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435" activeTab="1"/>
  </bookViews>
  <sheets>
    <sheet name="ORCA" sheetId="1" r:id="rId1"/>
    <sheet name="CRONOG" sheetId="2" r:id="rId2"/>
    <sheet name="Plan3" sheetId="3" r:id="rId3"/>
    <sheet name="Relatório de Compatibilidade" sheetId="4" r:id="rId4"/>
  </sheets>
  <definedNames>
    <definedName name="_xlnm.Print_Area" localSheetId="1">'CRONOG'!$A$1:$I$32</definedName>
  </definedNames>
  <calcPr fullCalcOnLoad="1"/>
</workbook>
</file>

<file path=xl/comments2.xml><?xml version="1.0" encoding="utf-8"?>
<comments xmlns="http://schemas.openxmlformats.org/spreadsheetml/2006/main">
  <authors>
    <author>OEM  User</author>
  </authors>
  <commentList>
    <comment ref="E13" authorId="0">
      <text>
        <r>
          <rPr>
            <b/>
            <sz val="8"/>
            <rFont val="Tahoma"/>
            <family val="0"/>
          </rPr>
          <t>OEM  User:</t>
        </r>
        <r>
          <rPr>
            <sz val="8"/>
            <rFont val="Tahoma"/>
            <family val="0"/>
          </rPr>
          <t xml:space="preserve">
COLOCAR VALORES QUANDO FIZER POR ETAPA</t>
        </r>
      </text>
    </comment>
  </commentList>
</comments>
</file>

<file path=xl/sharedStrings.xml><?xml version="1.0" encoding="utf-8"?>
<sst xmlns="http://schemas.openxmlformats.org/spreadsheetml/2006/main" count="106" uniqueCount="92">
  <si>
    <t>ITEM</t>
  </si>
  <si>
    <t>DISCRIMINAÇÃO</t>
  </si>
  <si>
    <t>PREÇO TOTAL</t>
  </si>
  <si>
    <t>PREÇO UNIT.</t>
  </si>
  <si>
    <t>UNID.</t>
  </si>
  <si>
    <t>Obra..:</t>
  </si>
  <si>
    <t>Local..:</t>
  </si>
  <si>
    <t>1.1</t>
  </si>
  <si>
    <t>ORÇAMENTO DISCRIMINATIVO (MAT + MO)</t>
  </si>
  <si>
    <t>CRONOGRAMA FÍSICO-FINANCEIRO</t>
  </si>
  <si>
    <t>COD</t>
  </si>
  <si>
    <t xml:space="preserve">DISCRIMINAÇÃO  </t>
  </si>
  <si>
    <t>UN</t>
  </si>
  <si>
    <t>M   E   S   E   S</t>
  </si>
  <si>
    <t>T O T A I S</t>
  </si>
  <si>
    <t>Mês 01</t>
  </si>
  <si>
    <t>Mês 02</t>
  </si>
  <si>
    <t>%</t>
  </si>
  <si>
    <t>R$</t>
  </si>
  <si>
    <t>..........................</t>
  </si>
  <si>
    <t>...................</t>
  </si>
  <si>
    <t>Percentagens Previstas (Simples)...............................</t>
  </si>
  <si>
    <t>Percentagens Previstas (Acumul.)................................</t>
  </si>
  <si>
    <t>....................</t>
  </si>
  <si>
    <t>m²</t>
  </si>
  <si>
    <t>QUANTID.</t>
  </si>
  <si>
    <t>PREFEITURA  MUNICIPAL  DE  HERVAL  D' OESTE</t>
  </si>
  <si>
    <t>Data..:</t>
  </si>
  <si>
    <t>CLEIMAR PIOVESAN</t>
  </si>
  <si>
    <t>Engº Civil</t>
  </si>
  <si>
    <t>CREA/SC 17.548-6</t>
  </si>
  <si>
    <t>VALOR TOTAL ...........................................................................</t>
  </si>
  <si>
    <t>TOTAL  DA  OBRA</t>
  </si>
  <si>
    <t>1.</t>
  </si>
  <si>
    <t>2.</t>
  </si>
  <si>
    <t>2.1</t>
  </si>
  <si>
    <t>m</t>
  </si>
  <si>
    <t>Relatório de Compatibilidade para ginasio adolfo.xls</t>
  </si>
  <si>
    <t>Executar em 17/02/2016 15:14</t>
  </si>
  <si>
    <t>Os seguintes recursos desta pasta de trabalho não têm suporte em versões anteriores do Excel. Eles poderão ser perdidos ou prejudicados se você abrir esta pasta de trabalho em uma versão anterior do Excel ou salvá-la em um formato de arquivo anterior.</t>
  </si>
  <si>
    <t>Perda insignificante de fidelidade</t>
  </si>
  <si>
    <t>Núm. de ocorrências</t>
  </si>
  <si>
    <t>Versão</t>
  </si>
  <si>
    <t>Algumas células ou alguns estilos desta pasta de trabalho contêm formatação para a qual não há suporte no formato de arquivo selecionado. Esses formatos serão convertidos no formato mais próximo disponível.</t>
  </si>
  <si>
    <t>Excel 97-2003</t>
  </si>
  <si>
    <t>Interessado.....:   PREFEITURA MUNICIPAL DE HERVAL D´OESTE</t>
  </si>
  <si>
    <t>CREA 17548-6</t>
  </si>
  <si>
    <t>COMPOSIÇÃO  DO  BDI</t>
  </si>
  <si>
    <t>Risco</t>
  </si>
  <si>
    <t>Lucro</t>
  </si>
  <si>
    <t>Intervalo de admissibilidade</t>
  </si>
  <si>
    <t>Itens componentes do BDI</t>
  </si>
  <si>
    <t>1º Quartil</t>
  </si>
  <si>
    <t>Medio</t>
  </si>
  <si>
    <t>3º Quartil</t>
  </si>
  <si>
    <t>Val. Propostos</t>
  </si>
  <si>
    <t>Administração Central</t>
  </si>
  <si>
    <t>Seguro de Garantia</t>
  </si>
  <si>
    <t>Despesas Financeiras</t>
  </si>
  <si>
    <t>I1: PIS E COFINS</t>
  </si>
  <si>
    <t>I2: ISSQN(conforme lei municipal)</t>
  </si>
  <si>
    <t>I3: Cont. PrevS/receita bruta lei 12844/13 Desoneração</t>
  </si>
  <si>
    <t>BDI incluso no custo Unitário</t>
  </si>
  <si>
    <t>SIM</t>
  </si>
  <si>
    <t>BDI sem deson.  da folha de pagamento</t>
  </si>
  <si>
    <t>BDI com deson. Da folha de pagamento</t>
  </si>
  <si>
    <t>CONTENÇÃO   DE  ENCOSTA</t>
  </si>
  <si>
    <t>RUA FRANCISCO  PORTO  MOREIRA</t>
  </si>
  <si>
    <t>Quantid.: m²</t>
  </si>
  <si>
    <t>MATERIAIS</t>
  </si>
  <si>
    <t>Tela  de  aço  100 x 8 x10</t>
  </si>
  <si>
    <t>1.2</t>
  </si>
  <si>
    <t>Cabo  de  aço  16 mm</t>
  </si>
  <si>
    <t>1.3</t>
  </si>
  <si>
    <t xml:space="preserve">Grampos  para  tela </t>
  </si>
  <si>
    <t>1.4</t>
  </si>
  <si>
    <t>1.5</t>
  </si>
  <si>
    <t>1.6</t>
  </si>
  <si>
    <t>Grampo  pra  cabo  8 mm</t>
  </si>
  <si>
    <t>Grampo  para  cabo  16 mm</t>
  </si>
  <si>
    <t>Placa  de  ancoragem</t>
  </si>
  <si>
    <t>MÃO  DE  OBRA</t>
  </si>
  <si>
    <t>pç</t>
  </si>
  <si>
    <t>Eng.  Cleimar  Piovesan</t>
  </si>
  <si>
    <t>Limpeza  e  preparação  do  terreno</t>
  </si>
  <si>
    <t>Mão  de  obra  total  para a  implantação  da  tela</t>
  </si>
  <si>
    <t>Obra................:  CONTENÇÃO  DE  ENCOSTA</t>
  </si>
  <si>
    <t>Local...............:  RUA  FRANCISCO  PORTO  MOREIRA</t>
  </si>
  <si>
    <t>2.2</t>
  </si>
  <si>
    <t>ORÇAMENTO</t>
  </si>
  <si>
    <t>Herval d' Oeste (SC), setembro de 2016.</t>
  </si>
  <si>
    <t>Data.................:  Set/2016</t>
  </si>
</sst>
</file>

<file path=xl/styles.xml><?xml version="1.0" encoding="utf-8"?>
<styleSheet xmlns="http://schemas.openxmlformats.org/spreadsheetml/2006/main">
  <numFmts count="34">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R$&quot;\ #,##0_);\(&quot;R$&quot;\ #,##0\)"/>
    <numFmt numFmtId="173" formatCode="&quot;R$&quot;\ #,##0_);[Red]\(&quot;R$&quot;\ #,##0\)"/>
    <numFmt numFmtId="174" formatCode="&quot;R$&quot;\ #,##0.00_);\(&quot;R$&quot;\ #,##0.00\)"/>
    <numFmt numFmtId="175" formatCode="&quot;R$&quot;\ #,##0.00_);[Red]\(&quot;R$&quot;\ #,##0.00\)"/>
    <numFmt numFmtId="176" formatCode="_(&quot;R$&quot;\ * #,##0_);_(&quot;R$&quot;\ * \(#,##0\);_(&quot;R$&quot;\ * &quot;-&quot;_);_(@_)"/>
    <numFmt numFmtId="177" formatCode="_(&quot;R$&quot;\ * #,##0.00_);_(&quot;R$&quot;\ * \(#,##0.00\);_(&quot;R$&quot;\ * &quot;-&quot;??_);_(@_)"/>
    <numFmt numFmtId="178" formatCode="0.0"/>
    <numFmt numFmtId="179" formatCode="0.000"/>
    <numFmt numFmtId="180" formatCode="0.00000"/>
    <numFmt numFmtId="181" formatCode="0.0000"/>
    <numFmt numFmtId="182" formatCode="#,##0.000"/>
    <numFmt numFmtId="183" formatCode="#,##0.0"/>
    <numFmt numFmtId="184" formatCode="#.##0.00"/>
    <numFmt numFmtId="185" formatCode="&quot;Sim&quot;;&quot;Sim&quot;;&quot;Não&quot;"/>
    <numFmt numFmtId="186" formatCode="&quot;Verdadeiro&quot;;&quot;Verdadeiro&quot;;&quot;Falso&quot;"/>
    <numFmt numFmtId="187" formatCode="&quot;Ativado&quot;;&quot;Ativado&quot;;&quot;Desativado&quot;"/>
    <numFmt numFmtId="188" formatCode="[$€-2]\ #,##0.00_);[Red]\([$€-2]\ #,##0.00\)"/>
    <numFmt numFmtId="189" formatCode="&quot;R$ &quot;#,##0.00"/>
  </numFmts>
  <fonts count="67">
    <font>
      <sz val="10"/>
      <name val="Comic Sans MS"/>
      <family val="0"/>
    </font>
    <font>
      <b/>
      <sz val="8"/>
      <name val="Tahoma"/>
      <family val="0"/>
    </font>
    <font>
      <sz val="8"/>
      <name val="Tahoma"/>
      <family val="0"/>
    </font>
    <font>
      <u val="single"/>
      <sz val="10"/>
      <color indexed="12"/>
      <name val="Comic Sans MS"/>
      <family val="0"/>
    </font>
    <font>
      <u val="single"/>
      <sz val="10"/>
      <color indexed="36"/>
      <name val="Comic Sans MS"/>
      <family val="0"/>
    </font>
    <font>
      <sz val="10"/>
      <name val="Century Gothic"/>
      <family val="2"/>
    </font>
    <font>
      <b/>
      <sz val="12"/>
      <name val="Century Gothic"/>
      <family val="2"/>
    </font>
    <font>
      <b/>
      <sz val="10"/>
      <name val="Century Gothic"/>
      <family val="2"/>
    </font>
    <font>
      <b/>
      <sz val="10"/>
      <color indexed="12"/>
      <name val="Century Gothic"/>
      <family val="2"/>
    </font>
    <font>
      <b/>
      <sz val="10"/>
      <color indexed="53"/>
      <name val="Century Gothic"/>
      <family val="2"/>
    </font>
    <font>
      <sz val="10"/>
      <color indexed="12"/>
      <name val="Century Gothic"/>
      <family val="2"/>
    </font>
    <font>
      <sz val="10"/>
      <color indexed="10"/>
      <name val="Century Gothic"/>
      <family val="2"/>
    </font>
    <font>
      <b/>
      <sz val="11"/>
      <name val="Century Gothic"/>
      <family val="2"/>
    </font>
    <font>
      <sz val="11"/>
      <name val="Century Gothic"/>
      <family val="2"/>
    </font>
    <font>
      <b/>
      <sz val="11"/>
      <color indexed="12"/>
      <name val="Century Gothic"/>
      <family val="2"/>
    </font>
    <font>
      <b/>
      <sz val="12"/>
      <name val="Arial"/>
      <family val="2"/>
    </font>
    <font>
      <sz val="12"/>
      <name val="Arial"/>
      <family val="2"/>
    </font>
    <font>
      <sz val="12"/>
      <name val="Century Gothic"/>
      <family val="2"/>
    </font>
    <font>
      <b/>
      <sz val="11"/>
      <name val="Arial"/>
      <family val="2"/>
    </font>
    <font>
      <sz val="11"/>
      <name val="Arial"/>
      <family val="2"/>
    </font>
    <font>
      <sz val="12"/>
      <color indexed="8"/>
      <name val="Century Gothic"/>
      <family val="2"/>
    </font>
    <font>
      <b/>
      <sz val="10"/>
      <name val="Comic Sans MS"/>
      <family val="4"/>
    </font>
    <font>
      <b/>
      <sz val="10"/>
      <color indexed="8"/>
      <name val="Times New Roman"/>
      <family val="1"/>
    </font>
    <font>
      <b/>
      <sz val="10"/>
      <color indexed="10"/>
      <name val="Times New Roman"/>
      <family val="1"/>
    </font>
    <font>
      <b/>
      <sz val="10"/>
      <name val="Times New Roman"/>
      <family val="1"/>
    </font>
    <font>
      <sz val="10"/>
      <name val="Times New Roman"/>
      <family val="1"/>
    </font>
    <font>
      <sz val="14"/>
      <name val="Century Gothic"/>
      <family val="2"/>
    </font>
    <font>
      <b/>
      <sz val="20"/>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8"/>
      <name val="Arial"/>
      <family val="2"/>
    </font>
    <font>
      <b/>
      <sz val="12"/>
      <color indexed="10"/>
      <name val="Century Gothic"/>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Arial"/>
      <family val="2"/>
    </font>
    <font>
      <b/>
      <sz val="12"/>
      <color rgb="FFFF0000"/>
      <name val="Century Gothic"/>
      <family val="2"/>
    </font>
    <font>
      <b/>
      <sz val="8"/>
      <name val="Comic Sans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2" tint="-0.09994000196456909"/>
        <bgColor indexed="64"/>
      </patternFill>
    </fill>
    <fill>
      <patternFill patternType="solid">
        <fgColor theme="0"/>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hair"/>
      <right style="hair"/>
      <top>
        <color indexed="63"/>
      </top>
      <bottom style="hair"/>
    </border>
    <border>
      <left style="hair"/>
      <right style="hair"/>
      <top style="thin"/>
      <bottom style="hair"/>
    </border>
    <border>
      <left style="hair"/>
      <right style="thin"/>
      <top>
        <color indexed="63"/>
      </top>
      <bottom style="hair"/>
    </border>
    <border>
      <left style="hair"/>
      <right>
        <color indexed="63"/>
      </right>
      <top style="hair"/>
      <bottom style="hair"/>
    </border>
    <border>
      <left>
        <color indexed="63"/>
      </left>
      <right style="thin"/>
      <top style="thin"/>
      <bottom style="hair"/>
    </border>
    <border>
      <left>
        <color indexed="63"/>
      </left>
      <right style="thin"/>
      <top>
        <color indexed="63"/>
      </top>
      <bottom>
        <color indexed="63"/>
      </bottom>
    </border>
    <border>
      <left>
        <color indexed="63"/>
      </left>
      <right style="thin"/>
      <top style="hair"/>
      <bottom style="hair"/>
    </border>
    <border>
      <left>
        <color indexed="63"/>
      </left>
      <right>
        <color indexed="63"/>
      </right>
      <top style="thin"/>
      <bottom>
        <color indexed="63"/>
      </bottom>
    </border>
    <border>
      <left style="hair"/>
      <right style="thin"/>
      <top style="hair"/>
      <bottom style="thin"/>
    </border>
    <border>
      <left style="medium"/>
      <right style="medium"/>
      <top style="medium"/>
      <bottom style="medium"/>
    </border>
    <border>
      <left style="hair"/>
      <right style="hair"/>
      <top style="hair"/>
      <bottom style="thin"/>
    </border>
    <border>
      <left>
        <color indexed="63"/>
      </left>
      <right>
        <color indexed="63"/>
      </right>
      <top>
        <color indexed="63"/>
      </top>
      <bottom style="thin"/>
    </border>
    <border>
      <left style="hair"/>
      <right style="thin"/>
      <top style="thin"/>
      <bottom style="hair"/>
    </border>
    <border>
      <left style="thin"/>
      <right>
        <color indexed="63"/>
      </right>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hair"/>
      <top style="thin"/>
      <bottom style="hair"/>
    </border>
    <border>
      <left style="thin"/>
      <right style="hair"/>
      <top style="hair"/>
      <bottom style="hair"/>
    </border>
    <border>
      <left>
        <color indexed="63"/>
      </left>
      <right style="hair"/>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style="hair"/>
      <bottom style="thin"/>
    </border>
    <border>
      <left>
        <color indexed="63"/>
      </left>
      <right style="hair"/>
      <top style="hair"/>
      <bottom style="thin"/>
    </border>
    <border>
      <left>
        <color indexed="63"/>
      </left>
      <right>
        <color indexed="63"/>
      </right>
      <top style="hair"/>
      <bottom style="thin"/>
    </border>
    <border>
      <left style="hair"/>
      <right>
        <color indexed="63"/>
      </right>
      <top style="hair"/>
      <bottom style="thin"/>
    </border>
    <border>
      <left style="thin"/>
      <right>
        <color indexed="63"/>
      </right>
      <top style="thin"/>
      <bottom style="hair"/>
    </border>
    <border>
      <left>
        <color indexed="63"/>
      </left>
      <right style="hair"/>
      <top style="thin"/>
      <bottom style="hair"/>
    </border>
    <border>
      <left>
        <color indexed="63"/>
      </left>
      <right>
        <color indexed="63"/>
      </right>
      <top style="thin"/>
      <bottom style="hair"/>
    </border>
    <border>
      <left style="thin"/>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4"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41"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43" fontId="0" fillId="0" borderId="0" applyFont="0" applyFill="0" applyBorder="0" applyAlignment="0" applyProtection="0"/>
  </cellStyleXfs>
  <cellXfs count="140">
    <xf numFmtId="0" fontId="0" fillId="0" borderId="0" xfId="0" applyAlignment="1">
      <alignment/>
    </xf>
    <xf numFmtId="0" fontId="5" fillId="0" borderId="0" xfId="0" applyFont="1" applyAlignment="1">
      <alignment/>
    </xf>
    <xf numFmtId="0" fontId="7" fillId="0" borderId="10" xfId="0" applyFont="1" applyBorder="1" applyAlignment="1">
      <alignment horizontal="center" vertical="center"/>
    </xf>
    <xf numFmtId="0" fontId="5" fillId="0" borderId="11" xfId="0" applyFont="1" applyBorder="1" applyAlignment="1">
      <alignment horizontal="center"/>
    </xf>
    <xf numFmtId="0" fontId="5" fillId="0" borderId="0" xfId="0" applyFont="1" applyAlignment="1">
      <alignment horizontal="center"/>
    </xf>
    <xf numFmtId="0" fontId="5" fillId="0" borderId="0" xfId="0" applyFont="1" applyAlignment="1">
      <alignment horizontal="left"/>
    </xf>
    <xf numFmtId="2" fontId="5"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5" fillId="0" borderId="0" xfId="0" applyNumberFormat="1" applyFont="1" applyAlignment="1">
      <alignment horizontal="right"/>
    </xf>
    <xf numFmtId="4" fontId="5" fillId="0" borderId="11" xfId="0" applyNumberFormat="1" applyFont="1" applyBorder="1" applyAlignment="1">
      <alignment horizontal="center"/>
    </xf>
    <xf numFmtId="0" fontId="9" fillId="0" borderId="0" xfId="0" applyFont="1" applyAlignment="1">
      <alignment horizontal="left"/>
    </xf>
    <xf numFmtId="2" fontId="9" fillId="0" borderId="0" xfId="0" applyNumberFormat="1" applyFont="1" applyBorder="1" applyAlignment="1">
      <alignment horizontal="center"/>
    </xf>
    <xf numFmtId="0" fontId="5" fillId="0" borderId="12" xfId="0" applyFont="1" applyBorder="1" applyAlignment="1">
      <alignment horizontal="center"/>
    </xf>
    <xf numFmtId="4" fontId="5" fillId="0" borderId="13" xfId="0" applyNumberFormat="1" applyFont="1" applyBorder="1" applyAlignment="1">
      <alignment horizontal="right"/>
    </xf>
    <xf numFmtId="4" fontId="10" fillId="0" borderId="14" xfId="0" applyNumberFormat="1" applyFont="1" applyBorder="1" applyAlignment="1">
      <alignment horizontal="right"/>
    </xf>
    <xf numFmtId="0" fontId="10" fillId="0" borderId="15" xfId="0" applyFont="1" applyBorder="1" applyAlignment="1">
      <alignment horizontal="left" vertical="center"/>
    </xf>
    <xf numFmtId="4" fontId="11" fillId="0" borderId="11" xfId="0" applyNumberFormat="1" applyFont="1" applyBorder="1" applyAlignment="1">
      <alignment horizontal="center"/>
    </xf>
    <xf numFmtId="4" fontId="5" fillId="0" borderId="11" xfId="0" applyNumberFormat="1" applyFont="1" applyBorder="1" applyAlignment="1">
      <alignment horizontal="right"/>
    </xf>
    <xf numFmtId="0" fontId="13" fillId="0" borderId="16" xfId="0" applyFont="1" applyBorder="1" applyAlignment="1">
      <alignment/>
    </xf>
    <xf numFmtId="0" fontId="13" fillId="0" borderId="0" xfId="0" applyFont="1" applyAlignment="1">
      <alignment/>
    </xf>
    <xf numFmtId="0" fontId="13" fillId="0" borderId="17" xfId="0" applyFont="1" applyBorder="1" applyAlignment="1">
      <alignment/>
    </xf>
    <xf numFmtId="0" fontId="13" fillId="0" borderId="18" xfId="0" applyFont="1" applyBorder="1" applyAlignment="1">
      <alignment/>
    </xf>
    <xf numFmtId="0" fontId="14" fillId="0" borderId="19" xfId="0" applyFont="1" applyBorder="1" applyAlignment="1">
      <alignment horizontal="center"/>
    </xf>
    <xf numFmtId="0" fontId="14" fillId="0" borderId="10" xfId="0" applyFont="1" applyBorder="1" applyAlignment="1">
      <alignment horizontal="center"/>
    </xf>
    <xf numFmtId="0" fontId="13" fillId="0" borderId="20" xfId="0" applyFont="1" applyBorder="1" applyAlignment="1">
      <alignment/>
    </xf>
    <xf numFmtId="4" fontId="14" fillId="0" borderId="21" xfId="0" applyNumberFormat="1" applyFont="1" applyBorder="1" applyAlignment="1">
      <alignment horizontal="center"/>
    </xf>
    <xf numFmtId="2" fontId="12" fillId="33" borderId="12" xfId="0" applyNumberFormat="1" applyFont="1" applyFill="1" applyBorder="1" applyAlignment="1">
      <alignment horizontal="center"/>
    </xf>
    <xf numFmtId="0" fontId="12" fillId="0" borderId="0" xfId="0" applyFont="1" applyBorder="1" applyAlignment="1">
      <alignment horizontal="center"/>
    </xf>
    <xf numFmtId="40" fontId="12" fillId="0" borderId="14" xfId="0" applyNumberFormat="1" applyFont="1" applyBorder="1" applyAlignment="1">
      <alignment horizontal="center"/>
    </xf>
    <xf numFmtId="2" fontId="12" fillId="0" borderId="22" xfId="0" applyNumberFormat="1" applyFont="1" applyBorder="1" applyAlignment="1">
      <alignment horizontal="center"/>
    </xf>
    <xf numFmtId="0" fontId="12" fillId="0" borderId="23" xfId="0" applyFont="1" applyBorder="1" applyAlignment="1">
      <alignment horizontal="center"/>
    </xf>
    <xf numFmtId="4" fontId="11" fillId="0" borderId="13" xfId="0" applyNumberFormat="1" applyFont="1" applyBorder="1" applyAlignment="1">
      <alignment horizontal="center"/>
    </xf>
    <xf numFmtId="0" fontId="5" fillId="0" borderId="13" xfId="0" applyFont="1" applyBorder="1" applyAlignment="1">
      <alignment horizontal="center"/>
    </xf>
    <xf numFmtId="4" fontId="10" fillId="0" borderId="24" xfId="0" applyNumberFormat="1" applyFont="1" applyBorder="1" applyAlignment="1">
      <alignment horizontal="right"/>
    </xf>
    <xf numFmtId="40" fontId="12" fillId="0" borderId="20" xfId="0" applyNumberFormat="1" applyFont="1" applyBorder="1" applyAlignment="1">
      <alignment horizontal="center"/>
    </xf>
    <xf numFmtId="0" fontId="7" fillId="0" borderId="25" xfId="0" applyFont="1" applyBorder="1" applyAlignment="1">
      <alignment horizontal="left" vertical="center"/>
    </xf>
    <xf numFmtId="0" fontId="15" fillId="34" borderId="10" xfId="0" applyFont="1" applyFill="1" applyBorder="1" applyAlignment="1">
      <alignment horizontal="left" vertical="center" wrapText="1"/>
    </xf>
    <xf numFmtId="0" fontId="17" fillId="0" borderId="0" xfId="0" applyFont="1" applyAlignment="1">
      <alignment/>
    </xf>
    <xf numFmtId="0" fontId="6" fillId="0" borderId="15" xfId="0" applyFont="1" applyBorder="1" applyAlignment="1">
      <alignment horizontal="right"/>
    </xf>
    <xf numFmtId="0" fontId="18" fillId="35" borderId="1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19" fillId="35" borderId="10" xfId="0" applyFont="1" applyFill="1" applyBorder="1" applyAlignment="1">
      <alignment horizontal="left" vertical="center" wrapText="1"/>
    </xf>
    <xf numFmtId="2" fontId="16" fillId="0" borderId="10" xfId="0" applyNumberFormat="1" applyFont="1" applyBorder="1" applyAlignment="1">
      <alignment horizontal="center" vertical="center"/>
    </xf>
    <xf numFmtId="0" fontId="20" fillId="36" borderId="10" xfId="0" applyFont="1" applyFill="1" applyBorder="1" applyAlignment="1">
      <alignment horizontal="center" vertical="center" wrapText="1"/>
    </xf>
    <xf numFmtId="0" fontId="16" fillId="0" borderId="10" xfId="0" applyFont="1" applyFill="1" applyBorder="1" applyAlignment="1">
      <alignment horizontal="center" vertical="center"/>
    </xf>
    <xf numFmtId="0" fontId="16" fillId="35" borderId="10" xfId="0" applyFont="1" applyFill="1" applyBorder="1" applyAlignment="1">
      <alignment horizontal="center" vertical="center"/>
    </xf>
    <xf numFmtId="2" fontId="20" fillId="36" borderId="10" xfId="0" applyNumberFormat="1" applyFont="1" applyFill="1" applyBorder="1" applyAlignment="1">
      <alignment horizontal="right" vertical="center" wrapText="1"/>
    </xf>
    <xf numFmtId="2" fontId="17" fillId="36" borderId="10" xfId="0" applyNumberFormat="1" applyFont="1" applyFill="1" applyBorder="1" applyAlignment="1">
      <alignment horizontal="right" vertical="center" wrapText="1"/>
    </xf>
    <xf numFmtId="4" fontId="16" fillId="0" borderId="10" xfId="0" applyNumberFormat="1" applyFont="1" applyFill="1" applyBorder="1" applyAlignment="1">
      <alignment horizontal="right" vertical="center"/>
    </xf>
    <xf numFmtId="4" fontId="16" fillId="35" borderId="10" xfId="0" applyNumberFormat="1" applyFont="1" applyFill="1" applyBorder="1" applyAlignment="1">
      <alignment horizontal="right" vertical="center"/>
    </xf>
    <xf numFmtId="4" fontId="17" fillId="0" borderId="10" xfId="0" applyNumberFormat="1" applyFont="1" applyBorder="1" applyAlignment="1">
      <alignment horizontal="center" vertical="center"/>
    </xf>
    <xf numFmtId="4" fontId="5" fillId="0" borderId="15" xfId="0" applyNumberFormat="1" applyFont="1" applyBorder="1" applyAlignment="1">
      <alignment horizontal="center"/>
    </xf>
    <xf numFmtId="4" fontId="6" fillId="0" borderId="11" xfId="0" applyNumberFormat="1" applyFont="1" applyBorder="1" applyAlignment="1">
      <alignment horizontal="center"/>
    </xf>
    <xf numFmtId="0" fontId="21" fillId="0" borderId="0" xfId="0" applyNumberFormat="1" applyFont="1" applyAlignment="1">
      <alignment vertical="top" wrapText="1"/>
    </xf>
    <xf numFmtId="0" fontId="0" fillId="0" borderId="0" xfId="0" applyNumberFormat="1" applyAlignment="1">
      <alignment vertical="top" wrapText="1"/>
    </xf>
    <xf numFmtId="0" fontId="0" fillId="0" borderId="26" xfId="0" applyNumberFormat="1" applyBorder="1" applyAlignment="1">
      <alignment vertical="top" wrapText="1"/>
    </xf>
    <xf numFmtId="0" fontId="0" fillId="0" borderId="27" xfId="0" applyNumberFormat="1" applyBorder="1" applyAlignment="1">
      <alignment vertical="top" wrapText="1"/>
    </xf>
    <xf numFmtId="0" fontId="2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7" xfId="0" applyNumberFormat="1" applyBorder="1" applyAlignment="1">
      <alignment horizontal="center" vertical="top" wrapText="1"/>
    </xf>
    <xf numFmtId="0" fontId="0" fillId="0" borderId="28" xfId="0" applyNumberFormat="1" applyBorder="1" applyAlignment="1">
      <alignment horizontal="center" vertical="top" wrapText="1"/>
    </xf>
    <xf numFmtId="0" fontId="10" fillId="0" borderId="13" xfId="0" applyFont="1" applyBorder="1" applyAlignment="1">
      <alignment horizontal="left" vertical="center"/>
    </xf>
    <xf numFmtId="4" fontId="65" fillId="0" borderId="10" xfId="0" applyNumberFormat="1" applyFont="1" applyBorder="1" applyAlignment="1">
      <alignment horizontal="center" vertical="center"/>
    </xf>
    <xf numFmtId="2" fontId="8" fillId="0" borderId="29" xfId="0" applyNumberFormat="1" applyFont="1" applyBorder="1" applyAlignment="1" quotePrefix="1">
      <alignment horizontal="center"/>
    </xf>
    <xf numFmtId="2" fontId="8" fillId="0" borderId="30" xfId="0" applyNumberFormat="1" applyFont="1" applyBorder="1" applyAlignment="1" quotePrefix="1">
      <alignment horizontal="center"/>
    </xf>
    <xf numFmtId="2" fontId="8" fillId="0" borderId="30" xfId="0" applyNumberFormat="1" applyFont="1" applyBorder="1" applyAlignment="1">
      <alignment horizontal="center"/>
    </xf>
    <xf numFmtId="0" fontId="6" fillId="0" borderId="31" xfId="0" applyFont="1" applyBorder="1" applyAlignment="1">
      <alignment/>
    </xf>
    <xf numFmtId="0" fontId="24" fillId="0" borderId="25" xfId="0" applyFont="1" applyBorder="1" applyAlignment="1">
      <alignment horizontal="left" vertical="top" wrapText="1"/>
    </xf>
    <xf numFmtId="4" fontId="25" fillId="0" borderId="10" xfId="0" applyNumberFormat="1" applyFont="1" applyBorder="1" applyAlignment="1">
      <alignment horizontal="center" wrapText="1"/>
    </xf>
    <xf numFmtId="189" fontId="25" fillId="0" borderId="10" xfId="0" applyNumberFormat="1" applyFont="1" applyBorder="1" applyAlignment="1">
      <alignment horizontal="right" wrapText="1"/>
    </xf>
    <xf numFmtId="189" fontId="24" fillId="0" borderId="10" xfId="0" applyNumberFormat="1" applyFont="1" applyBorder="1" applyAlignment="1">
      <alignment horizontal="right" wrapText="1"/>
    </xf>
    <xf numFmtId="0" fontId="24" fillId="0" borderId="25" xfId="0" applyFont="1" applyBorder="1" applyAlignment="1">
      <alignment vertical="top" wrapText="1"/>
    </xf>
    <xf numFmtId="0" fontId="25" fillId="0" borderId="10" xfId="0" applyFont="1" applyBorder="1" applyAlignment="1">
      <alignment vertical="top" wrapText="1"/>
    </xf>
    <xf numFmtId="10" fontId="24" fillId="0" borderId="10" xfId="51" applyNumberFormat="1" applyFont="1" applyBorder="1" applyAlignment="1">
      <alignment vertical="top" wrapText="1"/>
    </xf>
    <xf numFmtId="10" fontId="25" fillId="0" borderId="10" xfId="51" applyNumberFormat="1" applyFont="1" applyBorder="1" applyAlignment="1">
      <alignment horizontal="center" wrapText="1"/>
    </xf>
    <xf numFmtId="10" fontId="25" fillId="0" borderId="10" xfId="51" applyNumberFormat="1" applyFont="1" applyBorder="1" applyAlignment="1">
      <alignment horizontal="right" wrapText="1"/>
    </xf>
    <xf numFmtId="10" fontId="24" fillId="0" borderId="10" xfId="0" applyNumberFormat="1" applyFont="1" applyBorder="1" applyAlignment="1">
      <alignment vertical="top" wrapText="1"/>
    </xf>
    <xf numFmtId="10" fontId="25" fillId="0" borderId="10" xfId="0" applyNumberFormat="1" applyFont="1" applyBorder="1" applyAlignment="1">
      <alignment horizontal="center" wrapText="1"/>
    </xf>
    <xf numFmtId="10" fontId="25" fillId="0" borderId="10" xfId="0" applyNumberFormat="1" applyFont="1" applyBorder="1" applyAlignment="1">
      <alignment horizontal="right" wrapText="1"/>
    </xf>
    <xf numFmtId="10" fontId="24" fillId="0" borderId="10" xfId="51" applyNumberFormat="1" applyFont="1" applyBorder="1" applyAlignment="1">
      <alignment horizontal="right" wrapText="1"/>
    </xf>
    <xf numFmtId="0" fontId="24" fillId="0" borderId="10" xfId="0" applyFont="1" applyBorder="1" applyAlignment="1">
      <alignment vertical="top" wrapText="1"/>
    </xf>
    <xf numFmtId="0" fontId="24" fillId="0" borderId="10" xfId="0" applyFont="1" applyBorder="1" applyAlignment="1">
      <alignment horizontal="left" vertical="top" wrapText="1"/>
    </xf>
    <xf numFmtId="0" fontId="17" fillId="0" borderId="0" xfId="0" applyFont="1" applyAlignment="1">
      <alignment horizontal="center"/>
    </xf>
    <xf numFmtId="4" fontId="6" fillId="0" borderId="10" xfId="0" applyNumberFormat="1" applyFont="1" applyBorder="1" applyAlignment="1">
      <alignment horizontal="center" vertical="center"/>
    </xf>
    <xf numFmtId="0" fontId="26" fillId="0" borderId="0" xfId="0" applyFont="1" applyAlignment="1">
      <alignment horizontal="center"/>
    </xf>
    <xf numFmtId="0" fontId="5" fillId="0" borderId="0" xfId="0" applyFont="1" applyAlignment="1">
      <alignment horizontal="left"/>
    </xf>
    <xf numFmtId="0" fontId="7" fillId="0" borderId="0" xfId="0" applyFont="1" applyAlignment="1">
      <alignment horizontal="center"/>
    </xf>
    <xf numFmtId="2" fontId="5" fillId="0" borderId="0" xfId="0" applyNumberFormat="1" applyFont="1" applyAlignment="1">
      <alignment horizontal="center"/>
    </xf>
    <xf numFmtId="0" fontId="27" fillId="0" borderId="23" xfId="0" applyFont="1" applyBorder="1" applyAlignment="1">
      <alignment horizontal="center"/>
    </xf>
    <xf numFmtId="0" fontId="24" fillId="0" borderId="25" xfId="0" applyFont="1" applyBorder="1" applyAlignment="1">
      <alignment horizontal="center" vertical="top" wrapText="1"/>
    </xf>
    <xf numFmtId="0" fontId="24" fillId="0" borderId="32" xfId="0" applyFont="1" applyBorder="1" applyAlignment="1">
      <alignment horizontal="center" vertical="top" wrapText="1"/>
    </xf>
    <xf numFmtId="0" fontId="24" fillId="0" borderId="33" xfId="0" applyFont="1" applyBorder="1" applyAlignment="1">
      <alignment horizontal="center" vertical="top" wrapText="1"/>
    </xf>
    <xf numFmtId="0" fontId="6" fillId="0" borderId="15" xfId="0" applyFont="1" applyBorder="1" applyAlignment="1">
      <alignment horizontal="left"/>
    </xf>
    <xf numFmtId="0" fontId="6" fillId="0" borderId="34" xfId="0" applyFont="1" applyBorder="1" applyAlignment="1">
      <alignment horizontal="left"/>
    </xf>
    <xf numFmtId="0" fontId="6" fillId="0" borderId="31" xfId="0" applyFont="1" applyBorder="1" applyAlignment="1">
      <alignment horizontal="left"/>
    </xf>
    <xf numFmtId="0" fontId="6" fillId="0" borderId="25"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17" fontId="6" fillId="0" borderId="15" xfId="0" applyNumberFormat="1" applyFont="1" applyBorder="1" applyAlignment="1">
      <alignment horizontal="left"/>
    </xf>
    <xf numFmtId="0" fontId="6" fillId="0" borderId="35" xfId="0"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22" fillId="0" borderId="25" xfId="0" applyFont="1" applyBorder="1" applyAlignment="1">
      <alignment horizontal="center" vertical="top" wrapText="1"/>
    </xf>
    <xf numFmtId="0" fontId="23" fillId="0" borderId="32" xfId="0" applyFont="1" applyBorder="1" applyAlignment="1">
      <alignment horizontal="center" vertical="top" wrapText="1"/>
    </xf>
    <xf numFmtId="0" fontId="23" fillId="0" borderId="33" xfId="0" applyFont="1" applyBorder="1" applyAlignment="1">
      <alignment horizontal="center" vertical="top" wrapText="1"/>
    </xf>
    <xf numFmtId="4" fontId="25" fillId="0" borderId="25" xfId="0" applyNumberFormat="1" applyFont="1" applyBorder="1" applyAlignment="1">
      <alignment horizontal="center" wrapText="1"/>
    </xf>
    <xf numFmtId="4" fontId="25" fillId="0" borderId="32" xfId="0" applyNumberFormat="1" applyFont="1" applyBorder="1" applyAlignment="1">
      <alignment horizontal="center" wrapText="1"/>
    </xf>
    <xf numFmtId="4" fontId="25" fillId="0" borderId="33" xfId="0" applyNumberFormat="1" applyFont="1" applyBorder="1" applyAlignment="1">
      <alignment horizontal="center" wrapText="1"/>
    </xf>
    <xf numFmtId="0" fontId="5" fillId="0" borderId="0" xfId="0" applyFont="1" applyAlignment="1">
      <alignment horizont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25" xfId="0" applyFont="1" applyBorder="1" applyAlignment="1">
      <alignment horizontal="center"/>
    </xf>
    <xf numFmtId="0" fontId="14" fillId="0" borderId="33" xfId="0" applyFont="1" applyBorder="1" applyAlignment="1">
      <alignment horizontal="center"/>
    </xf>
    <xf numFmtId="0" fontId="12" fillId="0" borderId="41" xfId="0" applyFont="1" applyBorder="1" applyAlignment="1">
      <alignment horizontal="left"/>
    </xf>
    <xf numFmtId="0" fontId="12" fillId="0" borderId="23" xfId="0" applyFont="1" applyBorder="1" applyAlignment="1">
      <alignment horizontal="left"/>
    </xf>
    <xf numFmtId="0" fontId="12" fillId="0" borderId="42" xfId="0" applyFont="1" applyBorder="1" applyAlignment="1">
      <alignment horizontal="left"/>
    </xf>
    <xf numFmtId="0" fontId="14" fillId="0" borderId="43" xfId="0" applyFont="1" applyBorder="1" applyAlignment="1">
      <alignment horizontal="left"/>
    </xf>
    <xf numFmtId="0" fontId="14" fillId="0" borderId="19" xfId="0" applyFont="1" applyBorder="1" applyAlignment="1">
      <alignment horizontal="left"/>
    </xf>
    <xf numFmtId="0" fontId="14" fillId="0" borderId="44" xfId="0" applyFont="1" applyBorder="1" applyAlignment="1">
      <alignment horizontal="left"/>
    </xf>
    <xf numFmtId="0" fontId="12" fillId="0" borderId="45" xfId="0" applyFont="1" applyBorder="1" applyAlignment="1">
      <alignment horizontal="left"/>
    </xf>
    <xf numFmtId="0" fontId="12" fillId="0" borderId="0" xfId="0" applyFont="1" applyBorder="1" applyAlignment="1">
      <alignment horizontal="left"/>
    </xf>
    <xf numFmtId="0" fontId="12" fillId="0" borderId="46" xfId="0" applyFont="1" applyBorder="1" applyAlignment="1">
      <alignment horizontal="left"/>
    </xf>
    <xf numFmtId="0" fontId="12" fillId="0" borderId="47" xfId="0" applyFont="1" applyBorder="1" applyAlignment="1">
      <alignment horizontal="left"/>
    </xf>
    <xf numFmtId="0" fontId="12" fillId="0" borderId="48" xfId="0" applyFont="1" applyBorder="1" applyAlignment="1">
      <alignment horizontal="left"/>
    </xf>
    <xf numFmtId="0" fontId="12" fillId="0" borderId="49" xfId="0" applyFont="1" applyBorder="1" applyAlignment="1">
      <alignment horizontal="left"/>
    </xf>
    <xf numFmtId="0" fontId="14" fillId="0" borderId="43" xfId="0" applyFont="1" applyBorder="1" applyAlignment="1">
      <alignment horizontal="center" vertical="center"/>
    </xf>
    <xf numFmtId="0" fontId="14" fillId="0" borderId="45" xfId="0" applyFont="1" applyBorder="1" applyAlignment="1">
      <alignment horizontal="center" vertical="center"/>
    </xf>
    <xf numFmtId="0" fontId="14" fillId="0" borderId="41" xfId="0" applyFont="1" applyBorder="1" applyAlignment="1">
      <alignment horizontal="center" vertical="center"/>
    </xf>
    <xf numFmtId="0" fontId="12" fillId="0" borderId="50" xfId="0" applyFont="1" applyBorder="1" applyAlignment="1">
      <alignment horizontal="left"/>
    </xf>
    <xf numFmtId="0" fontId="12" fillId="0" borderId="0" xfId="0" applyFont="1" applyBorder="1" applyAlignment="1">
      <alignment horizontal="center" vertical="center"/>
    </xf>
    <xf numFmtId="0" fontId="14" fillId="0" borderId="43" xfId="0" applyFont="1" applyBorder="1" applyAlignment="1">
      <alignment horizontal="center"/>
    </xf>
    <xf numFmtId="0" fontId="14" fillId="0" borderId="19" xfId="0" applyFont="1" applyBorder="1" applyAlignment="1">
      <alignment horizontal="center"/>
    </xf>
    <xf numFmtId="0" fontId="12" fillId="0" borderId="51" xfId="0" applyFont="1" applyBorder="1" applyAlignment="1">
      <alignment horizontal="left"/>
    </xf>
    <xf numFmtId="0" fontId="12" fillId="0" borderId="52" xfId="0" applyFont="1" applyBorder="1" applyAlignment="1">
      <alignment horizontal="left"/>
    </xf>
    <xf numFmtId="0" fontId="12" fillId="0" borderId="53" xfId="0" applyFont="1" applyBorder="1" applyAlignment="1">
      <alignment horizontal="left"/>
    </xf>
    <xf numFmtId="0" fontId="12" fillId="0" borderId="54" xfId="0" applyFont="1" applyBorder="1" applyAlignment="1">
      <alignment horizontal="left"/>
    </xf>
    <xf numFmtId="0" fontId="12" fillId="0" borderId="31" xfId="0" applyFont="1" applyBorder="1" applyAlignment="1">
      <alignment horizontal="left"/>
    </xf>
    <xf numFmtId="0" fontId="12" fillId="0" borderId="34" xfId="0" applyFont="1" applyBorder="1" applyAlignment="1">
      <alignment horizontal="left"/>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47"/>
  <sheetViews>
    <sheetView view="pageBreakPreview" zoomScale="60" zoomScalePageLayoutView="0" workbookViewId="0" topLeftCell="A10">
      <selection activeCell="D38" sqref="D38:G38"/>
    </sheetView>
  </sheetViews>
  <sheetFormatPr defaultColWidth="9.00390625" defaultRowHeight="15"/>
  <cols>
    <col min="1" max="1" width="0.5" style="1" customWidth="1"/>
    <col min="2" max="2" width="6.25390625" style="1" customWidth="1"/>
    <col min="3" max="3" width="60.375" style="1" customWidth="1"/>
    <col min="4" max="4" width="7.875" style="1" customWidth="1"/>
    <col min="5" max="5" width="11.125" style="1" customWidth="1"/>
    <col min="6" max="6" width="10.375" style="1" customWidth="1"/>
    <col min="7" max="7" width="14.50390625" style="1" customWidth="1"/>
    <col min="8" max="8" width="1.37890625" style="1" customWidth="1"/>
    <col min="9" max="16384" width="9.00390625" style="1" customWidth="1"/>
  </cols>
  <sheetData>
    <row r="1" spans="2:7" ht="26.25" customHeight="1">
      <c r="B1" s="89" t="s">
        <v>89</v>
      </c>
      <c r="C1" s="89"/>
      <c r="D1" s="89"/>
      <c r="E1" s="89"/>
      <c r="F1" s="89"/>
      <c r="G1" s="89"/>
    </row>
    <row r="2" spans="2:7" ht="15.75">
      <c r="B2" s="96" t="s">
        <v>26</v>
      </c>
      <c r="C2" s="97"/>
      <c r="D2" s="97"/>
      <c r="E2" s="97"/>
      <c r="F2" s="97"/>
      <c r="G2" s="98"/>
    </row>
    <row r="3" spans="2:7" ht="21" customHeight="1">
      <c r="B3" s="38" t="s">
        <v>5</v>
      </c>
      <c r="C3" s="93" t="s">
        <v>66</v>
      </c>
      <c r="D3" s="94"/>
      <c r="E3" s="94"/>
      <c r="F3" s="94"/>
      <c r="G3" s="95"/>
    </row>
    <row r="4" spans="2:7" ht="19.5" customHeight="1">
      <c r="B4" s="38" t="s">
        <v>6</v>
      </c>
      <c r="C4" s="93" t="s">
        <v>67</v>
      </c>
      <c r="D4" s="94"/>
      <c r="E4" s="67"/>
      <c r="F4" s="39" t="s">
        <v>68</v>
      </c>
      <c r="G4" s="53">
        <v>800</v>
      </c>
    </row>
    <row r="5" spans="2:7" ht="18.75" customHeight="1" thickBot="1">
      <c r="B5" s="38" t="s">
        <v>27</v>
      </c>
      <c r="C5" s="99">
        <v>42407</v>
      </c>
      <c r="D5" s="94"/>
      <c r="E5" s="94"/>
      <c r="F5" s="94"/>
      <c r="G5" s="95"/>
    </row>
    <row r="6" spans="2:7" ht="16.5" thickBot="1">
      <c r="B6" s="100" t="s">
        <v>8</v>
      </c>
      <c r="C6" s="101"/>
      <c r="D6" s="101"/>
      <c r="E6" s="101"/>
      <c r="F6" s="101"/>
      <c r="G6" s="102"/>
    </row>
    <row r="7" spans="2:7" ht="20.25" customHeight="1">
      <c r="B7" s="2" t="s">
        <v>0</v>
      </c>
      <c r="C7" s="36" t="s">
        <v>1</v>
      </c>
      <c r="D7" s="2" t="s">
        <v>4</v>
      </c>
      <c r="E7" s="2" t="s">
        <v>25</v>
      </c>
      <c r="F7" s="2" t="s">
        <v>3</v>
      </c>
      <c r="G7" s="2" t="s">
        <v>2</v>
      </c>
    </row>
    <row r="8" spans="2:7" ht="28.5" customHeight="1">
      <c r="B8" s="43" t="s">
        <v>33</v>
      </c>
      <c r="C8" s="40" t="s">
        <v>69</v>
      </c>
      <c r="D8" s="44"/>
      <c r="E8" s="47"/>
      <c r="F8" s="48"/>
      <c r="G8" s="84">
        <f>G14+G13+G12+G11+G10+G9</f>
        <v>59092.34</v>
      </c>
    </row>
    <row r="9" spans="2:7" ht="20.25" customHeight="1">
      <c r="B9" s="43" t="s">
        <v>7</v>
      </c>
      <c r="C9" s="41" t="s">
        <v>70</v>
      </c>
      <c r="D9" s="45" t="s">
        <v>24</v>
      </c>
      <c r="E9" s="49">
        <v>800</v>
      </c>
      <c r="F9" s="48">
        <v>62.6</v>
      </c>
      <c r="G9" s="51">
        <f>E9*F9</f>
        <v>50080</v>
      </c>
    </row>
    <row r="10" spans="2:7" ht="15.75" customHeight="1">
      <c r="B10" s="43" t="s">
        <v>71</v>
      </c>
      <c r="C10" s="41" t="s">
        <v>72</v>
      </c>
      <c r="D10" s="45" t="s">
        <v>36</v>
      </c>
      <c r="E10" s="49">
        <v>74</v>
      </c>
      <c r="F10" s="48">
        <v>29.18</v>
      </c>
      <c r="G10" s="51">
        <f aca="true" t="shared" si="0" ref="G10:G17">E10*F10</f>
        <v>2159.32</v>
      </c>
    </row>
    <row r="11" spans="2:7" ht="20.25" customHeight="1">
      <c r="B11" s="43" t="s">
        <v>73</v>
      </c>
      <c r="C11" s="41" t="s">
        <v>74</v>
      </c>
      <c r="D11" s="45" t="s">
        <v>82</v>
      </c>
      <c r="E11" s="49">
        <v>1854</v>
      </c>
      <c r="F11" s="48">
        <v>2.18</v>
      </c>
      <c r="G11" s="51">
        <f t="shared" si="0"/>
        <v>4041.7200000000003</v>
      </c>
    </row>
    <row r="12" spans="2:7" ht="16.5" customHeight="1">
      <c r="B12" s="43" t="s">
        <v>75</v>
      </c>
      <c r="C12" s="41" t="s">
        <v>78</v>
      </c>
      <c r="D12" s="45" t="s">
        <v>82</v>
      </c>
      <c r="E12" s="49">
        <v>222</v>
      </c>
      <c r="F12" s="48">
        <v>3.55</v>
      </c>
      <c r="G12" s="51">
        <f t="shared" si="0"/>
        <v>788.0999999999999</v>
      </c>
    </row>
    <row r="13" spans="2:7" ht="17.25" customHeight="1">
      <c r="B13" s="43" t="s">
        <v>76</v>
      </c>
      <c r="C13" s="41" t="s">
        <v>79</v>
      </c>
      <c r="D13" s="45" t="s">
        <v>82</v>
      </c>
      <c r="E13" s="49">
        <v>16</v>
      </c>
      <c r="F13" s="48">
        <v>7</v>
      </c>
      <c r="G13" s="51">
        <f t="shared" si="0"/>
        <v>112</v>
      </c>
    </row>
    <row r="14" spans="2:7" ht="17.25">
      <c r="B14" s="43" t="s">
        <v>77</v>
      </c>
      <c r="C14" s="42" t="s">
        <v>80</v>
      </c>
      <c r="D14" s="46" t="s">
        <v>82</v>
      </c>
      <c r="E14" s="50">
        <v>40</v>
      </c>
      <c r="F14" s="48">
        <v>47.78</v>
      </c>
      <c r="G14" s="51">
        <f t="shared" si="0"/>
        <v>1911.2</v>
      </c>
    </row>
    <row r="15" spans="2:7" ht="30.75" customHeight="1">
      <c r="B15" s="43" t="s">
        <v>34</v>
      </c>
      <c r="C15" s="40" t="s">
        <v>81</v>
      </c>
      <c r="D15" s="46"/>
      <c r="E15" s="50"/>
      <c r="F15" s="48"/>
      <c r="G15" s="84">
        <f>G17+G16</f>
        <v>13360</v>
      </c>
    </row>
    <row r="16" spans="2:7" ht="24.75" customHeight="1">
      <c r="B16" s="43" t="s">
        <v>35</v>
      </c>
      <c r="C16" s="42" t="s">
        <v>84</v>
      </c>
      <c r="D16" s="46" t="s">
        <v>24</v>
      </c>
      <c r="E16" s="50">
        <v>800</v>
      </c>
      <c r="F16" s="48">
        <v>3.8</v>
      </c>
      <c r="G16" s="51">
        <f t="shared" si="0"/>
        <v>3040</v>
      </c>
    </row>
    <row r="17" spans="2:7" ht="21.75" customHeight="1">
      <c r="B17" s="43" t="s">
        <v>35</v>
      </c>
      <c r="C17" s="41" t="s">
        <v>85</v>
      </c>
      <c r="D17" s="45" t="s">
        <v>24</v>
      </c>
      <c r="E17" s="49">
        <v>800</v>
      </c>
      <c r="F17" s="48">
        <v>12.9</v>
      </c>
      <c r="G17" s="51">
        <f t="shared" si="0"/>
        <v>10320</v>
      </c>
    </row>
    <row r="18" spans="2:7" ht="21" customHeight="1">
      <c r="B18" s="4"/>
      <c r="C18" s="37" t="s">
        <v>32</v>
      </c>
      <c r="D18" s="3"/>
      <c r="E18" s="10"/>
      <c r="F18" s="52"/>
      <c r="G18" s="63">
        <f>G15+G8</f>
        <v>72452.34</v>
      </c>
    </row>
    <row r="19" ht="3" customHeight="1">
      <c r="B19" s="4"/>
    </row>
    <row r="20" ht="13.5">
      <c r="B20" s="4"/>
    </row>
    <row r="21" ht="13.5">
      <c r="B21" s="4"/>
    </row>
    <row r="22" spans="2:7" ht="13.5">
      <c r="B22" s="4"/>
      <c r="C22" s="103" t="s">
        <v>47</v>
      </c>
      <c r="D22" s="104"/>
      <c r="E22" s="105"/>
      <c r="F22" s="70"/>
      <c r="G22" s="71"/>
    </row>
    <row r="23" spans="2:7" ht="13.5">
      <c r="B23" s="4"/>
      <c r="C23" s="72"/>
      <c r="D23" s="106" t="s">
        <v>50</v>
      </c>
      <c r="E23" s="107"/>
      <c r="F23" s="108"/>
      <c r="G23" s="71"/>
    </row>
    <row r="24" spans="2:7" ht="13.5">
      <c r="B24" s="4"/>
      <c r="C24" s="72" t="s">
        <v>51</v>
      </c>
      <c r="D24" s="73" t="s">
        <v>52</v>
      </c>
      <c r="E24" s="69" t="s">
        <v>53</v>
      </c>
      <c r="F24" s="70" t="s">
        <v>54</v>
      </c>
      <c r="G24" s="71" t="s">
        <v>55</v>
      </c>
    </row>
    <row r="25" spans="2:7" ht="13.5">
      <c r="B25" s="4"/>
      <c r="C25" s="72" t="s">
        <v>56</v>
      </c>
      <c r="D25" s="74">
        <v>0.038</v>
      </c>
      <c r="E25" s="75">
        <v>0.0401</v>
      </c>
      <c r="F25" s="76">
        <v>0.0467</v>
      </c>
      <c r="G25" s="74">
        <v>0.038</v>
      </c>
    </row>
    <row r="26" spans="2:7" ht="13.5">
      <c r="B26" s="4"/>
      <c r="C26" s="72" t="s">
        <v>57</v>
      </c>
      <c r="D26" s="74">
        <v>0.0032</v>
      </c>
      <c r="E26" s="75">
        <v>0.004</v>
      </c>
      <c r="F26" s="76">
        <v>0.0074</v>
      </c>
      <c r="G26" s="74">
        <v>0.0032</v>
      </c>
    </row>
    <row r="27" spans="2:7" ht="13.5">
      <c r="B27" s="4"/>
      <c r="C27" s="72" t="s">
        <v>48</v>
      </c>
      <c r="D27" s="74">
        <v>0.005</v>
      </c>
      <c r="E27" s="75">
        <v>0.0056</v>
      </c>
      <c r="F27" s="76">
        <v>0.0097</v>
      </c>
      <c r="G27" s="74">
        <v>0.005</v>
      </c>
    </row>
    <row r="28" spans="2:7" ht="13.5">
      <c r="B28" s="4"/>
      <c r="C28" s="72" t="s">
        <v>58</v>
      </c>
      <c r="D28" s="74">
        <v>0.0102</v>
      </c>
      <c r="E28" s="75">
        <v>0.0111</v>
      </c>
      <c r="F28" s="76">
        <v>0.0121</v>
      </c>
      <c r="G28" s="74">
        <v>0.0102</v>
      </c>
    </row>
    <row r="29" spans="2:7" ht="13.5">
      <c r="B29" s="4"/>
      <c r="C29" s="72" t="s">
        <v>49</v>
      </c>
      <c r="D29" s="74">
        <v>0.0664</v>
      </c>
      <c r="E29" s="75">
        <v>0.073</v>
      </c>
      <c r="F29" s="76">
        <v>0.0869</v>
      </c>
      <c r="G29" s="74">
        <v>0.0664</v>
      </c>
    </row>
    <row r="30" spans="2:7" ht="13.5">
      <c r="B30" s="4"/>
      <c r="C30" s="72" t="s">
        <v>59</v>
      </c>
      <c r="D30" s="77"/>
      <c r="E30" s="78"/>
      <c r="F30" s="79"/>
      <c r="G30" s="80">
        <v>0.0365</v>
      </c>
    </row>
    <row r="31" spans="2:7" ht="13.5">
      <c r="B31" s="4"/>
      <c r="C31" s="72" t="s">
        <v>60</v>
      </c>
      <c r="D31" s="81"/>
      <c r="E31" s="69"/>
      <c r="F31" s="70"/>
      <c r="G31" s="80">
        <v>0.03</v>
      </c>
    </row>
    <row r="32" spans="2:7" ht="13.5">
      <c r="B32" s="4"/>
      <c r="C32" s="68" t="s">
        <v>61</v>
      </c>
      <c r="D32" s="82"/>
      <c r="E32" s="69"/>
      <c r="F32" s="70"/>
      <c r="G32" s="80">
        <v>0.02</v>
      </c>
    </row>
    <row r="33" spans="2:7" ht="13.5">
      <c r="B33" s="4"/>
      <c r="C33" s="68" t="s">
        <v>62</v>
      </c>
      <c r="D33" s="90" t="s">
        <v>63</v>
      </c>
      <c r="E33" s="91"/>
      <c r="F33" s="92"/>
      <c r="G33" s="71"/>
    </row>
    <row r="34" spans="2:7" ht="13.5">
      <c r="B34" s="4"/>
      <c r="C34" s="68" t="s">
        <v>64</v>
      </c>
      <c r="D34" s="90"/>
      <c r="E34" s="91"/>
      <c r="F34" s="92"/>
      <c r="G34" s="80">
        <v>0.2073</v>
      </c>
    </row>
    <row r="35" spans="2:7" ht="13.5">
      <c r="B35" s="4"/>
      <c r="C35" s="72" t="s">
        <v>65</v>
      </c>
      <c r="D35" s="90"/>
      <c r="E35" s="91"/>
      <c r="F35" s="92"/>
      <c r="G35" s="80">
        <v>0.2338</v>
      </c>
    </row>
    <row r="36" ht="13.5">
      <c r="B36" s="4"/>
    </row>
    <row r="37" ht="13.5">
      <c r="B37" s="4"/>
    </row>
    <row r="38" spans="2:7" ht="15" customHeight="1">
      <c r="B38" s="4"/>
      <c r="D38" s="86" t="s">
        <v>90</v>
      </c>
      <c r="E38" s="86"/>
      <c r="F38" s="86"/>
      <c r="G38" s="86"/>
    </row>
    <row r="39" spans="2:6" ht="35.25" customHeight="1">
      <c r="B39" s="83"/>
      <c r="C39" s="85" t="s">
        <v>83</v>
      </c>
      <c r="D39" s="4"/>
      <c r="E39" s="4"/>
      <c r="F39" s="4"/>
    </row>
    <row r="40" spans="2:6" ht="15" customHeight="1">
      <c r="B40" s="83"/>
      <c r="C40" s="83" t="s">
        <v>46</v>
      </c>
      <c r="D40" s="87"/>
      <c r="E40" s="87"/>
      <c r="F40" s="87"/>
    </row>
    <row r="41" spans="2:6" ht="17.25">
      <c r="B41" s="5"/>
      <c r="C41" s="83"/>
      <c r="D41" s="88"/>
      <c r="E41" s="88"/>
      <c r="F41" s="88"/>
    </row>
    <row r="42" spans="2:6" ht="13.5">
      <c r="B42" s="5"/>
      <c r="C42" s="5"/>
      <c r="D42" s="88"/>
      <c r="E42" s="88"/>
      <c r="F42" s="88"/>
    </row>
    <row r="43" spans="2:4" ht="13.5">
      <c r="B43" s="5"/>
      <c r="C43" s="5"/>
      <c r="D43" s="6"/>
    </row>
    <row r="44" spans="2:4" ht="13.5">
      <c r="B44" s="5"/>
      <c r="C44" s="5"/>
      <c r="D44" s="6"/>
    </row>
    <row r="45" spans="2:4" ht="13.5">
      <c r="B45" s="5"/>
      <c r="C45" s="5"/>
      <c r="D45" s="6"/>
    </row>
    <row r="46" spans="3:4" ht="13.5">
      <c r="C46" s="5"/>
      <c r="D46" s="6"/>
    </row>
    <row r="47" spans="3:5" ht="13.5">
      <c r="C47" s="7"/>
      <c r="D47" s="8"/>
      <c r="E47" s="9"/>
    </row>
  </sheetData>
  <sheetProtection/>
  <mergeCells count="15">
    <mergeCell ref="B6:G6"/>
    <mergeCell ref="C4:D4"/>
    <mergeCell ref="C22:E22"/>
    <mergeCell ref="D23:F23"/>
    <mergeCell ref="D33:F33"/>
    <mergeCell ref="D38:G38"/>
    <mergeCell ref="D40:F40"/>
    <mergeCell ref="D41:F41"/>
    <mergeCell ref="D42:F42"/>
    <mergeCell ref="B1:G1"/>
    <mergeCell ref="D34:F34"/>
    <mergeCell ref="D35:F35"/>
    <mergeCell ref="C3:G3"/>
    <mergeCell ref="B2:G2"/>
    <mergeCell ref="C5:G5"/>
  </mergeCells>
  <printOptions/>
  <pageMargins left="0.7" right="0.7" top="0.75" bottom="0.75" header="0.3" footer="0.3"/>
  <pageSetup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dimension ref="B2:I31"/>
  <sheetViews>
    <sheetView tabSelected="1" view="pageBreakPreview" zoomScale="75" zoomScaleNormal="50" zoomScaleSheetLayoutView="75" zoomScalePageLayoutView="0" workbookViewId="0" topLeftCell="A1">
      <selection activeCell="B5" sqref="B5:C5"/>
    </sheetView>
  </sheetViews>
  <sheetFormatPr defaultColWidth="9.00390625" defaultRowHeight="15"/>
  <cols>
    <col min="1" max="1" width="0.875" style="1" customWidth="1"/>
    <col min="2" max="2" width="6.00390625" style="1" customWidth="1"/>
    <col min="3" max="3" width="53.25390625" style="1" customWidth="1"/>
    <col min="4" max="4" width="5.00390625" style="1" customWidth="1"/>
    <col min="5" max="5" width="7.125" style="1" customWidth="1"/>
    <col min="6" max="6" width="10.00390625" style="1" customWidth="1"/>
    <col min="7" max="7" width="6.125" style="1" customWidth="1"/>
    <col min="8" max="8" width="10.00390625" style="1" customWidth="1"/>
    <col min="9" max="9" width="11.375" style="1" customWidth="1"/>
    <col min="10" max="16384" width="9.00390625" style="1" customWidth="1"/>
  </cols>
  <sheetData>
    <row r="1" ht="3.75" customHeight="1"/>
    <row r="2" spans="2:9" ht="16.5">
      <c r="B2" s="134" t="s">
        <v>45</v>
      </c>
      <c r="C2" s="135"/>
      <c r="D2" s="136"/>
      <c r="E2" s="136"/>
      <c r="F2" s="136"/>
      <c r="G2" s="136"/>
      <c r="H2" s="136"/>
      <c r="I2" s="19"/>
    </row>
    <row r="3" spans="2:9" ht="16.5">
      <c r="B3" s="137" t="s">
        <v>86</v>
      </c>
      <c r="C3" s="138"/>
      <c r="D3" s="139"/>
      <c r="E3" s="139"/>
      <c r="F3" s="139"/>
      <c r="G3" s="139"/>
      <c r="H3" s="139"/>
      <c r="I3" s="21"/>
    </row>
    <row r="4" spans="2:9" ht="16.5">
      <c r="B4" s="137" t="s">
        <v>87</v>
      </c>
      <c r="C4" s="138"/>
      <c r="D4" s="139"/>
      <c r="E4" s="139"/>
      <c r="F4" s="139"/>
      <c r="G4" s="139"/>
      <c r="H4" s="139"/>
      <c r="I4" s="22"/>
    </row>
    <row r="5" spans="2:9" ht="16.5">
      <c r="B5" s="124" t="s">
        <v>91</v>
      </c>
      <c r="C5" s="125"/>
      <c r="D5" s="126"/>
      <c r="E5" s="125"/>
      <c r="F5" s="130"/>
      <c r="G5" s="126"/>
      <c r="H5" s="126"/>
      <c r="I5" s="25"/>
    </row>
    <row r="6" spans="2:9" ht="3" customHeight="1">
      <c r="B6" s="20"/>
      <c r="C6" s="20"/>
      <c r="D6" s="20"/>
      <c r="E6" s="20"/>
      <c r="F6" s="20"/>
      <c r="G6" s="20"/>
      <c r="H6" s="20"/>
      <c r="I6" s="20"/>
    </row>
    <row r="7" spans="2:9" ht="15.75" customHeight="1">
      <c r="B7" s="131" t="s">
        <v>9</v>
      </c>
      <c r="C7" s="131"/>
      <c r="D7" s="131"/>
      <c r="E7" s="131"/>
      <c r="F7" s="131"/>
      <c r="G7" s="131"/>
      <c r="H7" s="131"/>
      <c r="I7" s="20"/>
    </row>
    <row r="8" spans="2:9" ht="3.75" customHeight="1">
      <c r="B8" s="20"/>
      <c r="C8" s="20"/>
      <c r="D8" s="20"/>
      <c r="E8" s="20"/>
      <c r="F8" s="20"/>
      <c r="G8" s="20"/>
      <c r="H8" s="20"/>
      <c r="I8" s="20"/>
    </row>
    <row r="9" spans="2:9" ht="14.25">
      <c r="B9" s="110" t="s">
        <v>10</v>
      </c>
      <c r="C9" s="127" t="s">
        <v>11</v>
      </c>
      <c r="D9" s="110" t="s">
        <v>12</v>
      </c>
      <c r="E9" s="132" t="s">
        <v>13</v>
      </c>
      <c r="F9" s="133"/>
      <c r="G9" s="133"/>
      <c r="H9" s="133"/>
      <c r="I9" s="110" t="s">
        <v>14</v>
      </c>
    </row>
    <row r="10" spans="2:9" ht="14.25">
      <c r="B10" s="111"/>
      <c r="C10" s="128"/>
      <c r="D10" s="111"/>
      <c r="E10" s="113" t="s">
        <v>15</v>
      </c>
      <c r="F10" s="114"/>
      <c r="G10" s="113" t="s">
        <v>16</v>
      </c>
      <c r="H10" s="114"/>
      <c r="I10" s="111"/>
    </row>
    <row r="11" spans="2:9" ht="14.25">
      <c r="B11" s="112"/>
      <c r="C11" s="129"/>
      <c r="D11" s="112"/>
      <c r="E11" s="24" t="s">
        <v>17</v>
      </c>
      <c r="F11" s="24" t="s">
        <v>18</v>
      </c>
      <c r="G11" s="24" t="s">
        <v>17</v>
      </c>
      <c r="H11" s="24" t="s">
        <v>18</v>
      </c>
      <c r="I11" s="112"/>
    </row>
    <row r="12" ht="3" customHeight="1"/>
    <row r="13" spans="2:9" ht="13.5">
      <c r="B13" s="64" t="str">
        <f>ORCA!B8</f>
        <v>1.</v>
      </c>
      <c r="C13" s="62" t="str">
        <f>ORCA!C8</f>
        <v>MATERIAIS</v>
      </c>
      <c r="D13" s="33"/>
      <c r="E13" s="32"/>
      <c r="F13" s="14"/>
      <c r="G13" s="32"/>
      <c r="H13" s="14"/>
      <c r="I13" s="34"/>
    </row>
    <row r="14" spans="2:9" ht="13.5">
      <c r="B14" s="65" t="str">
        <f>ORCA!B9</f>
        <v>1.1</v>
      </c>
      <c r="C14" s="16" t="str">
        <f>ORCA!C9</f>
        <v>Tela  de  aço  100 x 8 x10</v>
      </c>
      <c r="D14" s="13"/>
      <c r="E14" s="17">
        <v>70</v>
      </c>
      <c r="F14" s="14">
        <f aca="true" t="shared" si="0" ref="F14:F22">I14*E14/100</f>
        <v>35056</v>
      </c>
      <c r="G14" s="17">
        <v>30</v>
      </c>
      <c r="H14" s="14">
        <f>I14-F14</f>
        <v>15024</v>
      </c>
      <c r="I14" s="15">
        <v>50080</v>
      </c>
    </row>
    <row r="15" spans="2:9" ht="13.5">
      <c r="B15" s="65" t="s">
        <v>71</v>
      </c>
      <c r="C15" s="16" t="str">
        <f>ORCA!C10</f>
        <v>Cabo  de  aço  16 mm</v>
      </c>
      <c r="D15" s="13"/>
      <c r="E15" s="17"/>
      <c r="F15" s="14"/>
      <c r="G15" s="17">
        <v>100</v>
      </c>
      <c r="H15" s="18">
        <f>I15</f>
        <v>2159.32</v>
      </c>
      <c r="I15" s="15">
        <v>2159.32</v>
      </c>
    </row>
    <row r="16" spans="2:9" ht="13.5">
      <c r="B16" s="65" t="s">
        <v>73</v>
      </c>
      <c r="C16" s="16" t="str">
        <f>ORCA!C11</f>
        <v>Grampos  para  tela </v>
      </c>
      <c r="D16" s="13"/>
      <c r="E16" s="17">
        <v>70</v>
      </c>
      <c r="F16" s="14">
        <f>E16*I16/100</f>
        <v>2829.204</v>
      </c>
      <c r="G16" s="17">
        <v>30</v>
      </c>
      <c r="H16" s="18">
        <f>I16-F16</f>
        <v>1212.516</v>
      </c>
      <c r="I16" s="15">
        <v>4041.7200000000003</v>
      </c>
    </row>
    <row r="17" spans="2:9" ht="13.5">
      <c r="B17" s="65" t="s">
        <v>75</v>
      </c>
      <c r="C17" s="16" t="str">
        <f>ORCA!C12</f>
        <v>Grampo  pra  cabo  8 mm</v>
      </c>
      <c r="D17" s="13"/>
      <c r="E17" s="17">
        <v>70</v>
      </c>
      <c r="F17" s="14">
        <f t="shared" si="0"/>
        <v>551.67</v>
      </c>
      <c r="G17" s="17">
        <v>30</v>
      </c>
      <c r="H17" s="18">
        <f>I17-F17</f>
        <v>236.42999999999995</v>
      </c>
      <c r="I17" s="15">
        <v>788.0999999999999</v>
      </c>
    </row>
    <row r="18" spans="2:9" ht="13.5">
      <c r="B18" s="65" t="s">
        <v>76</v>
      </c>
      <c r="C18" s="16" t="str">
        <f>ORCA!C13</f>
        <v>Grampo  para  cabo  16 mm</v>
      </c>
      <c r="D18" s="13"/>
      <c r="E18" s="17"/>
      <c r="F18" s="14"/>
      <c r="G18" s="17">
        <v>100</v>
      </c>
      <c r="H18" s="18">
        <f>I18</f>
        <v>112</v>
      </c>
      <c r="I18" s="15">
        <v>112</v>
      </c>
    </row>
    <row r="19" spans="2:9" ht="13.5">
      <c r="B19" s="65" t="s">
        <v>77</v>
      </c>
      <c r="C19" s="16" t="str">
        <f>ORCA!C14</f>
        <v>Placa  de  ancoragem</v>
      </c>
      <c r="D19" s="13"/>
      <c r="E19" s="17"/>
      <c r="F19" s="14"/>
      <c r="G19" s="17">
        <v>100</v>
      </c>
      <c r="H19" s="18">
        <f>I19</f>
        <v>1911.2</v>
      </c>
      <c r="I19" s="15">
        <v>1911.2</v>
      </c>
    </row>
    <row r="20" spans="2:9" ht="13.5">
      <c r="B20" s="65" t="str">
        <f>ORCA!B15</f>
        <v>2.</v>
      </c>
      <c r="C20" s="16" t="str">
        <f>ORCA!C15</f>
        <v>MÃO  DE  OBRA</v>
      </c>
      <c r="D20" s="13"/>
      <c r="E20" s="17"/>
      <c r="F20" s="14"/>
      <c r="G20" s="17"/>
      <c r="H20" s="18"/>
      <c r="I20" s="15"/>
    </row>
    <row r="21" spans="2:9" ht="13.5">
      <c r="B21" s="65" t="s">
        <v>35</v>
      </c>
      <c r="C21" s="16" t="str">
        <f>ORCA!C16</f>
        <v>Limpeza  e  preparação  do  terreno</v>
      </c>
      <c r="D21" s="13"/>
      <c r="E21" s="17">
        <v>100</v>
      </c>
      <c r="F21" s="14">
        <f t="shared" si="0"/>
        <v>3040</v>
      </c>
      <c r="G21" s="17"/>
      <c r="H21" s="18"/>
      <c r="I21" s="15">
        <f>ORCA!G16</f>
        <v>3040</v>
      </c>
    </row>
    <row r="22" spans="2:9" ht="14.25" thickBot="1">
      <c r="B22" s="66" t="s">
        <v>88</v>
      </c>
      <c r="C22" s="16" t="str">
        <f>ORCA!C17</f>
        <v>Mão  de  obra  total  para a  implantação  da  tela</v>
      </c>
      <c r="D22" s="13"/>
      <c r="E22" s="17">
        <v>50</v>
      </c>
      <c r="F22" s="14">
        <f t="shared" si="0"/>
        <v>5160</v>
      </c>
      <c r="G22" s="17">
        <v>50</v>
      </c>
      <c r="H22" s="18">
        <f>I22/2</f>
        <v>5160</v>
      </c>
      <c r="I22" s="15">
        <f>ORCA!G17</f>
        <v>10320</v>
      </c>
    </row>
    <row r="23" spans="2:9" ht="15.75" thickBot="1">
      <c r="B23" s="118" t="s">
        <v>31</v>
      </c>
      <c r="C23" s="119"/>
      <c r="D23" s="119"/>
      <c r="E23" s="120"/>
      <c r="F23" s="26">
        <f>SUM(F13:F22)</f>
        <v>46636.873999999996</v>
      </c>
      <c r="G23" s="23" t="s">
        <v>19</v>
      </c>
      <c r="H23" s="26">
        <f>SUM(H13:H22)</f>
        <v>25815.466</v>
      </c>
      <c r="I23" s="26">
        <f>SUM(I13:I22)</f>
        <v>72452.34</v>
      </c>
    </row>
    <row r="24" spans="2:9" ht="15">
      <c r="B24" s="121" t="s">
        <v>21</v>
      </c>
      <c r="C24" s="122"/>
      <c r="D24" s="122"/>
      <c r="E24" s="123"/>
      <c r="F24" s="27">
        <f>F23*100/I23</f>
        <v>64.36903763218689</v>
      </c>
      <c r="G24" s="28" t="s">
        <v>20</v>
      </c>
      <c r="H24" s="27">
        <f>H23*100/I23</f>
        <v>35.630962367813105</v>
      </c>
      <c r="I24" s="29">
        <f>I23*100/I23</f>
        <v>100</v>
      </c>
    </row>
    <row r="25" spans="2:9" ht="15">
      <c r="B25" s="115" t="s">
        <v>22</v>
      </c>
      <c r="C25" s="116"/>
      <c r="D25" s="116"/>
      <c r="E25" s="117"/>
      <c r="F25" s="30">
        <f>F24</f>
        <v>64.36903763218689</v>
      </c>
      <c r="G25" s="31" t="s">
        <v>23</v>
      </c>
      <c r="H25" s="30">
        <f>F25+H24</f>
        <v>100</v>
      </c>
      <c r="I25" s="35">
        <f>I24*100/I24</f>
        <v>100</v>
      </c>
    </row>
    <row r="26" spans="2:8" ht="13.5">
      <c r="B26" s="11"/>
      <c r="C26" s="11"/>
      <c r="F26" s="12"/>
      <c r="H26" s="12"/>
    </row>
    <row r="27" spans="2:8" ht="13.5">
      <c r="B27" s="11"/>
      <c r="C27" s="11"/>
      <c r="F27" s="12"/>
      <c r="H27" s="12"/>
    </row>
    <row r="28" spans="2:8" ht="13.5">
      <c r="B28" s="11"/>
      <c r="C28" s="11"/>
      <c r="F28" s="12"/>
      <c r="H28" s="12"/>
    </row>
    <row r="29" spans="2:7" ht="13.5">
      <c r="B29" s="5"/>
      <c r="C29" s="5"/>
      <c r="D29" s="87" t="s">
        <v>28</v>
      </c>
      <c r="E29" s="87"/>
      <c r="F29" s="87"/>
      <c r="G29" s="87"/>
    </row>
    <row r="30" spans="2:7" ht="13.5">
      <c r="B30" s="4"/>
      <c r="C30" s="4"/>
      <c r="D30" s="109" t="s">
        <v>29</v>
      </c>
      <c r="E30" s="109"/>
      <c r="F30" s="109"/>
      <c r="G30" s="109"/>
    </row>
    <row r="31" spans="5:6" ht="13.5">
      <c r="E31" s="109" t="s">
        <v>30</v>
      </c>
      <c r="F31" s="109"/>
    </row>
  </sheetData>
  <sheetProtection/>
  <mergeCells count="23">
    <mergeCell ref="B2:C2"/>
    <mergeCell ref="D2:H2"/>
    <mergeCell ref="B3:C3"/>
    <mergeCell ref="D3:H3"/>
    <mergeCell ref="B4:C4"/>
    <mergeCell ref="D4:H4"/>
    <mergeCell ref="B5:C5"/>
    <mergeCell ref="D5:E5"/>
    <mergeCell ref="B9:B11"/>
    <mergeCell ref="C9:C11"/>
    <mergeCell ref="D29:G29"/>
    <mergeCell ref="D30:G30"/>
    <mergeCell ref="F5:H5"/>
    <mergeCell ref="B7:H7"/>
    <mergeCell ref="D9:D11"/>
    <mergeCell ref="E9:H9"/>
    <mergeCell ref="E31:F31"/>
    <mergeCell ref="I9:I11"/>
    <mergeCell ref="E10:F10"/>
    <mergeCell ref="G10:H10"/>
    <mergeCell ref="B25:E25"/>
    <mergeCell ref="B23:E23"/>
    <mergeCell ref="B24:E24"/>
  </mergeCells>
  <printOptions/>
  <pageMargins left="1.968503937007874" right="0.1968503937007874" top="1.5748031496062993" bottom="0.3937007874015748" header="0.5118110236220472" footer="0.5118110236220472"/>
  <pageSetup horizontalDpi="300" verticalDpi="300" orientation="landscape" paperSize="9" scale="92"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87401575" right="0.787401575" top="0.984251969" bottom="0.984251969" header="0.492125985" footer="0.492125985"/>
  <pageSetup orientation="portrait" paperSize="9"/>
</worksheet>
</file>

<file path=xl/worksheets/sheet4.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9.00390625" defaultRowHeight="15"/>
  <cols>
    <col min="1" max="1" width="1.00390625" style="0" customWidth="1"/>
    <col min="2" max="2" width="56.375" style="0" customWidth="1"/>
    <col min="3" max="3" width="1.37890625" style="0" customWidth="1"/>
    <col min="4" max="4" width="4.875" style="0" customWidth="1"/>
    <col min="5" max="6" width="14.00390625" style="0" customWidth="1"/>
  </cols>
  <sheetData>
    <row r="1" spans="2:6" ht="16.5">
      <c r="B1" s="54" t="s">
        <v>37</v>
      </c>
      <c r="C1" s="54"/>
      <c r="D1" s="58"/>
      <c r="E1" s="58"/>
      <c r="F1" s="58"/>
    </row>
    <row r="2" spans="2:6" ht="16.5">
      <c r="B2" s="54" t="s">
        <v>38</v>
      </c>
      <c r="C2" s="54"/>
      <c r="D2" s="58"/>
      <c r="E2" s="58"/>
      <c r="F2" s="58"/>
    </row>
    <row r="3" spans="2:6" ht="15">
      <c r="B3" s="55"/>
      <c r="C3" s="55"/>
      <c r="D3" s="59"/>
      <c r="E3" s="59"/>
      <c r="F3" s="59"/>
    </row>
    <row r="4" spans="2:6" ht="60">
      <c r="B4" s="55" t="s">
        <v>39</v>
      </c>
      <c r="C4" s="55"/>
      <c r="D4" s="59"/>
      <c r="E4" s="59"/>
      <c r="F4" s="59"/>
    </row>
    <row r="5" spans="2:6" ht="15">
      <c r="B5" s="55"/>
      <c r="C5" s="55"/>
      <c r="D5" s="59"/>
      <c r="E5" s="59"/>
      <c r="F5" s="59"/>
    </row>
    <row r="6" spans="2:6" ht="33">
      <c r="B6" s="54" t="s">
        <v>40</v>
      </c>
      <c r="C6" s="54"/>
      <c r="D6" s="58"/>
      <c r="E6" s="58" t="s">
        <v>41</v>
      </c>
      <c r="F6" s="58" t="s">
        <v>42</v>
      </c>
    </row>
    <row r="7" spans="2:6" ht="15.75" thickBot="1">
      <c r="B7" s="55"/>
      <c r="C7" s="55"/>
      <c r="D7" s="59"/>
      <c r="E7" s="59"/>
      <c r="F7" s="59"/>
    </row>
    <row r="8" spans="2:6" ht="60.75" thickBot="1">
      <c r="B8" s="56" t="s">
        <v>43</v>
      </c>
      <c r="C8" s="57"/>
      <c r="D8" s="60"/>
      <c r="E8" s="60">
        <v>1</v>
      </c>
      <c r="F8" s="61" t="s">
        <v>44</v>
      </c>
    </row>
    <row r="9" spans="2:6" ht="15">
      <c r="B9" s="55"/>
      <c r="C9" s="55"/>
      <c r="D9" s="59"/>
      <c r="E9" s="59"/>
      <c r="F9" s="59"/>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MircroSoft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  User</dc:creator>
  <cp:keywords/>
  <dc:description/>
  <cp:lastModifiedBy>Win</cp:lastModifiedBy>
  <cp:lastPrinted>2016-09-26T18:23:29Z</cp:lastPrinted>
  <dcterms:created xsi:type="dcterms:W3CDTF">2001-03-15T19:31:53Z</dcterms:created>
  <dcterms:modified xsi:type="dcterms:W3CDTF">2016-09-26T18:23:42Z</dcterms:modified>
  <cp:category/>
  <cp:version/>
  <cp:contentType/>
  <cp:contentStatus/>
</cp:coreProperties>
</file>