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31B6440C-8BDB-43CC-A199-D1F422C921D0}" xr6:coauthVersionLast="47" xr6:coauthVersionMax="47" xr10:uidLastSave="{00000000-0000-0000-0000-000000000000}"/>
  <bookViews>
    <workbookView xWindow="-108" yWindow="-108" windowWidth="23256" windowHeight="12456" tabRatio="865" xr2:uid="{00000000-000D-0000-FFFF-FFFF00000000}"/>
  </bookViews>
  <sheets>
    <sheet name="CUSTO" sheetId="3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3" i="34" l="1"/>
  <c r="C94" i="34"/>
  <c r="C42" i="34"/>
  <c r="C37" i="34"/>
  <c r="C28" i="34"/>
  <c r="D11" i="34"/>
  <c r="C95" i="34" l="1"/>
  <c r="C44" i="34"/>
  <c r="C45" i="34" s="1"/>
  <c r="C46" i="34" s="1"/>
  <c r="D14" i="34"/>
  <c r="C66" i="34"/>
  <c r="D57" i="34" l="1"/>
  <c r="D39" i="34"/>
  <c r="D23" i="34"/>
  <c r="D22" i="34"/>
  <c r="D21" i="34"/>
  <c r="D34" i="34"/>
  <c r="D12" i="34"/>
  <c r="D15" i="34" s="1"/>
  <c r="D55" i="34"/>
  <c r="D36" i="34"/>
  <c r="D20" i="34"/>
  <c r="D35" i="34"/>
  <c r="D65" i="34"/>
  <c r="D27" i="34"/>
  <c r="C113" i="34"/>
  <c r="D64" i="34"/>
  <c r="D32" i="34"/>
  <c r="D44" i="34"/>
  <c r="D45" i="34" s="1"/>
  <c r="D60" i="34"/>
  <c r="D26" i="34"/>
  <c r="D59" i="34"/>
  <c r="D41" i="34"/>
  <c r="D25" i="34"/>
  <c r="D58" i="34"/>
  <c r="D40" i="34"/>
  <c r="D24" i="34"/>
  <c r="D30" i="34"/>
  <c r="D33" i="34"/>
  <c r="D31" i="34"/>
  <c r="D61" i="34"/>
  <c r="D66" i="34"/>
  <c r="D93" i="34"/>
  <c r="D62" i="34"/>
  <c r="D94" i="34"/>
  <c r="B114" i="34"/>
  <c r="C114" i="34" s="1"/>
  <c r="D95" i="34"/>
  <c r="D63" i="34"/>
  <c r="D56" i="34"/>
  <c r="D37" i="34" l="1"/>
  <c r="D28" i="34"/>
  <c r="D42" i="34"/>
  <c r="D46" i="34" l="1"/>
  <c r="D47" i="34" s="1"/>
  <c r="D48" i="34" l="1"/>
  <c r="B111" i="34"/>
  <c r="C111" i="34" l="1"/>
  <c r="D73" i="34" l="1"/>
  <c r="D74" i="34" l="1"/>
  <c r="C75" i="34"/>
  <c r="D75" i="34" l="1"/>
  <c r="B112" i="34"/>
  <c r="E106" i="34"/>
  <c r="F106" i="34" s="1"/>
  <c r="E105" i="34"/>
  <c r="F105" i="34" s="1"/>
  <c r="E104" i="34"/>
  <c r="D96" i="34"/>
  <c r="F104" i="34" l="1"/>
  <c r="F107" i="34" s="1"/>
  <c r="E107" i="34"/>
  <c r="B115" i="34" s="1"/>
  <c r="C115" i="34" s="1"/>
  <c r="C112" i="34"/>
  <c r="B116" i="34" l="1"/>
  <c r="B117" i="34" s="1"/>
  <c r="B118" i="34" s="1"/>
</calcChain>
</file>

<file path=xl/sharedStrings.xml><?xml version="1.0" encoding="utf-8"?>
<sst xmlns="http://schemas.openxmlformats.org/spreadsheetml/2006/main" count="172" uniqueCount="137">
  <si>
    <t>PLANILHA DE CUSTOS E FORMAÇÃO DE PREÇOS PARA EXECUÇÃO DOS SERVIÇOS</t>
  </si>
  <si>
    <t>1. REMUNERAÇÃO</t>
  </si>
  <si>
    <t>ITEM</t>
  </si>
  <si>
    <t>COMPOSIÇÃO DA REMUNERAÇÃO</t>
  </si>
  <si>
    <t>COMPLEMENTO</t>
  </si>
  <si>
    <t>VALOR EM R$</t>
  </si>
  <si>
    <t>1.1</t>
  </si>
  <si>
    <t>Salário</t>
  </si>
  <si>
    <t>1.2</t>
  </si>
  <si>
    <t>Adicional de Insalubridade (médio)</t>
  </si>
  <si>
    <t>%</t>
  </si>
  <si>
    <t>1.3</t>
  </si>
  <si>
    <t>Adicional de Assiduidade</t>
  </si>
  <si>
    <t>1.4</t>
  </si>
  <si>
    <t>Outros (especificar)</t>
  </si>
  <si>
    <t xml:space="preserve">VALOR POR EXTENSO: </t>
  </si>
  <si>
    <t>GRUPO ‘A’</t>
  </si>
  <si>
    <t>DISCRIMINAÇÃO DOS ENCARGOS SOCIAIS</t>
  </si>
  <si>
    <t>2.1</t>
  </si>
  <si>
    <t>INSS – contribuição empresa</t>
  </si>
  <si>
    <t>2.2</t>
  </si>
  <si>
    <t>SESI ou SESC</t>
  </si>
  <si>
    <t>2.3</t>
  </si>
  <si>
    <t>SENAI ou SENAC</t>
  </si>
  <si>
    <t>2.4</t>
  </si>
  <si>
    <t>Salário Educação</t>
  </si>
  <si>
    <t>2.5</t>
  </si>
  <si>
    <t>FGTS</t>
  </si>
  <si>
    <t>2.6</t>
  </si>
  <si>
    <t>Seguro acidente do trabalho/SAT/INSS</t>
  </si>
  <si>
    <t>2.7</t>
  </si>
  <si>
    <t>SEBRAE</t>
  </si>
  <si>
    <t>2.8</t>
  </si>
  <si>
    <t>GRUPO ‘B’</t>
  </si>
  <si>
    <t>2.9</t>
  </si>
  <si>
    <t>Férias</t>
  </si>
  <si>
    <t>2.10</t>
  </si>
  <si>
    <t>Auxílio doença</t>
  </si>
  <si>
    <t>2.11</t>
  </si>
  <si>
    <t>Licença paternidade/maternidade</t>
  </si>
  <si>
    <t>2.12</t>
  </si>
  <si>
    <t>Faltas legais</t>
  </si>
  <si>
    <t>2.13</t>
  </si>
  <si>
    <t>Acidente do trabalho</t>
  </si>
  <si>
    <t>2.14</t>
  </si>
  <si>
    <t>Aviso Prévio</t>
  </si>
  <si>
    <t>2.15</t>
  </si>
  <si>
    <t>GRUPO ‘C’</t>
  </si>
  <si>
    <t>2.16</t>
  </si>
  <si>
    <t>Aviso prévio indenizado</t>
  </si>
  <si>
    <t>2.17</t>
  </si>
  <si>
    <t>Indenização adicional</t>
  </si>
  <si>
    <t>2.18</t>
  </si>
  <si>
    <t>FGTS nas rescisões s/justa causa</t>
  </si>
  <si>
    <t>GRUPO ‘D’</t>
  </si>
  <si>
    <t>2.19</t>
  </si>
  <si>
    <t>Incidência dos encargos do Grupo ‘A’ sobre os itens do Grupo ‘B’</t>
  </si>
  <si>
    <t>VALOR DOS ENCARGOS SOCIAIS – MONTANTE ‘A’</t>
  </si>
  <si>
    <t>VALOR TOTAL MONTANTE “A” (1 + 2)</t>
  </si>
  <si>
    <t>VALOR POR EXTENSO:</t>
  </si>
  <si>
    <t>2. ENCARGOS SOCIAIS INCIDENTES SOBRE A REMUNERAÇÃO</t>
  </si>
  <si>
    <t>MONTANTE “A”</t>
  </si>
  <si>
    <t>MONTANTE “B”</t>
  </si>
  <si>
    <t>3. INSUMOS</t>
  </si>
  <si>
    <t>DISCRIMINAÇÃO</t>
  </si>
  <si>
    <t>PERCENTUAL EM RELAÇÃO À REMUNERAÇÃO</t>
  </si>
  <si>
    <t>3.1</t>
  </si>
  <si>
    <t>Uniforme</t>
  </si>
  <si>
    <t>3.2</t>
  </si>
  <si>
    <t>Vale transporte</t>
  </si>
  <si>
    <t>3.3</t>
  </si>
  <si>
    <t xml:space="preserve">Manutenção e depreciação dos equipamentos utilizados </t>
  </si>
  <si>
    <t>3.4</t>
  </si>
  <si>
    <t>Treinamento e/ou reciclagem de pessoal</t>
  </si>
  <si>
    <t>3.5</t>
  </si>
  <si>
    <t>Transporte de funcionários</t>
  </si>
  <si>
    <t>3.6</t>
  </si>
  <si>
    <t>Supervisão</t>
  </si>
  <si>
    <t>3.7</t>
  </si>
  <si>
    <t>Seguro de vida em grupo</t>
  </si>
  <si>
    <t>3.8</t>
  </si>
  <si>
    <t>3.9</t>
  </si>
  <si>
    <t>3.10</t>
  </si>
  <si>
    <t>VALOR TOTAL R$</t>
  </si>
  <si>
    <t>4. DEMAIS COMPONENTES</t>
  </si>
  <si>
    <t>DISCRIMINAÇÃO DO COMPONENTE</t>
  </si>
  <si>
    <t>PERCENTUAL ATRIBUÍDO</t>
  </si>
  <si>
    <t>4.1</t>
  </si>
  <si>
    <t>Despesas Administrativas – Relacionar:</t>
  </si>
  <si>
    <t>4.2</t>
  </si>
  <si>
    <t>Lucro</t>
  </si>
  <si>
    <t>TAXA GLOBAL ADMINISTRAÇÃO = (4.1 + 4.2)</t>
  </si>
  <si>
    <t>VALOR TOTAL MONTANTE “B” (3 + 4)</t>
  </si>
  <si>
    <t>MONTANTE “C”</t>
  </si>
  <si>
    <t>Composto das parcelas remuneratórias com incidência diferenciada em relação aos encargos sociais.</t>
  </si>
  <si>
    <t>5 – DEMAIS INCIDÊNCIAS</t>
  </si>
  <si>
    <t>PERCENTUAL EM RELAÇÃO AOS ENCARGOS SOCIAIS</t>
  </si>
  <si>
    <t>Especificar</t>
  </si>
  <si>
    <t>VALOR TOTAL MONTANTE “C” (5)</t>
  </si>
  <si>
    <t>5.1</t>
  </si>
  <si>
    <t>5.2</t>
  </si>
  <si>
    <t>VALE ALIMENTAÇÃO</t>
  </si>
  <si>
    <t>13° salário</t>
  </si>
  <si>
    <t>Composto da parcela referente ao Vale-Alimentação estabelecido na Convenção Coletiva de Trabalho.</t>
  </si>
  <si>
    <t>6. VALE-ALIMENTAÇÃO</t>
  </si>
  <si>
    <t>PERCENTUAL EM RELAÇÃO AO PREÇO TOTAL</t>
  </si>
  <si>
    <t>6.1</t>
  </si>
  <si>
    <t>VALOR TOTAL VALE ALIMENTAÇÃO (6)</t>
  </si>
  <si>
    <t>TRIBUTOS</t>
  </si>
  <si>
    <t>Composto por todos os impostos e taxas incidentes na execução do serviço.</t>
  </si>
  <si>
    <t>7 – IMPOSTOS/TAXAS</t>
  </si>
  <si>
    <t>7.1</t>
  </si>
  <si>
    <t>Tributos Indiretos</t>
  </si>
  <si>
    <t>7.1.1</t>
  </si>
  <si>
    <t>ISS sobre faturamento</t>
  </si>
  <si>
    <t>7.1.3</t>
  </si>
  <si>
    <t>COFINS sobre faturamento</t>
  </si>
  <si>
    <t>7.1.4</t>
  </si>
  <si>
    <t>PIS sobre faturamento</t>
  </si>
  <si>
    <t xml:space="preserve">PREÇO TOTAL MENSAL DA PRESTAÇÃO DE SERVIÇO </t>
  </si>
  <si>
    <t>PERCENTUAL (%)</t>
  </si>
  <si>
    <t>PREÇO TOTAL (R$)</t>
  </si>
  <si>
    <t>Incra</t>
  </si>
  <si>
    <t>TOTAL GRUPO A</t>
  </si>
  <si>
    <t>TOTAL GRUPO B</t>
  </si>
  <si>
    <t>TOTAL GRUPO C</t>
  </si>
  <si>
    <t>TOTAL GRUPO D</t>
  </si>
  <si>
    <t>Benefício de assistência ao trabalhador</t>
  </si>
  <si>
    <t xml:space="preserve">Contribuição Assistencial Patronal </t>
  </si>
  <si>
    <t>VALOR TOTAL DE REMUNERAÇÃO + ENCARGOS SOCIAIS + INSUMOS (R$)</t>
  </si>
  <si>
    <t>VALOR GLOBAL DOS TRIBUTOS</t>
  </si>
  <si>
    <t>BASE DE CÁLCULO ENCARGOS SOCIAIS ( REMUN+INSALUBRIDADE)</t>
  </si>
  <si>
    <t xml:space="preserve">CATEGORIA PROFISSIONAL DE: Auxiliar de Serviços Gerais Externo 44h </t>
  </si>
  <si>
    <t>Equipamentos e Ferramentas</t>
  </si>
  <si>
    <t>Insumos</t>
  </si>
  <si>
    <t>PREÇO TOTAL x 5 ASG</t>
  </si>
  <si>
    <t>PREÇO MENSAL x 2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</si>
</sst>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 vertical="center" wrapText="1"/>
    </xf>
    <xf numFmtId="10" fontId="2" fillId="0" borderId="0" xfId="1" applyNumberFormat="1" applyFont="1"/>
    <xf numFmtId="164" fontId="2" fillId="0" borderId="1" xfId="0" applyNumberFormat="1" applyFont="1" applyBorder="1" applyAlignment="1">
      <alignment horizontal="justify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/>
    </xf>
    <xf numFmtId="0" fontId="2" fillId="0" borderId="1" xfId="0" applyFont="1" applyBorder="1" applyAlignment="1">
      <alignment horizontal="justify" vertical="center" wrapText="1"/>
    </xf>
    <xf numFmtId="164" fontId="1" fillId="0" borderId="3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3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5FA57-1D00-437B-A919-B13C88756C71}">
  <sheetPr>
    <tabColor rgb="FF00B050"/>
  </sheetPr>
  <dimension ref="A2:F118"/>
  <sheetViews>
    <sheetView tabSelected="1" topLeftCell="A103" workbookViewId="0">
      <selection activeCell="C106" sqref="C106"/>
    </sheetView>
  </sheetViews>
  <sheetFormatPr defaultColWidth="9.109375" defaultRowHeight="13.2" x14ac:dyDescent="0.25"/>
  <cols>
    <col min="1" max="1" width="22.44140625" style="1" customWidth="1"/>
    <col min="2" max="2" width="31" style="5" customWidth="1"/>
    <col min="3" max="3" width="15.5546875" style="4" bestFit="1" customWidth="1"/>
    <col min="4" max="4" width="15.88671875" style="4" customWidth="1"/>
    <col min="5" max="5" width="16.88671875" style="1" bestFit="1" customWidth="1"/>
    <col min="6" max="6" width="13.44140625" style="1" bestFit="1" customWidth="1"/>
    <col min="7" max="16384" width="9.109375" style="1"/>
  </cols>
  <sheetData>
    <row r="2" spans="1:4" x14ac:dyDescent="0.25">
      <c r="A2" s="9" t="s">
        <v>0</v>
      </c>
    </row>
    <row r="3" spans="1:4" x14ac:dyDescent="0.25">
      <c r="A3" s="9"/>
    </row>
    <row r="4" spans="1:4" x14ac:dyDescent="0.25">
      <c r="A4" s="9" t="s">
        <v>61</v>
      </c>
    </row>
    <row r="7" spans="1:4" x14ac:dyDescent="0.25">
      <c r="A7" s="38" t="s">
        <v>132</v>
      </c>
      <c r="B7" s="39"/>
      <c r="C7" s="39"/>
      <c r="D7" s="40"/>
    </row>
    <row r="8" spans="1:4" x14ac:dyDescent="0.25">
      <c r="A8" s="38" t="s">
        <v>1</v>
      </c>
      <c r="B8" s="39"/>
      <c r="C8" s="39"/>
      <c r="D8" s="40"/>
    </row>
    <row r="9" spans="1:4" s="4" customFormat="1" ht="26.4" x14ac:dyDescent="0.3">
      <c r="A9" s="2" t="s">
        <v>2</v>
      </c>
      <c r="B9" s="2" t="s">
        <v>3</v>
      </c>
      <c r="C9" s="2" t="s">
        <v>4</v>
      </c>
      <c r="D9" s="2" t="s">
        <v>5</v>
      </c>
    </row>
    <row r="10" spans="1:4" x14ac:dyDescent="0.25">
      <c r="A10" s="2" t="s">
        <v>6</v>
      </c>
      <c r="B10" s="8" t="s">
        <v>7</v>
      </c>
      <c r="C10" s="2"/>
      <c r="D10" s="24"/>
    </row>
    <row r="11" spans="1:4" x14ac:dyDescent="0.25">
      <c r="A11" s="2" t="s">
        <v>8</v>
      </c>
      <c r="B11" s="8" t="s">
        <v>9</v>
      </c>
      <c r="C11" s="22">
        <v>0.2</v>
      </c>
      <c r="D11" s="24">
        <f>SUM(D10*C11)</f>
        <v>0</v>
      </c>
    </row>
    <row r="12" spans="1:4" x14ac:dyDescent="0.25">
      <c r="A12" s="2" t="s">
        <v>11</v>
      </c>
      <c r="B12" s="8" t="s">
        <v>12</v>
      </c>
      <c r="C12" s="22">
        <v>7.0000000000000007E-2</v>
      </c>
      <c r="D12" s="24">
        <f>SUM(C12*D14)</f>
        <v>0</v>
      </c>
    </row>
    <row r="13" spans="1:4" x14ac:dyDescent="0.25">
      <c r="A13" s="2" t="s">
        <v>13</v>
      </c>
      <c r="B13" s="8" t="s">
        <v>14</v>
      </c>
      <c r="C13" s="2" t="s">
        <v>10</v>
      </c>
      <c r="D13" s="24"/>
    </row>
    <row r="14" spans="1:4" x14ac:dyDescent="0.25">
      <c r="A14" s="41" t="s">
        <v>131</v>
      </c>
      <c r="B14" s="42"/>
      <c r="C14" s="43"/>
      <c r="D14" s="25">
        <f>SUM(D10:D11)</f>
        <v>0</v>
      </c>
    </row>
    <row r="15" spans="1:4" x14ac:dyDescent="0.25">
      <c r="A15" s="44" t="s">
        <v>15</v>
      </c>
      <c r="B15" s="45"/>
      <c r="C15" s="23"/>
      <c r="D15" s="26">
        <f>SUM(D10:D12)</f>
        <v>0</v>
      </c>
    </row>
    <row r="16" spans="1:4" x14ac:dyDescent="0.25">
      <c r="A16" s="17"/>
      <c r="B16" s="18"/>
      <c r="C16" s="18"/>
      <c r="D16" s="19"/>
    </row>
    <row r="17" spans="1:4" x14ac:dyDescent="0.25">
      <c r="A17" s="38" t="s">
        <v>60</v>
      </c>
      <c r="B17" s="39"/>
      <c r="C17" s="39"/>
      <c r="D17" s="40"/>
    </row>
    <row r="18" spans="1:4" x14ac:dyDescent="0.25">
      <c r="A18" s="10" t="s">
        <v>16</v>
      </c>
      <c r="B18" s="16"/>
      <c r="C18" s="15"/>
      <c r="D18" s="15"/>
    </row>
    <row r="19" spans="1:4" s="4" customFormat="1" ht="26.4" x14ac:dyDescent="0.3">
      <c r="A19" s="2" t="s">
        <v>2</v>
      </c>
      <c r="B19" s="2" t="s">
        <v>17</v>
      </c>
      <c r="C19" s="2" t="s">
        <v>4</v>
      </c>
      <c r="D19" s="2" t="s">
        <v>5</v>
      </c>
    </row>
    <row r="20" spans="1:4" x14ac:dyDescent="0.25">
      <c r="A20" s="2" t="s">
        <v>18</v>
      </c>
      <c r="B20" s="8" t="s">
        <v>19</v>
      </c>
      <c r="C20" s="22">
        <v>0.2</v>
      </c>
      <c r="D20" s="24">
        <f>SUM(D14*C20)</f>
        <v>0</v>
      </c>
    </row>
    <row r="21" spans="1:4" x14ac:dyDescent="0.25">
      <c r="A21" s="2" t="s">
        <v>20</v>
      </c>
      <c r="B21" s="8" t="s">
        <v>21</v>
      </c>
      <c r="C21" s="22">
        <v>1.4999999999999999E-2</v>
      </c>
      <c r="D21" s="24">
        <f>SUM(D14*C21)</f>
        <v>0</v>
      </c>
    </row>
    <row r="22" spans="1:4" x14ac:dyDescent="0.25">
      <c r="A22" s="2" t="s">
        <v>22</v>
      </c>
      <c r="B22" s="8" t="s">
        <v>23</v>
      </c>
      <c r="C22" s="22">
        <v>0.01</v>
      </c>
      <c r="D22" s="24">
        <f>SUM(D14*C22)</f>
        <v>0</v>
      </c>
    </row>
    <row r="23" spans="1:4" x14ac:dyDescent="0.25">
      <c r="A23" s="2" t="s">
        <v>24</v>
      </c>
      <c r="B23" s="8" t="s">
        <v>25</v>
      </c>
      <c r="C23" s="22">
        <v>2.5000000000000001E-2</v>
      </c>
      <c r="D23" s="24">
        <f>SUM(D14*C23)</f>
        <v>0</v>
      </c>
    </row>
    <row r="24" spans="1:4" x14ac:dyDescent="0.25">
      <c r="A24" s="2" t="s">
        <v>26</v>
      </c>
      <c r="B24" s="8" t="s">
        <v>27</v>
      </c>
      <c r="C24" s="22">
        <v>0.08</v>
      </c>
      <c r="D24" s="24">
        <f>SUM(D14*C24)</f>
        <v>0</v>
      </c>
    </row>
    <row r="25" spans="1:4" ht="26.4" x14ac:dyDescent="0.25">
      <c r="A25" s="2" t="s">
        <v>28</v>
      </c>
      <c r="B25" s="8" t="s">
        <v>29</v>
      </c>
      <c r="C25" s="22">
        <v>0.03</v>
      </c>
      <c r="D25" s="24">
        <f>SUM(D14*C25)</f>
        <v>0</v>
      </c>
    </row>
    <row r="26" spans="1:4" x14ac:dyDescent="0.25">
      <c r="A26" s="2" t="s">
        <v>30</v>
      </c>
      <c r="B26" s="8" t="s">
        <v>31</v>
      </c>
      <c r="C26" s="22">
        <v>6.0000000000000001E-3</v>
      </c>
      <c r="D26" s="24">
        <f>SUM(D14*C26)</f>
        <v>0</v>
      </c>
    </row>
    <row r="27" spans="1:4" x14ac:dyDescent="0.25">
      <c r="A27" s="6" t="s">
        <v>32</v>
      </c>
      <c r="B27" s="13" t="s">
        <v>122</v>
      </c>
      <c r="C27" s="27">
        <v>2E-3</v>
      </c>
      <c r="D27" s="24">
        <f>SUM(D14*C27)</f>
        <v>0</v>
      </c>
    </row>
    <row r="28" spans="1:4" x14ac:dyDescent="0.25">
      <c r="A28" s="36" t="s">
        <v>123</v>
      </c>
      <c r="B28" s="37"/>
      <c r="C28" s="28">
        <f>SUM(C20:C27)</f>
        <v>0.3680000000000001</v>
      </c>
      <c r="D28" s="29">
        <f>SUM(D20:D27)</f>
        <v>0</v>
      </c>
    </row>
    <row r="29" spans="1:4" x14ac:dyDescent="0.25">
      <c r="A29" s="46" t="s">
        <v>33</v>
      </c>
      <c r="B29" s="46"/>
      <c r="C29" s="46"/>
      <c r="D29" s="46"/>
    </row>
    <row r="30" spans="1:4" x14ac:dyDescent="0.25">
      <c r="A30" s="2" t="s">
        <v>34</v>
      </c>
      <c r="B30" s="8" t="s">
        <v>35</v>
      </c>
      <c r="C30" s="22">
        <v>0.121</v>
      </c>
      <c r="D30" s="24">
        <f>SUM(D14*C30)</f>
        <v>0</v>
      </c>
    </row>
    <row r="31" spans="1:4" x14ac:dyDescent="0.25">
      <c r="A31" s="2" t="s">
        <v>36</v>
      </c>
      <c r="B31" s="8" t="s">
        <v>37</v>
      </c>
      <c r="C31" s="22">
        <v>2.5399999999999999E-2</v>
      </c>
      <c r="D31" s="24">
        <f>SUM(D14*C31)</f>
        <v>0</v>
      </c>
    </row>
    <row r="32" spans="1:4" x14ac:dyDescent="0.25">
      <c r="A32" s="2" t="s">
        <v>38</v>
      </c>
      <c r="B32" s="8" t="s">
        <v>39</v>
      </c>
      <c r="C32" s="22">
        <v>9.4999999999999998E-3</v>
      </c>
      <c r="D32" s="24">
        <f>SUM(D14*C32)</f>
        <v>0</v>
      </c>
    </row>
    <row r="33" spans="1:6" x14ac:dyDescent="0.25">
      <c r="A33" s="2" t="s">
        <v>40</v>
      </c>
      <c r="B33" s="8" t="s">
        <v>41</v>
      </c>
      <c r="C33" s="22">
        <v>1.21E-2</v>
      </c>
      <c r="D33" s="24">
        <f>SUM(D14*C33)</f>
        <v>0</v>
      </c>
    </row>
    <row r="34" spans="1:6" x14ac:dyDescent="0.25">
      <c r="A34" s="2" t="s">
        <v>42</v>
      </c>
      <c r="B34" s="8" t="s">
        <v>43</v>
      </c>
      <c r="C34" s="22">
        <v>3.3E-3</v>
      </c>
      <c r="D34" s="24">
        <f>SUM(D14*C34)</f>
        <v>0</v>
      </c>
    </row>
    <row r="35" spans="1:6" x14ac:dyDescent="0.25">
      <c r="A35" s="2" t="s">
        <v>44</v>
      </c>
      <c r="B35" s="8" t="s">
        <v>45</v>
      </c>
      <c r="C35" s="22">
        <v>1.9400000000000001E-2</v>
      </c>
      <c r="D35" s="24">
        <f>SUM(D14*C35)</f>
        <v>0</v>
      </c>
    </row>
    <row r="36" spans="1:6" x14ac:dyDescent="0.25">
      <c r="A36" s="2" t="s">
        <v>46</v>
      </c>
      <c r="B36" s="8" t="s">
        <v>102</v>
      </c>
      <c r="C36" s="22">
        <v>8.3299999999999999E-2</v>
      </c>
      <c r="D36" s="24">
        <f>SUM(D14*C36)</f>
        <v>0</v>
      </c>
    </row>
    <row r="37" spans="1:6" x14ac:dyDescent="0.25">
      <c r="A37" s="36" t="s">
        <v>124</v>
      </c>
      <c r="B37" s="37"/>
      <c r="C37" s="30">
        <f>SUM(C30:C36)</f>
        <v>0.27400000000000002</v>
      </c>
      <c r="D37" s="29">
        <f>SUM(D30:D36)</f>
        <v>0</v>
      </c>
    </row>
    <row r="38" spans="1:6" x14ac:dyDescent="0.25">
      <c r="A38" s="46" t="s">
        <v>47</v>
      </c>
      <c r="B38" s="46"/>
      <c r="C38" s="46"/>
      <c r="D38" s="46"/>
    </row>
    <row r="39" spans="1:6" x14ac:dyDescent="0.25">
      <c r="A39" s="2" t="s">
        <v>48</v>
      </c>
      <c r="B39" s="8" t="s">
        <v>49</v>
      </c>
      <c r="C39" s="22">
        <v>4.5900000000000003E-2</v>
      </c>
      <c r="D39" s="24">
        <f>SUM(D14*C39)</f>
        <v>0</v>
      </c>
    </row>
    <row r="40" spans="1:6" x14ac:dyDescent="0.25">
      <c r="A40" s="2" t="s">
        <v>50</v>
      </c>
      <c r="B40" s="8" t="s">
        <v>51</v>
      </c>
      <c r="C40" s="22">
        <v>4.5999999999999999E-3</v>
      </c>
      <c r="D40" s="24">
        <f>SUM(D14*C40)</f>
        <v>0</v>
      </c>
    </row>
    <row r="41" spans="1:6" x14ac:dyDescent="0.25">
      <c r="A41" s="2" t="s">
        <v>52</v>
      </c>
      <c r="B41" s="8" t="s">
        <v>53</v>
      </c>
      <c r="C41" s="22">
        <v>3.2000000000000001E-2</v>
      </c>
      <c r="D41" s="24">
        <f>SUM(D14*C41)</f>
        <v>0</v>
      </c>
    </row>
    <row r="42" spans="1:6" x14ac:dyDescent="0.25">
      <c r="A42" s="36" t="s">
        <v>125</v>
      </c>
      <c r="B42" s="37"/>
      <c r="C42" s="30">
        <f>SUM(C39:C41)</f>
        <v>8.2500000000000004E-2</v>
      </c>
      <c r="D42" s="29">
        <f>SUM(D39:D41)</f>
        <v>0</v>
      </c>
    </row>
    <row r="43" spans="1:6" x14ac:dyDescent="0.25">
      <c r="A43" s="46" t="s">
        <v>54</v>
      </c>
      <c r="B43" s="46"/>
      <c r="C43" s="46"/>
      <c r="D43" s="46"/>
    </row>
    <row r="44" spans="1:6" ht="26.4" x14ac:dyDescent="0.25">
      <c r="A44" s="2" t="s">
        <v>55</v>
      </c>
      <c r="B44" s="8" t="s">
        <v>56</v>
      </c>
      <c r="C44" s="22">
        <f>SUM(C28*C37)</f>
        <v>0.10083200000000003</v>
      </c>
      <c r="D44" s="24">
        <f>SUM(D14*C44)</f>
        <v>0</v>
      </c>
      <c r="F44" s="33"/>
    </row>
    <row r="45" spans="1:6" x14ac:dyDescent="0.25">
      <c r="A45" s="36" t="s">
        <v>126</v>
      </c>
      <c r="B45" s="37"/>
      <c r="C45" s="30">
        <f>SUM(C44)</f>
        <v>0.10083200000000003</v>
      </c>
      <c r="D45" s="29">
        <f>SUM(D44)</f>
        <v>0</v>
      </c>
    </row>
    <row r="46" spans="1:6" x14ac:dyDescent="0.25">
      <c r="A46" s="47" t="s">
        <v>57</v>
      </c>
      <c r="B46" s="47"/>
      <c r="C46" s="35">
        <f>SUM(C28+C37+C42+C45)</f>
        <v>0.82533200000000018</v>
      </c>
      <c r="D46" s="29">
        <f>SUM(D28+D37+D42+D45)</f>
        <v>0</v>
      </c>
    </row>
    <row r="47" spans="1:6" x14ac:dyDescent="0.25">
      <c r="A47" s="36" t="s">
        <v>58</v>
      </c>
      <c r="B47" s="37"/>
      <c r="C47" s="11"/>
      <c r="D47" s="29">
        <f>SUM(D15+D46)</f>
        <v>0</v>
      </c>
    </row>
    <row r="48" spans="1:6" x14ac:dyDescent="0.25">
      <c r="A48" s="44" t="s">
        <v>59</v>
      </c>
      <c r="B48" s="45"/>
      <c r="C48" s="23"/>
      <c r="D48" s="31">
        <f>SUM(D47)</f>
        <v>0</v>
      </c>
    </row>
    <row r="50" spans="1:5" x14ac:dyDescent="0.25">
      <c r="A50" s="9" t="s">
        <v>62</v>
      </c>
    </row>
    <row r="53" spans="1:5" x14ac:dyDescent="0.25">
      <c r="A53" s="48" t="s">
        <v>63</v>
      </c>
      <c r="B53" s="48"/>
      <c r="C53" s="48"/>
      <c r="D53" s="48"/>
      <c r="E53" s="48"/>
    </row>
    <row r="54" spans="1:5" ht="39.6" x14ac:dyDescent="0.25">
      <c r="A54" s="14" t="s">
        <v>2</v>
      </c>
      <c r="B54" s="2" t="s">
        <v>64</v>
      </c>
      <c r="C54" s="2" t="s">
        <v>5</v>
      </c>
      <c r="D54" s="2" t="s">
        <v>65</v>
      </c>
    </row>
    <row r="55" spans="1:5" x14ac:dyDescent="0.25">
      <c r="A55" s="2" t="s">
        <v>66</v>
      </c>
      <c r="B55" s="8" t="s">
        <v>67</v>
      </c>
      <c r="C55" s="24"/>
      <c r="D55" s="32" t="e">
        <f>C55/D14</f>
        <v>#DIV/0!</v>
      </c>
    </row>
    <row r="56" spans="1:5" x14ac:dyDescent="0.25">
      <c r="A56" s="2" t="s">
        <v>68</v>
      </c>
      <c r="B56" s="8" t="s">
        <v>69</v>
      </c>
      <c r="C56" s="24"/>
      <c r="D56" s="32" t="e">
        <f>C56/D14</f>
        <v>#DIV/0!</v>
      </c>
    </row>
    <row r="57" spans="1:5" ht="26.4" x14ac:dyDescent="0.25">
      <c r="A57" s="2" t="s">
        <v>70</v>
      </c>
      <c r="B57" s="8" t="s">
        <v>71</v>
      </c>
      <c r="C57" s="24"/>
      <c r="D57" s="32" t="e">
        <f>C57/D14</f>
        <v>#DIV/0!</v>
      </c>
    </row>
    <row r="58" spans="1:5" ht="26.4" x14ac:dyDescent="0.25">
      <c r="A58" s="2" t="s">
        <v>72</v>
      </c>
      <c r="B58" s="8" t="s">
        <v>73</v>
      </c>
      <c r="C58" s="24"/>
      <c r="D58" s="32" t="e">
        <f>C58/D14</f>
        <v>#DIV/0!</v>
      </c>
    </row>
    <row r="59" spans="1:5" x14ac:dyDescent="0.25">
      <c r="A59" s="2" t="s">
        <v>74</v>
      </c>
      <c r="B59" s="8" t="s">
        <v>75</v>
      </c>
      <c r="C59" s="24"/>
      <c r="D59" s="32" t="e">
        <f>C59/D14</f>
        <v>#DIV/0!</v>
      </c>
    </row>
    <row r="60" spans="1:5" x14ac:dyDescent="0.25">
      <c r="A60" s="2" t="s">
        <v>76</v>
      </c>
      <c r="B60" s="8" t="s">
        <v>77</v>
      </c>
      <c r="C60" s="24"/>
      <c r="D60" s="32" t="e">
        <f>C60/D14</f>
        <v>#DIV/0!</v>
      </c>
    </row>
    <row r="61" spans="1:5" x14ac:dyDescent="0.25">
      <c r="A61" s="2" t="s">
        <v>78</v>
      </c>
      <c r="B61" s="8" t="s">
        <v>79</v>
      </c>
      <c r="C61" s="24"/>
      <c r="D61" s="32" t="e">
        <f>C61/D14</f>
        <v>#DIV/0!</v>
      </c>
    </row>
    <row r="62" spans="1:5" x14ac:dyDescent="0.25">
      <c r="A62" s="2" t="s">
        <v>80</v>
      </c>
      <c r="B62" s="8" t="s">
        <v>133</v>
      </c>
      <c r="C62" s="24"/>
      <c r="D62" s="32" t="e">
        <f>C62/D14</f>
        <v>#DIV/0!</v>
      </c>
    </row>
    <row r="63" spans="1:5" x14ac:dyDescent="0.25">
      <c r="A63" s="2" t="s">
        <v>81</v>
      </c>
      <c r="B63" s="8" t="s">
        <v>134</v>
      </c>
      <c r="C63" s="24"/>
      <c r="D63" s="32" t="e">
        <f>C63/D14</f>
        <v>#DIV/0!</v>
      </c>
    </row>
    <row r="64" spans="1:5" ht="26.4" x14ac:dyDescent="0.25">
      <c r="A64" s="2" t="s">
        <v>82</v>
      </c>
      <c r="B64" s="8" t="s">
        <v>127</v>
      </c>
      <c r="C64" s="24"/>
      <c r="D64" s="32" t="e">
        <f>C64/D14</f>
        <v>#DIV/0!</v>
      </c>
    </row>
    <row r="65" spans="1:6" x14ac:dyDescent="0.25">
      <c r="A65" s="20">
        <v>3.11</v>
      </c>
      <c r="B65" s="21" t="s">
        <v>128</v>
      </c>
      <c r="C65" s="24"/>
      <c r="D65" s="32" t="e">
        <f>C65/D14</f>
        <v>#DIV/0!</v>
      </c>
    </row>
    <row r="66" spans="1:6" x14ac:dyDescent="0.25">
      <c r="A66" s="36" t="s">
        <v>83</v>
      </c>
      <c r="B66" s="37"/>
      <c r="C66" s="24">
        <f>SUM(C55:C65)</f>
        <v>0</v>
      </c>
      <c r="D66" s="32" t="e">
        <f>C66/D14</f>
        <v>#DIV/0!</v>
      </c>
    </row>
    <row r="67" spans="1:6" x14ac:dyDescent="0.25">
      <c r="A67" s="36" t="s">
        <v>59</v>
      </c>
      <c r="B67" s="37"/>
      <c r="C67" s="36"/>
      <c r="D67" s="37"/>
    </row>
    <row r="68" spans="1:6" x14ac:dyDescent="0.25">
      <c r="A68" s="49"/>
      <c r="B68" s="50"/>
      <c r="C68" s="50"/>
      <c r="D68" s="51"/>
    </row>
    <row r="69" spans="1:6" x14ac:dyDescent="0.25">
      <c r="A69" s="52" t="s">
        <v>84</v>
      </c>
      <c r="B69" s="53"/>
      <c r="C69" s="53"/>
      <c r="D69" s="54"/>
    </row>
    <row r="70" spans="1:6" ht="26.4" x14ac:dyDescent="0.25">
      <c r="A70" s="2" t="s">
        <v>2</v>
      </c>
      <c r="B70" s="11" t="s">
        <v>85</v>
      </c>
      <c r="C70" s="2" t="s">
        <v>5</v>
      </c>
      <c r="D70" s="2" t="s">
        <v>86</v>
      </c>
    </row>
    <row r="71" spans="1:6" ht="26.4" x14ac:dyDescent="0.25">
      <c r="A71" s="2" t="s">
        <v>87</v>
      </c>
      <c r="B71" s="11" t="s">
        <v>88</v>
      </c>
      <c r="C71" s="24"/>
      <c r="D71" s="22">
        <v>3.7499999999999999E-2</v>
      </c>
    </row>
    <row r="72" spans="1:6" x14ac:dyDescent="0.25">
      <c r="A72" s="2" t="s">
        <v>89</v>
      </c>
      <c r="B72" s="11" t="s">
        <v>90</v>
      </c>
      <c r="C72" s="24"/>
      <c r="D72" s="22">
        <v>3.5000000000000003E-2</v>
      </c>
    </row>
    <row r="73" spans="1:6" x14ac:dyDescent="0.25">
      <c r="A73" s="36" t="s">
        <v>91</v>
      </c>
      <c r="B73" s="37"/>
      <c r="C73" s="24"/>
      <c r="D73" s="22" t="e">
        <f>C73/D14</f>
        <v>#DIV/0!</v>
      </c>
      <c r="F73" s="22"/>
    </row>
    <row r="74" spans="1:6" x14ac:dyDescent="0.25">
      <c r="A74" s="36" t="s">
        <v>59</v>
      </c>
      <c r="B74" s="37"/>
      <c r="C74" s="24"/>
      <c r="D74" s="22" t="e">
        <f>C74/D14</f>
        <v>#DIV/0!</v>
      </c>
    </row>
    <row r="75" spans="1:6" x14ac:dyDescent="0.25">
      <c r="A75" s="36" t="s">
        <v>92</v>
      </c>
      <c r="B75" s="37"/>
      <c r="C75" s="29">
        <f>SUM(C66+C74)</f>
        <v>0</v>
      </c>
      <c r="D75" s="22" t="e">
        <f>C75/D14</f>
        <v>#DIV/0!</v>
      </c>
    </row>
    <row r="76" spans="1:6" x14ac:dyDescent="0.25">
      <c r="A76" s="36" t="s">
        <v>59</v>
      </c>
      <c r="B76" s="37"/>
      <c r="C76" s="55"/>
      <c r="D76" s="56"/>
    </row>
    <row r="78" spans="1:6" x14ac:dyDescent="0.25">
      <c r="A78" s="9" t="s">
        <v>93</v>
      </c>
    </row>
    <row r="79" spans="1:6" x14ac:dyDescent="0.25">
      <c r="A79" s="1" t="s">
        <v>94</v>
      </c>
    </row>
    <row r="81" spans="1:4" x14ac:dyDescent="0.25">
      <c r="A81" s="57" t="s">
        <v>95</v>
      </c>
      <c r="B81" s="57"/>
      <c r="C81" s="57"/>
      <c r="D81" s="57"/>
    </row>
    <row r="82" spans="1:4" ht="52.8" x14ac:dyDescent="0.25">
      <c r="A82" s="12" t="s">
        <v>2</v>
      </c>
      <c r="B82" s="2" t="s">
        <v>64</v>
      </c>
      <c r="C82" s="2" t="s">
        <v>5</v>
      </c>
      <c r="D82" s="2" t="s">
        <v>96</v>
      </c>
    </row>
    <row r="83" spans="1:4" x14ac:dyDescent="0.25">
      <c r="A83" s="2" t="s">
        <v>99</v>
      </c>
      <c r="B83" s="3" t="s">
        <v>97</v>
      </c>
      <c r="C83" s="3"/>
      <c r="D83" s="2" t="s">
        <v>10</v>
      </c>
    </row>
    <row r="84" spans="1:4" x14ac:dyDescent="0.25">
      <c r="A84" s="2" t="s">
        <v>100</v>
      </c>
      <c r="B84" s="3" t="s">
        <v>97</v>
      </c>
      <c r="C84" s="3"/>
      <c r="D84" s="2" t="s">
        <v>10</v>
      </c>
    </row>
    <row r="85" spans="1:4" x14ac:dyDescent="0.25">
      <c r="A85" s="47" t="s">
        <v>98</v>
      </c>
      <c r="B85" s="47"/>
      <c r="C85" s="11"/>
      <c r="D85" s="2" t="s">
        <v>10</v>
      </c>
    </row>
    <row r="86" spans="1:4" x14ac:dyDescent="0.25">
      <c r="A86" s="47" t="s">
        <v>59</v>
      </c>
      <c r="B86" s="47"/>
      <c r="C86" s="36"/>
      <c r="D86" s="37"/>
    </row>
    <row r="88" spans="1:4" x14ac:dyDescent="0.25">
      <c r="A88" s="9" t="s">
        <v>101</v>
      </c>
    </row>
    <row r="89" spans="1:4" x14ac:dyDescent="0.25">
      <c r="A89" s="1" t="s">
        <v>103</v>
      </c>
    </row>
    <row r="91" spans="1:4" x14ac:dyDescent="0.25">
      <c r="A91" s="58" t="s">
        <v>104</v>
      </c>
      <c r="B91" s="58"/>
      <c r="C91" s="58"/>
      <c r="D91" s="58"/>
    </row>
    <row r="92" spans="1:4" ht="52.8" x14ac:dyDescent="0.25">
      <c r="A92" s="2" t="s">
        <v>2</v>
      </c>
      <c r="B92" s="2" t="s">
        <v>64</v>
      </c>
      <c r="C92" s="2" t="s">
        <v>5</v>
      </c>
      <c r="D92" s="2" t="s">
        <v>105</v>
      </c>
    </row>
    <row r="93" spans="1:4" x14ac:dyDescent="0.25">
      <c r="A93" s="6" t="s">
        <v>106</v>
      </c>
      <c r="B93" s="7" t="s">
        <v>97</v>
      </c>
      <c r="C93" s="24"/>
      <c r="D93" s="22" t="e">
        <f>C93/D14</f>
        <v>#DIV/0!</v>
      </c>
    </row>
    <row r="94" spans="1:4" x14ac:dyDescent="0.25">
      <c r="A94" s="47" t="s">
        <v>107</v>
      </c>
      <c r="B94" s="47"/>
      <c r="C94" s="25">
        <f>C93</f>
        <v>0</v>
      </c>
      <c r="D94" s="22" t="e">
        <f>C94/D14</f>
        <v>#DIV/0!</v>
      </c>
    </row>
    <row r="95" spans="1:4" x14ac:dyDescent="0.25">
      <c r="A95" s="47" t="s">
        <v>59</v>
      </c>
      <c r="B95" s="47"/>
      <c r="C95" s="25">
        <f>C94</f>
        <v>0</v>
      </c>
      <c r="D95" s="22" t="e">
        <f>C95/D14</f>
        <v>#DIV/0!</v>
      </c>
    </row>
    <row r="96" spans="1:4" ht="13.2" customHeight="1" x14ac:dyDescent="0.25">
      <c r="A96" s="55" t="s">
        <v>129</v>
      </c>
      <c r="B96" s="61"/>
      <c r="C96" s="56"/>
      <c r="D96" s="29">
        <f>SUM(D48+C75+C95)</f>
        <v>0</v>
      </c>
    </row>
    <row r="98" spans="1:6" x14ac:dyDescent="0.25">
      <c r="A98" s="9" t="s">
        <v>108</v>
      </c>
    </row>
    <row r="99" spans="1:6" x14ac:dyDescent="0.25">
      <c r="A99" s="1" t="s">
        <v>109</v>
      </c>
    </row>
    <row r="101" spans="1:6" x14ac:dyDescent="0.25">
      <c r="A101" s="46" t="s">
        <v>110</v>
      </c>
      <c r="B101" s="46"/>
      <c r="C101" s="46"/>
      <c r="D101" s="46"/>
      <c r="E101" s="46"/>
      <c r="F101" s="46"/>
    </row>
    <row r="102" spans="1:6" ht="26.4" x14ac:dyDescent="0.25">
      <c r="A102" s="36" t="s">
        <v>2</v>
      </c>
      <c r="B102" s="37"/>
      <c r="C102" s="36" t="s">
        <v>64</v>
      </c>
      <c r="D102" s="37"/>
      <c r="E102" s="2" t="s">
        <v>5</v>
      </c>
      <c r="F102" s="2" t="s">
        <v>86</v>
      </c>
    </row>
    <row r="103" spans="1:6" x14ac:dyDescent="0.25">
      <c r="A103" s="36" t="s">
        <v>111</v>
      </c>
      <c r="B103" s="37"/>
      <c r="C103" s="58" t="s">
        <v>112</v>
      </c>
      <c r="D103" s="58"/>
      <c r="E103" s="3"/>
      <c r="F103" s="2" t="s">
        <v>10</v>
      </c>
    </row>
    <row r="104" spans="1:6" ht="26.4" x14ac:dyDescent="0.25">
      <c r="A104" s="62"/>
      <c r="B104" s="2" t="s">
        <v>113</v>
      </c>
      <c r="C104" s="3" t="s">
        <v>114</v>
      </c>
      <c r="D104" s="22">
        <v>0.03</v>
      </c>
      <c r="E104" s="34">
        <f>SUM(D47+C75+C85+C95)/(1-(D104+D105+D106))*D104</f>
        <v>0</v>
      </c>
      <c r="F104" s="22" t="e">
        <f>E104/D14</f>
        <v>#DIV/0!</v>
      </c>
    </row>
    <row r="105" spans="1:6" ht="26.4" x14ac:dyDescent="0.25">
      <c r="A105" s="63"/>
      <c r="B105" s="2" t="s">
        <v>115</v>
      </c>
      <c r="C105" s="3" t="s">
        <v>116</v>
      </c>
      <c r="D105" s="22">
        <v>0.03</v>
      </c>
      <c r="E105" s="34">
        <f>SUM(D47+C75+C85+C95)/(1-(D104+D105+D106))*D105</f>
        <v>0</v>
      </c>
      <c r="F105" s="22" t="e">
        <f>E105/D14</f>
        <v>#DIV/0!</v>
      </c>
    </row>
    <row r="106" spans="1:6" ht="26.4" x14ac:dyDescent="0.25">
      <c r="A106" s="63"/>
      <c r="B106" s="2" t="s">
        <v>117</v>
      </c>
      <c r="C106" s="3" t="s">
        <v>118</v>
      </c>
      <c r="D106" s="22">
        <v>6.4999999999999997E-3</v>
      </c>
      <c r="E106" s="34">
        <f>SUM(D47+C75+C85+C95)/(1-(D104+D105+D106))*D106</f>
        <v>0</v>
      </c>
      <c r="F106" s="22" t="e">
        <f>E106/D14</f>
        <v>#DIV/0!</v>
      </c>
    </row>
    <row r="107" spans="1:6" x14ac:dyDescent="0.25">
      <c r="A107" s="64" t="s">
        <v>130</v>
      </c>
      <c r="B107" s="64"/>
      <c r="C107" s="64"/>
      <c r="D107" s="64"/>
      <c r="E107" s="24">
        <f>SUM(E104:E106)</f>
        <v>0</v>
      </c>
      <c r="F107" s="22" t="e">
        <f>SUM(F104:F106)</f>
        <v>#DIV/0!</v>
      </c>
    </row>
    <row r="109" spans="1:6" x14ac:dyDescent="0.25">
      <c r="A109" s="65" t="s">
        <v>119</v>
      </c>
      <c r="B109" s="66"/>
      <c r="C109" s="66"/>
      <c r="D109" s="66"/>
      <c r="E109" s="66"/>
      <c r="F109" s="66"/>
    </row>
    <row r="110" spans="1:6" ht="26.4" x14ac:dyDescent="0.25">
      <c r="A110" s="2" t="s">
        <v>2</v>
      </c>
      <c r="B110" s="2" t="s">
        <v>5</v>
      </c>
      <c r="C110" s="2" t="s">
        <v>120</v>
      </c>
    </row>
    <row r="111" spans="1:6" x14ac:dyDescent="0.25">
      <c r="A111" s="3" t="s">
        <v>61</v>
      </c>
      <c r="B111" s="29">
        <f>D47</f>
        <v>0</v>
      </c>
      <c r="C111" s="22" t="e">
        <f>B111/D14</f>
        <v>#DIV/0!</v>
      </c>
    </row>
    <row r="112" spans="1:6" x14ac:dyDescent="0.25">
      <c r="A112" s="3" t="s">
        <v>62</v>
      </c>
      <c r="B112" s="29">
        <f>C75</f>
        <v>0</v>
      </c>
      <c r="C112" s="22" t="e">
        <f>B112/D14</f>
        <v>#DIV/0!</v>
      </c>
    </row>
    <row r="113" spans="1:3" x14ac:dyDescent="0.25">
      <c r="A113" s="3" t="s">
        <v>93</v>
      </c>
      <c r="B113" s="29">
        <f>C76</f>
        <v>0</v>
      </c>
      <c r="C113" s="22" t="e">
        <f>B113/D14</f>
        <v>#DIV/0!</v>
      </c>
    </row>
    <row r="114" spans="1:3" x14ac:dyDescent="0.25">
      <c r="A114" s="3" t="s">
        <v>101</v>
      </c>
      <c r="B114" s="29">
        <f>C95</f>
        <v>0</v>
      </c>
      <c r="C114" s="22" t="e">
        <f>B114/D14</f>
        <v>#DIV/0!</v>
      </c>
    </row>
    <row r="115" spans="1:3" x14ac:dyDescent="0.25">
      <c r="A115" s="3" t="s">
        <v>108</v>
      </c>
      <c r="B115" s="29">
        <f>E107</f>
        <v>0</v>
      </c>
      <c r="C115" s="22" t="e">
        <f>B115/D14</f>
        <v>#DIV/0!</v>
      </c>
    </row>
    <row r="116" spans="1:3" ht="16.8" customHeight="1" x14ac:dyDescent="0.25">
      <c r="A116" s="3" t="s">
        <v>121</v>
      </c>
      <c r="B116" s="67">
        <f>SUM(B111:B115)</f>
        <v>0</v>
      </c>
      <c r="C116" s="56"/>
    </row>
    <row r="117" spans="1:3" x14ac:dyDescent="0.25">
      <c r="A117" s="3" t="s">
        <v>135</v>
      </c>
      <c r="B117" s="67">
        <f>SUM(B116*5)</f>
        <v>0</v>
      </c>
      <c r="C117" s="56"/>
    </row>
    <row r="118" spans="1:3" x14ac:dyDescent="0.25">
      <c r="A118" s="23" t="s">
        <v>136</v>
      </c>
      <c r="B118" s="59">
        <f>SUM(B117*2)</f>
        <v>0</v>
      </c>
      <c r="C118" s="60"/>
    </row>
  </sheetData>
  <mergeCells count="45">
    <mergeCell ref="B118:C118"/>
    <mergeCell ref="A95:B95"/>
    <mergeCell ref="A96:C96"/>
    <mergeCell ref="A101:F101"/>
    <mergeCell ref="A102:B102"/>
    <mergeCell ref="C102:D102"/>
    <mergeCell ref="A103:B103"/>
    <mergeCell ref="C103:D103"/>
    <mergeCell ref="A104:A106"/>
    <mergeCell ref="A107:D107"/>
    <mergeCell ref="A109:F109"/>
    <mergeCell ref="B116:C116"/>
    <mergeCell ref="B117:C117"/>
    <mergeCell ref="A94:B94"/>
    <mergeCell ref="A68:D68"/>
    <mergeCell ref="A69:D69"/>
    <mergeCell ref="A73:B73"/>
    <mergeCell ref="A74:B74"/>
    <mergeCell ref="A75:B75"/>
    <mergeCell ref="A76:B76"/>
    <mergeCell ref="C76:D76"/>
    <mergeCell ref="A81:D81"/>
    <mergeCell ref="A85:B85"/>
    <mergeCell ref="A86:B86"/>
    <mergeCell ref="C86:D86"/>
    <mergeCell ref="A91:D91"/>
    <mergeCell ref="A67:B67"/>
    <mergeCell ref="C67:D67"/>
    <mergeCell ref="A29:D29"/>
    <mergeCell ref="A37:B37"/>
    <mergeCell ref="A38:D38"/>
    <mergeCell ref="A42:B42"/>
    <mergeCell ref="A43:D43"/>
    <mergeCell ref="A45:B45"/>
    <mergeCell ref="A46:B46"/>
    <mergeCell ref="A47:B47"/>
    <mergeCell ref="A48:B48"/>
    <mergeCell ref="A53:E53"/>
    <mergeCell ref="A66:B66"/>
    <mergeCell ref="A28:B28"/>
    <mergeCell ref="A7:D7"/>
    <mergeCell ref="A8:D8"/>
    <mergeCell ref="A14:C14"/>
    <mergeCell ref="A15:B15"/>
    <mergeCell ref="A17:D17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planilha de custo</dc:subject>
  <dc:creator>Rubens Antonio  Correia</dc:creator>
  <dc:description>44 HORAS Semanais</dc:description>
  <cp:lastModifiedBy>Usuario</cp:lastModifiedBy>
  <cp:lastPrinted>2024-11-25T18:18:40Z</cp:lastPrinted>
  <dcterms:created xsi:type="dcterms:W3CDTF">2022-06-29T16:44:00Z</dcterms:created>
  <dcterms:modified xsi:type="dcterms:W3CDTF">2025-03-14T18:43:07Z</dcterms:modified>
  <cp:category>Licitações</cp:category>
</cp:coreProperties>
</file>