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EstaPastaDeTrabalho" hidePivotFieldList="1" defaultThemeVersion="124226"/>
  <xr:revisionPtr revIDLastSave="0" documentId="14_{00D2A125-21E7-4820-BCE7-A1C56129C605}" xr6:coauthVersionLast="47" xr6:coauthVersionMax="47" xr10:uidLastSave="{00000000-0000-0000-0000-000000000000}"/>
  <bookViews>
    <workbookView xWindow="-108" yWindow="-108" windowWidth="23256" windowHeight="13896" tabRatio="922" firstSheet="9" activeTab="14" xr2:uid="{00000000-000D-0000-FFFF-FFFF00000000}"/>
  </bookViews>
  <sheets>
    <sheet name="Capa" sheetId="102" r:id="rId1"/>
    <sheet name="(1)Premis." sheetId="85" r:id="rId2"/>
    <sheet name="(2)Ins." sheetId="86" r:id="rId3"/>
    <sheet name="(3)Invest." sheetId="87" r:id="rId4"/>
    <sheet name="(4)Enc.Soc." sheetId="94" r:id="rId5"/>
    <sheet name="(5)Comp.Pessoal" sheetId="90" r:id="rId6"/>
    <sheet name="(6)Comp.Benef." sheetId="91" r:id="rId7"/>
    <sheet name="(7)Comp.Desp.G" sheetId="93" r:id="rId8"/>
    <sheet name="(8)Comp.Veic.Ocr" sheetId="131" r:id="rId9"/>
    <sheet name="(10)Comp.Deprec." sheetId="100" r:id="rId10"/>
    <sheet name="(11)Proj.Deprec." sheetId="103" r:id="rId11"/>
    <sheet name="(12)Comp.Prev.Fat" sheetId="134" r:id="rId12"/>
    <sheet name="(13)Comp.Desp.Gat" sheetId="135" r:id="rId13"/>
    <sheet name="(14)Orç.Tot" sheetId="113" r:id="rId14"/>
    <sheet name="(15)Fluxo_Caixa" sheetId="111" r:id="rId15"/>
    <sheet name="Planilha3" sheetId="138" r:id="rId16"/>
    <sheet name="Planilha1" sheetId="136" r:id="rId17"/>
    <sheet name="Planilha4" sheetId="139" r:id="rId18"/>
    <sheet name="Planilha2" sheetId="137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1aumentos_11_1">#N/A</definedName>
    <definedName name="__2carência_11_1">#N/A</definedName>
    <definedName name="__3carência_salário_11_1">#N/A</definedName>
    <definedName name="__4carência_sd_11_1">#N/A</definedName>
    <definedName name="__5empréstimo_11_1">#N/A</definedName>
    <definedName name="__6inflação_11_1">#N/A</definedName>
    <definedName name="__7prazo_11_1">#N/A</definedName>
    <definedName name="__8salário_11_1">#N/A</definedName>
    <definedName name="__9taxa_11_1">#N/A</definedName>
    <definedName name="_10empréstimo_19_1">#N/A</definedName>
    <definedName name="_10taxa_19_1">#N/A</definedName>
    <definedName name="_11frota_2_1">#N/A</definedName>
    <definedName name="_12inflação_11_1">#N/A</definedName>
    <definedName name="_13inflação_19_1">#N/A</definedName>
    <definedName name="_14prazo_11_1">#N/A</definedName>
    <definedName name="_15prazo_19_1">#N/A</definedName>
    <definedName name="_16salário_11_1">#N/A</definedName>
    <definedName name="_17salário_19_1">#N/A</definedName>
    <definedName name="_18taxa_11_1">#N/A</definedName>
    <definedName name="_19taxa_19_1">#N/A</definedName>
    <definedName name="_1aumentos_11_1">#N/A</definedName>
    <definedName name="_1aumentos_19_1">#N/A</definedName>
    <definedName name="_2aumentos_19_1">#N/A</definedName>
    <definedName name="_2carência_11_1">#N/A</definedName>
    <definedName name="_2carência_19_1">#N/A</definedName>
    <definedName name="_3carência_11_1">#N/A</definedName>
    <definedName name="_3carência_salário_11_1">#N/A</definedName>
    <definedName name="_3carência_salário_19_1">#N/A</definedName>
    <definedName name="_4carência_19_1">#N/A</definedName>
    <definedName name="_4carência_sd_11_1">#N/A</definedName>
    <definedName name="_4carência_sd_19_1">#N/A</definedName>
    <definedName name="_5carência_salário_11_1">#N/A</definedName>
    <definedName name="_5empréstimo_11_1">#N/A</definedName>
    <definedName name="_5empréstimo_19_1">#N/A</definedName>
    <definedName name="_6carência_salário_19_1">#N/A</definedName>
    <definedName name="_6frota_2_1">#N/A</definedName>
    <definedName name="_6inflação_11_1">#N/A</definedName>
    <definedName name="_7carência_sd_11_1">#N/A</definedName>
    <definedName name="_7inflação_19_1">#N/A</definedName>
    <definedName name="_7prazo_11_1">#N/A</definedName>
    <definedName name="_8carência_sd_19_1">#N/A</definedName>
    <definedName name="_8prazo_19_1">#N/A</definedName>
    <definedName name="_8salário_11_1">#N/A</definedName>
    <definedName name="_9empréstimo_11_1">#N/A</definedName>
    <definedName name="_9salário_19_1">#N/A</definedName>
    <definedName name="_9taxa_11_1">#N/A</definedName>
    <definedName name="ANOFROTA" localSheetId="9">#REF!</definedName>
    <definedName name="ANOFROTA" localSheetId="13">#REF!</definedName>
    <definedName name="ANOFROTA" localSheetId="14">#REF!</definedName>
    <definedName name="ANOFROTA" localSheetId="3">#REF!</definedName>
    <definedName name="ANOFROTA" localSheetId="4">#REF!</definedName>
    <definedName name="ANOFROTA" localSheetId="6">#REF!</definedName>
    <definedName name="ANOFROTA" localSheetId="7">#REF!</definedName>
    <definedName name="ANOFROTA" localSheetId="0">#REF!</definedName>
    <definedName name="ANOFROTA">#REF!</definedName>
    <definedName name="ANOFROTA_12">#REF!</definedName>
    <definedName name="ANOFROTA_2">#REF!</definedName>
    <definedName name="ANOFROTA_5">#REF!</definedName>
    <definedName name="ANOFROTA_7">#REF!</definedName>
    <definedName name="ANOFROTA_8">#REF!</definedName>
    <definedName name="_xlnm.Extract" localSheetId="9">'[1] URBANO 2ª PARTE'!#REF!</definedName>
    <definedName name="_xlnm.Extract" localSheetId="13">'[1] URBANO 2ª PARTE'!#REF!</definedName>
    <definedName name="_xlnm.Extract" localSheetId="14">'[1] URBANO 2ª PARTE'!#REF!</definedName>
    <definedName name="_xlnm.Extract" localSheetId="3">'[1] URBANO 2ª PARTE'!#REF!</definedName>
    <definedName name="_xlnm.Extract" localSheetId="4">'[1] URBANO 2ª PARTE'!#REF!</definedName>
    <definedName name="_xlnm.Extract" localSheetId="6">'[1] URBANO 2ª PARTE'!#REF!</definedName>
    <definedName name="_xlnm.Extract" localSheetId="7">'[1] URBANO 2ª PARTE'!#REF!</definedName>
    <definedName name="_xlnm.Extract" localSheetId="0">'[1] URBANO 2ª PARTE'!#REF!</definedName>
    <definedName name="_xlnm.Extract">'[1] URBANO 2ª PARTE'!#REF!</definedName>
    <definedName name="_xlnm.Print_Area" localSheetId="1">'(1)Premis.'!$A$1:$C$16</definedName>
    <definedName name="_xlnm.Print_Area" localSheetId="9">'(10)Comp.Deprec.'!$A$1:$K$68</definedName>
    <definedName name="_xlnm.Print_Area" localSheetId="10">'(11)Proj.Deprec.'!$A$1:$F$12</definedName>
    <definedName name="_xlnm.Print_Area" localSheetId="13">'(14)Orç.Tot'!$A$1:$J$99</definedName>
    <definedName name="_xlnm.Print_Area" localSheetId="14">'(15)Fluxo_Caixa'!$A$1:$K$94</definedName>
    <definedName name="_xlnm.Print_Area" localSheetId="2">'(2)Ins.'!$A$1:$G$73</definedName>
    <definedName name="_xlnm.Print_Area" localSheetId="3">'(3)Invest.'!$A$1:$F$38</definedName>
    <definedName name="_xlnm.Print_Area" localSheetId="4">'(4)Enc.Soc.'!$A$1:$K$54</definedName>
    <definedName name="_xlnm.Print_Area" localSheetId="5">'(5)Comp.Pessoal'!$A$1:$H$13</definedName>
    <definedName name="_xlnm.Print_Area" localSheetId="6">'(6)Comp.Benef.'!$A$1:$G$37</definedName>
    <definedName name="_xlnm.Print_Area" localSheetId="7">'(7)Comp.Desp.G'!$A$1:$F$38</definedName>
    <definedName name="_xlnm.Print_Area" localSheetId="8">'(8)Comp.Veic.Ocr'!$A$1:$J$77</definedName>
    <definedName name="_xlnm.Print_Area" localSheetId="0">Capa!$A$1:$L$46</definedName>
    <definedName name="arla_32">#REF!</definedName>
    <definedName name="aumentos" localSheetId="0">#REF!</definedName>
    <definedName name="aumentos">#N/A</definedName>
    <definedName name="aumentos_1" localSheetId="0">#REF!</definedName>
    <definedName name="aumentos_1">#N/A</definedName>
    <definedName name="aumentos_10" localSheetId="9">#REF!</definedName>
    <definedName name="aumentos_10" localSheetId="13">#REF!</definedName>
    <definedName name="aumentos_10" localSheetId="14">#REF!</definedName>
    <definedName name="aumentos_10" localSheetId="3">#REF!</definedName>
    <definedName name="aumentos_10" localSheetId="4">#REF!</definedName>
    <definedName name="aumentos_10" localSheetId="5">#REF!</definedName>
    <definedName name="aumentos_10" localSheetId="6">#REF!</definedName>
    <definedName name="aumentos_10" localSheetId="7">#REF!</definedName>
    <definedName name="aumentos_10" localSheetId="0">#REF!</definedName>
    <definedName name="aumentos_10">#REF!</definedName>
    <definedName name="aumentos_11" localSheetId="9">#REF!</definedName>
    <definedName name="aumentos_11" localSheetId="13">#REF!</definedName>
    <definedName name="aumentos_11" localSheetId="14">#REF!</definedName>
    <definedName name="aumentos_11" localSheetId="3">#REF!</definedName>
    <definedName name="aumentos_11" localSheetId="4">#REF!</definedName>
    <definedName name="aumentos_11" localSheetId="6">#REF!</definedName>
    <definedName name="aumentos_11" localSheetId="7">#REF!</definedName>
    <definedName name="aumentos_11" localSheetId="0">#REF!</definedName>
    <definedName name="aumentos_11">#REF!</definedName>
    <definedName name="aumentos_11_1">NA()</definedName>
    <definedName name="aumentos_12" localSheetId="9">#REF!</definedName>
    <definedName name="aumentos_12" localSheetId="13">#REF!</definedName>
    <definedName name="aumentos_12" localSheetId="14">#REF!</definedName>
    <definedName name="aumentos_12" localSheetId="3">#REF!</definedName>
    <definedName name="aumentos_12" localSheetId="4">#REF!</definedName>
    <definedName name="aumentos_12" localSheetId="5">#REF!</definedName>
    <definedName name="aumentos_12" localSheetId="6">#REF!</definedName>
    <definedName name="aumentos_12" localSheetId="7">#REF!</definedName>
    <definedName name="aumentos_12" localSheetId="0">#REF!</definedName>
    <definedName name="aumentos_12">#REF!</definedName>
    <definedName name="aumentos_18" localSheetId="9">#REF!</definedName>
    <definedName name="aumentos_18" localSheetId="13">#REF!</definedName>
    <definedName name="aumentos_18" localSheetId="14">#REF!</definedName>
    <definedName name="aumentos_18" localSheetId="3">#REF!</definedName>
    <definedName name="aumentos_18" localSheetId="4">#REF!</definedName>
    <definedName name="aumentos_18" localSheetId="5">#REF!</definedName>
    <definedName name="aumentos_18" localSheetId="6">#REF!</definedName>
    <definedName name="aumentos_18" localSheetId="7">#REF!</definedName>
    <definedName name="aumentos_18" localSheetId="0">#REF!</definedName>
    <definedName name="aumentos_18">#REF!</definedName>
    <definedName name="aumentos_19" localSheetId="9">#REF!</definedName>
    <definedName name="aumentos_19" localSheetId="13">#REF!</definedName>
    <definedName name="aumentos_19" localSheetId="14">#REF!</definedName>
    <definedName name="aumentos_19" localSheetId="3">#REF!</definedName>
    <definedName name="aumentos_19" localSheetId="4">#REF!</definedName>
    <definedName name="aumentos_19" localSheetId="6">#REF!</definedName>
    <definedName name="aumentos_19" localSheetId="7">#REF!</definedName>
    <definedName name="aumentos_19" localSheetId="0">#REF!</definedName>
    <definedName name="aumentos_19">#REF!</definedName>
    <definedName name="aumentos_20" localSheetId="9">#REF!</definedName>
    <definedName name="aumentos_20" localSheetId="13">#REF!</definedName>
    <definedName name="aumentos_20" localSheetId="14">#REF!</definedName>
    <definedName name="aumentos_20" localSheetId="3">#REF!</definedName>
    <definedName name="aumentos_20" localSheetId="4">#REF!</definedName>
    <definedName name="aumentos_20" localSheetId="5">#REF!</definedName>
    <definedName name="aumentos_20" localSheetId="6">#REF!</definedName>
    <definedName name="aumentos_20" localSheetId="7">#REF!</definedName>
    <definedName name="aumentos_20" localSheetId="0">#REF!</definedName>
    <definedName name="aumentos_20">#REF!</definedName>
    <definedName name="aumentos_21" localSheetId="9">#REF!</definedName>
    <definedName name="aumentos_21" localSheetId="13">#REF!</definedName>
    <definedName name="aumentos_21" localSheetId="14">#REF!</definedName>
    <definedName name="aumentos_21" localSheetId="3">#REF!</definedName>
    <definedName name="aumentos_21" localSheetId="4">#REF!</definedName>
    <definedName name="aumentos_21" localSheetId="5">#REF!</definedName>
    <definedName name="aumentos_21" localSheetId="6">#REF!</definedName>
    <definedName name="aumentos_21" localSheetId="7">#REF!</definedName>
    <definedName name="aumentos_21" localSheetId="0">#REF!</definedName>
    <definedName name="aumentos_21">#REF!</definedName>
    <definedName name="aumentos_22" localSheetId="9">#REF!</definedName>
    <definedName name="aumentos_22" localSheetId="13">#REF!</definedName>
    <definedName name="aumentos_22" localSheetId="14">#REF!</definedName>
    <definedName name="aumentos_22" localSheetId="3">#REF!</definedName>
    <definedName name="aumentos_22" localSheetId="4">#REF!</definedName>
    <definedName name="aumentos_22" localSheetId="5">#REF!</definedName>
    <definedName name="aumentos_22" localSheetId="6">#REF!</definedName>
    <definedName name="aumentos_22" localSheetId="7">#REF!</definedName>
    <definedName name="aumentos_22" localSheetId="0">#REF!</definedName>
    <definedName name="aumentos_22">#REF!</definedName>
    <definedName name="aumentos_23" localSheetId="9">#REF!</definedName>
    <definedName name="aumentos_23" localSheetId="13">#REF!</definedName>
    <definedName name="aumentos_23" localSheetId="14">#REF!</definedName>
    <definedName name="aumentos_23" localSheetId="3">#REF!</definedName>
    <definedName name="aumentos_23" localSheetId="4">#REF!</definedName>
    <definedName name="aumentos_23" localSheetId="5">#REF!</definedName>
    <definedName name="aumentos_23" localSheetId="6">#REF!</definedName>
    <definedName name="aumentos_23" localSheetId="7">#REF!</definedName>
    <definedName name="aumentos_23" localSheetId="0">#REF!</definedName>
    <definedName name="aumentos_23">#REF!</definedName>
    <definedName name="aumentos_24" localSheetId="9">#REF!</definedName>
    <definedName name="aumentos_24" localSheetId="13">#REF!</definedName>
    <definedName name="aumentos_24" localSheetId="14">#REF!</definedName>
    <definedName name="aumentos_24" localSheetId="3">#REF!</definedName>
    <definedName name="aumentos_24" localSheetId="4">#REF!</definedName>
    <definedName name="aumentos_24" localSheetId="5">#REF!</definedName>
    <definedName name="aumentos_24" localSheetId="6">#REF!</definedName>
    <definedName name="aumentos_24" localSheetId="7">#REF!</definedName>
    <definedName name="aumentos_24" localSheetId="0">#REF!</definedName>
    <definedName name="aumentos_24">#REF!</definedName>
    <definedName name="aumentos_25" localSheetId="9">#REF!</definedName>
    <definedName name="aumentos_25" localSheetId="13">#REF!</definedName>
    <definedName name="aumentos_25" localSheetId="14">#REF!</definedName>
    <definedName name="aumentos_25" localSheetId="3">#REF!</definedName>
    <definedName name="aumentos_25" localSheetId="4">#REF!</definedName>
    <definedName name="aumentos_25" localSheetId="5">#REF!</definedName>
    <definedName name="aumentos_25" localSheetId="6">#REF!</definedName>
    <definedName name="aumentos_25" localSheetId="7">#REF!</definedName>
    <definedName name="aumentos_25" localSheetId="0">#REF!</definedName>
    <definedName name="aumentos_25">#REF!</definedName>
    <definedName name="aumentos_26" localSheetId="9">#REF!</definedName>
    <definedName name="aumentos_26" localSheetId="13">#REF!</definedName>
    <definedName name="aumentos_26" localSheetId="14">#REF!</definedName>
    <definedName name="aumentos_26" localSheetId="3">#REF!</definedName>
    <definedName name="aumentos_26" localSheetId="4">#REF!</definedName>
    <definedName name="aumentos_26" localSheetId="5">#REF!</definedName>
    <definedName name="aumentos_26" localSheetId="6">#REF!</definedName>
    <definedName name="aumentos_26" localSheetId="7">#REF!</definedName>
    <definedName name="aumentos_26" localSheetId="0">#REF!</definedName>
    <definedName name="aumentos_26">#REF!</definedName>
    <definedName name="aumentos_27" localSheetId="9">#REF!</definedName>
    <definedName name="aumentos_27" localSheetId="13">#REF!</definedName>
    <definedName name="aumentos_27" localSheetId="14">#REF!</definedName>
    <definedName name="aumentos_27" localSheetId="3">#REF!</definedName>
    <definedName name="aumentos_27" localSheetId="4">#REF!</definedName>
    <definedName name="aumentos_27" localSheetId="5">#REF!</definedName>
    <definedName name="aumentos_27" localSheetId="6">#REF!</definedName>
    <definedName name="aumentos_27" localSheetId="7">#REF!</definedName>
    <definedName name="aumentos_27" localSheetId="0">#REF!</definedName>
    <definedName name="aumentos_27">#REF!</definedName>
    <definedName name="aumentos_28" localSheetId="9">#REF!</definedName>
    <definedName name="aumentos_28" localSheetId="13">#REF!</definedName>
    <definedName name="aumentos_28" localSheetId="14">#REF!</definedName>
    <definedName name="aumentos_28" localSheetId="3">#REF!</definedName>
    <definedName name="aumentos_28" localSheetId="4">#REF!</definedName>
    <definedName name="aumentos_28" localSheetId="5">#REF!</definedName>
    <definedName name="aumentos_28" localSheetId="6">#REF!</definedName>
    <definedName name="aumentos_28" localSheetId="7">#REF!</definedName>
    <definedName name="aumentos_28" localSheetId="0">#REF!</definedName>
    <definedName name="aumentos_28">#REF!</definedName>
    <definedName name="aumentos_29" localSheetId="9">#REF!</definedName>
    <definedName name="aumentos_29" localSheetId="13">#REF!</definedName>
    <definedName name="aumentos_29" localSheetId="14">#REF!</definedName>
    <definedName name="aumentos_29" localSheetId="3">#REF!</definedName>
    <definedName name="aumentos_29" localSheetId="4">#REF!</definedName>
    <definedName name="aumentos_29" localSheetId="5">#REF!</definedName>
    <definedName name="aumentos_29" localSheetId="6">#REF!</definedName>
    <definedName name="aumentos_29" localSheetId="7">#REF!</definedName>
    <definedName name="aumentos_29" localSheetId="0">#REF!</definedName>
    <definedName name="aumentos_29">#REF!</definedName>
    <definedName name="aumentos_30" localSheetId="9">#REF!</definedName>
    <definedName name="aumentos_30" localSheetId="13">#REF!</definedName>
    <definedName name="aumentos_30" localSheetId="14">#REF!</definedName>
    <definedName name="aumentos_30" localSheetId="3">#REF!</definedName>
    <definedName name="aumentos_30" localSheetId="4">#REF!</definedName>
    <definedName name="aumentos_30" localSheetId="5">#REF!</definedName>
    <definedName name="aumentos_30" localSheetId="6">#REF!</definedName>
    <definedName name="aumentos_30" localSheetId="7">#REF!</definedName>
    <definedName name="aumentos_30" localSheetId="0">#REF!</definedName>
    <definedName name="aumentos_30">#REF!</definedName>
    <definedName name="aumentos_31" localSheetId="9">#REF!</definedName>
    <definedName name="aumentos_31" localSheetId="13">#REF!</definedName>
    <definedName name="aumentos_31" localSheetId="14">#REF!</definedName>
    <definedName name="aumentos_31" localSheetId="3">#REF!</definedName>
    <definedName name="aumentos_31" localSheetId="4">#REF!</definedName>
    <definedName name="aumentos_31" localSheetId="5">#REF!</definedName>
    <definedName name="aumentos_31" localSheetId="6">#REF!</definedName>
    <definedName name="aumentos_31" localSheetId="7">#REF!</definedName>
    <definedName name="aumentos_31" localSheetId="0">#REF!</definedName>
    <definedName name="aumentos_31">#REF!</definedName>
    <definedName name="aumentos_32" localSheetId="9">#REF!</definedName>
    <definedName name="aumentos_32" localSheetId="13">#REF!</definedName>
    <definedName name="aumentos_32" localSheetId="14">#REF!</definedName>
    <definedName name="aumentos_32" localSheetId="3">#REF!</definedName>
    <definedName name="aumentos_32" localSheetId="4">#REF!</definedName>
    <definedName name="aumentos_32" localSheetId="5">#REF!</definedName>
    <definedName name="aumentos_32" localSheetId="6">#REF!</definedName>
    <definedName name="aumentos_32" localSheetId="7">#REF!</definedName>
    <definedName name="aumentos_32" localSheetId="0">#REF!</definedName>
    <definedName name="aumentos_32">#REF!</definedName>
    <definedName name="aumentos_33" localSheetId="9">#REF!</definedName>
    <definedName name="aumentos_33" localSheetId="13">#REF!</definedName>
    <definedName name="aumentos_33" localSheetId="14">#REF!</definedName>
    <definedName name="aumentos_33" localSheetId="3">#REF!</definedName>
    <definedName name="aumentos_33" localSheetId="4">#REF!</definedName>
    <definedName name="aumentos_33" localSheetId="5">#REF!</definedName>
    <definedName name="aumentos_33" localSheetId="6">#REF!</definedName>
    <definedName name="aumentos_33" localSheetId="7">#REF!</definedName>
    <definedName name="aumentos_33" localSheetId="0">#REF!</definedName>
    <definedName name="aumentos_33">#REF!</definedName>
    <definedName name="aumentos_34" localSheetId="9">#REF!</definedName>
    <definedName name="aumentos_34" localSheetId="13">#REF!</definedName>
    <definedName name="aumentos_34" localSheetId="14">#REF!</definedName>
    <definedName name="aumentos_34" localSheetId="3">#REF!</definedName>
    <definedName name="aumentos_34" localSheetId="4">#REF!</definedName>
    <definedName name="aumentos_34" localSheetId="5">#REF!</definedName>
    <definedName name="aumentos_34" localSheetId="6">#REF!</definedName>
    <definedName name="aumentos_34" localSheetId="7">#REF!</definedName>
    <definedName name="aumentos_34" localSheetId="0">#REF!</definedName>
    <definedName name="aumentos_34">#REF!</definedName>
    <definedName name="aumentos_35" localSheetId="9">#REF!</definedName>
    <definedName name="aumentos_35" localSheetId="13">#REF!</definedName>
    <definedName name="aumentos_35" localSheetId="14">#REF!</definedName>
    <definedName name="aumentos_35" localSheetId="3">#REF!</definedName>
    <definedName name="aumentos_35" localSheetId="4">#REF!</definedName>
    <definedName name="aumentos_35" localSheetId="5">#REF!</definedName>
    <definedName name="aumentos_35" localSheetId="6">#REF!</definedName>
    <definedName name="aumentos_35" localSheetId="7">#REF!</definedName>
    <definedName name="aumentos_35" localSheetId="0">#REF!</definedName>
    <definedName name="aumentos_35">#REF!</definedName>
    <definedName name="aumentos_36" localSheetId="9">#REF!</definedName>
    <definedName name="aumentos_36" localSheetId="13">#REF!</definedName>
    <definedName name="aumentos_36" localSheetId="14">#REF!</definedName>
    <definedName name="aumentos_36" localSheetId="3">#REF!</definedName>
    <definedName name="aumentos_36" localSheetId="4">#REF!</definedName>
    <definedName name="aumentos_36" localSheetId="5">#REF!</definedName>
    <definedName name="aumentos_36" localSheetId="6">#REF!</definedName>
    <definedName name="aumentos_36" localSheetId="7">#REF!</definedName>
    <definedName name="aumentos_36" localSheetId="0">#REF!</definedName>
    <definedName name="aumentos_36">#REF!</definedName>
    <definedName name="aumentos_37" localSheetId="9">#REF!</definedName>
    <definedName name="aumentos_37" localSheetId="13">#REF!</definedName>
    <definedName name="aumentos_37" localSheetId="14">#REF!</definedName>
    <definedName name="aumentos_37" localSheetId="3">#REF!</definedName>
    <definedName name="aumentos_37" localSheetId="4">#REF!</definedName>
    <definedName name="aumentos_37" localSheetId="5">#REF!</definedName>
    <definedName name="aumentos_37" localSheetId="6">#REF!</definedName>
    <definedName name="aumentos_37" localSheetId="7">#REF!</definedName>
    <definedName name="aumentos_37" localSheetId="0">#REF!</definedName>
    <definedName name="aumentos_37">#REF!</definedName>
    <definedName name="aumentos_38" localSheetId="9">#REF!</definedName>
    <definedName name="aumentos_38" localSheetId="13">#REF!</definedName>
    <definedName name="aumentos_38" localSheetId="14">#REF!</definedName>
    <definedName name="aumentos_38" localSheetId="3">#REF!</definedName>
    <definedName name="aumentos_38" localSheetId="4">#REF!</definedName>
    <definedName name="aumentos_38" localSheetId="5">#REF!</definedName>
    <definedName name="aumentos_38" localSheetId="6">#REF!</definedName>
    <definedName name="aumentos_38" localSheetId="7">#REF!</definedName>
    <definedName name="aumentos_38" localSheetId="0">#REF!</definedName>
    <definedName name="aumentos_38">#REF!</definedName>
    <definedName name="aumentos_39" localSheetId="9">#REF!</definedName>
    <definedName name="aumentos_39" localSheetId="13">#REF!</definedName>
    <definedName name="aumentos_39" localSheetId="14">#REF!</definedName>
    <definedName name="aumentos_39" localSheetId="3">#REF!</definedName>
    <definedName name="aumentos_39" localSheetId="4">#REF!</definedName>
    <definedName name="aumentos_39" localSheetId="6">#REF!</definedName>
    <definedName name="aumentos_39" localSheetId="7">#REF!</definedName>
    <definedName name="aumentos_39" localSheetId="0">#REF!</definedName>
    <definedName name="aumentos_39">#REF!</definedName>
    <definedName name="aumentos_43" localSheetId="9">#REF!</definedName>
    <definedName name="aumentos_43" localSheetId="13">#REF!</definedName>
    <definedName name="aumentos_43" localSheetId="14">#REF!</definedName>
    <definedName name="aumentos_43" localSheetId="3">#REF!</definedName>
    <definedName name="aumentos_43" localSheetId="4">#REF!</definedName>
    <definedName name="aumentos_43" localSheetId="6">#REF!</definedName>
    <definedName name="aumentos_43" localSheetId="7">#REF!</definedName>
    <definedName name="aumentos_43" localSheetId="0">#REF!</definedName>
    <definedName name="aumentos_43">#REF!</definedName>
    <definedName name="aumentos_44" localSheetId="9">#REF!</definedName>
    <definedName name="aumentos_44" localSheetId="13">#REF!</definedName>
    <definedName name="aumentos_44" localSheetId="14">#REF!</definedName>
    <definedName name="aumentos_44" localSheetId="3">#REF!</definedName>
    <definedName name="aumentos_44" localSheetId="4">#REF!</definedName>
    <definedName name="aumentos_44" localSheetId="6">#REF!</definedName>
    <definedName name="aumentos_44" localSheetId="7">#REF!</definedName>
    <definedName name="aumentos_44" localSheetId="0">#REF!</definedName>
    <definedName name="aumentos_44">#REF!</definedName>
    <definedName name="aumentos_45" localSheetId="9">#REF!</definedName>
    <definedName name="aumentos_45" localSheetId="13">#REF!</definedName>
    <definedName name="aumentos_45" localSheetId="14">#REF!</definedName>
    <definedName name="aumentos_45" localSheetId="3">#REF!</definedName>
    <definedName name="aumentos_45" localSheetId="4">#REF!</definedName>
    <definedName name="aumentos_45" localSheetId="6">#REF!</definedName>
    <definedName name="aumentos_45" localSheetId="7">#REF!</definedName>
    <definedName name="aumentos_45" localSheetId="0">#REF!</definedName>
    <definedName name="aumentos_45">#REF!</definedName>
    <definedName name="aumentos_46" localSheetId="9">#REF!</definedName>
    <definedName name="aumentos_46" localSheetId="13">#REF!</definedName>
    <definedName name="aumentos_46" localSheetId="14">#REF!</definedName>
    <definedName name="aumentos_46" localSheetId="3">#REF!</definedName>
    <definedName name="aumentos_46" localSheetId="4">#REF!</definedName>
    <definedName name="aumentos_46" localSheetId="6">#REF!</definedName>
    <definedName name="aumentos_46" localSheetId="7">#REF!</definedName>
    <definedName name="aumentos_46" localSheetId="0">#REF!</definedName>
    <definedName name="aumentos_46">#REF!</definedName>
    <definedName name="aumentos_47" localSheetId="9">#REF!</definedName>
    <definedName name="aumentos_47" localSheetId="13">#REF!</definedName>
    <definedName name="aumentos_47" localSheetId="14">#REF!</definedName>
    <definedName name="aumentos_47" localSheetId="3">#REF!</definedName>
    <definedName name="aumentos_47" localSheetId="4">#REF!</definedName>
    <definedName name="aumentos_47" localSheetId="6">#REF!</definedName>
    <definedName name="aumentos_47" localSheetId="7">#REF!</definedName>
    <definedName name="aumentos_47" localSheetId="0">#REF!</definedName>
    <definedName name="aumentos_47">#REF!</definedName>
    <definedName name="aumentos_48" localSheetId="9">#REF!</definedName>
    <definedName name="aumentos_48" localSheetId="13">#REF!</definedName>
    <definedName name="aumentos_48" localSheetId="14">#REF!</definedName>
    <definedName name="aumentos_48" localSheetId="3">#REF!</definedName>
    <definedName name="aumentos_48" localSheetId="4">#REF!</definedName>
    <definedName name="aumentos_48" localSheetId="6">#REF!</definedName>
    <definedName name="aumentos_48" localSheetId="7">#REF!</definedName>
    <definedName name="aumentos_48" localSheetId="0">#REF!</definedName>
    <definedName name="aumentos_48">#REF!</definedName>
    <definedName name="aumentos_49" localSheetId="9">#REF!</definedName>
    <definedName name="aumentos_49" localSheetId="13">#REF!</definedName>
    <definedName name="aumentos_49" localSheetId="14">#REF!</definedName>
    <definedName name="aumentos_49" localSheetId="3">#REF!</definedName>
    <definedName name="aumentos_49" localSheetId="4">#REF!</definedName>
    <definedName name="aumentos_49" localSheetId="6">#REF!</definedName>
    <definedName name="aumentos_49" localSheetId="7">#REF!</definedName>
    <definedName name="aumentos_49" localSheetId="0">#REF!</definedName>
    <definedName name="aumentos_49">#REF!</definedName>
    <definedName name="aumentos_5" localSheetId="9">#REF!</definedName>
    <definedName name="aumentos_5" localSheetId="13">#REF!</definedName>
    <definedName name="aumentos_5" localSheetId="14">#REF!</definedName>
    <definedName name="aumentos_5" localSheetId="3">#REF!</definedName>
    <definedName name="aumentos_5" localSheetId="4">#REF!</definedName>
    <definedName name="aumentos_5" localSheetId="6">#REF!</definedName>
    <definedName name="aumentos_5" localSheetId="7">#REF!</definedName>
    <definedName name="aumentos_5" localSheetId="0">#REF!</definedName>
    <definedName name="aumentos_5">#REF!</definedName>
    <definedName name="aumentos_50" localSheetId="9">#REF!</definedName>
    <definedName name="aumentos_50" localSheetId="13">#REF!</definedName>
    <definedName name="aumentos_50" localSheetId="14">#REF!</definedName>
    <definedName name="aumentos_50" localSheetId="3">#REF!</definedName>
    <definedName name="aumentos_50" localSheetId="4">#REF!</definedName>
    <definedName name="aumentos_50" localSheetId="6">#REF!</definedName>
    <definedName name="aumentos_50" localSheetId="7">#REF!</definedName>
    <definedName name="aumentos_50" localSheetId="0">#REF!</definedName>
    <definedName name="aumentos_50">#REF!</definedName>
    <definedName name="aumentos_51" localSheetId="9">#REF!</definedName>
    <definedName name="aumentos_51" localSheetId="13">#REF!</definedName>
    <definedName name="aumentos_51" localSheetId="14">#REF!</definedName>
    <definedName name="aumentos_51" localSheetId="3">#REF!</definedName>
    <definedName name="aumentos_51" localSheetId="4">#REF!</definedName>
    <definedName name="aumentos_51" localSheetId="6">#REF!</definedName>
    <definedName name="aumentos_51" localSheetId="7">#REF!</definedName>
    <definedName name="aumentos_51" localSheetId="0">#REF!</definedName>
    <definedName name="aumentos_51">#REF!</definedName>
    <definedName name="aumentos_52" localSheetId="9">#REF!</definedName>
    <definedName name="aumentos_52" localSheetId="13">#REF!</definedName>
    <definedName name="aumentos_52" localSheetId="14">#REF!</definedName>
    <definedName name="aumentos_52" localSheetId="3">#REF!</definedName>
    <definedName name="aumentos_52" localSheetId="4">#REF!</definedName>
    <definedName name="aumentos_52" localSheetId="6">#REF!</definedName>
    <definedName name="aumentos_52" localSheetId="7">#REF!</definedName>
    <definedName name="aumentos_52" localSheetId="0">#REF!</definedName>
    <definedName name="aumentos_52">#REF!</definedName>
    <definedName name="aumentos_53" localSheetId="9">#REF!</definedName>
    <definedName name="aumentos_53" localSheetId="13">#REF!</definedName>
    <definedName name="aumentos_53" localSheetId="14">#REF!</definedName>
    <definedName name="aumentos_53" localSheetId="3">#REF!</definedName>
    <definedName name="aumentos_53" localSheetId="4">#REF!</definedName>
    <definedName name="aumentos_53" localSheetId="6">#REF!</definedName>
    <definedName name="aumentos_53" localSheetId="7">#REF!</definedName>
    <definedName name="aumentos_53" localSheetId="0">#REF!</definedName>
    <definedName name="aumentos_53">#REF!</definedName>
    <definedName name="aumentos_54" localSheetId="9">#REF!</definedName>
    <definedName name="aumentos_54" localSheetId="13">#REF!</definedName>
    <definedName name="aumentos_54" localSheetId="14">#REF!</definedName>
    <definedName name="aumentos_54" localSheetId="3">#REF!</definedName>
    <definedName name="aumentos_54" localSheetId="4">#REF!</definedName>
    <definedName name="aumentos_54" localSheetId="6">#REF!</definedName>
    <definedName name="aumentos_54" localSheetId="7">#REF!</definedName>
    <definedName name="aumentos_54" localSheetId="0">#REF!</definedName>
    <definedName name="aumentos_54">#REF!</definedName>
    <definedName name="aumentos_55" localSheetId="9">#REF!</definedName>
    <definedName name="aumentos_55" localSheetId="13">#REF!</definedName>
    <definedName name="aumentos_55" localSheetId="14">#REF!</definedName>
    <definedName name="aumentos_55" localSheetId="3">#REF!</definedName>
    <definedName name="aumentos_55" localSheetId="4">#REF!</definedName>
    <definedName name="aumentos_55" localSheetId="6">#REF!</definedName>
    <definedName name="aumentos_55" localSheetId="7">#REF!</definedName>
    <definedName name="aumentos_55" localSheetId="0">#REF!</definedName>
    <definedName name="aumentos_55">#REF!</definedName>
    <definedName name="aumentos_56" localSheetId="9">#REF!</definedName>
    <definedName name="aumentos_56" localSheetId="13">#REF!</definedName>
    <definedName name="aumentos_56" localSheetId="14">#REF!</definedName>
    <definedName name="aumentos_56" localSheetId="3">#REF!</definedName>
    <definedName name="aumentos_56" localSheetId="4">#REF!</definedName>
    <definedName name="aumentos_56" localSheetId="6">#REF!</definedName>
    <definedName name="aumentos_56" localSheetId="7">#REF!</definedName>
    <definedName name="aumentos_56" localSheetId="0">#REF!</definedName>
    <definedName name="aumentos_56">#REF!</definedName>
    <definedName name="aumentos_57" localSheetId="9">#REF!</definedName>
    <definedName name="aumentos_57" localSheetId="13">#REF!</definedName>
    <definedName name="aumentos_57" localSheetId="14">#REF!</definedName>
    <definedName name="aumentos_57" localSheetId="3">#REF!</definedName>
    <definedName name="aumentos_57" localSheetId="4">#REF!</definedName>
    <definedName name="aumentos_57" localSheetId="6">#REF!</definedName>
    <definedName name="aumentos_57" localSheetId="7">#REF!</definedName>
    <definedName name="aumentos_57" localSheetId="0">#REF!</definedName>
    <definedName name="aumentos_57">#REF!</definedName>
    <definedName name="aumentos_58" localSheetId="9">#REF!</definedName>
    <definedName name="aumentos_58" localSheetId="13">#REF!</definedName>
    <definedName name="aumentos_58" localSheetId="14">#REF!</definedName>
    <definedName name="aumentos_58" localSheetId="3">#REF!</definedName>
    <definedName name="aumentos_58" localSheetId="4">#REF!</definedName>
    <definedName name="aumentos_58" localSheetId="6">#REF!</definedName>
    <definedName name="aumentos_58" localSheetId="7">#REF!</definedName>
    <definedName name="aumentos_58" localSheetId="0">#REF!</definedName>
    <definedName name="aumentos_58">#REF!</definedName>
    <definedName name="aumentos_59" localSheetId="9">#REF!</definedName>
    <definedName name="aumentos_59" localSheetId="13">#REF!</definedName>
    <definedName name="aumentos_59" localSheetId="14">#REF!</definedName>
    <definedName name="aumentos_59" localSheetId="3">#REF!</definedName>
    <definedName name="aumentos_59" localSheetId="4">#REF!</definedName>
    <definedName name="aumentos_59" localSheetId="6">#REF!</definedName>
    <definedName name="aumentos_59" localSheetId="7">#REF!</definedName>
    <definedName name="aumentos_59" localSheetId="0">#REF!</definedName>
    <definedName name="aumentos_59">#REF!</definedName>
    <definedName name="aumentos_6" localSheetId="9">#REF!</definedName>
    <definedName name="aumentos_6" localSheetId="13">#REF!</definedName>
    <definedName name="aumentos_6" localSheetId="14">#REF!</definedName>
    <definedName name="aumentos_6" localSheetId="3">#REF!</definedName>
    <definedName name="aumentos_6" localSheetId="4">#REF!</definedName>
    <definedName name="aumentos_6" localSheetId="6">#REF!</definedName>
    <definedName name="aumentos_6" localSheetId="7">#REF!</definedName>
    <definedName name="aumentos_6" localSheetId="0">#REF!</definedName>
    <definedName name="aumentos_6">#REF!</definedName>
    <definedName name="aumentos_60" localSheetId="9">#REF!</definedName>
    <definedName name="aumentos_60" localSheetId="13">#REF!</definedName>
    <definedName name="aumentos_60" localSheetId="14">#REF!</definedName>
    <definedName name="aumentos_60" localSheetId="3">#REF!</definedName>
    <definedName name="aumentos_60" localSheetId="4">#REF!</definedName>
    <definedName name="aumentos_60" localSheetId="6">#REF!</definedName>
    <definedName name="aumentos_60" localSheetId="7">#REF!</definedName>
    <definedName name="aumentos_60" localSheetId="0">#REF!</definedName>
    <definedName name="aumentos_60">#REF!</definedName>
    <definedName name="aumentos_61" localSheetId="9">#REF!</definedName>
    <definedName name="aumentos_61" localSheetId="13">#REF!</definedName>
    <definedName name="aumentos_61" localSheetId="14">#REF!</definedName>
    <definedName name="aumentos_61" localSheetId="3">#REF!</definedName>
    <definedName name="aumentos_61" localSheetId="4">#REF!</definedName>
    <definedName name="aumentos_61" localSheetId="6">#REF!</definedName>
    <definedName name="aumentos_61" localSheetId="7">#REF!</definedName>
    <definedName name="aumentos_61" localSheetId="0">#REF!</definedName>
    <definedName name="aumentos_61">#REF!</definedName>
    <definedName name="aumentos_62" localSheetId="9">#REF!</definedName>
    <definedName name="aumentos_62" localSheetId="13">#REF!</definedName>
    <definedName name="aumentos_62" localSheetId="14">#REF!</definedName>
    <definedName name="aumentos_62" localSheetId="3">#REF!</definedName>
    <definedName name="aumentos_62" localSheetId="4">#REF!</definedName>
    <definedName name="aumentos_62" localSheetId="6">#REF!</definedName>
    <definedName name="aumentos_62" localSheetId="7">#REF!</definedName>
    <definedName name="aumentos_62" localSheetId="0">#REF!</definedName>
    <definedName name="aumentos_62">#REF!</definedName>
    <definedName name="aumentos_7" localSheetId="0">#REF!</definedName>
    <definedName name="aumentos_7">#N/A</definedName>
    <definedName name="aumentos_70" localSheetId="9">#REF!</definedName>
    <definedName name="aumentos_70" localSheetId="13">#REF!</definedName>
    <definedName name="aumentos_70" localSheetId="14">#REF!</definedName>
    <definedName name="aumentos_70" localSheetId="3">#REF!</definedName>
    <definedName name="aumentos_70" localSheetId="4">#REF!</definedName>
    <definedName name="aumentos_70" localSheetId="5">#REF!</definedName>
    <definedName name="aumentos_70" localSheetId="6">#REF!</definedName>
    <definedName name="aumentos_70" localSheetId="7">#REF!</definedName>
    <definedName name="aumentos_70" localSheetId="0">#REF!</definedName>
    <definedName name="aumentos_70">#REF!</definedName>
    <definedName name="aumentos_71" localSheetId="9">#REF!</definedName>
    <definedName name="aumentos_71" localSheetId="13">#REF!</definedName>
    <definedName name="aumentos_71" localSheetId="14">#REF!</definedName>
    <definedName name="aumentos_71" localSheetId="3">#REF!</definedName>
    <definedName name="aumentos_71" localSheetId="4">#REF!</definedName>
    <definedName name="aumentos_71" localSheetId="6">#REF!</definedName>
    <definedName name="aumentos_71" localSheetId="7">#REF!</definedName>
    <definedName name="aumentos_71" localSheetId="0">#REF!</definedName>
    <definedName name="aumentos_71">#REF!</definedName>
    <definedName name="aumentos_72" localSheetId="9">#REF!</definedName>
    <definedName name="aumentos_72" localSheetId="13">#REF!</definedName>
    <definedName name="aumentos_72" localSheetId="14">#REF!</definedName>
    <definedName name="aumentos_72" localSheetId="3">#REF!</definedName>
    <definedName name="aumentos_72" localSheetId="4">#REF!</definedName>
    <definedName name="aumentos_72" localSheetId="6">#REF!</definedName>
    <definedName name="aumentos_72" localSheetId="7">#REF!</definedName>
    <definedName name="aumentos_72" localSheetId="0">#REF!</definedName>
    <definedName name="aumentos_72">#REF!</definedName>
    <definedName name="aumentos_73" localSheetId="9">#REF!</definedName>
    <definedName name="aumentos_73" localSheetId="13">#REF!</definedName>
    <definedName name="aumentos_73" localSheetId="14">#REF!</definedName>
    <definedName name="aumentos_73" localSheetId="3">#REF!</definedName>
    <definedName name="aumentos_73" localSheetId="4">#REF!</definedName>
    <definedName name="aumentos_73" localSheetId="6">#REF!</definedName>
    <definedName name="aumentos_73" localSheetId="7">#REF!</definedName>
    <definedName name="aumentos_73" localSheetId="0">#REF!</definedName>
    <definedName name="aumentos_73">#REF!</definedName>
    <definedName name="aumentos_74" localSheetId="9">#REF!</definedName>
    <definedName name="aumentos_74" localSheetId="13">#REF!</definedName>
    <definedName name="aumentos_74" localSheetId="14">#REF!</definedName>
    <definedName name="aumentos_74" localSheetId="3">#REF!</definedName>
    <definedName name="aumentos_74" localSheetId="4">#REF!</definedName>
    <definedName name="aumentos_74" localSheetId="6">#REF!</definedName>
    <definedName name="aumentos_74" localSheetId="7">#REF!</definedName>
    <definedName name="aumentos_74" localSheetId="0">#REF!</definedName>
    <definedName name="aumentos_74">#REF!</definedName>
    <definedName name="aumentos_75" localSheetId="9">#REF!</definedName>
    <definedName name="aumentos_75" localSheetId="13">#REF!</definedName>
    <definedName name="aumentos_75" localSheetId="14">#REF!</definedName>
    <definedName name="aumentos_75" localSheetId="3">#REF!</definedName>
    <definedName name="aumentos_75" localSheetId="4">#REF!</definedName>
    <definedName name="aumentos_75" localSheetId="6">#REF!</definedName>
    <definedName name="aumentos_75" localSheetId="7">#REF!</definedName>
    <definedName name="aumentos_75" localSheetId="0">#REF!</definedName>
    <definedName name="aumentos_75">#REF!</definedName>
    <definedName name="aumentos_76" localSheetId="9">#REF!</definedName>
    <definedName name="aumentos_76" localSheetId="13">#REF!</definedName>
    <definedName name="aumentos_76" localSheetId="14">#REF!</definedName>
    <definedName name="aumentos_76" localSheetId="3">#REF!</definedName>
    <definedName name="aumentos_76" localSheetId="4">#REF!</definedName>
    <definedName name="aumentos_76" localSheetId="6">#REF!</definedName>
    <definedName name="aumentos_76" localSheetId="7">#REF!</definedName>
    <definedName name="aumentos_76" localSheetId="0">#REF!</definedName>
    <definedName name="aumentos_76">#REF!</definedName>
    <definedName name="aumentos_77" localSheetId="9">#REF!</definedName>
    <definedName name="aumentos_77" localSheetId="13">#REF!</definedName>
    <definedName name="aumentos_77" localSheetId="14">#REF!</definedName>
    <definedName name="aumentos_77" localSheetId="3">#REF!</definedName>
    <definedName name="aumentos_77" localSheetId="4">#REF!</definedName>
    <definedName name="aumentos_77" localSheetId="6">#REF!</definedName>
    <definedName name="aumentos_77" localSheetId="7">#REF!</definedName>
    <definedName name="aumentos_77" localSheetId="0">#REF!</definedName>
    <definedName name="aumentos_77">#REF!</definedName>
    <definedName name="aumentos_78" localSheetId="9">#REF!</definedName>
    <definedName name="aumentos_78" localSheetId="13">#REF!</definedName>
    <definedName name="aumentos_78" localSheetId="14">#REF!</definedName>
    <definedName name="aumentos_78" localSheetId="3">#REF!</definedName>
    <definedName name="aumentos_78" localSheetId="4">#REF!</definedName>
    <definedName name="aumentos_78" localSheetId="6">#REF!</definedName>
    <definedName name="aumentos_78" localSheetId="7">#REF!</definedName>
    <definedName name="aumentos_78" localSheetId="0">#REF!</definedName>
    <definedName name="aumentos_78">#REF!</definedName>
    <definedName name="aumentos_79" localSheetId="9">#REF!</definedName>
    <definedName name="aumentos_79" localSheetId="13">#REF!</definedName>
    <definedName name="aumentos_79" localSheetId="14">#REF!</definedName>
    <definedName name="aumentos_79" localSheetId="3">#REF!</definedName>
    <definedName name="aumentos_79" localSheetId="4">#REF!</definedName>
    <definedName name="aumentos_79" localSheetId="6">#REF!</definedName>
    <definedName name="aumentos_79" localSheetId="7">#REF!</definedName>
    <definedName name="aumentos_79" localSheetId="0">#REF!</definedName>
    <definedName name="aumentos_79">#REF!</definedName>
    <definedName name="aumentos_8" localSheetId="0">#REF!</definedName>
    <definedName name="aumentos_8">#N/A</definedName>
    <definedName name="aumentos_80" localSheetId="9">#REF!</definedName>
    <definedName name="aumentos_80" localSheetId="13">#REF!</definedName>
    <definedName name="aumentos_80" localSheetId="14">#REF!</definedName>
    <definedName name="aumentos_80" localSheetId="3">#REF!</definedName>
    <definedName name="aumentos_80" localSheetId="4">#REF!</definedName>
    <definedName name="aumentos_80" localSheetId="5">#REF!</definedName>
    <definedName name="aumentos_80" localSheetId="6">#REF!</definedName>
    <definedName name="aumentos_80" localSheetId="7">#REF!</definedName>
    <definedName name="aumentos_80" localSheetId="0">#REF!</definedName>
    <definedName name="aumentos_80">#REF!</definedName>
    <definedName name="aumentos_81" localSheetId="9">#REF!</definedName>
    <definedName name="aumentos_81" localSheetId="13">#REF!</definedName>
    <definedName name="aumentos_81" localSheetId="14">#REF!</definedName>
    <definedName name="aumentos_81" localSheetId="3">#REF!</definedName>
    <definedName name="aumentos_81" localSheetId="4">#REF!</definedName>
    <definedName name="aumentos_81" localSheetId="6">#REF!</definedName>
    <definedName name="aumentos_81" localSheetId="7">#REF!</definedName>
    <definedName name="aumentos_81" localSheetId="0">#REF!</definedName>
    <definedName name="aumentos_81">#REF!</definedName>
    <definedName name="aumentos_82" localSheetId="9">#REF!</definedName>
    <definedName name="aumentos_82" localSheetId="13">#REF!</definedName>
    <definedName name="aumentos_82" localSheetId="14">#REF!</definedName>
    <definedName name="aumentos_82" localSheetId="3">#REF!</definedName>
    <definedName name="aumentos_82" localSheetId="4">#REF!</definedName>
    <definedName name="aumentos_82" localSheetId="6">#REF!</definedName>
    <definedName name="aumentos_82" localSheetId="7">#REF!</definedName>
    <definedName name="aumentos_82" localSheetId="0">#REF!</definedName>
    <definedName name="aumentos_82">#REF!</definedName>
    <definedName name="aumentos_83" localSheetId="9">#REF!</definedName>
    <definedName name="aumentos_83" localSheetId="13">#REF!</definedName>
    <definedName name="aumentos_83" localSheetId="14">#REF!</definedName>
    <definedName name="aumentos_83" localSheetId="3">#REF!</definedName>
    <definedName name="aumentos_83" localSheetId="4">#REF!</definedName>
    <definedName name="aumentos_83" localSheetId="6">#REF!</definedName>
    <definedName name="aumentos_83" localSheetId="7">#REF!</definedName>
    <definedName name="aumentos_83" localSheetId="0">#REF!</definedName>
    <definedName name="aumentos_83">#REF!</definedName>
    <definedName name="aumentos_84" localSheetId="9">#REF!</definedName>
    <definedName name="aumentos_84" localSheetId="13">#REF!</definedName>
    <definedName name="aumentos_84" localSheetId="14">#REF!</definedName>
    <definedName name="aumentos_84" localSheetId="3">#REF!</definedName>
    <definedName name="aumentos_84" localSheetId="4">#REF!</definedName>
    <definedName name="aumentos_84" localSheetId="6">#REF!</definedName>
    <definedName name="aumentos_84" localSheetId="7">#REF!</definedName>
    <definedName name="aumentos_84" localSheetId="0">#REF!</definedName>
    <definedName name="aumentos_84">#REF!</definedName>
    <definedName name="aumentos_85" localSheetId="9">#REF!</definedName>
    <definedName name="aumentos_85" localSheetId="13">#REF!</definedName>
    <definedName name="aumentos_85" localSheetId="14">#REF!</definedName>
    <definedName name="aumentos_85" localSheetId="3">#REF!</definedName>
    <definedName name="aumentos_85" localSheetId="4">#REF!</definedName>
    <definedName name="aumentos_85" localSheetId="6">#REF!</definedName>
    <definedName name="aumentos_85" localSheetId="7">#REF!</definedName>
    <definedName name="aumentos_85" localSheetId="0">#REF!</definedName>
    <definedName name="aumentos_85">#REF!</definedName>
    <definedName name="aumentos_86" localSheetId="9">#REF!</definedName>
    <definedName name="aumentos_86" localSheetId="13">#REF!</definedName>
    <definedName name="aumentos_86" localSheetId="14">#REF!</definedName>
    <definedName name="aumentos_86" localSheetId="3">#REF!</definedName>
    <definedName name="aumentos_86" localSheetId="4">#REF!</definedName>
    <definedName name="aumentos_86" localSheetId="6">#REF!</definedName>
    <definedName name="aumentos_86" localSheetId="7">#REF!</definedName>
    <definedName name="aumentos_86" localSheetId="0">#REF!</definedName>
    <definedName name="aumentos_86">#REF!</definedName>
    <definedName name="aumentos_87" localSheetId="9">#REF!</definedName>
    <definedName name="aumentos_87" localSheetId="13">#REF!</definedName>
    <definedName name="aumentos_87" localSheetId="14">#REF!</definedName>
    <definedName name="aumentos_87" localSheetId="3">#REF!</definedName>
    <definedName name="aumentos_87" localSheetId="4">#REF!</definedName>
    <definedName name="aumentos_87" localSheetId="6">#REF!</definedName>
    <definedName name="aumentos_87" localSheetId="7">#REF!</definedName>
    <definedName name="aumentos_87" localSheetId="0">#REF!</definedName>
    <definedName name="aumentos_87">#REF!</definedName>
    <definedName name="aumentos_88" localSheetId="9">#REF!</definedName>
    <definedName name="aumentos_88" localSheetId="13">#REF!</definedName>
    <definedName name="aumentos_88" localSheetId="14">#REF!</definedName>
    <definedName name="aumentos_88" localSheetId="3">#REF!</definedName>
    <definedName name="aumentos_88" localSheetId="4">#REF!</definedName>
    <definedName name="aumentos_88" localSheetId="6">#REF!</definedName>
    <definedName name="aumentos_88" localSheetId="7">#REF!</definedName>
    <definedName name="aumentos_88" localSheetId="0">#REF!</definedName>
    <definedName name="aumentos_88">#REF!</definedName>
    <definedName name="aumentos_89" localSheetId="9">#REF!</definedName>
    <definedName name="aumentos_89" localSheetId="13">#REF!</definedName>
    <definedName name="aumentos_89" localSheetId="14">#REF!</definedName>
    <definedName name="aumentos_89" localSheetId="3">#REF!</definedName>
    <definedName name="aumentos_89" localSheetId="4">#REF!</definedName>
    <definedName name="aumentos_89" localSheetId="6">#REF!</definedName>
    <definedName name="aumentos_89" localSheetId="7">#REF!</definedName>
    <definedName name="aumentos_89" localSheetId="0">#REF!</definedName>
    <definedName name="aumentos_89">#REF!</definedName>
    <definedName name="aumentos_9" localSheetId="0">#REF!</definedName>
    <definedName name="aumentos_9">#N/A</definedName>
    <definedName name="aumentos_90" localSheetId="9">#REF!</definedName>
    <definedName name="aumentos_90" localSheetId="13">#REF!</definedName>
    <definedName name="aumentos_90" localSheetId="14">#REF!</definedName>
    <definedName name="aumentos_90" localSheetId="3">#REF!</definedName>
    <definedName name="aumentos_90" localSheetId="4">#REF!</definedName>
    <definedName name="aumentos_90" localSheetId="5">#REF!</definedName>
    <definedName name="aumentos_90" localSheetId="6">#REF!</definedName>
    <definedName name="aumentos_90" localSheetId="7">#REF!</definedName>
    <definedName name="aumentos_90" localSheetId="0">#REF!</definedName>
    <definedName name="aumentos_90">#REF!</definedName>
    <definedName name="aumentos_91" localSheetId="9">#REF!</definedName>
    <definedName name="aumentos_91" localSheetId="13">#REF!</definedName>
    <definedName name="aumentos_91" localSheetId="14">#REF!</definedName>
    <definedName name="aumentos_91" localSheetId="3">#REF!</definedName>
    <definedName name="aumentos_91" localSheetId="4">#REF!</definedName>
    <definedName name="aumentos_91" localSheetId="6">#REF!</definedName>
    <definedName name="aumentos_91" localSheetId="7">#REF!</definedName>
    <definedName name="aumentos_91" localSheetId="0">#REF!</definedName>
    <definedName name="aumentos_91">#REF!</definedName>
    <definedName name="Banco_dados_IM" localSheetId="9">'[1] URBANO 2ª PARTE'!#REF!</definedName>
    <definedName name="Banco_dados_IM" localSheetId="13">'[1] URBANO 2ª PARTE'!#REF!</definedName>
    <definedName name="Banco_dados_IM" localSheetId="14">'[1] URBANO 2ª PARTE'!#REF!</definedName>
    <definedName name="Banco_dados_IM" localSheetId="3">'[1] URBANO 2ª PARTE'!#REF!</definedName>
    <definedName name="Banco_dados_IM" localSheetId="4">'[1] URBANO 2ª PARTE'!#REF!</definedName>
    <definedName name="Banco_dados_IM" localSheetId="6">'[1] URBANO 2ª PARTE'!#REF!</definedName>
    <definedName name="Banco_dados_IM" localSheetId="7">'[1] URBANO 2ª PARTE'!#REF!</definedName>
    <definedName name="Banco_dados_IM" localSheetId="0">'[1] URBANO 2ª PARTE'!#REF!</definedName>
    <definedName name="Banco_dados_IM">'[1] URBANO 2ª PARTE'!#REF!</definedName>
    <definedName name="_xlnm.Database" localSheetId="9">'[1] URBANO 2ª PARTE'!#REF!</definedName>
    <definedName name="_xlnm.Database" localSheetId="13">'[1] URBANO 2ª PARTE'!#REF!</definedName>
    <definedName name="_xlnm.Database" localSheetId="14">'[1] URBANO 2ª PARTE'!#REF!</definedName>
    <definedName name="_xlnm.Database" localSheetId="3">'[1] URBANO 2ª PARTE'!#REF!</definedName>
    <definedName name="_xlnm.Database" localSheetId="4">'[1] URBANO 2ª PARTE'!#REF!</definedName>
    <definedName name="_xlnm.Database" localSheetId="6">'[1] URBANO 2ª PARTE'!#REF!</definedName>
    <definedName name="_xlnm.Database" localSheetId="7">'[1] URBANO 2ª PARTE'!#REF!</definedName>
    <definedName name="_xlnm.Database" localSheetId="0">'[1] URBANO 2ª PARTE'!#REF!</definedName>
    <definedName name="_xlnm.Database">'[1] URBANO 2ª PARTE'!#REF!</definedName>
    <definedName name="CALC_TRF" localSheetId="9">#REF!</definedName>
    <definedName name="CALC_TRF" localSheetId="13">#REF!</definedName>
    <definedName name="CALC_TRF" localSheetId="14">#REF!</definedName>
    <definedName name="CALC_TRF" localSheetId="3">#REF!</definedName>
    <definedName name="CALC_TRF" localSheetId="4">#REF!</definedName>
    <definedName name="CALC_TRF" localSheetId="6">#REF!</definedName>
    <definedName name="CALC_TRF" localSheetId="7">#REF!</definedName>
    <definedName name="CALC_TRF" localSheetId="0">#REF!</definedName>
    <definedName name="CALC_TRF">#REF!</definedName>
    <definedName name="CALC_TRF_12">#REF!</definedName>
    <definedName name="CALC_TRF_2">#REF!</definedName>
    <definedName name="CALC_TRF_5">#REF!</definedName>
    <definedName name="CALC_TRF_7">#REF!</definedName>
    <definedName name="CALC_TRF_8">#REF!</definedName>
    <definedName name="carência" localSheetId="0">#REF!</definedName>
    <definedName name="carência">#N/A</definedName>
    <definedName name="carência_10" localSheetId="9">#REF!</definedName>
    <definedName name="carência_10" localSheetId="13">#REF!</definedName>
    <definedName name="carência_10" localSheetId="14">#REF!</definedName>
    <definedName name="carência_10" localSheetId="3">#REF!</definedName>
    <definedName name="carência_10" localSheetId="4">#REF!</definedName>
    <definedName name="carência_10" localSheetId="5">#REF!</definedName>
    <definedName name="carência_10" localSheetId="6">#REF!</definedName>
    <definedName name="carência_10" localSheetId="7">#REF!</definedName>
    <definedName name="carência_10" localSheetId="0">#REF!</definedName>
    <definedName name="carência_10">#REF!</definedName>
    <definedName name="carência_11" localSheetId="9">#REF!</definedName>
    <definedName name="carência_11" localSheetId="13">#REF!</definedName>
    <definedName name="carência_11" localSheetId="14">#REF!</definedName>
    <definedName name="carência_11" localSheetId="3">#REF!</definedName>
    <definedName name="carência_11" localSheetId="4">#REF!</definedName>
    <definedName name="carência_11" localSheetId="6">#REF!</definedName>
    <definedName name="carência_11" localSheetId="7">#REF!</definedName>
    <definedName name="carência_11" localSheetId="0">#REF!</definedName>
    <definedName name="carência_11">#REF!</definedName>
    <definedName name="carência_11_1">NA()</definedName>
    <definedName name="carência_12" localSheetId="9">#REF!</definedName>
    <definedName name="carência_12" localSheetId="13">#REF!</definedName>
    <definedName name="carência_12" localSheetId="14">#REF!</definedName>
    <definedName name="carência_12" localSheetId="3">#REF!</definedName>
    <definedName name="carência_12" localSheetId="4">#REF!</definedName>
    <definedName name="carência_12" localSheetId="5">#REF!</definedName>
    <definedName name="carência_12" localSheetId="6">#REF!</definedName>
    <definedName name="carência_12" localSheetId="7">#REF!</definedName>
    <definedName name="carência_12" localSheetId="0">#REF!</definedName>
    <definedName name="carência_12">#REF!</definedName>
    <definedName name="carência_18" localSheetId="9">#REF!</definedName>
    <definedName name="carência_18" localSheetId="13">#REF!</definedName>
    <definedName name="carência_18" localSheetId="14">#REF!</definedName>
    <definedName name="carência_18" localSheetId="3">#REF!</definedName>
    <definedName name="carência_18" localSheetId="4">#REF!</definedName>
    <definedName name="carência_18" localSheetId="5">#REF!</definedName>
    <definedName name="carência_18" localSheetId="6">#REF!</definedName>
    <definedName name="carência_18" localSheetId="7">#REF!</definedName>
    <definedName name="carência_18" localSheetId="0">#REF!</definedName>
    <definedName name="carência_18">#REF!</definedName>
    <definedName name="carência_19" localSheetId="9">#REF!</definedName>
    <definedName name="carência_19" localSheetId="13">#REF!</definedName>
    <definedName name="carência_19" localSheetId="14">#REF!</definedName>
    <definedName name="carência_19" localSheetId="3">#REF!</definedName>
    <definedName name="carência_19" localSheetId="4">#REF!</definedName>
    <definedName name="carência_19" localSheetId="6">#REF!</definedName>
    <definedName name="carência_19" localSheetId="7">#REF!</definedName>
    <definedName name="carência_19" localSheetId="0">#REF!</definedName>
    <definedName name="carência_19">#REF!</definedName>
    <definedName name="carência_20" localSheetId="9">#REF!</definedName>
    <definedName name="carência_20" localSheetId="13">#REF!</definedName>
    <definedName name="carência_20" localSheetId="14">#REF!</definedName>
    <definedName name="carência_20" localSheetId="3">#REF!</definedName>
    <definedName name="carência_20" localSheetId="4">#REF!</definedName>
    <definedName name="carência_20" localSheetId="5">#REF!</definedName>
    <definedName name="carência_20" localSheetId="6">#REF!</definedName>
    <definedName name="carência_20" localSheetId="7">#REF!</definedName>
    <definedName name="carência_20" localSheetId="0">#REF!</definedName>
    <definedName name="carência_20">#REF!</definedName>
    <definedName name="carência_21" localSheetId="9">#REF!</definedName>
    <definedName name="carência_21" localSheetId="13">#REF!</definedName>
    <definedName name="carência_21" localSheetId="14">#REF!</definedName>
    <definedName name="carência_21" localSheetId="3">#REF!</definedName>
    <definedName name="carência_21" localSheetId="4">#REF!</definedName>
    <definedName name="carência_21" localSheetId="5">#REF!</definedName>
    <definedName name="carência_21" localSheetId="6">#REF!</definedName>
    <definedName name="carência_21" localSheetId="7">#REF!</definedName>
    <definedName name="carência_21" localSheetId="0">#REF!</definedName>
    <definedName name="carência_21">#REF!</definedName>
    <definedName name="carência_22" localSheetId="9">#REF!</definedName>
    <definedName name="carência_22" localSheetId="13">#REF!</definedName>
    <definedName name="carência_22" localSheetId="14">#REF!</definedName>
    <definedName name="carência_22" localSheetId="3">#REF!</definedName>
    <definedName name="carência_22" localSheetId="4">#REF!</definedName>
    <definedName name="carência_22" localSheetId="5">#REF!</definedName>
    <definedName name="carência_22" localSheetId="6">#REF!</definedName>
    <definedName name="carência_22" localSheetId="7">#REF!</definedName>
    <definedName name="carência_22" localSheetId="0">#REF!</definedName>
    <definedName name="carência_22">#REF!</definedName>
    <definedName name="carência_23" localSheetId="9">#REF!</definedName>
    <definedName name="carência_23" localSheetId="13">#REF!</definedName>
    <definedName name="carência_23" localSheetId="14">#REF!</definedName>
    <definedName name="carência_23" localSheetId="3">#REF!</definedName>
    <definedName name="carência_23" localSheetId="4">#REF!</definedName>
    <definedName name="carência_23" localSheetId="5">#REF!</definedName>
    <definedName name="carência_23" localSheetId="6">#REF!</definedName>
    <definedName name="carência_23" localSheetId="7">#REF!</definedName>
    <definedName name="carência_23" localSheetId="0">#REF!</definedName>
    <definedName name="carência_23">#REF!</definedName>
    <definedName name="carência_24" localSheetId="9">#REF!</definedName>
    <definedName name="carência_24" localSheetId="13">#REF!</definedName>
    <definedName name="carência_24" localSheetId="14">#REF!</definedName>
    <definedName name="carência_24" localSheetId="3">#REF!</definedName>
    <definedName name="carência_24" localSheetId="4">#REF!</definedName>
    <definedName name="carência_24" localSheetId="5">#REF!</definedName>
    <definedName name="carência_24" localSheetId="6">#REF!</definedName>
    <definedName name="carência_24" localSheetId="7">#REF!</definedName>
    <definedName name="carência_24" localSheetId="0">#REF!</definedName>
    <definedName name="carência_24">#REF!</definedName>
    <definedName name="carência_25" localSheetId="9">#REF!</definedName>
    <definedName name="carência_25" localSheetId="13">#REF!</definedName>
    <definedName name="carência_25" localSheetId="14">#REF!</definedName>
    <definedName name="carência_25" localSheetId="3">#REF!</definedName>
    <definedName name="carência_25" localSheetId="4">#REF!</definedName>
    <definedName name="carência_25" localSheetId="5">#REF!</definedName>
    <definedName name="carência_25" localSheetId="6">#REF!</definedName>
    <definedName name="carência_25" localSheetId="7">#REF!</definedName>
    <definedName name="carência_25" localSheetId="0">#REF!</definedName>
    <definedName name="carência_25">#REF!</definedName>
    <definedName name="carência_26" localSheetId="9">#REF!</definedName>
    <definedName name="carência_26" localSheetId="13">#REF!</definedName>
    <definedName name="carência_26" localSheetId="14">#REF!</definedName>
    <definedName name="carência_26" localSheetId="3">#REF!</definedName>
    <definedName name="carência_26" localSheetId="4">#REF!</definedName>
    <definedName name="carência_26" localSheetId="5">#REF!</definedName>
    <definedName name="carência_26" localSheetId="6">#REF!</definedName>
    <definedName name="carência_26" localSheetId="7">#REF!</definedName>
    <definedName name="carência_26" localSheetId="0">#REF!</definedName>
    <definedName name="carência_26">#REF!</definedName>
    <definedName name="carência_27" localSheetId="9">#REF!</definedName>
    <definedName name="carência_27" localSheetId="13">#REF!</definedName>
    <definedName name="carência_27" localSheetId="14">#REF!</definedName>
    <definedName name="carência_27" localSheetId="3">#REF!</definedName>
    <definedName name="carência_27" localSheetId="4">#REF!</definedName>
    <definedName name="carência_27" localSheetId="5">#REF!</definedName>
    <definedName name="carência_27" localSheetId="6">#REF!</definedName>
    <definedName name="carência_27" localSheetId="7">#REF!</definedName>
    <definedName name="carência_27" localSheetId="0">#REF!</definedName>
    <definedName name="carência_27">#REF!</definedName>
    <definedName name="carência_28" localSheetId="9">#REF!</definedName>
    <definedName name="carência_28" localSheetId="13">#REF!</definedName>
    <definedName name="carência_28" localSheetId="14">#REF!</definedName>
    <definedName name="carência_28" localSheetId="3">#REF!</definedName>
    <definedName name="carência_28" localSheetId="4">#REF!</definedName>
    <definedName name="carência_28" localSheetId="5">#REF!</definedName>
    <definedName name="carência_28" localSheetId="6">#REF!</definedName>
    <definedName name="carência_28" localSheetId="7">#REF!</definedName>
    <definedName name="carência_28" localSheetId="0">#REF!</definedName>
    <definedName name="carência_28">#REF!</definedName>
    <definedName name="carência_29" localSheetId="9">#REF!</definedName>
    <definedName name="carência_29" localSheetId="13">#REF!</definedName>
    <definedName name="carência_29" localSheetId="14">#REF!</definedName>
    <definedName name="carência_29" localSheetId="3">#REF!</definedName>
    <definedName name="carência_29" localSheetId="4">#REF!</definedName>
    <definedName name="carência_29" localSheetId="5">#REF!</definedName>
    <definedName name="carência_29" localSheetId="6">#REF!</definedName>
    <definedName name="carência_29" localSheetId="7">#REF!</definedName>
    <definedName name="carência_29" localSheetId="0">#REF!</definedName>
    <definedName name="carência_29">#REF!</definedName>
    <definedName name="carência_30" localSheetId="9">#REF!</definedName>
    <definedName name="carência_30" localSheetId="13">#REF!</definedName>
    <definedName name="carência_30" localSheetId="14">#REF!</definedName>
    <definedName name="carência_30" localSheetId="3">#REF!</definedName>
    <definedName name="carência_30" localSheetId="4">#REF!</definedName>
    <definedName name="carência_30" localSheetId="5">#REF!</definedName>
    <definedName name="carência_30" localSheetId="6">#REF!</definedName>
    <definedName name="carência_30" localSheetId="7">#REF!</definedName>
    <definedName name="carência_30" localSheetId="0">#REF!</definedName>
    <definedName name="carência_30">#REF!</definedName>
    <definedName name="carência_31" localSheetId="9">#REF!</definedName>
    <definedName name="carência_31" localSheetId="13">#REF!</definedName>
    <definedName name="carência_31" localSheetId="14">#REF!</definedName>
    <definedName name="carência_31" localSheetId="3">#REF!</definedName>
    <definedName name="carência_31" localSheetId="4">#REF!</definedName>
    <definedName name="carência_31" localSheetId="5">#REF!</definedName>
    <definedName name="carência_31" localSheetId="6">#REF!</definedName>
    <definedName name="carência_31" localSheetId="7">#REF!</definedName>
    <definedName name="carência_31" localSheetId="0">#REF!</definedName>
    <definedName name="carência_31">#REF!</definedName>
    <definedName name="carência_32" localSheetId="9">#REF!</definedName>
    <definedName name="carência_32" localSheetId="13">#REF!</definedName>
    <definedName name="carência_32" localSheetId="14">#REF!</definedName>
    <definedName name="carência_32" localSheetId="3">#REF!</definedName>
    <definedName name="carência_32" localSheetId="4">#REF!</definedName>
    <definedName name="carência_32" localSheetId="5">#REF!</definedName>
    <definedName name="carência_32" localSheetId="6">#REF!</definedName>
    <definedName name="carência_32" localSheetId="7">#REF!</definedName>
    <definedName name="carência_32" localSheetId="0">#REF!</definedName>
    <definedName name="carência_32">#REF!</definedName>
    <definedName name="carência_33" localSheetId="9">#REF!</definedName>
    <definedName name="carência_33" localSheetId="13">#REF!</definedName>
    <definedName name="carência_33" localSheetId="14">#REF!</definedName>
    <definedName name="carência_33" localSheetId="3">#REF!</definedName>
    <definedName name="carência_33" localSheetId="4">#REF!</definedName>
    <definedName name="carência_33" localSheetId="5">#REF!</definedName>
    <definedName name="carência_33" localSheetId="6">#REF!</definedName>
    <definedName name="carência_33" localSheetId="7">#REF!</definedName>
    <definedName name="carência_33" localSheetId="0">#REF!</definedName>
    <definedName name="carência_33">#REF!</definedName>
    <definedName name="carência_34" localSheetId="9">#REF!</definedName>
    <definedName name="carência_34" localSheetId="13">#REF!</definedName>
    <definedName name="carência_34" localSheetId="14">#REF!</definedName>
    <definedName name="carência_34" localSheetId="3">#REF!</definedName>
    <definedName name="carência_34" localSheetId="4">#REF!</definedName>
    <definedName name="carência_34" localSheetId="5">#REF!</definedName>
    <definedName name="carência_34" localSheetId="6">#REF!</definedName>
    <definedName name="carência_34" localSheetId="7">#REF!</definedName>
    <definedName name="carência_34" localSheetId="0">#REF!</definedName>
    <definedName name="carência_34">#REF!</definedName>
    <definedName name="carência_35" localSheetId="9">#REF!</definedName>
    <definedName name="carência_35" localSheetId="13">#REF!</definedName>
    <definedName name="carência_35" localSheetId="14">#REF!</definedName>
    <definedName name="carência_35" localSheetId="3">#REF!</definedName>
    <definedName name="carência_35" localSheetId="4">#REF!</definedName>
    <definedName name="carência_35" localSheetId="5">#REF!</definedName>
    <definedName name="carência_35" localSheetId="6">#REF!</definedName>
    <definedName name="carência_35" localSheetId="7">#REF!</definedName>
    <definedName name="carência_35" localSheetId="0">#REF!</definedName>
    <definedName name="carência_35">#REF!</definedName>
    <definedName name="carência_36" localSheetId="9">#REF!</definedName>
    <definedName name="carência_36" localSheetId="13">#REF!</definedName>
    <definedName name="carência_36" localSheetId="14">#REF!</definedName>
    <definedName name="carência_36" localSheetId="3">#REF!</definedName>
    <definedName name="carência_36" localSheetId="4">#REF!</definedName>
    <definedName name="carência_36" localSheetId="5">#REF!</definedName>
    <definedName name="carência_36" localSheetId="6">#REF!</definedName>
    <definedName name="carência_36" localSheetId="7">#REF!</definedName>
    <definedName name="carência_36" localSheetId="0">#REF!</definedName>
    <definedName name="carência_36">#REF!</definedName>
    <definedName name="carência_37" localSheetId="9">#REF!</definedName>
    <definedName name="carência_37" localSheetId="13">#REF!</definedName>
    <definedName name="carência_37" localSheetId="14">#REF!</definedName>
    <definedName name="carência_37" localSheetId="3">#REF!</definedName>
    <definedName name="carência_37" localSheetId="4">#REF!</definedName>
    <definedName name="carência_37" localSheetId="5">#REF!</definedName>
    <definedName name="carência_37" localSheetId="6">#REF!</definedName>
    <definedName name="carência_37" localSheetId="7">#REF!</definedName>
    <definedName name="carência_37" localSheetId="0">#REF!</definedName>
    <definedName name="carência_37">#REF!</definedName>
    <definedName name="carência_38" localSheetId="9">#REF!</definedName>
    <definedName name="carência_38" localSheetId="13">#REF!</definedName>
    <definedName name="carência_38" localSheetId="14">#REF!</definedName>
    <definedName name="carência_38" localSheetId="3">#REF!</definedName>
    <definedName name="carência_38" localSheetId="4">#REF!</definedName>
    <definedName name="carência_38" localSheetId="5">#REF!</definedName>
    <definedName name="carência_38" localSheetId="6">#REF!</definedName>
    <definedName name="carência_38" localSheetId="7">#REF!</definedName>
    <definedName name="carência_38" localSheetId="0">#REF!</definedName>
    <definedName name="carência_38">#REF!</definedName>
    <definedName name="carência_39" localSheetId="9">#REF!</definedName>
    <definedName name="carência_39" localSheetId="13">#REF!</definedName>
    <definedName name="carência_39" localSheetId="14">#REF!</definedName>
    <definedName name="carência_39" localSheetId="3">#REF!</definedName>
    <definedName name="carência_39" localSheetId="4">#REF!</definedName>
    <definedName name="carência_39" localSheetId="6">#REF!</definedName>
    <definedName name="carência_39" localSheetId="7">#REF!</definedName>
    <definedName name="carência_39" localSheetId="0">#REF!</definedName>
    <definedName name="carência_39">#REF!</definedName>
    <definedName name="carência_40" localSheetId="9">#REF!</definedName>
    <definedName name="carência_40" localSheetId="13">#REF!</definedName>
    <definedName name="carência_40" localSheetId="14">#REF!</definedName>
    <definedName name="carência_40" localSheetId="3">#REF!</definedName>
    <definedName name="carência_40" localSheetId="4">#REF!</definedName>
    <definedName name="carência_40" localSheetId="6">#REF!</definedName>
    <definedName name="carência_40" localSheetId="7">#REF!</definedName>
    <definedName name="carência_40" localSheetId="0">#REF!</definedName>
    <definedName name="carência_40">#REF!</definedName>
    <definedName name="carencia_41" localSheetId="9">#REF!</definedName>
    <definedName name="carencia_41" localSheetId="13">#REF!</definedName>
    <definedName name="carencia_41" localSheetId="14">#REF!</definedName>
    <definedName name="carencia_41" localSheetId="3">#REF!</definedName>
    <definedName name="carencia_41" localSheetId="4">#REF!</definedName>
    <definedName name="carencia_41" localSheetId="6">#REF!</definedName>
    <definedName name="carencia_41" localSheetId="7">#REF!</definedName>
    <definedName name="carencia_41" localSheetId="0">#REF!</definedName>
    <definedName name="carencia_41">#REF!</definedName>
    <definedName name="carencia_42" localSheetId="9">#REF!</definedName>
    <definedName name="carencia_42" localSheetId="13">#REF!</definedName>
    <definedName name="carencia_42" localSheetId="14">#REF!</definedName>
    <definedName name="carencia_42" localSheetId="3">#REF!</definedName>
    <definedName name="carencia_42" localSheetId="4">#REF!</definedName>
    <definedName name="carencia_42" localSheetId="6">#REF!</definedName>
    <definedName name="carencia_42" localSheetId="7">#REF!</definedName>
    <definedName name="carencia_42" localSheetId="0">#REF!</definedName>
    <definedName name="carencia_42">#REF!</definedName>
    <definedName name="carencia_43" localSheetId="9">#REF!</definedName>
    <definedName name="carencia_43" localSheetId="13">#REF!</definedName>
    <definedName name="carencia_43" localSheetId="14">#REF!</definedName>
    <definedName name="carencia_43" localSheetId="3">#REF!</definedName>
    <definedName name="carencia_43" localSheetId="4">#REF!</definedName>
    <definedName name="carencia_43" localSheetId="6">#REF!</definedName>
    <definedName name="carencia_43" localSheetId="7">#REF!</definedName>
    <definedName name="carencia_43" localSheetId="0">#REF!</definedName>
    <definedName name="carencia_43">#REF!</definedName>
    <definedName name="carência_44" localSheetId="9">#REF!</definedName>
    <definedName name="carência_44" localSheetId="13">#REF!</definedName>
    <definedName name="carência_44" localSheetId="14">#REF!</definedName>
    <definedName name="carência_44" localSheetId="3">#REF!</definedName>
    <definedName name="carência_44" localSheetId="4">#REF!</definedName>
    <definedName name="carência_44" localSheetId="6">#REF!</definedName>
    <definedName name="carência_44" localSheetId="7">#REF!</definedName>
    <definedName name="carência_44" localSheetId="0">#REF!</definedName>
    <definedName name="carência_44">#REF!</definedName>
    <definedName name="carência_45" localSheetId="9">#REF!</definedName>
    <definedName name="carência_45" localSheetId="13">#REF!</definedName>
    <definedName name="carência_45" localSheetId="14">#REF!</definedName>
    <definedName name="carência_45" localSheetId="3">#REF!</definedName>
    <definedName name="carência_45" localSheetId="4">#REF!</definedName>
    <definedName name="carência_45" localSheetId="6">#REF!</definedName>
    <definedName name="carência_45" localSheetId="7">#REF!</definedName>
    <definedName name="carência_45" localSheetId="0">#REF!</definedName>
    <definedName name="carência_45">#REF!</definedName>
    <definedName name="carência_5" localSheetId="9">#REF!</definedName>
    <definedName name="carência_5" localSheetId="13">#REF!</definedName>
    <definedName name="carência_5" localSheetId="14">#REF!</definedName>
    <definedName name="carência_5" localSheetId="3">#REF!</definedName>
    <definedName name="carência_5" localSheetId="4">#REF!</definedName>
    <definedName name="carência_5" localSheetId="6">#REF!</definedName>
    <definedName name="carência_5" localSheetId="7">#REF!</definedName>
    <definedName name="carência_5" localSheetId="0">#REF!</definedName>
    <definedName name="carência_5">#REF!</definedName>
    <definedName name="carência_6" localSheetId="9">#REF!</definedName>
    <definedName name="carência_6" localSheetId="13">#REF!</definedName>
    <definedName name="carência_6" localSheetId="14">#REF!</definedName>
    <definedName name="carência_6" localSheetId="3">#REF!</definedName>
    <definedName name="carência_6" localSheetId="4">#REF!</definedName>
    <definedName name="carência_6" localSheetId="6">#REF!</definedName>
    <definedName name="carência_6" localSheetId="7">#REF!</definedName>
    <definedName name="carência_6" localSheetId="0">#REF!</definedName>
    <definedName name="carência_6">#REF!</definedName>
    <definedName name="carência_7" localSheetId="0">#REF!</definedName>
    <definedName name="carência_7">#N/A</definedName>
    <definedName name="carência_8" localSheetId="0">#REF!</definedName>
    <definedName name="carência_8">#N/A</definedName>
    <definedName name="carência_9" localSheetId="0">#REF!</definedName>
    <definedName name="carência_9">#N/A</definedName>
    <definedName name="carência_salário" localSheetId="0">#REF!</definedName>
    <definedName name="carência_salário">#N/A</definedName>
    <definedName name="carência_salário_1" localSheetId="0">#REF!</definedName>
    <definedName name="carência_salário_1">#N/A</definedName>
    <definedName name="carência_salário_10" localSheetId="9">#REF!</definedName>
    <definedName name="carência_salário_10" localSheetId="13">#REF!</definedName>
    <definedName name="carência_salário_10" localSheetId="14">#REF!</definedName>
    <definedName name="carência_salário_10" localSheetId="3">#REF!</definedName>
    <definedName name="carência_salário_10" localSheetId="4">#REF!</definedName>
    <definedName name="carência_salário_10" localSheetId="5">#REF!</definedName>
    <definedName name="carência_salário_10" localSheetId="6">#REF!</definedName>
    <definedName name="carência_salário_10" localSheetId="7">#REF!</definedName>
    <definedName name="carência_salário_10" localSheetId="0">#REF!</definedName>
    <definedName name="carência_salário_10">#REF!</definedName>
    <definedName name="carência_salário_11" localSheetId="9">#REF!</definedName>
    <definedName name="carência_salário_11" localSheetId="13">#REF!</definedName>
    <definedName name="carência_salário_11" localSheetId="14">#REF!</definedName>
    <definedName name="carência_salário_11" localSheetId="3">#REF!</definedName>
    <definedName name="carência_salário_11" localSheetId="4">#REF!</definedName>
    <definedName name="carência_salário_11" localSheetId="6">#REF!</definedName>
    <definedName name="carência_salário_11" localSheetId="7">#REF!</definedName>
    <definedName name="carência_salário_11" localSheetId="0">#REF!</definedName>
    <definedName name="carência_salário_11">#REF!</definedName>
    <definedName name="carência_salário_11_1">NA()</definedName>
    <definedName name="carência_salário_12" localSheetId="9">#REF!</definedName>
    <definedName name="carência_salário_12" localSheetId="13">#REF!</definedName>
    <definedName name="carência_salário_12" localSheetId="14">#REF!</definedName>
    <definedName name="carência_salário_12" localSheetId="3">#REF!</definedName>
    <definedName name="carência_salário_12" localSheetId="4">#REF!</definedName>
    <definedName name="carência_salário_12" localSheetId="5">#REF!</definedName>
    <definedName name="carência_salário_12" localSheetId="6">#REF!</definedName>
    <definedName name="carência_salário_12" localSheetId="7">#REF!</definedName>
    <definedName name="carência_salário_12" localSheetId="0">#REF!</definedName>
    <definedName name="carência_salário_12">#REF!</definedName>
    <definedName name="carência_salário_18" localSheetId="9">#REF!</definedName>
    <definedName name="carência_salário_18" localSheetId="13">#REF!</definedName>
    <definedName name="carência_salário_18" localSheetId="14">#REF!</definedName>
    <definedName name="carência_salário_18" localSheetId="3">#REF!</definedName>
    <definedName name="carência_salário_18" localSheetId="4">#REF!</definedName>
    <definedName name="carência_salário_18" localSheetId="5">#REF!</definedName>
    <definedName name="carência_salário_18" localSheetId="6">#REF!</definedName>
    <definedName name="carência_salário_18" localSheetId="7">#REF!</definedName>
    <definedName name="carência_salário_18" localSheetId="0">#REF!</definedName>
    <definedName name="carência_salário_18">#REF!</definedName>
    <definedName name="carência_salário_19" localSheetId="9">#REF!</definedName>
    <definedName name="carência_salário_19" localSheetId="13">#REF!</definedName>
    <definedName name="carência_salário_19" localSheetId="14">#REF!</definedName>
    <definedName name="carência_salário_19" localSheetId="3">#REF!</definedName>
    <definedName name="carência_salário_19" localSheetId="4">#REF!</definedName>
    <definedName name="carência_salário_19" localSheetId="6">#REF!</definedName>
    <definedName name="carência_salário_19" localSheetId="7">#REF!</definedName>
    <definedName name="carência_salário_19" localSheetId="0">#REF!</definedName>
    <definedName name="carência_salário_19">#REF!</definedName>
    <definedName name="carência_salário_20" localSheetId="9">#REF!</definedName>
    <definedName name="carência_salário_20" localSheetId="13">#REF!</definedName>
    <definedName name="carência_salário_20" localSheetId="14">#REF!</definedName>
    <definedName name="carência_salário_20" localSheetId="3">#REF!</definedName>
    <definedName name="carência_salário_20" localSheetId="4">#REF!</definedName>
    <definedName name="carência_salário_20" localSheetId="5">#REF!</definedName>
    <definedName name="carência_salário_20" localSheetId="6">#REF!</definedName>
    <definedName name="carência_salário_20" localSheetId="7">#REF!</definedName>
    <definedName name="carência_salário_20" localSheetId="0">#REF!</definedName>
    <definedName name="carência_salário_20">#REF!</definedName>
    <definedName name="carência_salário_21" localSheetId="9">#REF!</definedName>
    <definedName name="carência_salário_21" localSheetId="13">#REF!</definedName>
    <definedName name="carência_salário_21" localSheetId="14">#REF!</definedName>
    <definedName name="carência_salário_21" localSheetId="3">#REF!</definedName>
    <definedName name="carência_salário_21" localSheetId="4">#REF!</definedName>
    <definedName name="carência_salário_21" localSheetId="5">#REF!</definedName>
    <definedName name="carência_salário_21" localSheetId="6">#REF!</definedName>
    <definedName name="carência_salário_21" localSheetId="7">#REF!</definedName>
    <definedName name="carência_salário_21" localSheetId="0">#REF!</definedName>
    <definedName name="carência_salário_21">#REF!</definedName>
    <definedName name="carência_salário_22" localSheetId="9">#REF!</definedName>
    <definedName name="carência_salário_22" localSheetId="13">#REF!</definedName>
    <definedName name="carência_salário_22" localSheetId="14">#REF!</definedName>
    <definedName name="carência_salário_22" localSheetId="3">#REF!</definedName>
    <definedName name="carência_salário_22" localSheetId="4">#REF!</definedName>
    <definedName name="carência_salário_22" localSheetId="5">#REF!</definedName>
    <definedName name="carência_salário_22" localSheetId="6">#REF!</definedName>
    <definedName name="carência_salário_22" localSheetId="7">#REF!</definedName>
    <definedName name="carência_salário_22" localSheetId="0">#REF!</definedName>
    <definedName name="carência_salário_22">#REF!</definedName>
    <definedName name="carência_salário_23" localSheetId="9">#REF!</definedName>
    <definedName name="carência_salário_23" localSheetId="13">#REF!</definedName>
    <definedName name="carência_salário_23" localSheetId="14">#REF!</definedName>
    <definedName name="carência_salário_23" localSheetId="3">#REF!</definedName>
    <definedName name="carência_salário_23" localSheetId="4">#REF!</definedName>
    <definedName name="carência_salário_23" localSheetId="5">#REF!</definedName>
    <definedName name="carência_salário_23" localSheetId="6">#REF!</definedName>
    <definedName name="carência_salário_23" localSheetId="7">#REF!</definedName>
    <definedName name="carência_salário_23" localSheetId="0">#REF!</definedName>
    <definedName name="carência_salário_23">#REF!</definedName>
    <definedName name="carência_salário_24" localSheetId="9">#REF!</definedName>
    <definedName name="carência_salário_24" localSheetId="13">#REF!</definedName>
    <definedName name="carência_salário_24" localSheetId="14">#REF!</definedName>
    <definedName name="carência_salário_24" localSheetId="3">#REF!</definedName>
    <definedName name="carência_salário_24" localSheetId="4">#REF!</definedName>
    <definedName name="carência_salário_24" localSheetId="5">#REF!</definedName>
    <definedName name="carência_salário_24" localSheetId="6">#REF!</definedName>
    <definedName name="carência_salário_24" localSheetId="7">#REF!</definedName>
    <definedName name="carência_salário_24" localSheetId="0">#REF!</definedName>
    <definedName name="carência_salário_24">#REF!</definedName>
    <definedName name="carência_salário_25" localSheetId="9">#REF!</definedName>
    <definedName name="carência_salário_25" localSheetId="13">#REF!</definedName>
    <definedName name="carência_salário_25" localSheetId="14">#REF!</definedName>
    <definedName name="carência_salário_25" localSheetId="3">#REF!</definedName>
    <definedName name="carência_salário_25" localSheetId="4">#REF!</definedName>
    <definedName name="carência_salário_25" localSheetId="5">#REF!</definedName>
    <definedName name="carência_salário_25" localSheetId="6">#REF!</definedName>
    <definedName name="carência_salário_25" localSheetId="7">#REF!</definedName>
    <definedName name="carência_salário_25" localSheetId="0">#REF!</definedName>
    <definedName name="carência_salário_25">#REF!</definedName>
    <definedName name="carência_salário_26" localSheetId="9">#REF!</definedName>
    <definedName name="carência_salário_26" localSheetId="13">#REF!</definedName>
    <definedName name="carência_salário_26" localSheetId="14">#REF!</definedName>
    <definedName name="carência_salário_26" localSheetId="3">#REF!</definedName>
    <definedName name="carência_salário_26" localSheetId="4">#REF!</definedName>
    <definedName name="carência_salário_26" localSheetId="5">#REF!</definedName>
    <definedName name="carência_salário_26" localSheetId="6">#REF!</definedName>
    <definedName name="carência_salário_26" localSheetId="7">#REF!</definedName>
    <definedName name="carência_salário_26" localSheetId="0">#REF!</definedName>
    <definedName name="carência_salário_26">#REF!</definedName>
    <definedName name="carência_salário_27" localSheetId="9">#REF!</definedName>
    <definedName name="carência_salário_27" localSheetId="13">#REF!</definedName>
    <definedName name="carência_salário_27" localSheetId="14">#REF!</definedName>
    <definedName name="carência_salário_27" localSheetId="3">#REF!</definedName>
    <definedName name="carência_salário_27" localSheetId="4">#REF!</definedName>
    <definedName name="carência_salário_27" localSheetId="5">#REF!</definedName>
    <definedName name="carência_salário_27" localSheetId="6">#REF!</definedName>
    <definedName name="carência_salário_27" localSheetId="7">#REF!</definedName>
    <definedName name="carência_salário_27" localSheetId="0">#REF!</definedName>
    <definedName name="carência_salário_27">#REF!</definedName>
    <definedName name="carência_salário_28" localSheetId="9">#REF!</definedName>
    <definedName name="carência_salário_28" localSheetId="13">#REF!</definedName>
    <definedName name="carência_salário_28" localSheetId="14">#REF!</definedName>
    <definedName name="carência_salário_28" localSheetId="3">#REF!</definedName>
    <definedName name="carência_salário_28" localSheetId="4">#REF!</definedName>
    <definedName name="carência_salário_28" localSheetId="5">#REF!</definedName>
    <definedName name="carência_salário_28" localSheetId="6">#REF!</definedName>
    <definedName name="carência_salário_28" localSheetId="7">#REF!</definedName>
    <definedName name="carência_salário_28" localSheetId="0">#REF!</definedName>
    <definedName name="carência_salário_28">#REF!</definedName>
    <definedName name="carência_salário_29" localSheetId="9">#REF!</definedName>
    <definedName name="carência_salário_29" localSheetId="13">#REF!</definedName>
    <definedName name="carência_salário_29" localSheetId="14">#REF!</definedName>
    <definedName name="carência_salário_29" localSheetId="3">#REF!</definedName>
    <definedName name="carência_salário_29" localSheetId="4">#REF!</definedName>
    <definedName name="carência_salário_29" localSheetId="5">#REF!</definedName>
    <definedName name="carência_salário_29" localSheetId="6">#REF!</definedName>
    <definedName name="carência_salário_29" localSheetId="7">#REF!</definedName>
    <definedName name="carência_salário_29" localSheetId="0">#REF!</definedName>
    <definedName name="carência_salário_29">#REF!</definedName>
    <definedName name="carência_salário_30" localSheetId="9">#REF!</definedName>
    <definedName name="carência_salário_30" localSheetId="13">#REF!</definedName>
    <definedName name="carência_salário_30" localSheetId="14">#REF!</definedName>
    <definedName name="carência_salário_30" localSheetId="3">#REF!</definedName>
    <definedName name="carência_salário_30" localSheetId="4">#REF!</definedName>
    <definedName name="carência_salário_30" localSheetId="5">#REF!</definedName>
    <definedName name="carência_salário_30" localSheetId="6">#REF!</definedName>
    <definedName name="carência_salário_30" localSheetId="7">#REF!</definedName>
    <definedName name="carência_salário_30" localSheetId="0">#REF!</definedName>
    <definedName name="carência_salário_30">#REF!</definedName>
    <definedName name="carência_salário_31" localSheetId="9">#REF!</definedName>
    <definedName name="carência_salário_31" localSheetId="13">#REF!</definedName>
    <definedName name="carência_salário_31" localSheetId="14">#REF!</definedName>
    <definedName name="carência_salário_31" localSheetId="3">#REF!</definedName>
    <definedName name="carência_salário_31" localSheetId="4">#REF!</definedName>
    <definedName name="carência_salário_31" localSheetId="5">#REF!</definedName>
    <definedName name="carência_salário_31" localSheetId="6">#REF!</definedName>
    <definedName name="carência_salário_31" localSheetId="7">#REF!</definedName>
    <definedName name="carência_salário_31" localSheetId="0">#REF!</definedName>
    <definedName name="carência_salário_31">#REF!</definedName>
    <definedName name="carência_salário_32" localSheetId="9">#REF!</definedName>
    <definedName name="carência_salário_32" localSheetId="13">#REF!</definedName>
    <definedName name="carência_salário_32" localSheetId="14">#REF!</definedName>
    <definedName name="carência_salário_32" localSheetId="3">#REF!</definedName>
    <definedName name="carência_salário_32" localSheetId="4">#REF!</definedName>
    <definedName name="carência_salário_32" localSheetId="5">#REF!</definedName>
    <definedName name="carência_salário_32" localSheetId="6">#REF!</definedName>
    <definedName name="carência_salário_32" localSheetId="7">#REF!</definedName>
    <definedName name="carência_salário_32" localSheetId="0">#REF!</definedName>
    <definedName name="carência_salário_32">#REF!</definedName>
    <definedName name="carência_salário_33" localSheetId="9">#REF!</definedName>
    <definedName name="carência_salário_33" localSheetId="13">#REF!</definedName>
    <definedName name="carência_salário_33" localSheetId="14">#REF!</definedName>
    <definedName name="carência_salário_33" localSheetId="3">#REF!</definedName>
    <definedName name="carência_salário_33" localSheetId="4">#REF!</definedName>
    <definedName name="carência_salário_33" localSheetId="5">#REF!</definedName>
    <definedName name="carência_salário_33" localSheetId="6">#REF!</definedName>
    <definedName name="carência_salário_33" localSheetId="7">#REF!</definedName>
    <definedName name="carência_salário_33" localSheetId="0">#REF!</definedName>
    <definedName name="carência_salário_33">#REF!</definedName>
    <definedName name="carência_salário_34" localSheetId="9">#REF!</definedName>
    <definedName name="carência_salário_34" localSheetId="13">#REF!</definedName>
    <definedName name="carência_salário_34" localSheetId="14">#REF!</definedName>
    <definedName name="carência_salário_34" localSheetId="3">#REF!</definedName>
    <definedName name="carência_salário_34" localSheetId="4">#REF!</definedName>
    <definedName name="carência_salário_34" localSheetId="5">#REF!</definedName>
    <definedName name="carência_salário_34" localSheetId="6">#REF!</definedName>
    <definedName name="carência_salário_34" localSheetId="7">#REF!</definedName>
    <definedName name="carência_salário_34" localSheetId="0">#REF!</definedName>
    <definedName name="carência_salário_34">#REF!</definedName>
    <definedName name="carência_salário_35" localSheetId="9">#REF!</definedName>
    <definedName name="carência_salário_35" localSheetId="13">#REF!</definedName>
    <definedName name="carência_salário_35" localSheetId="14">#REF!</definedName>
    <definedName name="carência_salário_35" localSheetId="3">#REF!</definedName>
    <definedName name="carência_salário_35" localSheetId="4">#REF!</definedName>
    <definedName name="carência_salário_35" localSheetId="5">#REF!</definedName>
    <definedName name="carência_salário_35" localSheetId="6">#REF!</definedName>
    <definedName name="carência_salário_35" localSheetId="7">#REF!</definedName>
    <definedName name="carência_salário_35" localSheetId="0">#REF!</definedName>
    <definedName name="carência_salário_35">#REF!</definedName>
    <definedName name="carência_salário_36" localSheetId="9">#REF!</definedName>
    <definedName name="carência_salário_36" localSheetId="13">#REF!</definedName>
    <definedName name="carência_salário_36" localSheetId="14">#REF!</definedName>
    <definedName name="carência_salário_36" localSheetId="3">#REF!</definedName>
    <definedName name="carência_salário_36" localSheetId="4">#REF!</definedName>
    <definedName name="carência_salário_36" localSheetId="5">#REF!</definedName>
    <definedName name="carência_salário_36" localSheetId="6">#REF!</definedName>
    <definedName name="carência_salário_36" localSheetId="7">#REF!</definedName>
    <definedName name="carência_salário_36" localSheetId="0">#REF!</definedName>
    <definedName name="carência_salário_36">#REF!</definedName>
    <definedName name="carência_salário_37" localSheetId="9">#REF!</definedName>
    <definedName name="carência_salário_37" localSheetId="13">#REF!</definedName>
    <definedName name="carência_salário_37" localSheetId="14">#REF!</definedName>
    <definedName name="carência_salário_37" localSheetId="3">#REF!</definedName>
    <definedName name="carência_salário_37" localSheetId="4">#REF!</definedName>
    <definedName name="carência_salário_37" localSheetId="5">#REF!</definedName>
    <definedName name="carência_salário_37" localSheetId="6">#REF!</definedName>
    <definedName name="carência_salário_37" localSheetId="7">#REF!</definedName>
    <definedName name="carência_salário_37" localSheetId="0">#REF!</definedName>
    <definedName name="carência_salário_37">#REF!</definedName>
    <definedName name="carência_salário_38" localSheetId="9">#REF!</definedName>
    <definedName name="carência_salário_38" localSheetId="13">#REF!</definedName>
    <definedName name="carência_salário_38" localSheetId="14">#REF!</definedName>
    <definedName name="carência_salário_38" localSheetId="3">#REF!</definedName>
    <definedName name="carência_salário_38" localSheetId="4">#REF!</definedName>
    <definedName name="carência_salário_38" localSheetId="5">#REF!</definedName>
    <definedName name="carência_salário_38" localSheetId="6">#REF!</definedName>
    <definedName name="carência_salário_38" localSheetId="7">#REF!</definedName>
    <definedName name="carência_salário_38" localSheetId="0">#REF!</definedName>
    <definedName name="carência_salário_38">#REF!</definedName>
    <definedName name="carência_salário_39" localSheetId="9">#REF!</definedName>
    <definedName name="carência_salário_39" localSheetId="13">#REF!</definedName>
    <definedName name="carência_salário_39" localSheetId="14">#REF!</definedName>
    <definedName name="carência_salário_39" localSheetId="3">#REF!</definedName>
    <definedName name="carência_salário_39" localSheetId="4">#REF!</definedName>
    <definedName name="carência_salário_39" localSheetId="6">#REF!</definedName>
    <definedName name="carência_salário_39" localSheetId="7">#REF!</definedName>
    <definedName name="carência_salário_39" localSheetId="0">#REF!</definedName>
    <definedName name="carência_salário_39">#REF!</definedName>
    <definedName name="carencia_salario_40" localSheetId="9">#REF!</definedName>
    <definedName name="carencia_salario_40" localSheetId="13">#REF!</definedName>
    <definedName name="carencia_salario_40" localSheetId="14">#REF!</definedName>
    <definedName name="carencia_salario_40" localSheetId="3">#REF!</definedName>
    <definedName name="carencia_salario_40" localSheetId="4">#REF!</definedName>
    <definedName name="carencia_salario_40" localSheetId="6">#REF!</definedName>
    <definedName name="carencia_salario_40" localSheetId="7">#REF!</definedName>
    <definedName name="carencia_salario_40" localSheetId="0">#REF!</definedName>
    <definedName name="carencia_salario_40">#REF!</definedName>
    <definedName name="carencia_salario_41" localSheetId="9">#REF!</definedName>
    <definedName name="carencia_salario_41" localSheetId="13">#REF!</definedName>
    <definedName name="carencia_salario_41" localSheetId="14">#REF!</definedName>
    <definedName name="carencia_salario_41" localSheetId="3">#REF!</definedName>
    <definedName name="carencia_salario_41" localSheetId="4">#REF!</definedName>
    <definedName name="carencia_salario_41" localSheetId="6">#REF!</definedName>
    <definedName name="carencia_salario_41" localSheetId="7">#REF!</definedName>
    <definedName name="carencia_salario_41" localSheetId="0">#REF!</definedName>
    <definedName name="carencia_salario_41">#REF!</definedName>
    <definedName name="carencia_salario_42" localSheetId="9">#REF!</definedName>
    <definedName name="carencia_salario_42" localSheetId="13">#REF!</definedName>
    <definedName name="carencia_salario_42" localSheetId="14">#REF!</definedName>
    <definedName name="carencia_salario_42" localSheetId="3">#REF!</definedName>
    <definedName name="carencia_salario_42" localSheetId="4">#REF!</definedName>
    <definedName name="carencia_salario_42" localSheetId="6">#REF!</definedName>
    <definedName name="carencia_salario_42" localSheetId="7">#REF!</definedName>
    <definedName name="carencia_salario_42" localSheetId="0">#REF!</definedName>
    <definedName name="carencia_salario_42">#REF!</definedName>
    <definedName name="carencia_salario_43" localSheetId="9">#REF!</definedName>
    <definedName name="carencia_salario_43" localSheetId="13">#REF!</definedName>
    <definedName name="carencia_salario_43" localSheetId="14">#REF!</definedName>
    <definedName name="carencia_salario_43" localSheetId="3">#REF!</definedName>
    <definedName name="carencia_salario_43" localSheetId="4">#REF!</definedName>
    <definedName name="carencia_salario_43" localSheetId="6">#REF!</definedName>
    <definedName name="carencia_salario_43" localSheetId="7">#REF!</definedName>
    <definedName name="carencia_salario_43" localSheetId="0">#REF!</definedName>
    <definedName name="carencia_salario_43">#REF!</definedName>
    <definedName name="carencia_salario_44" localSheetId="9">#REF!</definedName>
    <definedName name="carencia_salario_44" localSheetId="13">#REF!</definedName>
    <definedName name="carencia_salario_44" localSheetId="14">#REF!</definedName>
    <definedName name="carencia_salario_44" localSheetId="3">#REF!</definedName>
    <definedName name="carencia_salario_44" localSheetId="4">#REF!</definedName>
    <definedName name="carencia_salario_44" localSheetId="6">#REF!</definedName>
    <definedName name="carencia_salario_44" localSheetId="7">#REF!</definedName>
    <definedName name="carencia_salario_44" localSheetId="0">#REF!</definedName>
    <definedName name="carencia_salario_44">#REF!</definedName>
    <definedName name="carencia_salario_45" localSheetId="9">#REF!</definedName>
    <definedName name="carencia_salario_45" localSheetId="13">#REF!</definedName>
    <definedName name="carencia_salario_45" localSheetId="14">#REF!</definedName>
    <definedName name="carencia_salario_45" localSheetId="3">#REF!</definedName>
    <definedName name="carencia_salario_45" localSheetId="4">#REF!</definedName>
    <definedName name="carencia_salario_45" localSheetId="6">#REF!</definedName>
    <definedName name="carencia_salario_45" localSheetId="7">#REF!</definedName>
    <definedName name="carencia_salario_45" localSheetId="0">#REF!</definedName>
    <definedName name="carencia_salario_45">#REF!</definedName>
    <definedName name="carencia_salario_46" localSheetId="9">#REF!</definedName>
    <definedName name="carencia_salario_46" localSheetId="13">#REF!</definedName>
    <definedName name="carencia_salario_46" localSheetId="14">#REF!</definedName>
    <definedName name="carencia_salario_46" localSheetId="3">#REF!</definedName>
    <definedName name="carencia_salario_46" localSheetId="4">#REF!</definedName>
    <definedName name="carencia_salario_46" localSheetId="6">#REF!</definedName>
    <definedName name="carencia_salario_46" localSheetId="7">#REF!</definedName>
    <definedName name="carencia_salario_46" localSheetId="0">#REF!</definedName>
    <definedName name="carencia_salario_46">#REF!</definedName>
    <definedName name="carencia_salario_47" localSheetId="9">#REF!</definedName>
    <definedName name="carencia_salario_47" localSheetId="13">#REF!</definedName>
    <definedName name="carencia_salario_47" localSheetId="14">#REF!</definedName>
    <definedName name="carencia_salario_47" localSheetId="3">#REF!</definedName>
    <definedName name="carencia_salario_47" localSheetId="4">#REF!</definedName>
    <definedName name="carencia_salario_47" localSheetId="6">#REF!</definedName>
    <definedName name="carencia_salario_47" localSheetId="7">#REF!</definedName>
    <definedName name="carencia_salario_47" localSheetId="0">#REF!</definedName>
    <definedName name="carencia_salario_47">#REF!</definedName>
    <definedName name="carencia_salario_48" localSheetId="9">#REF!</definedName>
    <definedName name="carencia_salario_48" localSheetId="13">#REF!</definedName>
    <definedName name="carencia_salario_48" localSheetId="14">#REF!</definedName>
    <definedName name="carencia_salario_48" localSheetId="3">#REF!</definedName>
    <definedName name="carencia_salario_48" localSheetId="4">#REF!</definedName>
    <definedName name="carencia_salario_48" localSheetId="6">#REF!</definedName>
    <definedName name="carencia_salario_48" localSheetId="7">#REF!</definedName>
    <definedName name="carencia_salario_48" localSheetId="0">#REF!</definedName>
    <definedName name="carencia_salario_48">#REF!</definedName>
    <definedName name="carencia_salario_49" localSheetId="9">#REF!</definedName>
    <definedName name="carencia_salario_49" localSheetId="13">#REF!</definedName>
    <definedName name="carencia_salario_49" localSheetId="14">#REF!</definedName>
    <definedName name="carencia_salario_49" localSheetId="3">#REF!</definedName>
    <definedName name="carencia_salario_49" localSheetId="4">#REF!</definedName>
    <definedName name="carencia_salario_49" localSheetId="6">#REF!</definedName>
    <definedName name="carencia_salario_49" localSheetId="7">#REF!</definedName>
    <definedName name="carencia_salario_49" localSheetId="0">#REF!</definedName>
    <definedName name="carencia_salario_49">#REF!</definedName>
    <definedName name="carência_salário_5" localSheetId="9">#REF!</definedName>
    <definedName name="carência_salário_5" localSheetId="13">#REF!</definedName>
    <definedName name="carência_salário_5" localSheetId="14">#REF!</definedName>
    <definedName name="carência_salário_5" localSheetId="3">#REF!</definedName>
    <definedName name="carência_salário_5" localSheetId="4">#REF!</definedName>
    <definedName name="carência_salário_5" localSheetId="6">#REF!</definedName>
    <definedName name="carência_salário_5" localSheetId="7">#REF!</definedName>
    <definedName name="carência_salário_5" localSheetId="0">#REF!</definedName>
    <definedName name="carência_salário_5">#REF!</definedName>
    <definedName name="carencia_salario_50" localSheetId="9">#REF!</definedName>
    <definedName name="carencia_salario_50" localSheetId="13">#REF!</definedName>
    <definedName name="carencia_salario_50" localSheetId="14">#REF!</definedName>
    <definedName name="carencia_salario_50" localSheetId="3">#REF!</definedName>
    <definedName name="carencia_salario_50" localSheetId="4">#REF!</definedName>
    <definedName name="carencia_salario_50" localSheetId="6">#REF!</definedName>
    <definedName name="carencia_salario_50" localSheetId="7">#REF!</definedName>
    <definedName name="carencia_salario_50" localSheetId="0">#REF!</definedName>
    <definedName name="carencia_salario_50">#REF!</definedName>
    <definedName name="carencia_salario_51" localSheetId="9">#REF!</definedName>
    <definedName name="carencia_salario_51" localSheetId="13">#REF!</definedName>
    <definedName name="carencia_salario_51" localSheetId="14">#REF!</definedName>
    <definedName name="carencia_salario_51" localSheetId="3">#REF!</definedName>
    <definedName name="carencia_salario_51" localSheetId="4">#REF!</definedName>
    <definedName name="carencia_salario_51" localSheetId="6">#REF!</definedName>
    <definedName name="carencia_salario_51" localSheetId="7">#REF!</definedName>
    <definedName name="carencia_salario_51" localSheetId="0">#REF!</definedName>
    <definedName name="carencia_salario_51">#REF!</definedName>
    <definedName name="carencia_salario_52" localSheetId="9">#REF!</definedName>
    <definedName name="carencia_salario_52" localSheetId="13">#REF!</definedName>
    <definedName name="carencia_salario_52" localSheetId="14">#REF!</definedName>
    <definedName name="carencia_salario_52" localSheetId="3">#REF!</definedName>
    <definedName name="carencia_salario_52" localSheetId="4">#REF!</definedName>
    <definedName name="carencia_salario_52" localSheetId="6">#REF!</definedName>
    <definedName name="carencia_salario_52" localSheetId="7">#REF!</definedName>
    <definedName name="carencia_salario_52" localSheetId="0">#REF!</definedName>
    <definedName name="carencia_salario_52">#REF!</definedName>
    <definedName name="carencia_salario_53" localSheetId="9">#REF!</definedName>
    <definedName name="carencia_salario_53" localSheetId="13">#REF!</definedName>
    <definedName name="carencia_salario_53" localSheetId="14">#REF!</definedName>
    <definedName name="carencia_salario_53" localSheetId="3">#REF!</definedName>
    <definedName name="carencia_salario_53" localSheetId="4">#REF!</definedName>
    <definedName name="carencia_salario_53" localSheetId="6">#REF!</definedName>
    <definedName name="carencia_salario_53" localSheetId="7">#REF!</definedName>
    <definedName name="carencia_salario_53" localSheetId="0">#REF!</definedName>
    <definedName name="carencia_salario_53">#REF!</definedName>
    <definedName name="carencia_salario_54" localSheetId="9">#REF!</definedName>
    <definedName name="carencia_salario_54" localSheetId="13">#REF!</definedName>
    <definedName name="carencia_salario_54" localSheetId="14">#REF!</definedName>
    <definedName name="carencia_salario_54" localSheetId="3">#REF!</definedName>
    <definedName name="carencia_salario_54" localSheetId="4">#REF!</definedName>
    <definedName name="carencia_salario_54" localSheetId="6">#REF!</definedName>
    <definedName name="carencia_salario_54" localSheetId="7">#REF!</definedName>
    <definedName name="carencia_salario_54" localSheetId="0">#REF!</definedName>
    <definedName name="carencia_salario_54">#REF!</definedName>
    <definedName name="carencia_salario_55" localSheetId="9">#REF!</definedName>
    <definedName name="carencia_salario_55" localSheetId="13">#REF!</definedName>
    <definedName name="carencia_salario_55" localSheetId="14">#REF!</definedName>
    <definedName name="carencia_salario_55" localSheetId="3">#REF!</definedName>
    <definedName name="carencia_salario_55" localSheetId="4">#REF!</definedName>
    <definedName name="carencia_salario_55" localSheetId="6">#REF!</definedName>
    <definedName name="carencia_salario_55" localSheetId="7">#REF!</definedName>
    <definedName name="carencia_salario_55" localSheetId="0">#REF!</definedName>
    <definedName name="carencia_salario_55">#REF!</definedName>
    <definedName name="carencia_salario_56" localSheetId="9">#REF!</definedName>
    <definedName name="carencia_salario_56" localSheetId="13">#REF!</definedName>
    <definedName name="carencia_salario_56" localSheetId="14">#REF!</definedName>
    <definedName name="carencia_salario_56" localSheetId="3">#REF!</definedName>
    <definedName name="carencia_salario_56" localSheetId="4">#REF!</definedName>
    <definedName name="carencia_salario_56" localSheetId="6">#REF!</definedName>
    <definedName name="carencia_salario_56" localSheetId="7">#REF!</definedName>
    <definedName name="carencia_salario_56" localSheetId="0">#REF!</definedName>
    <definedName name="carencia_salario_56">#REF!</definedName>
    <definedName name="carencia_salario_57" localSheetId="9">#REF!</definedName>
    <definedName name="carencia_salario_57" localSheetId="13">#REF!</definedName>
    <definedName name="carencia_salario_57" localSheetId="14">#REF!</definedName>
    <definedName name="carencia_salario_57" localSheetId="3">#REF!</definedName>
    <definedName name="carencia_salario_57" localSheetId="4">#REF!</definedName>
    <definedName name="carencia_salario_57" localSheetId="6">#REF!</definedName>
    <definedName name="carencia_salario_57" localSheetId="7">#REF!</definedName>
    <definedName name="carencia_salario_57" localSheetId="0">#REF!</definedName>
    <definedName name="carencia_salario_57">#REF!</definedName>
    <definedName name="carencia_salario_58" localSheetId="9">#REF!</definedName>
    <definedName name="carencia_salario_58" localSheetId="13">#REF!</definedName>
    <definedName name="carencia_salario_58" localSheetId="14">#REF!</definedName>
    <definedName name="carencia_salario_58" localSheetId="3">#REF!</definedName>
    <definedName name="carencia_salario_58" localSheetId="4">#REF!</definedName>
    <definedName name="carencia_salario_58" localSheetId="6">#REF!</definedName>
    <definedName name="carencia_salario_58" localSheetId="7">#REF!</definedName>
    <definedName name="carencia_salario_58" localSheetId="0">#REF!</definedName>
    <definedName name="carencia_salario_58">#REF!</definedName>
    <definedName name="carencia_salario_59" localSheetId="9">#REF!</definedName>
    <definedName name="carencia_salario_59" localSheetId="13">#REF!</definedName>
    <definedName name="carencia_salario_59" localSheetId="14">#REF!</definedName>
    <definedName name="carencia_salario_59" localSheetId="3">#REF!</definedName>
    <definedName name="carencia_salario_59" localSheetId="4">#REF!</definedName>
    <definedName name="carencia_salario_59" localSheetId="6">#REF!</definedName>
    <definedName name="carencia_salario_59" localSheetId="7">#REF!</definedName>
    <definedName name="carencia_salario_59" localSheetId="0">#REF!</definedName>
    <definedName name="carencia_salario_59">#REF!</definedName>
    <definedName name="carência_salário_6" localSheetId="9">#REF!</definedName>
    <definedName name="carência_salário_6" localSheetId="13">#REF!</definedName>
    <definedName name="carência_salário_6" localSheetId="14">#REF!</definedName>
    <definedName name="carência_salário_6" localSheetId="3">#REF!</definedName>
    <definedName name="carência_salário_6" localSheetId="4">#REF!</definedName>
    <definedName name="carência_salário_6" localSheetId="6">#REF!</definedName>
    <definedName name="carência_salário_6" localSheetId="7">#REF!</definedName>
    <definedName name="carência_salário_6" localSheetId="0">#REF!</definedName>
    <definedName name="carência_salário_6">#REF!</definedName>
    <definedName name="carência_salário_7" localSheetId="0">#REF!</definedName>
    <definedName name="carência_salário_7">#N/A</definedName>
    <definedName name="carência_salário_8" localSheetId="0">#REF!</definedName>
    <definedName name="carência_salário_8">#N/A</definedName>
    <definedName name="carência_salário_9" localSheetId="0">#REF!</definedName>
    <definedName name="carência_salário_9">#N/A</definedName>
    <definedName name="carência_sd" localSheetId="0">#REF!</definedName>
    <definedName name="carência_sd">#N/A</definedName>
    <definedName name="carência_sd_10" localSheetId="9">#REF!</definedName>
    <definedName name="carência_sd_10" localSheetId="13">#REF!</definedName>
    <definedName name="carência_sd_10" localSheetId="14">#REF!</definedName>
    <definedName name="carência_sd_10" localSheetId="3">#REF!</definedName>
    <definedName name="carência_sd_10" localSheetId="4">#REF!</definedName>
    <definedName name="carência_sd_10" localSheetId="5">#REF!</definedName>
    <definedName name="carência_sd_10" localSheetId="6">#REF!</definedName>
    <definedName name="carência_sd_10" localSheetId="7">#REF!</definedName>
    <definedName name="carência_sd_10" localSheetId="0">#REF!</definedName>
    <definedName name="carência_sd_10">#REF!</definedName>
    <definedName name="carência_sd_11" localSheetId="9">#REF!</definedName>
    <definedName name="carência_sd_11" localSheetId="13">#REF!</definedName>
    <definedName name="carência_sd_11" localSheetId="14">#REF!</definedName>
    <definedName name="carência_sd_11" localSheetId="3">#REF!</definedName>
    <definedName name="carência_sd_11" localSheetId="4">#REF!</definedName>
    <definedName name="carência_sd_11" localSheetId="6">#REF!</definedName>
    <definedName name="carência_sd_11" localSheetId="7">#REF!</definedName>
    <definedName name="carência_sd_11" localSheetId="0">#REF!</definedName>
    <definedName name="carência_sd_11">#REF!</definedName>
    <definedName name="carência_sd_11_1">NA()</definedName>
    <definedName name="carência_sd_12" localSheetId="9">#REF!</definedName>
    <definedName name="carência_sd_12" localSheetId="13">#REF!</definedName>
    <definedName name="carência_sd_12" localSheetId="14">#REF!</definedName>
    <definedName name="carência_sd_12" localSheetId="3">#REF!</definedName>
    <definedName name="carência_sd_12" localSheetId="4">#REF!</definedName>
    <definedName name="carência_sd_12" localSheetId="5">#REF!</definedName>
    <definedName name="carência_sd_12" localSheetId="6">#REF!</definedName>
    <definedName name="carência_sd_12" localSheetId="7">#REF!</definedName>
    <definedName name="carência_sd_12" localSheetId="0">#REF!</definedName>
    <definedName name="carência_sd_12">#REF!</definedName>
    <definedName name="carência_sd_18" localSheetId="9">#REF!</definedName>
    <definedName name="carência_sd_18" localSheetId="13">#REF!</definedName>
    <definedName name="carência_sd_18" localSheetId="14">#REF!</definedName>
    <definedName name="carência_sd_18" localSheetId="3">#REF!</definedName>
    <definedName name="carência_sd_18" localSheetId="4">#REF!</definedName>
    <definedName name="carência_sd_18" localSheetId="5">#REF!</definedName>
    <definedName name="carência_sd_18" localSheetId="6">#REF!</definedName>
    <definedName name="carência_sd_18" localSheetId="7">#REF!</definedName>
    <definedName name="carência_sd_18" localSheetId="0">#REF!</definedName>
    <definedName name="carência_sd_18">#REF!</definedName>
    <definedName name="carência_sd_19" localSheetId="9">#REF!</definedName>
    <definedName name="carência_sd_19" localSheetId="13">#REF!</definedName>
    <definedName name="carência_sd_19" localSheetId="14">#REF!</definedName>
    <definedName name="carência_sd_19" localSheetId="3">#REF!</definedName>
    <definedName name="carência_sd_19" localSheetId="4">#REF!</definedName>
    <definedName name="carência_sd_19" localSheetId="6">#REF!</definedName>
    <definedName name="carência_sd_19" localSheetId="7">#REF!</definedName>
    <definedName name="carência_sd_19" localSheetId="0">#REF!</definedName>
    <definedName name="carência_sd_19">#REF!</definedName>
    <definedName name="carência_sd_20" localSheetId="9">#REF!</definedName>
    <definedName name="carência_sd_20" localSheetId="13">#REF!</definedName>
    <definedName name="carência_sd_20" localSheetId="14">#REF!</definedName>
    <definedName name="carência_sd_20" localSheetId="3">#REF!</definedName>
    <definedName name="carência_sd_20" localSheetId="4">#REF!</definedName>
    <definedName name="carência_sd_20" localSheetId="5">#REF!</definedName>
    <definedName name="carência_sd_20" localSheetId="6">#REF!</definedName>
    <definedName name="carência_sd_20" localSheetId="7">#REF!</definedName>
    <definedName name="carência_sd_20" localSheetId="0">#REF!</definedName>
    <definedName name="carência_sd_20">#REF!</definedName>
    <definedName name="carência_sd_21" localSheetId="9">#REF!</definedName>
    <definedName name="carência_sd_21" localSheetId="13">#REF!</definedName>
    <definedName name="carência_sd_21" localSheetId="14">#REF!</definedName>
    <definedName name="carência_sd_21" localSheetId="3">#REF!</definedName>
    <definedName name="carência_sd_21" localSheetId="4">#REF!</definedName>
    <definedName name="carência_sd_21" localSheetId="5">#REF!</definedName>
    <definedName name="carência_sd_21" localSheetId="6">#REF!</definedName>
    <definedName name="carência_sd_21" localSheetId="7">#REF!</definedName>
    <definedName name="carência_sd_21" localSheetId="0">#REF!</definedName>
    <definedName name="carência_sd_21">#REF!</definedName>
    <definedName name="carência_sd_22" localSheetId="9">#REF!</definedName>
    <definedName name="carência_sd_22" localSheetId="13">#REF!</definedName>
    <definedName name="carência_sd_22" localSheetId="14">#REF!</definedName>
    <definedName name="carência_sd_22" localSheetId="3">#REF!</definedName>
    <definedName name="carência_sd_22" localSheetId="4">#REF!</definedName>
    <definedName name="carência_sd_22" localSheetId="5">#REF!</definedName>
    <definedName name="carência_sd_22" localSheetId="6">#REF!</definedName>
    <definedName name="carência_sd_22" localSheetId="7">#REF!</definedName>
    <definedName name="carência_sd_22" localSheetId="0">#REF!</definedName>
    <definedName name="carência_sd_22">#REF!</definedName>
    <definedName name="carência_sd_23" localSheetId="9">#REF!</definedName>
    <definedName name="carência_sd_23" localSheetId="13">#REF!</definedName>
    <definedName name="carência_sd_23" localSheetId="14">#REF!</definedName>
    <definedName name="carência_sd_23" localSheetId="3">#REF!</definedName>
    <definedName name="carência_sd_23" localSheetId="4">#REF!</definedName>
    <definedName name="carência_sd_23" localSheetId="5">#REF!</definedName>
    <definedName name="carência_sd_23" localSheetId="6">#REF!</definedName>
    <definedName name="carência_sd_23" localSheetId="7">#REF!</definedName>
    <definedName name="carência_sd_23" localSheetId="0">#REF!</definedName>
    <definedName name="carência_sd_23">#REF!</definedName>
    <definedName name="carência_sd_24" localSheetId="9">#REF!</definedName>
    <definedName name="carência_sd_24" localSheetId="13">#REF!</definedName>
    <definedName name="carência_sd_24" localSheetId="14">#REF!</definedName>
    <definedName name="carência_sd_24" localSheetId="3">#REF!</definedName>
    <definedName name="carência_sd_24" localSheetId="4">#REF!</definedName>
    <definedName name="carência_sd_24" localSheetId="5">#REF!</definedName>
    <definedName name="carência_sd_24" localSheetId="6">#REF!</definedName>
    <definedName name="carência_sd_24" localSheetId="7">#REF!</definedName>
    <definedName name="carência_sd_24" localSheetId="0">#REF!</definedName>
    <definedName name="carência_sd_24">#REF!</definedName>
    <definedName name="carência_sd_25" localSheetId="9">#REF!</definedName>
    <definedName name="carência_sd_25" localSheetId="13">#REF!</definedName>
    <definedName name="carência_sd_25" localSheetId="14">#REF!</definedName>
    <definedName name="carência_sd_25" localSheetId="3">#REF!</definedName>
    <definedName name="carência_sd_25" localSheetId="4">#REF!</definedName>
    <definedName name="carência_sd_25" localSheetId="5">#REF!</definedName>
    <definedName name="carência_sd_25" localSheetId="6">#REF!</definedName>
    <definedName name="carência_sd_25" localSheetId="7">#REF!</definedName>
    <definedName name="carência_sd_25" localSheetId="0">#REF!</definedName>
    <definedName name="carência_sd_25">#REF!</definedName>
    <definedName name="carência_sd_26" localSheetId="9">#REF!</definedName>
    <definedName name="carência_sd_26" localSheetId="13">#REF!</definedName>
    <definedName name="carência_sd_26" localSheetId="14">#REF!</definedName>
    <definedName name="carência_sd_26" localSheetId="3">#REF!</definedName>
    <definedName name="carência_sd_26" localSheetId="4">#REF!</definedName>
    <definedName name="carência_sd_26" localSheetId="5">#REF!</definedName>
    <definedName name="carência_sd_26" localSheetId="6">#REF!</definedName>
    <definedName name="carência_sd_26" localSheetId="7">#REF!</definedName>
    <definedName name="carência_sd_26" localSheetId="0">#REF!</definedName>
    <definedName name="carência_sd_26">#REF!</definedName>
    <definedName name="carência_sd_27" localSheetId="9">#REF!</definedName>
    <definedName name="carência_sd_27" localSheetId="13">#REF!</definedName>
    <definedName name="carência_sd_27" localSheetId="14">#REF!</definedName>
    <definedName name="carência_sd_27" localSheetId="3">#REF!</definedName>
    <definedName name="carência_sd_27" localSheetId="4">#REF!</definedName>
    <definedName name="carência_sd_27" localSheetId="5">#REF!</definedName>
    <definedName name="carência_sd_27" localSheetId="6">#REF!</definedName>
    <definedName name="carência_sd_27" localSheetId="7">#REF!</definedName>
    <definedName name="carência_sd_27" localSheetId="0">#REF!</definedName>
    <definedName name="carência_sd_27">#REF!</definedName>
    <definedName name="carência_sd_28" localSheetId="9">#REF!</definedName>
    <definedName name="carência_sd_28" localSheetId="13">#REF!</definedName>
    <definedName name="carência_sd_28" localSheetId="14">#REF!</definedName>
    <definedName name="carência_sd_28" localSheetId="3">#REF!</definedName>
    <definedName name="carência_sd_28" localSheetId="4">#REF!</definedName>
    <definedName name="carência_sd_28" localSheetId="5">#REF!</definedName>
    <definedName name="carência_sd_28" localSheetId="6">#REF!</definedName>
    <definedName name="carência_sd_28" localSheetId="7">#REF!</definedName>
    <definedName name="carência_sd_28" localSheetId="0">#REF!</definedName>
    <definedName name="carência_sd_28">#REF!</definedName>
    <definedName name="carência_sd_29" localSheetId="9">#REF!</definedName>
    <definedName name="carência_sd_29" localSheetId="13">#REF!</definedName>
    <definedName name="carência_sd_29" localSheetId="14">#REF!</definedName>
    <definedName name="carência_sd_29" localSheetId="3">#REF!</definedName>
    <definedName name="carência_sd_29" localSheetId="4">#REF!</definedName>
    <definedName name="carência_sd_29" localSheetId="5">#REF!</definedName>
    <definedName name="carência_sd_29" localSheetId="6">#REF!</definedName>
    <definedName name="carência_sd_29" localSheetId="7">#REF!</definedName>
    <definedName name="carência_sd_29" localSheetId="0">#REF!</definedName>
    <definedName name="carência_sd_29">#REF!</definedName>
    <definedName name="carência_sd_30" localSheetId="9">#REF!</definedName>
    <definedName name="carência_sd_30" localSheetId="13">#REF!</definedName>
    <definedName name="carência_sd_30" localSheetId="14">#REF!</definedName>
    <definedName name="carência_sd_30" localSheetId="3">#REF!</definedName>
    <definedName name="carência_sd_30" localSheetId="4">#REF!</definedName>
    <definedName name="carência_sd_30" localSheetId="5">#REF!</definedName>
    <definedName name="carência_sd_30" localSheetId="6">#REF!</definedName>
    <definedName name="carência_sd_30" localSheetId="7">#REF!</definedName>
    <definedName name="carência_sd_30" localSheetId="0">#REF!</definedName>
    <definedName name="carência_sd_30">#REF!</definedName>
    <definedName name="carência_sd_31" localSheetId="9">#REF!</definedName>
    <definedName name="carência_sd_31" localSheetId="13">#REF!</definedName>
    <definedName name="carência_sd_31" localSheetId="14">#REF!</definedName>
    <definedName name="carência_sd_31" localSheetId="3">#REF!</definedName>
    <definedName name="carência_sd_31" localSheetId="4">#REF!</definedName>
    <definedName name="carência_sd_31" localSheetId="5">#REF!</definedName>
    <definedName name="carência_sd_31" localSheetId="6">#REF!</definedName>
    <definedName name="carência_sd_31" localSheetId="7">#REF!</definedName>
    <definedName name="carência_sd_31" localSheetId="0">#REF!</definedName>
    <definedName name="carência_sd_31">#REF!</definedName>
    <definedName name="carência_sd_32" localSheetId="9">#REF!</definedName>
    <definedName name="carência_sd_32" localSheetId="13">#REF!</definedName>
    <definedName name="carência_sd_32" localSheetId="14">#REF!</definedName>
    <definedName name="carência_sd_32" localSheetId="3">#REF!</definedName>
    <definedName name="carência_sd_32" localSheetId="4">#REF!</definedName>
    <definedName name="carência_sd_32" localSheetId="5">#REF!</definedName>
    <definedName name="carência_sd_32" localSheetId="6">#REF!</definedName>
    <definedName name="carência_sd_32" localSheetId="7">#REF!</definedName>
    <definedName name="carência_sd_32" localSheetId="0">#REF!</definedName>
    <definedName name="carência_sd_32">#REF!</definedName>
    <definedName name="carência_sd_33" localSheetId="9">#REF!</definedName>
    <definedName name="carência_sd_33" localSheetId="13">#REF!</definedName>
    <definedName name="carência_sd_33" localSheetId="14">#REF!</definedName>
    <definedName name="carência_sd_33" localSheetId="3">#REF!</definedName>
    <definedName name="carência_sd_33" localSheetId="4">#REF!</definedName>
    <definedName name="carência_sd_33" localSheetId="5">#REF!</definedName>
    <definedName name="carência_sd_33" localSheetId="6">#REF!</definedName>
    <definedName name="carência_sd_33" localSheetId="7">#REF!</definedName>
    <definedName name="carência_sd_33" localSheetId="0">#REF!</definedName>
    <definedName name="carência_sd_33">#REF!</definedName>
    <definedName name="carência_sd_34" localSheetId="9">#REF!</definedName>
    <definedName name="carência_sd_34" localSheetId="13">#REF!</definedName>
    <definedName name="carência_sd_34" localSheetId="14">#REF!</definedName>
    <definedName name="carência_sd_34" localSheetId="3">#REF!</definedName>
    <definedName name="carência_sd_34" localSheetId="4">#REF!</definedName>
    <definedName name="carência_sd_34" localSheetId="5">#REF!</definedName>
    <definedName name="carência_sd_34" localSheetId="6">#REF!</definedName>
    <definedName name="carência_sd_34" localSheetId="7">#REF!</definedName>
    <definedName name="carência_sd_34" localSheetId="0">#REF!</definedName>
    <definedName name="carência_sd_34">#REF!</definedName>
    <definedName name="carência_sd_35" localSheetId="9">#REF!</definedName>
    <definedName name="carência_sd_35" localSheetId="13">#REF!</definedName>
    <definedName name="carência_sd_35" localSheetId="14">#REF!</definedName>
    <definedName name="carência_sd_35" localSheetId="3">#REF!</definedName>
    <definedName name="carência_sd_35" localSheetId="4">#REF!</definedName>
    <definedName name="carência_sd_35" localSheetId="5">#REF!</definedName>
    <definedName name="carência_sd_35" localSheetId="6">#REF!</definedName>
    <definedName name="carência_sd_35" localSheetId="7">#REF!</definedName>
    <definedName name="carência_sd_35" localSheetId="0">#REF!</definedName>
    <definedName name="carência_sd_35">#REF!</definedName>
    <definedName name="carência_sd_36" localSheetId="9">#REF!</definedName>
    <definedName name="carência_sd_36" localSheetId="13">#REF!</definedName>
    <definedName name="carência_sd_36" localSheetId="14">#REF!</definedName>
    <definedName name="carência_sd_36" localSheetId="3">#REF!</definedName>
    <definedName name="carência_sd_36" localSheetId="4">#REF!</definedName>
    <definedName name="carência_sd_36" localSheetId="5">#REF!</definedName>
    <definedName name="carência_sd_36" localSheetId="6">#REF!</definedName>
    <definedName name="carência_sd_36" localSheetId="7">#REF!</definedName>
    <definedName name="carência_sd_36" localSheetId="0">#REF!</definedName>
    <definedName name="carência_sd_36">#REF!</definedName>
    <definedName name="carência_sd_37" localSheetId="9">#REF!</definedName>
    <definedName name="carência_sd_37" localSheetId="13">#REF!</definedName>
    <definedName name="carência_sd_37" localSheetId="14">#REF!</definedName>
    <definedName name="carência_sd_37" localSheetId="3">#REF!</definedName>
    <definedName name="carência_sd_37" localSheetId="4">#REF!</definedName>
    <definedName name="carência_sd_37" localSheetId="5">#REF!</definedName>
    <definedName name="carência_sd_37" localSheetId="6">#REF!</definedName>
    <definedName name="carência_sd_37" localSheetId="7">#REF!</definedName>
    <definedName name="carência_sd_37" localSheetId="0">#REF!</definedName>
    <definedName name="carência_sd_37">#REF!</definedName>
    <definedName name="carência_sd_38" localSheetId="9">#REF!</definedName>
    <definedName name="carência_sd_38" localSheetId="13">#REF!</definedName>
    <definedName name="carência_sd_38" localSheetId="14">#REF!</definedName>
    <definedName name="carência_sd_38" localSheetId="3">#REF!</definedName>
    <definedName name="carência_sd_38" localSheetId="4">#REF!</definedName>
    <definedName name="carência_sd_38" localSheetId="5">#REF!</definedName>
    <definedName name="carência_sd_38" localSheetId="6">#REF!</definedName>
    <definedName name="carência_sd_38" localSheetId="7">#REF!</definedName>
    <definedName name="carência_sd_38" localSheetId="0">#REF!</definedName>
    <definedName name="carência_sd_38">#REF!</definedName>
    <definedName name="carência_sd_39" localSheetId="9">#REF!</definedName>
    <definedName name="carência_sd_39" localSheetId="13">#REF!</definedName>
    <definedName name="carência_sd_39" localSheetId="14">#REF!</definedName>
    <definedName name="carência_sd_39" localSheetId="3">#REF!</definedName>
    <definedName name="carência_sd_39" localSheetId="4">#REF!</definedName>
    <definedName name="carência_sd_39" localSheetId="6">#REF!</definedName>
    <definedName name="carência_sd_39" localSheetId="7">#REF!</definedName>
    <definedName name="carência_sd_39" localSheetId="0">#REF!</definedName>
    <definedName name="carência_sd_39">#REF!</definedName>
    <definedName name="carência_sd_40" localSheetId="9">#REF!</definedName>
    <definedName name="carência_sd_40" localSheetId="13">#REF!</definedName>
    <definedName name="carência_sd_40" localSheetId="14">#REF!</definedName>
    <definedName name="carência_sd_40" localSheetId="3">#REF!</definedName>
    <definedName name="carência_sd_40" localSheetId="4">#REF!</definedName>
    <definedName name="carência_sd_40" localSheetId="6">#REF!</definedName>
    <definedName name="carência_sd_40" localSheetId="7">#REF!</definedName>
    <definedName name="carência_sd_40" localSheetId="0">#REF!</definedName>
    <definedName name="carência_sd_40">#REF!</definedName>
    <definedName name="carencia_sd_41" localSheetId="9">#REF!</definedName>
    <definedName name="carencia_sd_41" localSheetId="13">#REF!</definedName>
    <definedName name="carencia_sd_41" localSheetId="14">#REF!</definedName>
    <definedName name="carencia_sd_41" localSheetId="3">#REF!</definedName>
    <definedName name="carencia_sd_41" localSheetId="4">#REF!</definedName>
    <definedName name="carencia_sd_41" localSheetId="6">#REF!</definedName>
    <definedName name="carencia_sd_41" localSheetId="7">#REF!</definedName>
    <definedName name="carencia_sd_41" localSheetId="0">#REF!</definedName>
    <definedName name="carencia_sd_41">#REF!</definedName>
    <definedName name="carencia_sd_42" localSheetId="9">#REF!</definedName>
    <definedName name="carencia_sd_42" localSheetId="13">#REF!</definedName>
    <definedName name="carencia_sd_42" localSheetId="14">#REF!</definedName>
    <definedName name="carencia_sd_42" localSheetId="3">#REF!</definedName>
    <definedName name="carencia_sd_42" localSheetId="4">#REF!</definedName>
    <definedName name="carencia_sd_42" localSheetId="6">#REF!</definedName>
    <definedName name="carencia_sd_42" localSheetId="7">#REF!</definedName>
    <definedName name="carencia_sd_42" localSheetId="0">#REF!</definedName>
    <definedName name="carencia_sd_42">#REF!</definedName>
    <definedName name="carencia_sd_43" localSheetId="9">#REF!</definedName>
    <definedName name="carencia_sd_43" localSheetId="13">#REF!</definedName>
    <definedName name="carencia_sd_43" localSheetId="14">#REF!</definedName>
    <definedName name="carencia_sd_43" localSheetId="3">#REF!</definedName>
    <definedName name="carencia_sd_43" localSheetId="4">#REF!</definedName>
    <definedName name="carencia_sd_43" localSheetId="6">#REF!</definedName>
    <definedName name="carencia_sd_43" localSheetId="7">#REF!</definedName>
    <definedName name="carencia_sd_43" localSheetId="0">#REF!</definedName>
    <definedName name="carencia_sd_43">#REF!</definedName>
    <definedName name="carência_sd_44" localSheetId="9">#REF!</definedName>
    <definedName name="carência_sd_44" localSheetId="13">#REF!</definedName>
    <definedName name="carência_sd_44" localSheetId="14">#REF!</definedName>
    <definedName name="carência_sd_44" localSheetId="3">#REF!</definedName>
    <definedName name="carência_sd_44" localSheetId="4">#REF!</definedName>
    <definedName name="carência_sd_44" localSheetId="6">#REF!</definedName>
    <definedName name="carência_sd_44" localSheetId="7">#REF!</definedName>
    <definedName name="carência_sd_44" localSheetId="0">#REF!</definedName>
    <definedName name="carência_sd_44">#REF!</definedName>
    <definedName name="carência_sd_45" localSheetId="9">#REF!</definedName>
    <definedName name="carência_sd_45" localSheetId="13">#REF!</definedName>
    <definedName name="carência_sd_45" localSheetId="14">#REF!</definedName>
    <definedName name="carência_sd_45" localSheetId="3">#REF!</definedName>
    <definedName name="carência_sd_45" localSheetId="4">#REF!</definedName>
    <definedName name="carência_sd_45" localSheetId="6">#REF!</definedName>
    <definedName name="carência_sd_45" localSheetId="7">#REF!</definedName>
    <definedName name="carência_sd_45" localSheetId="0">#REF!</definedName>
    <definedName name="carência_sd_45">#REF!</definedName>
    <definedName name="carência_sd_5" localSheetId="9">#REF!</definedName>
    <definedName name="carência_sd_5" localSheetId="13">#REF!</definedName>
    <definedName name="carência_sd_5" localSheetId="14">#REF!</definedName>
    <definedName name="carência_sd_5" localSheetId="3">#REF!</definedName>
    <definedName name="carência_sd_5" localSheetId="4">#REF!</definedName>
    <definedName name="carência_sd_5" localSheetId="6">#REF!</definedName>
    <definedName name="carência_sd_5" localSheetId="7">#REF!</definedName>
    <definedName name="carência_sd_5" localSheetId="0">#REF!</definedName>
    <definedName name="carência_sd_5">#REF!</definedName>
    <definedName name="carência_sd_6" localSheetId="9">#REF!</definedName>
    <definedName name="carência_sd_6" localSheetId="13">#REF!</definedName>
    <definedName name="carência_sd_6" localSheetId="14">#REF!</definedName>
    <definedName name="carência_sd_6" localSheetId="3">#REF!</definedName>
    <definedName name="carência_sd_6" localSheetId="4">#REF!</definedName>
    <definedName name="carência_sd_6" localSheetId="6">#REF!</definedName>
    <definedName name="carência_sd_6" localSheetId="7">#REF!</definedName>
    <definedName name="carência_sd_6" localSheetId="0">#REF!</definedName>
    <definedName name="carência_sd_6">#REF!</definedName>
    <definedName name="carência_sd_7" localSheetId="0">#REF!</definedName>
    <definedName name="carência_sd_7">#N/A</definedName>
    <definedName name="carência_sd_8" localSheetId="0">#REF!</definedName>
    <definedName name="carência_sd_8">#N/A</definedName>
    <definedName name="carência_sd_9" localSheetId="0">#REF!</definedName>
    <definedName name="carência_sd_9">#N/A</definedName>
    <definedName name="cesta_basica">#REF!</definedName>
    <definedName name="Coef_arla_32">'[2](05)Coef.Param.'!$E$16</definedName>
    <definedName name="coef_depreciacao_maq_inst_eq">'[2](05)Coef.Param.'!$E$28</definedName>
    <definedName name="coef_desp_gerais_adm">'[2](05)Coef.Param.'!$E$37</definedName>
    <definedName name="coef_pecas_acessorios">'[2](05)Coef.Param.'!$E$36</definedName>
    <definedName name="coef_remuneracao_cap_almox">'[2](05)Coef.Param.'!$E$30</definedName>
    <definedName name="coef_remuneracao_maq_inst_eq">'[2](05)Coef.Param.'!$E$29</definedName>
    <definedName name="COMUM" localSheetId="9">#REF!</definedName>
    <definedName name="COMUM" localSheetId="13">#REF!</definedName>
    <definedName name="COMUM" localSheetId="14">#REF!</definedName>
    <definedName name="COMUM" localSheetId="3">#REF!</definedName>
    <definedName name="COMUM" localSheetId="4">#REF!</definedName>
    <definedName name="COMUM" localSheetId="6">#REF!</definedName>
    <definedName name="COMUM" localSheetId="7">#REF!</definedName>
    <definedName name="COMUM" localSheetId="0">#REF!</definedName>
    <definedName name="COMUM">#REF!</definedName>
    <definedName name="COMUM_12">#REF!</definedName>
    <definedName name="COMUM_2">#REF!</definedName>
    <definedName name="COMUM_5">#REF!</definedName>
    <definedName name="COMUM_7">#REF!</definedName>
    <definedName name="COMUM_8">#REF!</definedName>
    <definedName name="_xlnm.Criteria" localSheetId="9">'[1] URBANO 2ª PARTE'!#REF!</definedName>
    <definedName name="_xlnm.Criteria" localSheetId="13">'[1] URBANO 2ª PARTE'!#REF!</definedName>
    <definedName name="_xlnm.Criteria" localSheetId="14">'[1] URBANO 2ª PARTE'!#REF!</definedName>
    <definedName name="_xlnm.Criteria" localSheetId="3">'[1] URBANO 2ª PARTE'!#REF!</definedName>
    <definedName name="_xlnm.Criteria" localSheetId="4">'[1] URBANO 2ª PARTE'!#REF!</definedName>
    <definedName name="_xlnm.Criteria" localSheetId="6">'[1] URBANO 2ª PARTE'!#REF!</definedName>
    <definedName name="_xlnm.Criteria" localSheetId="7">'[1] URBANO 2ª PARTE'!#REF!</definedName>
    <definedName name="_xlnm.Criteria" localSheetId="0">'[1] URBANO 2ª PARTE'!#REF!</definedName>
    <definedName name="_xlnm.Criteria">'[1] URBANO 2ª PARTE'!#REF!</definedName>
    <definedName name="Critérios_IM" localSheetId="9">'[1] URBANO 2ª PARTE'!#REF!</definedName>
    <definedName name="Critérios_IM" localSheetId="13">'[1] URBANO 2ª PARTE'!#REF!</definedName>
    <definedName name="Critérios_IM" localSheetId="14">'[1] URBANO 2ª PARTE'!#REF!</definedName>
    <definedName name="Critérios_IM" localSheetId="3">'[1] URBANO 2ª PARTE'!#REF!</definedName>
    <definedName name="Critérios_IM" localSheetId="4">'[1] URBANO 2ª PARTE'!#REF!</definedName>
    <definedName name="Critérios_IM" localSheetId="6">'[1] URBANO 2ª PARTE'!#REF!</definedName>
    <definedName name="Critérios_IM" localSheetId="7">'[1] URBANO 2ª PARTE'!#REF!</definedName>
    <definedName name="Critérios_IM" localSheetId="0">'[1] URBANO 2ª PARTE'!#REF!</definedName>
    <definedName name="Critérios_IM">'[1] URBANO 2ª PARTE'!#REF!</definedName>
    <definedName name="d">#N/A</definedName>
    <definedName name="DADOS" localSheetId="9">#REF!</definedName>
    <definedName name="DADOS" localSheetId="13">#REF!</definedName>
    <definedName name="DADOS" localSheetId="14">#REF!</definedName>
    <definedName name="DADOS" localSheetId="3">#REF!</definedName>
    <definedName name="DADOS" localSheetId="4">#REF!</definedName>
    <definedName name="DADOS" localSheetId="6">#REF!</definedName>
    <definedName name="DADOS" localSheetId="7">#REF!</definedName>
    <definedName name="DADOS" localSheetId="0">#REF!</definedName>
    <definedName name="DADOS">#REF!</definedName>
    <definedName name="DADOS_12">#REF!</definedName>
    <definedName name="DADOS_2">#REF!</definedName>
    <definedName name="DADOS_5">#REF!</definedName>
    <definedName name="DADOS_7">#REF!</definedName>
    <definedName name="DADOS_8">#REF!</definedName>
    <definedName name="DADOS2" localSheetId="9">#REF!</definedName>
    <definedName name="DADOS2" localSheetId="13">#REF!</definedName>
    <definedName name="DADOS2" localSheetId="14">#REF!</definedName>
    <definedName name="DADOS2" localSheetId="3">#REF!</definedName>
    <definedName name="DADOS2" localSheetId="4">#REF!</definedName>
    <definedName name="DADOS2" localSheetId="6">#REF!</definedName>
    <definedName name="DADOS2" localSheetId="7">#REF!</definedName>
    <definedName name="DADOS2" localSheetId="0">#REF!</definedName>
    <definedName name="DADOS2">#REF!</definedName>
    <definedName name="DADOS2_12">#REF!</definedName>
    <definedName name="DADOS2_2">#REF!</definedName>
    <definedName name="DADOS2_5">#REF!</definedName>
    <definedName name="DADOS2_7">#REF!</definedName>
    <definedName name="DADOS2_8">#REF!</definedName>
    <definedName name="DADOS3" localSheetId="9">#REF!</definedName>
    <definedName name="DADOS3" localSheetId="13">#REF!</definedName>
    <definedName name="DADOS3" localSheetId="14">#REF!</definedName>
    <definedName name="DADOS3" localSheetId="3">#REF!</definedName>
    <definedName name="DADOS3" localSheetId="4">#REF!</definedName>
    <definedName name="DADOS3" localSheetId="6">#REF!</definedName>
    <definedName name="DADOS3" localSheetId="7">#REF!</definedName>
    <definedName name="DADOS3" localSheetId="0">#REF!</definedName>
    <definedName name="DADOS3">#REF!</definedName>
    <definedName name="DADOS3_12">#REF!</definedName>
    <definedName name="DADOS3_2">#REF!</definedName>
    <definedName name="DADOS3_5">#REF!</definedName>
    <definedName name="DADOS3_7">#REF!</definedName>
    <definedName name="DADOS3_8">#REF!</definedName>
    <definedName name="DADOS4">#N/A</definedName>
    <definedName name="DADOS5" localSheetId="9">#REF!</definedName>
    <definedName name="DADOS5" localSheetId="13">#REF!</definedName>
    <definedName name="DADOS5" localSheetId="14">#REF!</definedName>
    <definedName name="DADOS5" localSheetId="3">#REF!</definedName>
    <definedName name="DADOS5" localSheetId="4">#REF!</definedName>
    <definedName name="DADOS5" localSheetId="6">#REF!</definedName>
    <definedName name="DADOS5" localSheetId="7">#REF!</definedName>
    <definedName name="DADOS5" localSheetId="0">#REF!</definedName>
    <definedName name="DADOS5">#REF!</definedName>
    <definedName name="DADOS5_12">#REF!</definedName>
    <definedName name="DADOS5_2">#REF!</definedName>
    <definedName name="DADOS5_5">#REF!</definedName>
    <definedName name="DADOS5_7">#REF!</definedName>
    <definedName name="DADOS5_8">#REF!</definedName>
    <definedName name="DADOS6" localSheetId="9">#REF!</definedName>
    <definedName name="DADOS6" localSheetId="13">#REF!</definedName>
    <definedName name="DADOS6" localSheetId="14">#REF!</definedName>
    <definedName name="DADOS6" localSheetId="3">#REF!</definedName>
    <definedName name="DADOS6" localSheetId="4">#REF!</definedName>
    <definedName name="DADOS6" localSheetId="6">#REF!</definedName>
    <definedName name="DADOS6" localSheetId="7">#REF!</definedName>
    <definedName name="DADOS6" localSheetId="0">#REF!</definedName>
    <definedName name="DADOS6">#REF!</definedName>
    <definedName name="DADOS6_12">#REF!</definedName>
    <definedName name="DADOS6_2">#REF!</definedName>
    <definedName name="DADOS6_5">#REF!</definedName>
    <definedName name="DADOS6_7">#REF!</definedName>
    <definedName name="DADOS6_8">#REF!</definedName>
    <definedName name="DADOS7" localSheetId="9">#REF!</definedName>
    <definedName name="DADOS7" localSheetId="13">#REF!</definedName>
    <definedName name="DADOS7" localSheetId="14">#REF!</definedName>
    <definedName name="DADOS7" localSheetId="3">#REF!</definedName>
    <definedName name="DADOS7" localSheetId="4">#REF!</definedName>
    <definedName name="DADOS7" localSheetId="6">#REF!</definedName>
    <definedName name="DADOS7" localSheetId="7">#REF!</definedName>
    <definedName name="DADOS7" localSheetId="0">#REF!</definedName>
    <definedName name="DADOS7">#REF!</definedName>
    <definedName name="DADOS7_12">#REF!</definedName>
    <definedName name="DADOS7_2">#REF!</definedName>
    <definedName name="DADOS7_5">#REF!</definedName>
    <definedName name="DADOS7_7">#REF!</definedName>
    <definedName name="DADOS7_8">#REF!</definedName>
    <definedName name="diesel">#REF!</definedName>
    <definedName name="DPVAT_mês_ônibus">#REF!</definedName>
    <definedName name="e">#N/A</definedName>
    <definedName name="ee" localSheetId="9">#REF!</definedName>
    <definedName name="ee" localSheetId="13">#REF!</definedName>
    <definedName name="ee" localSheetId="14">#REF!</definedName>
    <definedName name="ee" localSheetId="3">#REF!</definedName>
    <definedName name="ee" localSheetId="6">#REF!</definedName>
    <definedName name="ee" localSheetId="7">#REF!</definedName>
    <definedName name="ee">#REF!</definedName>
    <definedName name="empréstimo" localSheetId="0">#REF!</definedName>
    <definedName name="empréstimo">#N/A</definedName>
    <definedName name="empréstimo__44" localSheetId="9">#REF!</definedName>
    <definedName name="empréstimo__44" localSheetId="13">#REF!</definedName>
    <definedName name="empréstimo__44" localSheetId="14">#REF!</definedName>
    <definedName name="empréstimo__44" localSheetId="3">#REF!</definedName>
    <definedName name="empréstimo__44" localSheetId="4">#REF!</definedName>
    <definedName name="empréstimo__44" localSheetId="5">#REF!</definedName>
    <definedName name="empréstimo__44" localSheetId="6">#REF!</definedName>
    <definedName name="empréstimo__44" localSheetId="7">#REF!</definedName>
    <definedName name="empréstimo__44" localSheetId="0">#REF!</definedName>
    <definedName name="empréstimo__44">#REF!</definedName>
    <definedName name="empréstimo_10" localSheetId="9">#REF!</definedName>
    <definedName name="empréstimo_10" localSheetId="13">#REF!</definedName>
    <definedName name="empréstimo_10" localSheetId="14">#REF!</definedName>
    <definedName name="empréstimo_10" localSheetId="3">#REF!</definedName>
    <definedName name="empréstimo_10" localSheetId="4">#REF!</definedName>
    <definedName name="empréstimo_10" localSheetId="6">#REF!</definedName>
    <definedName name="empréstimo_10" localSheetId="7">#REF!</definedName>
    <definedName name="empréstimo_10" localSheetId="0">#REF!</definedName>
    <definedName name="empréstimo_10">#REF!</definedName>
    <definedName name="empréstimo_11" localSheetId="9">#REF!</definedName>
    <definedName name="empréstimo_11" localSheetId="13">#REF!</definedName>
    <definedName name="empréstimo_11" localSheetId="14">#REF!</definedName>
    <definedName name="empréstimo_11" localSheetId="3">#REF!</definedName>
    <definedName name="empréstimo_11" localSheetId="4">#REF!</definedName>
    <definedName name="empréstimo_11" localSheetId="6">#REF!</definedName>
    <definedName name="empréstimo_11" localSheetId="7">#REF!</definedName>
    <definedName name="empréstimo_11" localSheetId="0">#REF!</definedName>
    <definedName name="empréstimo_11">#REF!</definedName>
    <definedName name="empréstimo_11_1">NA()</definedName>
    <definedName name="empréstimo_12" localSheetId="9">#REF!</definedName>
    <definedName name="empréstimo_12" localSheetId="13">#REF!</definedName>
    <definedName name="empréstimo_12" localSheetId="14">#REF!</definedName>
    <definedName name="empréstimo_12" localSheetId="3">#REF!</definedName>
    <definedName name="empréstimo_12" localSheetId="4">#REF!</definedName>
    <definedName name="empréstimo_12" localSheetId="5">#REF!</definedName>
    <definedName name="empréstimo_12" localSheetId="6">#REF!</definedName>
    <definedName name="empréstimo_12" localSheetId="7">#REF!</definedName>
    <definedName name="empréstimo_12" localSheetId="0">#REF!</definedName>
    <definedName name="empréstimo_12">#REF!</definedName>
    <definedName name="empréstimo_18" localSheetId="9">#REF!</definedName>
    <definedName name="empréstimo_18" localSheetId="13">#REF!</definedName>
    <definedName name="empréstimo_18" localSheetId="14">#REF!</definedName>
    <definedName name="empréstimo_18" localSheetId="3">#REF!</definedName>
    <definedName name="empréstimo_18" localSheetId="4">#REF!</definedName>
    <definedName name="empréstimo_18" localSheetId="5">#REF!</definedName>
    <definedName name="empréstimo_18" localSheetId="6">#REF!</definedName>
    <definedName name="empréstimo_18" localSheetId="7">#REF!</definedName>
    <definedName name="empréstimo_18" localSheetId="0">#REF!</definedName>
    <definedName name="empréstimo_18">#REF!</definedName>
    <definedName name="empréstimo_19" localSheetId="9">#REF!</definedName>
    <definedName name="empréstimo_19" localSheetId="13">#REF!</definedName>
    <definedName name="empréstimo_19" localSheetId="14">#REF!</definedName>
    <definedName name="empréstimo_19" localSheetId="3">#REF!</definedName>
    <definedName name="empréstimo_19" localSheetId="4">#REF!</definedName>
    <definedName name="empréstimo_19" localSheetId="6">#REF!</definedName>
    <definedName name="empréstimo_19" localSheetId="7">#REF!</definedName>
    <definedName name="empréstimo_19" localSheetId="0">#REF!</definedName>
    <definedName name="empréstimo_19">#REF!</definedName>
    <definedName name="empréstimo_20" localSheetId="9">#REF!</definedName>
    <definedName name="empréstimo_20" localSheetId="13">#REF!</definedName>
    <definedName name="empréstimo_20" localSheetId="14">#REF!</definedName>
    <definedName name="empréstimo_20" localSheetId="3">#REF!</definedName>
    <definedName name="empréstimo_20" localSheetId="4">#REF!</definedName>
    <definedName name="empréstimo_20" localSheetId="5">#REF!</definedName>
    <definedName name="empréstimo_20" localSheetId="6">#REF!</definedName>
    <definedName name="empréstimo_20" localSheetId="7">#REF!</definedName>
    <definedName name="empréstimo_20" localSheetId="0">#REF!</definedName>
    <definedName name="empréstimo_20">#REF!</definedName>
    <definedName name="empréstimo_21" localSheetId="9">#REF!</definedName>
    <definedName name="empréstimo_21" localSheetId="13">#REF!</definedName>
    <definedName name="empréstimo_21" localSheetId="14">#REF!</definedName>
    <definedName name="empréstimo_21" localSheetId="3">#REF!</definedName>
    <definedName name="empréstimo_21" localSheetId="4">#REF!</definedName>
    <definedName name="empréstimo_21" localSheetId="5">#REF!</definedName>
    <definedName name="empréstimo_21" localSheetId="6">#REF!</definedName>
    <definedName name="empréstimo_21" localSheetId="7">#REF!</definedName>
    <definedName name="empréstimo_21" localSheetId="0">#REF!</definedName>
    <definedName name="empréstimo_21">#REF!</definedName>
    <definedName name="empréstimo_22" localSheetId="9">#REF!</definedName>
    <definedName name="empréstimo_22" localSheetId="13">#REF!</definedName>
    <definedName name="empréstimo_22" localSheetId="14">#REF!</definedName>
    <definedName name="empréstimo_22" localSheetId="3">#REF!</definedName>
    <definedName name="empréstimo_22" localSheetId="4">#REF!</definedName>
    <definedName name="empréstimo_22" localSheetId="5">#REF!</definedName>
    <definedName name="empréstimo_22" localSheetId="6">#REF!</definedName>
    <definedName name="empréstimo_22" localSheetId="7">#REF!</definedName>
    <definedName name="empréstimo_22" localSheetId="0">#REF!</definedName>
    <definedName name="empréstimo_22">#REF!</definedName>
    <definedName name="empréstimo_23" localSheetId="9">#REF!</definedName>
    <definedName name="empréstimo_23" localSheetId="13">#REF!</definedName>
    <definedName name="empréstimo_23" localSheetId="14">#REF!</definedName>
    <definedName name="empréstimo_23" localSheetId="3">#REF!</definedName>
    <definedName name="empréstimo_23" localSheetId="4">#REF!</definedName>
    <definedName name="empréstimo_23" localSheetId="5">#REF!</definedName>
    <definedName name="empréstimo_23" localSheetId="6">#REF!</definedName>
    <definedName name="empréstimo_23" localSheetId="7">#REF!</definedName>
    <definedName name="empréstimo_23" localSheetId="0">#REF!</definedName>
    <definedName name="empréstimo_23">#REF!</definedName>
    <definedName name="empréstimo_24" localSheetId="9">#REF!</definedName>
    <definedName name="empréstimo_24" localSheetId="13">#REF!</definedName>
    <definedName name="empréstimo_24" localSheetId="14">#REF!</definedName>
    <definedName name="empréstimo_24" localSheetId="3">#REF!</definedName>
    <definedName name="empréstimo_24" localSheetId="4">#REF!</definedName>
    <definedName name="empréstimo_24" localSheetId="5">#REF!</definedName>
    <definedName name="empréstimo_24" localSheetId="6">#REF!</definedName>
    <definedName name="empréstimo_24" localSheetId="7">#REF!</definedName>
    <definedName name="empréstimo_24" localSheetId="0">#REF!</definedName>
    <definedName name="empréstimo_24">#REF!</definedName>
    <definedName name="empréstimo_25" localSheetId="9">#REF!</definedName>
    <definedName name="empréstimo_25" localSheetId="13">#REF!</definedName>
    <definedName name="empréstimo_25" localSheetId="14">#REF!</definedName>
    <definedName name="empréstimo_25" localSheetId="3">#REF!</definedName>
    <definedName name="empréstimo_25" localSheetId="4">#REF!</definedName>
    <definedName name="empréstimo_25" localSheetId="5">#REF!</definedName>
    <definedName name="empréstimo_25" localSheetId="6">#REF!</definedName>
    <definedName name="empréstimo_25" localSheetId="7">#REF!</definedName>
    <definedName name="empréstimo_25" localSheetId="0">#REF!</definedName>
    <definedName name="empréstimo_25">#REF!</definedName>
    <definedName name="empréstimo_26" localSheetId="9">#REF!</definedName>
    <definedName name="empréstimo_26" localSheetId="13">#REF!</definedName>
    <definedName name="empréstimo_26" localSheetId="14">#REF!</definedName>
    <definedName name="empréstimo_26" localSheetId="3">#REF!</definedName>
    <definedName name="empréstimo_26" localSheetId="4">#REF!</definedName>
    <definedName name="empréstimo_26" localSheetId="5">#REF!</definedName>
    <definedName name="empréstimo_26" localSheetId="6">#REF!</definedName>
    <definedName name="empréstimo_26" localSheetId="7">#REF!</definedName>
    <definedName name="empréstimo_26" localSheetId="0">#REF!</definedName>
    <definedName name="empréstimo_26">#REF!</definedName>
    <definedName name="empréstimo_27" localSheetId="9">#REF!</definedName>
    <definedName name="empréstimo_27" localSheetId="13">#REF!</definedName>
    <definedName name="empréstimo_27" localSheetId="14">#REF!</definedName>
    <definedName name="empréstimo_27" localSheetId="3">#REF!</definedName>
    <definedName name="empréstimo_27" localSheetId="4">#REF!</definedName>
    <definedName name="empréstimo_27" localSheetId="5">#REF!</definedName>
    <definedName name="empréstimo_27" localSheetId="6">#REF!</definedName>
    <definedName name="empréstimo_27" localSheetId="7">#REF!</definedName>
    <definedName name="empréstimo_27" localSheetId="0">#REF!</definedName>
    <definedName name="empréstimo_27">#REF!</definedName>
    <definedName name="empréstimo_28" localSheetId="9">#REF!</definedName>
    <definedName name="empréstimo_28" localSheetId="13">#REF!</definedName>
    <definedName name="empréstimo_28" localSheetId="14">#REF!</definedName>
    <definedName name="empréstimo_28" localSheetId="3">#REF!</definedName>
    <definedName name="empréstimo_28" localSheetId="4">#REF!</definedName>
    <definedName name="empréstimo_28" localSheetId="5">#REF!</definedName>
    <definedName name="empréstimo_28" localSheetId="6">#REF!</definedName>
    <definedName name="empréstimo_28" localSheetId="7">#REF!</definedName>
    <definedName name="empréstimo_28" localSheetId="0">#REF!</definedName>
    <definedName name="empréstimo_28">#REF!</definedName>
    <definedName name="empréstimo_29" localSheetId="9">#REF!</definedName>
    <definedName name="empréstimo_29" localSheetId="13">#REF!</definedName>
    <definedName name="empréstimo_29" localSheetId="14">#REF!</definedName>
    <definedName name="empréstimo_29" localSheetId="3">#REF!</definedName>
    <definedName name="empréstimo_29" localSheetId="4">#REF!</definedName>
    <definedName name="empréstimo_29" localSheetId="5">#REF!</definedName>
    <definedName name="empréstimo_29" localSheetId="6">#REF!</definedName>
    <definedName name="empréstimo_29" localSheetId="7">#REF!</definedName>
    <definedName name="empréstimo_29" localSheetId="0">#REF!</definedName>
    <definedName name="empréstimo_29">#REF!</definedName>
    <definedName name="empréstimo_30" localSheetId="9">#REF!</definedName>
    <definedName name="empréstimo_30" localSheetId="13">#REF!</definedName>
    <definedName name="empréstimo_30" localSheetId="14">#REF!</definedName>
    <definedName name="empréstimo_30" localSheetId="3">#REF!</definedName>
    <definedName name="empréstimo_30" localSheetId="4">#REF!</definedName>
    <definedName name="empréstimo_30" localSheetId="5">#REF!</definedName>
    <definedName name="empréstimo_30" localSheetId="6">#REF!</definedName>
    <definedName name="empréstimo_30" localSheetId="7">#REF!</definedName>
    <definedName name="empréstimo_30" localSheetId="0">#REF!</definedName>
    <definedName name="empréstimo_30">#REF!</definedName>
    <definedName name="empréstimo_31" localSheetId="9">#REF!</definedName>
    <definedName name="empréstimo_31" localSheetId="13">#REF!</definedName>
    <definedName name="empréstimo_31" localSheetId="14">#REF!</definedName>
    <definedName name="empréstimo_31" localSheetId="3">#REF!</definedName>
    <definedName name="empréstimo_31" localSheetId="4">#REF!</definedName>
    <definedName name="empréstimo_31" localSheetId="5">#REF!</definedName>
    <definedName name="empréstimo_31" localSheetId="6">#REF!</definedName>
    <definedName name="empréstimo_31" localSheetId="7">#REF!</definedName>
    <definedName name="empréstimo_31" localSheetId="0">#REF!</definedName>
    <definedName name="empréstimo_31">#REF!</definedName>
    <definedName name="empréstimo_32" localSheetId="9">#REF!</definedName>
    <definedName name="empréstimo_32" localSheetId="13">#REF!</definedName>
    <definedName name="empréstimo_32" localSheetId="14">#REF!</definedName>
    <definedName name="empréstimo_32" localSheetId="3">#REF!</definedName>
    <definedName name="empréstimo_32" localSheetId="4">#REF!</definedName>
    <definedName name="empréstimo_32" localSheetId="5">#REF!</definedName>
    <definedName name="empréstimo_32" localSheetId="6">#REF!</definedName>
    <definedName name="empréstimo_32" localSheetId="7">#REF!</definedName>
    <definedName name="empréstimo_32" localSheetId="0">#REF!</definedName>
    <definedName name="empréstimo_32">#REF!</definedName>
    <definedName name="empréstimo_33" localSheetId="9">#REF!</definedName>
    <definedName name="empréstimo_33" localSheetId="13">#REF!</definedName>
    <definedName name="empréstimo_33" localSheetId="14">#REF!</definedName>
    <definedName name="empréstimo_33" localSheetId="3">#REF!</definedName>
    <definedName name="empréstimo_33" localSheetId="4">#REF!</definedName>
    <definedName name="empréstimo_33" localSheetId="5">#REF!</definedName>
    <definedName name="empréstimo_33" localSheetId="6">#REF!</definedName>
    <definedName name="empréstimo_33" localSheetId="7">#REF!</definedName>
    <definedName name="empréstimo_33" localSheetId="0">#REF!</definedName>
    <definedName name="empréstimo_33">#REF!</definedName>
    <definedName name="empréstimo_34" localSheetId="9">#REF!</definedName>
    <definedName name="empréstimo_34" localSheetId="13">#REF!</definedName>
    <definedName name="empréstimo_34" localSheetId="14">#REF!</definedName>
    <definedName name="empréstimo_34" localSheetId="3">#REF!</definedName>
    <definedName name="empréstimo_34" localSheetId="4">#REF!</definedName>
    <definedName name="empréstimo_34" localSheetId="5">#REF!</definedName>
    <definedName name="empréstimo_34" localSheetId="6">#REF!</definedName>
    <definedName name="empréstimo_34" localSheetId="7">#REF!</definedName>
    <definedName name="empréstimo_34" localSheetId="0">#REF!</definedName>
    <definedName name="empréstimo_34">#REF!</definedName>
    <definedName name="empréstimo_35" localSheetId="9">#REF!</definedName>
    <definedName name="empréstimo_35" localSheetId="13">#REF!</definedName>
    <definedName name="empréstimo_35" localSheetId="14">#REF!</definedName>
    <definedName name="empréstimo_35" localSheetId="3">#REF!</definedName>
    <definedName name="empréstimo_35" localSheetId="4">#REF!</definedName>
    <definedName name="empréstimo_35" localSheetId="5">#REF!</definedName>
    <definedName name="empréstimo_35" localSheetId="6">#REF!</definedName>
    <definedName name="empréstimo_35" localSheetId="7">#REF!</definedName>
    <definedName name="empréstimo_35" localSheetId="0">#REF!</definedName>
    <definedName name="empréstimo_35">#REF!</definedName>
    <definedName name="empréstimo_36" localSheetId="9">#REF!</definedName>
    <definedName name="empréstimo_36" localSheetId="13">#REF!</definedName>
    <definedName name="empréstimo_36" localSheetId="14">#REF!</definedName>
    <definedName name="empréstimo_36" localSheetId="3">#REF!</definedName>
    <definedName name="empréstimo_36" localSheetId="4">#REF!</definedName>
    <definedName name="empréstimo_36" localSheetId="5">#REF!</definedName>
    <definedName name="empréstimo_36" localSheetId="6">#REF!</definedName>
    <definedName name="empréstimo_36" localSheetId="7">#REF!</definedName>
    <definedName name="empréstimo_36" localSheetId="0">#REF!</definedName>
    <definedName name="empréstimo_36">#REF!</definedName>
    <definedName name="empréstimo_37" localSheetId="9">#REF!</definedName>
    <definedName name="empréstimo_37" localSheetId="13">#REF!</definedName>
    <definedName name="empréstimo_37" localSheetId="14">#REF!</definedName>
    <definedName name="empréstimo_37" localSheetId="3">#REF!</definedName>
    <definedName name="empréstimo_37" localSheetId="4">#REF!</definedName>
    <definedName name="empréstimo_37" localSheetId="5">#REF!</definedName>
    <definedName name="empréstimo_37" localSheetId="6">#REF!</definedName>
    <definedName name="empréstimo_37" localSheetId="7">#REF!</definedName>
    <definedName name="empréstimo_37" localSheetId="0">#REF!</definedName>
    <definedName name="empréstimo_37">#REF!</definedName>
    <definedName name="empréstimo_38" localSheetId="9">#REF!</definedName>
    <definedName name="empréstimo_38" localSheetId="13">#REF!</definedName>
    <definedName name="empréstimo_38" localSheetId="14">#REF!</definedName>
    <definedName name="empréstimo_38" localSheetId="3">#REF!</definedName>
    <definedName name="empréstimo_38" localSheetId="4">#REF!</definedName>
    <definedName name="empréstimo_38" localSheetId="5">#REF!</definedName>
    <definedName name="empréstimo_38" localSheetId="6">#REF!</definedName>
    <definedName name="empréstimo_38" localSheetId="7">#REF!</definedName>
    <definedName name="empréstimo_38" localSheetId="0">#REF!</definedName>
    <definedName name="empréstimo_38">#REF!</definedName>
    <definedName name="empréstimo_39" localSheetId="9">#REF!</definedName>
    <definedName name="empréstimo_39" localSheetId="13">#REF!</definedName>
    <definedName name="empréstimo_39" localSheetId="14">#REF!</definedName>
    <definedName name="empréstimo_39" localSheetId="3">#REF!</definedName>
    <definedName name="empréstimo_39" localSheetId="4">#REF!</definedName>
    <definedName name="empréstimo_39" localSheetId="6">#REF!</definedName>
    <definedName name="empréstimo_39" localSheetId="7">#REF!</definedName>
    <definedName name="empréstimo_39" localSheetId="0">#REF!</definedName>
    <definedName name="empréstimo_39">#REF!</definedName>
    <definedName name="empréstimo_40" localSheetId="9">#REF!</definedName>
    <definedName name="empréstimo_40" localSheetId="13">#REF!</definedName>
    <definedName name="empréstimo_40" localSheetId="14">#REF!</definedName>
    <definedName name="empréstimo_40" localSheetId="3">#REF!</definedName>
    <definedName name="empréstimo_40" localSheetId="4">#REF!</definedName>
    <definedName name="empréstimo_40" localSheetId="6">#REF!</definedName>
    <definedName name="empréstimo_40" localSheetId="7">#REF!</definedName>
    <definedName name="empréstimo_40" localSheetId="0">#REF!</definedName>
    <definedName name="empréstimo_40">#REF!</definedName>
    <definedName name="emprestimo_41" localSheetId="9">#REF!</definedName>
    <definedName name="emprestimo_41" localSheetId="13">#REF!</definedName>
    <definedName name="emprestimo_41" localSheetId="14">#REF!</definedName>
    <definedName name="emprestimo_41" localSheetId="3">#REF!</definedName>
    <definedName name="emprestimo_41" localSheetId="4">#REF!</definedName>
    <definedName name="emprestimo_41" localSheetId="6">#REF!</definedName>
    <definedName name="emprestimo_41" localSheetId="7">#REF!</definedName>
    <definedName name="emprestimo_41" localSheetId="0">#REF!</definedName>
    <definedName name="emprestimo_41">#REF!</definedName>
    <definedName name="empréstimo_41" localSheetId="9">#REF!</definedName>
    <definedName name="empréstimo_41" localSheetId="13">#REF!</definedName>
    <definedName name="empréstimo_41" localSheetId="14">#REF!</definedName>
    <definedName name="empréstimo_41" localSheetId="3">#REF!</definedName>
    <definedName name="empréstimo_41" localSheetId="4">#REF!</definedName>
    <definedName name="empréstimo_41" localSheetId="6">#REF!</definedName>
    <definedName name="empréstimo_41" localSheetId="7">#REF!</definedName>
    <definedName name="empréstimo_41" localSheetId="0">#REF!</definedName>
    <definedName name="empréstimo_41">#REF!</definedName>
    <definedName name="emprestimo_42" localSheetId="9">#REF!</definedName>
    <definedName name="emprestimo_42" localSheetId="13">#REF!</definedName>
    <definedName name="emprestimo_42" localSheetId="14">#REF!</definedName>
    <definedName name="emprestimo_42" localSheetId="3">#REF!</definedName>
    <definedName name="emprestimo_42" localSheetId="4">#REF!</definedName>
    <definedName name="emprestimo_42" localSheetId="6">#REF!</definedName>
    <definedName name="emprestimo_42" localSheetId="7">#REF!</definedName>
    <definedName name="emprestimo_42" localSheetId="0">#REF!</definedName>
    <definedName name="emprestimo_42">#REF!</definedName>
    <definedName name="emprestimo_43" localSheetId="9">#REF!</definedName>
    <definedName name="emprestimo_43" localSheetId="13">#REF!</definedName>
    <definedName name="emprestimo_43" localSheetId="14">#REF!</definedName>
    <definedName name="emprestimo_43" localSheetId="3">#REF!</definedName>
    <definedName name="emprestimo_43" localSheetId="4">#REF!</definedName>
    <definedName name="emprestimo_43" localSheetId="6">#REF!</definedName>
    <definedName name="emprestimo_43" localSheetId="7">#REF!</definedName>
    <definedName name="emprestimo_43" localSheetId="0">#REF!</definedName>
    <definedName name="emprestimo_43">#REF!</definedName>
    <definedName name="empréstimo_44" localSheetId="9">#REF!</definedName>
    <definedName name="empréstimo_44" localSheetId="13">#REF!</definedName>
    <definedName name="empréstimo_44" localSheetId="14">#REF!</definedName>
    <definedName name="empréstimo_44" localSheetId="3">#REF!</definedName>
    <definedName name="empréstimo_44" localSheetId="4">#REF!</definedName>
    <definedName name="empréstimo_44" localSheetId="6">#REF!</definedName>
    <definedName name="empréstimo_44" localSheetId="7">#REF!</definedName>
    <definedName name="empréstimo_44" localSheetId="0">#REF!</definedName>
    <definedName name="empréstimo_44">#REF!</definedName>
    <definedName name="empréstimo_45" localSheetId="9">#REF!</definedName>
    <definedName name="empréstimo_45" localSheetId="13">#REF!</definedName>
    <definedName name="empréstimo_45" localSheetId="14">#REF!</definedName>
    <definedName name="empréstimo_45" localSheetId="3">#REF!</definedName>
    <definedName name="empréstimo_45" localSheetId="4">#REF!</definedName>
    <definedName name="empréstimo_45" localSheetId="6">#REF!</definedName>
    <definedName name="empréstimo_45" localSheetId="7">#REF!</definedName>
    <definedName name="empréstimo_45" localSheetId="0">#REF!</definedName>
    <definedName name="empréstimo_45">#REF!</definedName>
    <definedName name="empréstimo_5" localSheetId="9">#REF!</definedName>
    <definedName name="empréstimo_5" localSheetId="13">#REF!</definedName>
    <definedName name="empréstimo_5" localSheetId="14">#REF!</definedName>
    <definedName name="empréstimo_5" localSheetId="3">#REF!</definedName>
    <definedName name="empréstimo_5" localSheetId="4">#REF!</definedName>
    <definedName name="empréstimo_5" localSheetId="6">#REF!</definedName>
    <definedName name="empréstimo_5" localSheetId="7">#REF!</definedName>
    <definedName name="empréstimo_5" localSheetId="0">#REF!</definedName>
    <definedName name="empréstimo_5">#REF!</definedName>
    <definedName name="empréstimo_6" localSheetId="9">#REF!</definedName>
    <definedName name="empréstimo_6" localSheetId="13">#REF!</definedName>
    <definedName name="empréstimo_6" localSheetId="14">#REF!</definedName>
    <definedName name="empréstimo_6" localSheetId="3">#REF!</definedName>
    <definedName name="empréstimo_6" localSheetId="4">#REF!</definedName>
    <definedName name="empréstimo_6" localSheetId="6">#REF!</definedName>
    <definedName name="empréstimo_6" localSheetId="7">#REF!</definedName>
    <definedName name="empréstimo_6" localSheetId="0">#REF!</definedName>
    <definedName name="empréstimo_6">#REF!</definedName>
    <definedName name="empréstimo_7" localSheetId="0">#REF!</definedName>
    <definedName name="empréstimo_7">#N/A</definedName>
    <definedName name="empréstimo_8" localSheetId="0">#REF!</definedName>
    <definedName name="empréstimo_8">#N/A</definedName>
    <definedName name="empréstimo_9" localSheetId="0">#REF!</definedName>
    <definedName name="empréstimo_9">#N/A</definedName>
    <definedName name="encargos_sociais">'[3](11)Enc.Soc.'!#REF!</definedName>
    <definedName name="Extrair_IM" localSheetId="9">'[1] URBANO 2ª PARTE'!#REF!</definedName>
    <definedName name="Extrair_IM" localSheetId="13">'[1] URBANO 2ª PARTE'!#REF!</definedName>
    <definedName name="Extrair_IM" localSheetId="14">'[1] URBANO 2ª PARTE'!#REF!</definedName>
    <definedName name="Extrair_IM" localSheetId="3">'[1] URBANO 2ª PARTE'!#REF!</definedName>
    <definedName name="Extrair_IM" localSheetId="4">'[1] URBANO 2ª PARTE'!#REF!</definedName>
    <definedName name="Extrair_IM" localSheetId="6">'[1] URBANO 2ª PARTE'!#REF!</definedName>
    <definedName name="Extrair_IM" localSheetId="7">'[1] URBANO 2ª PARTE'!#REF!</definedName>
    <definedName name="Extrair_IM" localSheetId="0">'[1] URBANO 2ª PARTE'!#REF!</definedName>
    <definedName name="Extrair_IM">'[1] URBANO 2ª PARTE'!#REF!</definedName>
    <definedName name="fr_leve_0_1">#REF!</definedName>
    <definedName name="fr_leve_1_2">#REF!</definedName>
    <definedName name="fr_leve_2_3">#REF!</definedName>
    <definedName name="fr_leve_3_4">#REF!</definedName>
    <definedName name="fr_leve_4_5">#REF!</definedName>
    <definedName name="fr_leve_5_6">#REF!</definedName>
    <definedName name="fr_leve_6_7">#REF!</definedName>
    <definedName name="fr_leve_7_8">#REF!</definedName>
    <definedName name="fr_leve_8_9">#REF!</definedName>
    <definedName name="fr_leve_9_10">#REF!</definedName>
    <definedName name="fr_leve_maior_10">#REF!</definedName>
    <definedName name="fr_pesada_0_1">#REF!</definedName>
    <definedName name="fr_pesada_1_2">#REF!</definedName>
    <definedName name="fr_pesada_2_3">#REF!</definedName>
    <definedName name="fr_pesada_3_4">#REF!</definedName>
    <definedName name="fr_pesada_4_5">#REF!</definedName>
    <definedName name="fr_pesada_5_6">#REF!</definedName>
    <definedName name="fr_pesada_6_7">#REF!</definedName>
    <definedName name="fr_pesada_7_8">#REF!</definedName>
    <definedName name="fr_pesada_8_9">#REF!</definedName>
    <definedName name="fr_pesada_9_10">#REF!</definedName>
    <definedName name="fr_pesada_maoir_10">#REF!</definedName>
    <definedName name="fr_total">#REF!</definedName>
    <definedName name="frota" localSheetId="9">#REF!</definedName>
    <definedName name="frota" localSheetId="13">#REF!</definedName>
    <definedName name="frota" localSheetId="14">#REF!</definedName>
    <definedName name="frota" localSheetId="3">#REF!</definedName>
    <definedName name="frota" localSheetId="4">#REF!</definedName>
    <definedName name="frota" localSheetId="5">#REF!</definedName>
    <definedName name="frota" localSheetId="6">#REF!</definedName>
    <definedName name="frota" localSheetId="7">#REF!</definedName>
    <definedName name="frota" localSheetId="0">'[4]FIN-01'!$D$11</definedName>
    <definedName name="frota">#REF!</definedName>
    <definedName name="FROTA_10">#N/A</definedName>
    <definedName name="frota_16" localSheetId="9">#REF!</definedName>
    <definedName name="frota_16" localSheetId="13">#REF!</definedName>
    <definedName name="frota_16" localSheetId="14">#REF!</definedName>
    <definedName name="frota_16" localSheetId="3">#REF!</definedName>
    <definedName name="frota_16" localSheetId="4">#REF!</definedName>
    <definedName name="frota_16" localSheetId="5">#REF!</definedName>
    <definedName name="frota_16" localSheetId="6">#REF!</definedName>
    <definedName name="frota_16" localSheetId="7">#REF!</definedName>
    <definedName name="frota_16" localSheetId="0">#REF!</definedName>
    <definedName name="frota_16">#REF!</definedName>
    <definedName name="frota_17" localSheetId="9">#REF!</definedName>
    <definedName name="frota_17" localSheetId="13">#REF!</definedName>
    <definedName name="frota_17" localSheetId="14">#REF!</definedName>
    <definedName name="frota_17" localSheetId="3">#REF!</definedName>
    <definedName name="frota_17" localSheetId="4">#REF!</definedName>
    <definedName name="frota_17" localSheetId="6">#REF!</definedName>
    <definedName name="frota_17" localSheetId="7">#REF!</definedName>
    <definedName name="frota_17" localSheetId="0">#REF!</definedName>
    <definedName name="frota_17">#REF!</definedName>
    <definedName name="frota_2" localSheetId="9">#REF!</definedName>
    <definedName name="frota_2" localSheetId="13">#REF!</definedName>
    <definedName name="frota_2" localSheetId="14">#REF!</definedName>
    <definedName name="frota_2" localSheetId="3">#REF!</definedName>
    <definedName name="frota_2" localSheetId="4">#REF!</definedName>
    <definedName name="frota_2" localSheetId="6">#REF!</definedName>
    <definedName name="frota_2" localSheetId="7">#REF!</definedName>
    <definedName name="frota_2" localSheetId="0">#REF!</definedName>
    <definedName name="frota_2">#REF!</definedName>
    <definedName name="frota_4" localSheetId="9">#REF!</definedName>
    <definedName name="frota_4" localSheetId="13">#REF!</definedName>
    <definedName name="frota_4" localSheetId="14">#REF!</definedName>
    <definedName name="frota_4" localSheetId="3">#REF!</definedName>
    <definedName name="frota_4" localSheetId="4">#REF!</definedName>
    <definedName name="frota_4" localSheetId="6">#REF!</definedName>
    <definedName name="frota_4" localSheetId="7">#REF!</definedName>
    <definedName name="frota_4" localSheetId="0">#REF!</definedName>
    <definedName name="frota_4">#REF!</definedName>
    <definedName name="frota_5" localSheetId="9">#REF!</definedName>
    <definedName name="frota_5" localSheetId="13">#REF!</definedName>
    <definedName name="frota_5" localSheetId="14">#REF!</definedName>
    <definedName name="frota_5" localSheetId="3">#REF!</definedName>
    <definedName name="frota_5" localSheetId="4">#REF!</definedName>
    <definedName name="frota_5" localSheetId="6">#REF!</definedName>
    <definedName name="frota_5" localSheetId="7">#REF!</definedName>
    <definedName name="frota_5" localSheetId="0">#REF!</definedName>
    <definedName name="frota_5">#REF!</definedName>
    <definedName name="frota_6" localSheetId="9">#REF!</definedName>
    <definedName name="frota_6" localSheetId="13">#REF!</definedName>
    <definedName name="frota_6" localSheetId="14">#REF!</definedName>
    <definedName name="frota_6" localSheetId="3">#REF!</definedName>
    <definedName name="frota_6" localSheetId="4">#REF!</definedName>
    <definedName name="frota_6" localSheetId="6">#REF!</definedName>
    <definedName name="frota_6" localSheetId="7">#REF!</definedName>
    <definedName name="frota_6" localSheetId="0">#REF!</definedName>
    <definedName name="frota_6">#REF!</definedName>
    <definedName name="frota_7" localSheetId="9">#REF!</definedName>
    <definedName name="frota_7" localSheetId="13">#REF!</definedName>
    <definedName name="frota_7" localSheetId="14">#REF!</definedName>
    <definedName name="frota_7" localSheetId="3">#REF!</definedName>
    <definedName name="frota_7" localSheetId="4">#REF!</definedName>
    <definedName name="frota_7" localSheetId="6">#REF!</definedName>
    <definedName name="frota_7" localSheetId="7">#REF!</definedName>
    <definedName name="frota_7" localSheetId="0">#REF!</definedName>
    <definedName name="frota_7">#REF!</definedName>
    <definedName name="frota_8" localSheetId="9">#REF!</definedName>
    <definedName name="frota_8" localSheetId="13">#REF!</definedName>
    <definedName name="frota_8" localSheetId="14">#REF!</definedName>
    <definedName name="frota_8" localSheetId="3">#REF!</definedName>
    <definedName name="frota_8" localSheetId="4">#REF!</definedName>
    <definedName name="frota_8" localSheetId="6">#REF!</definedName>
    <definedName name="frota_8" localSheetId="7">#REF!</definedName>
    <definedName name="frota_8" localSheetId="0">#REF!</definedName>
    <definedName name="frota_8">#REF!</definedName>
    <definedName name="Frota_Operacional">'[5]Análise Tarifária'!$C$11</definedName>
    <definedName name="Frota_Reserva">'[5]Análise Tarifária'!$C$12</definedName>
    <definedName name="Frota_Total">'[5]Análise Tarifária'!$C$13</definedName>
    <definedName name="Frota2" localSheetId="9">#REF!</definedName>
    <definedName name="Frota2" localSheetId="13">#REF!</definedName>
    <definedName name="Frota2" localSheetId="14">#REF!</definedName>
    <definedName name="Frota2" localSheetId="3">#REF!</definedName>
    <definedName name="Frota2" localSheetId="4">#REF!</definedName>
    <definedName name="Frota2" localSheetId="6">#REF!</definedName>
    <definedName name="Frota2" localSheetId="7">#REF!</definedName>
    <definedName name="Frota2" localSheetId="0">#REF!</definedName>
    <definedName name="Frota2">#REF!</definedName>
    <definedName name="FROTACHAS" localSheetId="9">#REF!</definedName>
    <definedName name="FROTACHAS" localSheetId="13">#REF!</definedName>
    <definedName name="FROTACHAS" localSheetId="14">#REF!</definedName>
    <definedName name="FROTACHAS" localSheetId="3">#REF!</definedName>
    <definedName name="FROTACHAS" localSheetId="4">#REF!</definedName>
    <definedName name="FROTACHAS" localSheetId="6">#REF!</definedName>
    <definedName name="FROTACHAS" localSheetId="7">#REF!</definedName>
    <definedName name="FROTACHAS" localSheetId="0">#REF!</definedName>
    <definedName name="FROTACHAS">#REF!</definedName>
    <definedName name="FROTACHAS_12">#REF!</definedName>
    <definedName name="FROTACHAS_2">#REF!</definedName>
    <definedName name="FROTACHAS_5">#REF!</definedName>
    <definedName name="FROTACHAS_7">#REF!</definedName>
    <definedName name="FROTACHAS_8">#REF!</definedName>
    <definedName name="FROTAG" localSheetId="9">#REF!</definedName>
    <definedName name="FROTAG" localSheetId="13">#REF!</definedName>
    <definedName name="FROTAG" localSheetId="14">#REF!</definedName>
    <definedName name="FROTAG" localSheetId="3">#REF!</definedName>
    <definedName name="FROTAG" localSheetId="4">#REF!</definedName>
    <definedName name="FROTAG" localSheetId="6">#REF!</definedName>
    <definedName name="FROTAG" localSheetId="7">#REF!</definedName>
    <definedName name="FROTAG" localSheetId="0">#REF!</definedName>
    <definedName name="FROTAG">#REF!</definedName>
    <definedName name="FROTAG_12">#REF!</definedName>
    <definedName name="FROTAG_2">#REF!</definedName>
    <definedName name="FROTAG_5">#REF!</definedName>
    <definedName name="FROTAG_7">#REF!</definedName>
    <definedName name="FROTAG_8">#REF!</definedName>
    <definedName name="frotas" localSheetId="9">#REF!</definedName>
    <definedName name="frotas" localSheetId="13">#REF!</definedName>
    <definedName name="frotas" localSheetId="14">#REF!</definedName>
    <definedName name="frotas" localSheetId="3">#REF!</definedName>
    <definedName name="frotas" localSheetId="4">#REF!</definedName>
    <definedName name="frotas" localSheetId="5">#REF!</definedName>
    <definedName name="frotas" localSheetId="6">#REF!</definedName>
    <definedName name="frotas" localSheetId="7">#REF!</definedName>
    <definedName name="frotas" localSheetId="0">'[6]FIN-01'!$D$11</definedName>
    <definedName name="frotas">#REF!</definedName>
    <definedName name="FU_administrativo">'[2](05)Coef.Param.'!$E$35</definedName>
    <definedName name="FU_cobrador">'[2](05)Coef.Param.'!$E$32</definedName>
    <definedName name="FU_fiscal">'[2](05)Coef.Param.'!$E$33</definedName>
    <definedName name="FU_manutencao">'[2](05)Coef.Param.'!$E$34</definedName>
    <definedName name="FU_motorista">'[2](05)Coef.Param.'!$E$31</definedName>
    <definedName name="FUADMINI" localSheetId="9">#REF!</definedName>
    <definedName name="FUADMINI" localSheetId="13">#REF!</definedName>
    <definedName name="FUADMINI" localSheetId="14">#REF!</definedName>
    <definedName name="FUADMINI" localSheetId="3">#REF!</definedName>
    <definedName name="FUADMINI" localSheetId="4">#REF!</definedName>
    <definedName name="FUADMINI" localSheetId="6">#REF!</definedName>
    <definedName name="FUADMINI" localSheetId="7">#REF!</definedName>
    <definedName name="FUADMINI" localSheetId="0">#REF!</definedName>
    <definedName name="FUADMINI">#REF!</definedName>
    <definedName name="FUADMINI_12">#REF!</definedName>
    <definedName name="FUADMINI_2">#REF!</definedName>
    <definedName name="FUADMINI_5">#REF!</definedName>
    <definedName name="FUADMINI_7">#REF!</definedName>
    <definedName name="FUADMINI_8">#REF!</definedName>
    <definedName name="FUCOBRAD" localSheetId="9">#REF!</definedName>
    <definedName name="FUCOBRAD" localSheetId="13">#REF!</definedName>
    <definedName name="FUCOBRAD" localSheetId="14">#REF!</definedName>
    <definedName name="FUCOBRAD" localSheetId="3">#REF!</definedName>
    <definedName name="FUCOBRAD" localSheetId="4">#REF!</definedName>
    <definedName name="FUCOBRAD" localSheetId="6">#REF!</definedName>
    <definedName name="FUCOBRAD" localSheetId="7">#REF!</definedName>
    <definedName name="FUCOBRAD" localSheetId="0">#REF!</definedName>
    <definedName name="FUCOBRAD">#REF!</definedName>
    <definedName name="FUCOBRAD_12">#REF!</definedName>
    <definedName name="FUCOBRAD_2">#REF!</definedName>
    <definedName name="FUCOBRAD_5">#REF!</definedName>
    <definedName name="FUCOBRAD_7">#REF!</definedName>
    <definedName name="FUCOBRAD_8">#REF!</definedName>
    <definedName name="FUFISCAL" localSheetId="9">#REF!</definedName>
    <definedName name="FUFISCAL" localSheetId="13">#REF!</definedName>
    <definedName name="FUFISCAL" localSheetId="14">#REF!</definedName>
    <definedName name="FUFISCAL" localSheetId="3">#REF!</definedName>
    <definedName name="FUFISCAL" localSheetId="4">#REF!</definedName>
    <definedName name="FUFISCAL" localSheetId="6">#REF!</definedName>
    <definedName name="FUFISCAL" localSheetId="7">#REF!</definedName>
    <definedName name="FUFISCAL" localSheetId="0">#REF!</definedName>
    <definedName name="FUFISCAL">#REF!</definedName>
    <definedName name="FUFISCAL_12">#REF!</definedName>
    <definedName name="FUFISCAL_2">#REF!</definedName>
    <definedName name="FUFISCAL_5">#REF!</definedName>
    <definedName name="FUFISCAL_7">#REF!</definedName>
    <definedName name="FUFISCAL_8">#REF!</definedName>
    <definedName name="FUMANUTE" localSheetId="9">#REF!</definedName>
    <definedName name="FUMANUTE" localSheetId="13">#REF!</definedName>
    <definedName name="FUMANUTE" localSheetId="14">#REF!</definedName>
    <definedName name="FUMANUTE" localSheetId="3">#REF!</definedName>
    <definedName name="FUMANUTE" localSheetId="4">#REF!</definedName>
    <definedName name="FUMANUTE" localSheetId="6">#REF!</definedName>
    <definedName name="FUMANUTE" localSheetId="7">#REF!</definedName>
    <definedName name="FUMANUTE" localSheetId="0">#REF!</definedName>
    <definedName name="FUMANUTE">#REF!</definedName>
    <definedName name="FUMANUTE_12">#REF!</definedName>
    <definedName name="FUMANUTE_2">#REF!</definedName>
    <definedName name="FUMANUTE_5">#REF!</definedName>
    <definedName name="FUMANUTE_7">#REF!</definedName>
    <definedName name="FUMANUTE_8">#REF!</definedName>
    <definedName name="FUMOTORI">#N/A</definedName>
    <definedName name="hibrido_leve">#REF!</definedName>
    <definedName name="hibrido_pesado">#REF!</definedName>
    <definedName name="hibrido_total">#REF!</definedName>
    <definedName name="i">#N/A</definedName>
    <definedName name="inflação" localSheetId="0">#REF!</definedName>
    <definedName name="inflação">#N/A</definedName>
    <definedName name="inflação_10" localSheetId="9">#REF!</definedName>
    <definedName name="inflação_10" localSheetId="13">#REF!</definedName>
    <definedName name="inflação_10" localSheetId="14">#REF!</definedName>
    <definedName name="inflação_10" localSheetId="3">#REF!</definedName>
    <definedName name="inflação_10" localSheetId="4">#REF!</definedName>
    <definedName name="inflação_10" localSheetId="5">#REF!</definedName>
    <definedName name="inflação_10" localSheetId="6">#REF!</definedName>
    <definedName name="inflação_10" localSheetId="7">#REF!</definedName>
    <definedName name="inflação_10" localSheetId="0">#REF!</definedName>
    <definedName name="inflação_10">#REF!</definedName>
    <definedName name="inflação_11" localSheetId="9">#REF!</definedName>
    <definedName name="inflação_11" localSheetId="13">#REF!</definedName>
    <definedName name="inflação_11" localSheetId="14">#REF!</definedName>
    <definedName name="inflação_11" localSheetId="3">#REF!</definedName>
    <definedName name="inflação_11" localSheetId="4">#REF!</definedName>
    <definedName name="inflação_11" localSheetId="6">#REF!</definedName>
    <definedName name="inflação_11" localSheetId="7">#REF!</definedName>
    <definedName name="inflação_11" localSheetId="0">#REF!</definedName>
    <definedName name="inflação_11">#REF!</definedName>
    <definedName name="inflação_11_1">NA()</definedName>
    <definedName name="inflação_12" localSheetId="9">#REF!</definedName>
    <definedName name="inflação_12" localSheetId="13">#REF!</definedName>
    <definedName name="inflação_12" localSheetId="14">#REF!</definedName>
    <definedName name="inflação_12" localSheetId="3">#REF!</definedName>
    <definedName name="inflação_12" localSheetId="4">#REF!</definedName>
    <definedName name="inflação_12" localSheetId="5">#REF!</definedName>
    <definedName name="inflação_12" localSheetId="6">#REF!</definedName>
    <definedName name="inflação_12" localSheetId="7">#REF!</definedName>
    <definedName name="inflação_12" localSheetId="0">#REF!</definedName>
    <definedName name="inflação_12">#REF!</definedName>
    <definedName name="inflação_18" localSheetId="9">#REF!</definedName>
    <definedName name="inflação_18" localSheetId="13">#REF!</definedName>
    <definedName name="inflação_18" localSheetId="14">#REF!</definedName>
    <definedName name="inflação_18" localSheetId="3">#REF!</definedName>
    <definedName name="inflação_18" localSheetId="4">#REF!</definedName>
    <definedName name="inflação_18" localSheetId="5">#REF!</definedName>
    <definedName name="inflação_18" localSheetId="6">#REF!</definedName>
    <definedName name="inflação_18" localSheetId="7">#REF!</definedName>
    <definedName name="inflação_18" localSheetId="0">#REF!</definedName>
    <definedName name="inflação_18">#REF!</definedName>
    <definedName name="inflação_19" localSheetId="9">#REF!</definedName>
    <definedName name="inflação_19" localSheetId="13">#REF!</definedName>
    <definedName name="inflação_19" localSheetId="14">#REF!</definedName>
    <definedName name="inflação_19" localSheetId="3">#REF!</definedName>
    <definedName name="inflação_19" localSheetId="4">#REF!</definedName>
    <definedName name="inflação_19" localSheetId="6">#REF!</definedName>
    <definedName name="inflação_19" localSheetId="7">#REF!</definedName>
    <definedName name="inflação_19" localSheetId="0">#REF!</definedName>
    <definedName name="inflação_19">#REF!</definedName>
    <definedName name="inflação_20" localSheetId="9">#REF!</definedName>
    <definedName name="inflação_20" localSheetId="13">#REF!</definedName>
    <definedName name="inflação_20" localSheetId="14">#REF!</definedName>
    <definedName name="inflação_20" localSheetId="3">#REF!</definedName>
    <definedName name="inflação_20" localSheetId="4">#REF!</definedName>
    <definedName name="inflação_20" localSheetId="5">#REF!</definedName>
    <definedName name="inflação_20" localSheetId="6">#REF!</definedName>
    <definedName name="inflação_20" localSheetId="7">#REF!</definedName>
    <definedName name="inflação_20" localSheetId="0">#REF!</definedName>
    <definedName name="inflação_20">#REF!</definedName>
    <definedName name="inflação_21" localSheetId="9">#REF!</definedName>
    <definedName name="inflação_21" localSheetId="13">#REF!</definedName>
    <definedName name="inflação_21" localSheetId="14">#REF!</definedName>
    <definedName name="inflação_21" localSheetId="3">#REF!</definedName>
    <definedName name="inflação_21" localSheetId="4">#REF!</definedName>
    <definedName name="inflação_21" localSheetId="5">#REF!</definedName>
    <definedName name="inflação_21" localSheetId="6">#REF!</definedName>
    <definedName name="inflação_21" localSheetId="7">#REF!</definedName>
    <definedName name="inflação_21" localSheetId="0">#REF!</definedName>
    <definedName name="inflação_21">#REF!</definedName>
    <definedName name="inflação_22" localSheetId="9">#REF!</definedName>
    <definedName name="inflação_22" localSheetId="13">#REF!</definedName>
    <definedName name="inflação_22" localSheetId="14">#REF!</definedName>
    <definedName name="inflação_22" localSheetId="3">#REF!</definedName>
    <definedName name="inflação_22" localSheetId="4">#REF!</definedName>
    <definedName name="inflação_22" localSheetId="5">#REF!</definedName>
    <definedName name="inflação_22" localSheetId="6">#REF!</definedName>
    <definedName name="inflação_22" localSheetId="7">#REF!</definedName>
    <definedName name="inflação_22" localSheetId="0">#REF!</definedName>
    <definedName name="inflação_22">#REF!</definedName>
    <definedName name="inflação_23" localSheetId="9">#REF!</definedName>
    <definedName name="inflação_23" localSheetId="13">#REF!</definedName>
    <definedName name="inflação_23" localSheetId="14">#REF!</definedName>
    <definedName name="inflação_23" localSheetId="3">#REF!</definedName>
    <definedName name="inflação_23" localSheetId="4">#REF!</definedName>
    <definedName name="inflação_23" localSheetId="5">#REF!</definedName>
    <definedName name="inflação_23" localSheetId="6">#REF!</definedName>
    <definedName name="inflação_23" localSheetId="7">#REF!</definedName>
    <definedName name="inflação_23" localSheetId="0">#REF!</definedName>
    <definedName name="inflação_23">#REF!</definedName>
    <definedName name="inflação_24" localSheetId="9">#REF!</definedName>
    <definedName name="inflação_24" localSheetId="13">#REF!</definedName>
    <definedName name="inflação_24" localSheetId="14">#REF!</definedName>
    <definedName name="inflação_24" localSheetId="3">#REF!</definedName>
    <definedName name="inflação_24" localSheetId="4">#REF!</definedName>
    <definedName name="inflação_24" localSheetId="5">#REF!</definedName>
    <definedName name="inflação_24" localSheetId="6">#REF!</definedName>
    <definedName name="inflação_24" localSheetId="7">#REF!</definedName>
    <definedName name="inflação_24" localSheetId="0">#REF!</definedName>
    <definedName name="inflação_24">#REF!</definedName>
    <definedName name="inflação_25" localSheetId="9">#REF!</definedName>
    <definedName name="inflação_25" localSheetId="13">#REF!</definedName>
    <definedName name="inflação_25" localSheetId="14">#REF!</definedName>
    <definedName name="inflação_25" localSheetId="3">#REF!</definedName>
    <definedName name="inflação_25" localSheetId="4">#REF!</definedName>
    <definedName name="inflação_25" localSheetId="5">#REF!</definedName>
    <definedName name="inflação_25" localSheetId="6">#REF!</definedName>
    <definedName name="inflação_25" localSheetId="7">#REF!</definedName>
    <definedName name="inflação_25" localSheetId="0">#REF!</definedName>
    <definedName name="inflação_25">#REF!</definedName>
    <definedName name="inflação_26" localSheetId="9">#REF!</definedName>
    <definedName name="inflação_26" localSheetId="13">#REF!</definedName>
    <definedName name="inflação_26" localSheetId="14">#REF!</definedName>
    <definedName name="inflação_26" localSheetId="3">#REF!</definedName>
    <definedName name="inflação_26" localSheetId="4">#REF!</definedName>
    <definedName name="inflação_26" localSheetId="5">#REF!</definedName>
    <definedName name="inflação_26" localSheetId="6">#REF!</definedName>
    <definedName name="inflação_26" localSheetId="7">#REF!</definedName>
    <definedName name="inflação_26" localSheetId="0">#REF!</definedName>
    <definedName name="inflação_26">#REF!</definedName>
    <definedName name="inflação_27" localSheetId="9">#REF!</definedName>
    <definedName name="inflação_27" localSheetId="13">#REF!</definedName>
    <definedName name="inflação_27" localSheetId="14">#REF!</definedName>
    <definedName name="inflação_27" localSheetId="3">#REF!</definedName>
    <definedName name="inflação_27" localSheetId="4">#REF!</definedName>
    <definedName name="inflação_27" localSheetId="5">#REF!</definedName>
    <definedName name="inflação_27" localSheetId="6">#REF!</definedName>
    <definedName name="inflação_27" localSheetId="7">#REF!</definedName>
    <definedName name="inflação_27" localSheetId="0">#REF!</definedName>
    <definedName name="inflação_27">#REF!</definedName>
    <definedName name="inflação_28" localSheetId="9">#REF!</definedName>
    <definedName name="inflação_28" localSheetId="13">#REF!</definedName>
    <definedName name="inflação_28" localSheetId="14">#REF!</definedName>
    <definedName name="inflação_28" localSheetId="3">#REF!</definedName>
    <definedName name="inflação_28" localSheetId="4">#REF!</definedName>
    <definedName name="inflação_28" localSheetId="5">#REF!</definedName>
    <definedName name="inflação_28" localSheetId="6">#REF!</definedName>
    <definedName name="inflação_28" localSheetId="7">#REF!</definedName>
    <definedName name="inflação_28" localSheetId="0">#REF!</definedName>
    <definedName name="inflação_28">#REF!</definedName>
    <definedName name="inflação_29" localSheetId="9">#REF!</definedName>
    <definedName name="inflação_29" localSheetId="13">#REF!</definedName>
    <definedName name="inflação_29" localSheetId="14">#REF!</definedName>
    <definedName name="inflação_29" localSheetId="3">#REF!</definedName>
    <definedName name="inflação_29" localSheetId="4">#REF!</definedName>
    <definedName name="inflação_29" localSheetId="5">#REF!</definedName>
    <definedName name="inflação_29" localSheetId="6">#REF!</definedName>
    <definedName name="inflação_29" localSheetId="7">#REF!</definedName>
    <definedName name="inflação_29" localSheetId="0">#REF!</definedName>
    <definedName name="inflação_29">#REF!</definedName>
    <definedName name="inflação_30" localSheetId="9">#REF!</definedName>
    <definedName name="inflação_30" localSheetId="13">#REF!</definedName>
    <definedName name="inflação_30" localSheetId="14">#REF!</definedName>
    <definedName name="inflação_30" localSheetId="3">#REF!</definedName>
    <definedName name="inflação_30" localSheetId="4">#REF!</definedName>
    <definedName name="inflação_30" localSheetId="5">#REF!</definedName>
    <definedName name="inflação_30" localSheetId="6">#REF!</definedName>
    <definedName name="inflação_30" localSheetId="7">#REF!</definedName>
    <definedName name="inflação_30" localSheetId="0">#REF!</definedName>
    <definedName name="inflação_30">#REF!</definedName>
    <definedName name="inflação_31" localSheetId="9">#REF!</definedName>
    <definedName name="inflação_31" localSheetId="13">#REF!</definedName>
    <definedName name="inflação_31" localSheetId="14">#REF!</definedName>
    <definedName name="inflação_31" localSheetId="3">#REF!</definedName>
    <definedName name="inflação_31" localSheetId="4">#REF!</definedName>
    <definedName name="inflação_31" localSheetId="5">#REF!</definedName>
    <definedName name="inflação_31" localSheetId="6">#REF!</definedName>
    <definedName name="inflação_31" localSheetId="7">#REF!</definedName>
    <definedName name="inflação_31" localSheetId="0">#REF!</definedName>
    <definedName name="inflação_31">#REF!</definedName>
    <definedName name="inflação_32" localSheetId="9">#REF!</definedName>
    <definedName name="inflação_32" localSheetId="13">#REF!</definedName>
    <definedName name="inflação_32" localSheetId="14">#REF!</definedName>
    <definedName name="inflação_32" localSheetId="3">#REF!</definedName>
    <definedName name="inflação_32" localSheetId="4">#REF!</definedName>
    <definedName name="inflação_32" localSheetId="5">#REF!</definedName>
    <definedName name="inflação_32" localSheetId="6">#REF!</definedName>
    <definedName name="inflação_32" localSheetId="7">#REF!</definedName>
    <definedName name="inflação_32" localSheetId="0">#REF!</definedName>
    <definedName name="inflação_32">#REF!</definedName>
    <definedName name="inflação_33" localSheetId="9">#REF!</definedName>
    <definedName name="inflação_33" localSheetId="13">#REF!</definedName>
    <definedName name="inflação_33" localSheetId="14">#REF!</definedName>
    <definedName name="inflação_33" localSheetId="3">#REF!</definedName>
    <definedName name="inflação_33" localSheetId="4">#REF!</definedName>
    <definedName name="inflação_33" localSheetId="5">#REF!</definedName>
    <definedName name="inflação_33" localSheetId="6">#REF!</definedName>
    <definedName name="inflação_33" localSheetId="7">#REF!</definedName>
    <definedName name="inflação_33" localSheetId="0">#REF!</definedName>
    <definedName name="inflação_33">#REF!</definedName>
    <definedName name="inflação_34" localSheetId="9">#REF!</definedName>
    <definedName name="inflação_34" localSheetId="13">#REF!</definedName>
    <definedName name="inflação_34" localSheetId="14">#REF!</definedName>
    <definedName name="inflação_34" localSheetId="3">#REF!</definedName>
    <definedName name="inflação_34" localSheetId="4">#REF!</definedName>
    <definedName name="inflação_34" localSheetId="5">#REF!</definedName>
    <definedName name="inflação_34" localSheetId="6">#REF!</definedName>
    <definedName name="inflação_34" localSheetId="7">#REF!</definedName>
    <definedName name="inflação_34" localSheetId="0">#REF!</definedName>
    <definedName name="inflação_34">#REF!</definedName>
    <definedName name="inflação_35" localSheetId="9">#REF!</definedName>
    <definedName name="inflação_35" localSheetId="13">#REF!</definedName>
    <definedName name="inflação_35" localSheetId="14">#REF!</definedName>
    <definedName name="inflação_35" localSheetId="3">#REF!</definedName>
    <definedName name="inflação_35" localSheetId="4">#REF!</definedName>
    <definedName name="inflação_35" localSheetId="5">#REF!</definedName>
    <definedName name="inflação_35" localSheetId="6">#REF!</definedName>
    <definedName name="inflação_35" localSheetId="7">#REF!</definedName>
    <definedName name="inflação_35" localSheetId="0">#REF!</definedName>
    <definedName name="inflação_35">#REF!</definedName>
    <definedName name="inflação_36" localSheetId="9">#REF!</definedName>
    <definedName name="inflação_36" localSheetId="13">#REF!</definedName>
    <definedName name="inflação_36" localSheetId="14">#REF!</definedName>
    <definedName name="inflação_36" localSheetId="3">#REF!</definedName>
    <definedName name="inflação_36" localSheetId="4">#REF!</definedName>
    <definedName name="inflação_36" localSheetId="5">#REF!</definedName>
    <definedName name="inflação_36" localSheetId="6">#REF!</definedName>
    <definedName name="inflação_36" localSheetId="7">#REF!</definedName>
    <definedName name="inflação_36" localSheetId="0">#REF!</definedName>
    <definedName name="inflação_36">#REF!</definedName>
    <definedName name="inflação_37" localSheetId="9">#REF!</definedName>
    <definedName name="inflação_37" localSheetId="13">#REF!</definedName>
    <definedName name="inflação_37" localSheetId="14">#REF!</definedName>
    <definedName name="inflação_37" localSheetId="3">#REF!</definedName>
    <definedName name="inflação_37" localSheetId="4">#REF!</definedName>
    <definedName name="inflação_37" localSheetId="5">#REF!</definedName>
    <definedName name="inflação_37" localSheetId="6">#REF!</definedName>
    <definedName name="inflação_37" localSheetId="7">#REF!</definedName>
    <definedName name="inflação_37" localSheetId="0">#REF!</definedName>
    <definedName name="inflação_37">#REF!</definedName>
    <definedName name="inflação_38" localSheetId="9">#REF!</definedName>
    <definedName name="inflação_38" localSheetId="13">#REF!</definedName>
    <definedName name="inflação_38" localSheetId="14">#REF!</definedName>
    <definedName name="inflação_38" localSheetId="3">#REF!</definedName>
    <definedName name="inflação_38" localSheetId="4">#REF!</definedName>
    <definedName name="inflação_38" localSheetId="5">#REF!</definedName>
    <definedName name="inflação_38" localSheetId="6">#REF!</definedName>
    <definedName name="inflação_38" localSheetId="7">#REF!</definedName>
    <definedName name="inflação_38" localSheetId="0">#REF!</definedName>
    <definedName name="inflação_38">#REF!</definedName>
    <definedName name="inflação_39" localSheetId="9">#REF!</definedName>
    <definedName name="inflação_39" localSheetId="13">#REF!</definedName>
    <definedName name="inflação_39" localSheetId="14">#REF!</definedName>
    <definedName name="inflação_39" localSheetId="3">#REF!</definedName>
    <definedName name="inflação_39" localSheetId="4">#REF!</definedName>
    <definedName name="inflação_39" localSheetId="6">#REF!</definedName>
    <definedName name="inflação_39" localSheetId="7">#REF!</definedName>
    <definedName name="inflação_39" localSheetId="0">#REF!</definedName>
    <definedName name="inflação_39">#REF!</definedName>
    <definedName name="inflação_40" localSheetId="9">#REF!</definedName>
    <definedName name="inflação_40" localSheetId="13">#REF!</definedName>
    <definedName name="inflação_40" localSheetId="14">#REF!</definedName>
    <definedName name="inflação_40" localSheetId="3">#REF!</definedName>
    <definedName name="inflação_40" localSheetId="4">#REF!</definedName>
    <definedName name="inflação_40" localSheetId="6">#REF!</definedName>
    <definedName name="inflação_40" localSheetId="7">#REF!</definedName>
    <definedName name="inflação_40" localSheetId="0">#REF!</definedName>
    <definedName name="inflação_40">#REF!</definedName>
    <definedName name="inflaçao_41" localSheetId="9">#REF!</definedName>
    <definedName name="inflaçao_41" localSheetId="13">#REF!</definedName>
    <definedName name="inflaçao_41" localSheetId="14">#REF!</definedName>
    <definedName name="inflaçao_41" localSheetId="3">#REF!</definedName>
    <definedName name="inflaçao_41" localSheetId="4">#REF!</definedName>
    <definedName name="inflaçao_41" localSheetId="6">#REF!</definedName>
    <definedName name="inflaçao_41" localSheetId="7">#REF!</definedName>
    <definedName name="inflaçao_41" localSheetId="0">#REF!</definedName>
    <definedName name="inflaçao_41">#REF!</definedName>
    <definedName name="inflaçao_42" localSheetId="9">#REF!</definedName>
    <definedName name="inflaçao_42" localSheetId="13">#REF!</definedName>
    <definedName name="inflaçao_42" localSheetId="14">#REF!</definedName>
    <definedName name="inflaçao_42" localSheetId="3">#REF!</definedName>
    <definedName name="inflaçao_42" localSheetId="4">#REF!</definedName>
    <definedName name="inflaçao_42" localSheetId="6">#REF!</definedName>
    <definedName name="inflaçao_42" localSheetId="7">#REF!</definedName>
    <definedName name="inflaçao_42" localSheetId="0">#REF!</definedName>
    <definedName name="inflaçao_42">#REF!</definedName>
    <definedName name="inflaçao_43" localSheetId="9">#REF!</definedName>
    <definedName name="inflaçao_43" localSheetId="13">#REF!</definedName>
    <definedName name="inflaçao_43" localSheetId="14">#REF!</definedName>
    <definedName name="inflaçao_43" localSheetId="3">#REF!</definedName>
    <definedName name="inflaçao_43" localSheetId="4">#REF!</definedName>
    <definedName name="inflaçao_43" localSheetId="6">#REF!</definedName>
    <definedName name="inflaçao_43" localSheetId="7">#REF!</definedName>
    <definedName name="inflaçao_43" localSheetId="0">#REF!</definedName>
    <definedName name="inflaçao_43">#REF!</definedName>
    <definedName name="inflação_44" localSheetId="9">#REF!</definedName>
    <definedName name="inflação_44" localSheetId="13">#REF!</definedName>
    <definedName name="inflação_44" localSheetId="14">#REF!</definedName>
    <definedName name="inflação_44" localSheetId="3">#REF!</definedName>
    <definedName name="inflação_44" localSheetId="4">#REF!</definedName>
    <definedName name="inflação_44" localSheetId="6">#REF!</definedName>
    <definedName name="inflação_44" localSheetId="7">#REF!</definedName>
    <definedName name="inflação_44" localSheetId="0">#REF!</definedName>
    <definedName name="inflação_44">#REF!</definedName>
    <definedName name="inflação_45" localSheetId="9">#REF!</definedName>
    <definedName name="inflação_45" localSheetId="13">#REF!</definedName>
    <definedName name="inflação_45" localSheetId="14">#REF!</definedName>
    <definedName name="inflação_45" localSheetId="3">#REF!</definedName>
    <definedName name="inflação_45" localSheetId="4">#REF!</definedName>
    <definedName name="inflação_45" localSheetId="6">#REF!</definedName>
    <definedName name="inflação_45" localSheetId="7">#REF!</definedName>
    <definedName name="inflação_45" localSheetId="0">#REF!</definedName>
    <definedName name="inflação_45">#REF!</definedName>
    <definedName name="inflação_5" localSheetId="9">#REF!</definedName>
    <definedName name="inflação_5" localSheetId="13">#REF!</definedName>
    <definedName name="inflação_5" localSheetId="14">#REF!</definedName>
    <definedName name="inflação_5" localSheetId="3">#REF!</definedName>
    <definedName name="inflação_5" localSheetId="4">#REF!</definedName>
    <definedName name="inflação_5" localSheetId="6">#REF!</definedName>
    <definedName name="inflação_5" localSheetId="7">#REF!</definedName>
    <definedName name="inflação_5" localSheetId="0">#REF!</definedName>
    <definedName name="inflação_5">#REF!</definedName>
    <definedName name="inflação_6" localSheetId="9">#REF!</definedName>
    <definedName name="inflação_6" localSheetId="13">#REF!</definedName>
    <definedName name="inflação_6" localSheetId="14">#REF!</definedName>
    <definedName name="inflação_6" localSheetId="3">#REF!</definedName>
    <definedName name="inflação_6" localSheetId="4">#REF!</definedName>
    <definedName name="inflação_6" localSheetId="6">#REF!</definedName>
    <definedName name="inflação_6" localSheetId="7">#REF!</definedName>
    <definedName name="inflação_6" localSheetId="0">#REF!</definedName>
    <definedName name="inflação_6">#REF!</definedName>
    <definedName name="inflação_7" localSheetId="0">#REF!</definedName>
    <definedName name="inflação_7">#N/A</definedName>
    <definedName name="inflação_8" localSheetId="0">#REF!</definedName>
    <definedName name="inflação_8">#N/A</definedName>
    <definedName name="inflação_9" localSheetId="0">#REF!</definedName>
    <definedName name="inflação_9">#N/A</definedName>
    <definedName name="INSS_Pro_labore">#REF!</definedName>
    <definedName name="Integracao">#REF!</definedName>
    <definedName name="IPK">#REF!</definedName>
    <definedName name="IPK_E_PMM" localSheetId="9">#REF!</definedName>
    <definedName name="IPK_E_PMM" localSheetId="13">#REF!</definedName>
    <definedName name="IPK_E_PMM" localSheetId="14">#REF!</definedName>
    <definedName name="IPK_E_PMM" localSheetId="3">#REF!</definedName>
    <definedName name="IPK_E_PMM" localSheetId="4">#REF!</definedName>
    <definedName name="IPK_E_PMM" localSheetId="6">#REF!</definedName>
    <definedName name="IPK_E_PMM" localSheetId="7">#REF!</definedName>
    <definedName name="IPK_E_PMM" localSheetId="0">#REF!</definedName>
    <definedName name="IPK_E_PMM">#REF!</definedName>
    <definedName name="IPK_E_PMM_12">#REF!</definedName>
    <definedName name="IPK_E_PMM_2">#REF!</definedName>
    <definedName name="IPK_E_PMM_5">#REF!</definedName>
    <definedName name="IPK_E_PMM_7">#REF!</definedName>
    <definedName name="IPK_E_PMM_8">#REF!</definedName>
    <definedName name="IPK_Equivalente">'[5]Análise Tarifária'!$C$10</definedName>
    <definedName name="k">#N/A</definedName>
    <definedName name="leve_diant_sem_sem">'[2](05)Coef.Param.'!#REF!</definedName>
    <definedName name="mar" localSheetId="9">#REF!</definedName>
    <definedName name="mar" localSheetId="13">#REF!</definedName>
    <definedName name="mar" localSheetId="14">#REF!</definedName>
    <definedName name="mar" localSheetId="3">#REF!</definedName>
    <definedName name="mar" localSheetId="6">#REF!</definedName>
    <definedName name="mar" localSheetId="7">#REF!</definedName>
    <definedName name="mar">#REF!</definedName>
    <definedName name="Não">[7]AUX.!$K$2:$K$4</definedName>
    <definedName name="o">#N/A</definedName>
    <definedName name="Orc.">#REF!</definedName>
    <definedName name="PASSAG" localSheetId="9">#REF!</definedName>
    <definedName name="PASSAG" localSheetId="13">#REF!</definedName>
    <definedName name="PASSAG" localSheetId="14">#REF!</definedName>
    <definedName name="PASSAG" localSheetId="3">#REF!</definedName>
    <definedName name="PASSAG" localSheetId="4">#REF!</definedName>
    <definedName name="PASSAG" localSheetId="6">#REF!</definedName>
    <definedName name="PASSAG" localSheetId="7">#REF!</definedName>
    <definedName name="PASSAG" localSheetId="0">#REF!</definedName>
    <definedName name="PASSAG">#REF!</definedName>
    <definedName name="PASSAG_12">#REF!</definedName>
    <definedName name="PASSAG_2">#REF!</definedName>
    <definedName name="PASSAG_5">#REF!</definedName>
    <definedName name="PASSAG_7">#REF!</definedName>
    <definedName name="PASSAG_8">#REF!</definedName>
    <definedName name="Passageiro_equivalente">'[5]Análise Tarifária'!$C$4</definedName>
    <definedName name="pesado_diant_sem_sem">'[2](05)Coef.Param.'!$E$7</definedName>
    <definedName name="plano_de_saude">#REF!</definedName>
    <definedName name="PMM">#REF!</definedName>
    <definedName name="PMM_operacional">#REF!</definedName>
    <definedName name="PMM_Total">'[5]Análise Tarifária'!$C$9</definedName>
    <definedName name="pneu_novo">#REF!</definedName>
    <definedName name="PR_VEIUC_NOVO" localSheetId="9">#REF!</definedName>
    <definedName name="PR_VEIUC_NOVO" localSheetId="13">#REF!</definedName>
    <definedName name="PR_VEIUC_NOVO" localSheetId="14">#REF!</definedName>
    <definedName name="PR_VEIUC_NOVO" localSheetId="3">#REF!</definedName>
    <definedName name="PR_VEIUC_NOVO" localSheetId="4">#REF!</definedName>
    <definedName name="PR_VEIUC_NOVO" localSheetId="6">#REF!</definedName>
    <definedName name="PR_VEIUC_NOVO" localSheetId="7">#REF!</definedName>
    <definedName name="PR_VEIUC_NOVO" localSheetId="0">#REF!</definedName>
    <definedName name="PR_VEIUC_NOVO">#REF!</definedName>
    <definedName name="PR_VEIUC_NOVO_12">#REF!</definedName>
    <definedName name="PR_VEIUC_NOVO_2">#REF!</definedName>
    <definedName name="PR_VEIUC_NOVO_5">#REF!</definedName>
    <definedName name="PR_VEIUC_NOVO_7">#REF!</definedName>
    <definedName name="PR_VEIUC_NOVO_8">#REF!</definedName>
    <definedName name="prazo" localSheetId="0">#REF!</definedName>
    <definedName name="prazo">#N/A</definedName>
    <definedName name="prazo__44" localSheetId="9">#REF!</definedName>
    <definedName name="prazo__44" localSheetId="13">#REF!</definedName>
    <definedName name="prazo__44" localSheetId="14">#REF!</definedName>
    <definedName name="prazo__44" localSheetId="3">#REF!</definedName>
    <definedName name="prazo__44" localSheetId="4">#REF!</definedName>
    <definedName name="prazo__44" localSheetId="5">#REF!</definedName>
    <definedName name="prazo__44" localSheetId="6">#REF!</definedName>
    <definedName name="prazo__44" localSheetId="7">#REF!</definedName>
    <definedName name="prazo__44" localSheetId="0">#REF!</definedName>
    <definedName name="prazo__44">#REF!</definedName>
    <definedName name="prazo_10" localSheetId="9">#REF!</definedName>
    <definedName name="prazo_10" localSheetId="13">#REF!</definedName>
    <definedName name="prazo_10" localSheetId="14">#REF!</definedName>
    <definedName name="prazo_10" localSheetId="3">#REF!</definedName>
    <definedName name="prazo_10" localSheetId="4">#REF!</definedName>
    <definedName name="prazo_10" localSheetId="6">#REF!</definedName>
    <definedName name="prazo_10" localSheetId="7">#REF!</definedName>
    <definedName name="prazo_10" localSheetId="0">#REF!</definedName>
    <definedName name="prazo_10">#REF!</definedName>
    <definedName name="prazo_11" localSheetId="9">#REF!</definedName>
    <definedName name="prazo_11" localSheetId="13">#REF!</definedName>
    <definedName name="prazo_11" localSheetId="14">#REF!</definedName>
    <definedName name="prazo_11" localSheetId="3">#REF!</definedName>
    <definedName name="prazo_11" localSheetId="4">#REF!</definedName>
    <definedName name="prazo_11" localSheetId="6">#REF!</definedName>
    <definedName name="prazo_11" localSheetId="7">#REF!</definedName>
    <definedName name="prazo_11" localSheetId="0">#REF!</definedName>
    <definedName name="prazo_11">#REF!</definedName>
    <definedName name="prazo_11_1">NA()</definedName>
    <definedName name="prazo_12" localSheetId="9">#REF!</definedName>
    <definedName name="prazo_12" localSheetId="13">#REF!</definedName>
    <definedName name="prazo_12" localSheetId="14">#REF!</definedName>
    <definedName name="prazo_12" localSheetId="3">#REF!</definedName>
    <definedName name="prazo_12" localSheetId="4">#REF!</definedName>
    <definedName name="prazo_12" localSheetId="5">#REF!</definedName>
    <definedName name="prazo_12" localSheetId="6">#REF!</definedName>
    <definedName name="prazo_12" localSheetId="7">#REF!</definedName>
    <definedName name="prazo_12" localSheetId="0">#REF!</definedName>
    <definedName name="prazo_12">#REF!</definedName>
    <definedName name="prazo_18" localSheetId="9">#REF!</definedName>
    <definedName name="prazo_18" localSheetId="13">#REF!</definedName>
    <definedName name="prazo_18" localSheetId="14">#REF!</definedName>
    <definedName name="prazo_18" localSheetId="3">#REF!</definedName>
    <definedName name="prazo_18" localSheetId="4">#REF!</definedName>
    <definedName name="prazo_18" localSheetId="5">#REF!</definedName>
    <definedName name="prazo_18" localSheetId="6">#REF!</definedName>
    <definedName name="prazo_18" localSheetId="7">#REF!</definedName>
    <definedName name="prazo_18" localSheetId="0">#REF!</definedName>
    <definedName name="prazo_18">#REF!</definedName>
    <definedName name="prazo_19" localSheetId="9">#REF!</definedName>
    <definedName name="prazo_19" localSheetId="13">#REF!</definedName>
    <definedName name="prazo_19" localSheetId="14">#REF!</definedName>
    <definedName name="prazo_19" localSheetId="3">#REF!</definedName>
    <definedName name="prazo_19" localSheetId="4">#REF!</definedName>
    <definedName name="prazo_19" localSheetId="6">#REF!</definedName>
    <definedName name="prazo_19" localSheetId="7">#REF!</definedName>
    <definedName name="prazo_19" localSheetId="0">#REF!</definedName>
    <definedName name="prazo_19">#REF!</definedName>
    <definedName name="prazo_20" localSheetId="9">#REF!</definedName>
    <definedName name="prazo_20" localSheetId="13">#REF!</definedName>
    <definedName name="prazo_20" localSheetId="14">#REF!</definedName>
    <definedName name="prazo_20" localSheetId="3">#REF!</definedName>
    <definedName name="prazo_20" localSheetId="4">#REF!</definedName>
    <definedName name="prazo_20" localSheetId="5">#REF!</definedName>
    <definedName name="prazo_20" localSheetId="6">#REF!</definedName>
    <definedName name="prazo_20" localSheetId="7">#REF!</definedName>
    <definedName name="prazo_20" localSheetId="0">#REF!</definedName>
    <definedName name="prazo_20">#REF!</definedName>
    <definedName name="prazo_21" localSheetId="9">#REF!</definedName>
    <definedName name="prazo_21" localSheetId="13">#REF!</definedName>
    <definedName name="prazo_21" localSheetId="14">#REF!</definedName>
    <definedName name="prazo_21" localSheetId="3">#REF!</definedName>
    <definedName name="prazo_21" localSheetId="4">#REF!</definedName>
    <definedName name="prazo_21" localSheetId="5">#REF!</definedName>
    <definedName name="prazo_21" localSheetId="6">#REF!</definedName>
    <definedName name="prazo_21" localSheetId="7">#REF!</definedName>
    <definedName name="prazo_21" localSheetId="0">#REF!</definedName>
    <definedName name="prazo_21">#REF!</definedName>
    <definedName name="prazo_22" localSheetId="9">#REF!</definedName>
    <definedName name="prazo_22" localSheetId="13">#REF!</definedName>
    <definedName name="prazo_22" localSheetId="14">#REF!</definedName>
    <definedName name="prazo_22" localSheetId="3">#REF!</definedName>
    <definedName name="prazo_22" localSheetId="4">#REF!</definedName>
    <definedName name="prazo_22" localSheetId="5">#REF!</definedName>
    <definedName name="prazo_22" localSheetId="6">#REF!</definedName>
    <definedName name="prazo_22" localSheetId="7">#REF!</definedName>
    <definedName name="prazo_22" localSheetId="0">#REF!</definedName>
    <definedName name="prazo_22">#REF!</definedName>
    <definedName name="prazo_23" localSheetId="9">#REF!</definedName>
    <definedName name="prazo_23" localSheetId="13">#REF!</definedName>
    <definedName name="prazo_23" localSheetId="14">#REF!</definedName>
    <definedName name="prazo_23" localSheetId="3">#REF!</definedName>
    <definedName name="prazo_23" localSheetId="4">#REF!</definedName>
    <definedName name="prazo_23" localSheetId="5">#REF!</definedName>
    <definedName name="prazo_23" localSheetId="6">#REF!</definedName>
    <definedName name="prazo_23" localSheetId="7">#REF!</definedName>
    <definedName name="prazo_23" localSheetId="0">#REF!</definedName>
    <definedName name="prazo_23">#REF!</definedName>
    <definedName name="prazo_24" localSheetId="9">#REF!</definedName>
    <definedName name="prazo_24" localSheetId="13">#REF!</definedName>
    <definedName name="prazo_24" localSheetId="14">#REF!</definedName>
    <definedName name="prazo_24" localSheetId="3">#REF!</definedName>
    <definedName name="prazo_24" localSheetId="4">#REF!</definedName>
    <definedName name="prazo_24" localSheetId="5">#REF!</definedName>
    <definedName name="prazo_24" localSheetId="6">#REF!</definedName>
    <definedName name="prazo_24" localSheetId="7">#REF!</definedName>
    <definedName name="prazo_24" localSheetId="0">#REF!</definedName>
    <definedName name="prazo_24">#REF!</definedName>
    <definedName name="prazo_25" localSheetId="9">#REF!</definedName>
    <definedName name="prazo_25" localSheetId="13">#REF!</definedName>
    <definedName name="prazo_25" localSheetId="14">#REF!</definedName>
    <definedName name="prazo_25" localSheetId="3">#REF!</definedName>
    <definedName name="prazo_25" localSheetId="4">#REF!</definedName>
    <definedName name="prazo_25" localSheetId="5">#REF!</definedName>
    <definedName name="prazo_25" localSheetId="6">#REF!</definedName>
    <definedName name="prazo_25" localSheetId="7">#REF!</definedName>
    <definedName name="prazo_25" localSheetId="0">#REF!</definedName>
    <definedName name="prazo_25">#REF!</definedName>
    <definedName name="prazo_26" localSheetId="9">#REF!</definedName>
    <definedName name="prazo_26" localSheetId="13">#REF!</definedName>
    <definedName name="prazo_26" localSheetId="14">#REF!</definedName>
    <definedName name="prazo_26" localSheetId="3">#REF!</definedName>
    <definedName name="prazo_26" localSheetId="4">#REF!</definedName>
    <definedName name="prazo_26" localSheetId="5">#REF!</definedName>
    <definedName name="prazo_26" localSheetId="6">#REF!</definedName>
    <definedName name="prazo_26" localSheetId="7">#REF!</definedName>
    <definedName name="prazo_26" localSheetId="0">#REF!</definedName>
    <definedName name="prazo_26">#REF!</definedName>
    <definedName name="prazo_27" localSheetId="9">#REF!</definedName>
    <definedName name="prazo_27" localSheetId="13">#REF!</definedName>
    <definedName name="prazo_27" localSheetId="14">#REF!</definedName>
    <definedName name="prazo_27" localSheetId="3">#REF!</definedName>
    <definedName name="prazo_27" localSheetId="4">#REF!</definedName>
    <definedName name="prazo_27" localSheetId="5">#REF!</definedName>
    <definedName name="prazo_27" localSheetId="6">#REF!</definedName>
    <definedName name="prazo_27" localSheetId="7">#REF!</definedName>
    <definedName name="prazo_27" localSheetId="0">#REF!</definedName>
    <definedName name="prazo_27">#REF!</definedName>
    <definedName name="prazo_28" localSheetId="9">#REF!</definedName>
    <definedName name="prazo_28" localSheetId="13">#REF!</definedName>
    <definedName name="prazo_28" localSheetId="14">#REF!</definedName>
    <definedName name="prazo_28" localSheetId="3">#REF!</definedName>
    <definedName name="prazo_28" localSheetId="4">#REF!</definedName>
    <definedName name="prazo_28" localSheetId="5">#REF!</definedName>
    <definedName name="prazo_28" localSheetId="6">#REF!</definedName>
    <definedName name="prazo_28" localSheetId="7">#REF!</definedName>
    <definedName name="prazo_28" localSheetId="0">#REF!</definedName>
    <definedName name="prazo_28">#REF!</definedName>
    <definedName name="prazo_29" localSheetId="9">#REF!</definedName>
    <definedName name="prazo_29" localSheetId="13">#REF!</definedName>
    <definedName name="prazo_29" localSheetId="14">#REF!</definedName>
    <definedName name="prazo_29" localSheetId="3">#REF!</definedName>
    <definedName name="prazo_29" localSheetId="4">#REF!</definedName>
    <definedName name="prazo_29" localSheetId="5">#REF!</definedName>
    <definedName name="prazo_29" localSheetId="6">#REF!</definedName>
    <definedName name="prazo_29" localSheetId="7">#REF!</definedName>
    <definedName name="prazo_29" localSheetId="0">#REF!</definedName>
    <definedName name="prazo_29">#REF!</definedName>
    <definedName name="prazo_30" localSheetId="9">#REF!</definedName>
    <definedName name="prazo_30" localSheetId="13">#REF!</definedName>
    <definedName name="prazo_30" localSheetId="14">#REF!</definedName>
    <definedName name="prazo_30" localSheetId="3">#REF!</definedName>
    <definedName name="prazo_30" localSheetId="4">#REF!</definedName>
    <definedName name="prazo_30" localSheetId="5">#REF!</definedName>
    <definedName name="prazo_30" localSheetId="6">#REF!</definedName>
    <definedName name="prazo_30" localSheetId="7">#REF!</definedName>
    <definedName name="prazo_30" localSheetId="0">#REF!</definedName>
    <definedName name="prazo_30">#REF!</definedName>
    <definedName name="prazo_31" localSheetId="9">#REF!</definedName>
    <definedName name="prazo_31" localSheetId="13">#REF!</definedName>
    <definedName name="prazo_31" localSheetId="14">#REF!</definedName>
    <definedName name="prazo_31" localSheetId="3">#REF!</definedName>
    <definedName name="prazo_31" localSheetId="4">#REF!</definedName>
    <definedName name="prazo_31" localSheetId="5">#REF!</definedName>
    <definedName name="prazo_31" localSheetId="6">#REF!</definedName>
    <definedName name="prazo_31" localSheetId="7">#REF!</definedName>
    <definedName name="prazo_31" localSheetId="0">#REF!</definedName>
    <definedName name="prazo_31">#REF!</definedName>
    <definedName name="prazo_32" localSheetId="9">#REF!</definedName>
    <definedName name="prazo_32" localSheetId="13">#REF!</definedName>
    <definedName name="prazo_32" localSheetId="14">#REF!</definedName>
    <definedName name="prazo_32" localSheetId="3">#REF!</definedName>
    <definedName name="prazo_32" localSheetId="4">#REF!</definedName>
    <definedName name="prazo_32" localSheetId="5">#REF!</definedName>
    <definedName name="prazo_32" localSheetId="6">#REF!</definedName>
    <definedName name="prazo_32" localSheetId="7">#REF!</definedName>
    <definedName name="prazo_32" localSheetId="0">#REF!</definedName>
    <definedName name="prazo_32">#REF!</definedName>
    <definedName name="prazo_33" localSheetId="9">#REF!</definedName>
    <definedName name="prazo_33" localSheetId="13">#REF!</definedName>
    <definedName name="prazo_33" localSheetId="14">#REF!</definedName>
    <definedName name="prazo_33" localSheetId="3">#REF!</definedName>
    <definedName name="prazo_33" localSheetId="4">#REF!</definedName>
    <definedName name="prazo_33" localSheetId="5">#REF!</definedName>
    <definedName name="prazo_33" localSheetId="6">#REF!</definedName>
    <definedName name="prazo_33" localSheetId="7">#REF!</definedName>
    <definedName name="prazo_33" localSheetId="0">#REF!</definedName>
    <definedName name="prazo_33">#REF!</definedName>
    <definedName name="prazo_34" localSheetId="9">#REF!</definedName>
    <definedName name="prazo_34" localSheetId="13">#REF!</definedName>
    <definedName name="prazo_34" localSheetId="14">#REF!</definedName>
    <definedName name="prazo_34" localSheetId="3">#REF!</definedName>
    <definedName name="prazo_34" localSheetId="4">#REF!</definedName>
    <definedName name="prazo_34" localSheetId="5">#REF!</definedName>
    <definedName name="prazo_34" localSheetId="6">#REF!</definedName>
    <definedName name="prazo_34" localSheetId="7">#REF!</definedName>
    <definedName name="prazo_34" localSheetId="0">#REF!</definedName>
    <definedName name="prazo_34">#REF!</definedName>
    <definedName name="prazo_35" localSheetId="9">#REF!</definedName>
    <definedName name="prazo_35" localSheetId="13">#REF!</definedName>
    <definedName name="prazo_35" localSheetId="14">#REF!</definedName>
    <definedName name="prazo_35" localSheetId="3">#REF!</definedName>
    <definedName name="prazo_35" localSheetId="4">#REF!</definedName>
    <definedName name="prazo_35" localSheetId="5">#REF!</definedName>
    <definedName name="prazo_35" localSheetId="6">#REF!</definedName>
    <definedName name="prazo_35" localSheetId="7">#REF!</definedName>
    <definedName name="prazo_35" localSheetId="0">#REF!</definedName>
    <definedName name="prazo_35">#REF!</definedName>
    <definedName name="prazo_36" localSheetId="9">#REF!</definedName>
    <definedName name="prazo_36" localSheetId="13">#REF!</definedName>
    <definedName name="prazo_36" localSheetId="14">#REF!</definedName>
    <definedName name="prazo_36" localSheetId="3">#REF!</definedName>
    <definedName name="prazo_36" localSheetId="4">#REF!</definedName>
    <definedName name="prazo_36" localSheetId="5">#REF!</definedName>
    <definedName name="prazo_36" localSheetId="6">#REF!</definedName>
    <definedName name="prazo_36" localSheetId="7">#REF!</definedName>
    <definedName name="prazo_36" localSheetId="0">#REF!</definedName>
    <definedName name="prazo_36">#REF!</definedName>
    <definedName name="prazo_37" localSheetId="9">#REF!</definedName>
    <definedName name="prazo_37" localSheetId="13">#REF!</definedName>
    <definedName name="prazo_37" localSheetId="14">#REF!</definedName>
    <definedName name="prazo_37" localSheetId="3">#REF!</definedName>
    <definedName name="prazo_37" localSheetId="4">#REF!</definedName>
    <definedName name="prazo_37" localSheetId="5">#REF!</definedName>
    <definedName name="prazo_37" localSheetId="6">#REF!</definedName>
    <definedName name="prazo_37" localSheetId="7">#REF!</definedName>
    <definedName name="prazo_37" localSheetId="0">#REF!</definedName>
    <definedName name="prazo_37">#REF!</definedName>
    <definedName name="prazo_38" localSheetId="9">#REF!</definedName>
    <definedName name="prazo_38" localSheetId="13">#REF!</definedName>
    <definedName name="prazo_38" localSheetId="14">#REF!</definedName>
    <definedName name="prazo_38" localSheetId="3">#REF!</definedName>
    <definedName name="prazo_38" localSheetId="4">#REF!</definedName>
    <definedName name="prazo_38" localSheetId="5">#REF!</definedName>
    <definedName name="prazo_38" localSheetId="6">#REF!</definedName>
    <definedName name="prazo_38" localSheetId="7">#REF!</definedName>
    <definedName name="prazo_38" localSheetId="0">#REF!</definedName>
    <definedName name="prazo_38">#REF!</definedName>
    <definedName name="prazo_39" localSheetId="9">#REF!</definedName>
    <definedName name="prazo_39" localSheetId="13">#REF!</definedName>
    <definedName name="prazo_39" localSheetId="14">#REF!</definedName>
    <definedName name="prazo_39" localSheetId="3">#REF!</definedName>
    <definedName name="prazo_39" localSheetId="4">#REF!</definedName>
    <definedName name="prazo_39" localSheetId="6">#REF!</definedName>
    <definedName name="prazo_39" localSheetId="7">#REF!</definedName>
    <definedName name="prazo_39" localSheetId="0">#REF!</definedName>
    <definedName name="prazo_39">#REF!</definedName>
    <definedName name="prazo_40" localSheetId="9">#REF!</definedName>
    <definedName name="prazo_40" localSheetId="13">#REF!</definedName>
    <definedName name="prazo_40" localSheetId="14">#REF!</definedName>
    <definedName name="prazo_40" localSheetId="3">#REF!</definedName>
    <definedName name="prazo_40" localSheetId="4">#REF!</definedName>
    <definedName name="prazo_40" localSheetId="6">#REF!</definedName>
    <definedName name="prazo_40" localSheetId="7">#REF!</definedName>
    <definedName name="prazo_40" localSheetId="0">#REF!</definedName>
    <definedName name="prazo_40">#REF!</definedName>
    <definedName name="prazo_41" localSheetId="9">#REF!</definedName>
    <definedName name="prazo_41" localSheetId="13">#REF!</definedName>
    <definedName name="prazo_41" localSheetId="14">#REF!</definedName>
    <definedName name="prazo_41" localSheetId="3">#REF!</definedName>
    <definedName name="prazo_41" localSheetId="4">#REF!</definedName>
    <definedName name="prazo_41" localSheetId="6">#REF!</definedName>
    <definedName name="prazo_41" localSheetId="7">#REF!</definedName>
    <definedName name="prazo_41" localSheetId="0">#REF!</definedName>
    <definedName name="prazo_41">#REF!</definedName>
    <definedName name="prazo_42" localSheetId="9">#REF!</definedName>
    <definedName name="prazo_42" localSheetId="13">#REF!</definedName>
    <definedName name="prazo_42" localSheetId="14">#REF!</definedName>
    <definedName name="prazo_42" localSheetId="3">#REF!</definedName>
    <definedName name="prazo_42" localSheetId="4">#REF!</definedName>
    <definedName name="prazo_42" localSheetId="6">#REF!</definedName>
    <definedName name="prazo_42" localSheetId="7">#REF!</definedName>
    <definedName name="prazo_42" localSheetId="0">#REF!</definedName>
    <definedName name="prazo_42">#REF!</definedName>
    <definedName name="prazo_43" localSheetId="9">#REF!</definedName>
    <definedName name="prazo_43" localSheetId="13">#REF!</definedName>
    <definedName name="prazo_43" localSheetId="14">#REF!</definedName>
    <definedName name="prazo_43" localSheetId="3">#REF!</definedName>
    <definedName name="prazo_43" localSheetId="4">#REF!</definedName>
    <definedName name="prazo_43" localSheetId="6">#REF!</definedName>
    <definedName name="prazo_43" localSheetId="7">#REF!</definedName>
    <definedName name="prazo_43" localSheetId="0">#REF!</definedName>
    <definedName name="prazo_43">#REF!</definedName>
    <definedName name="prazo_44" localSheetId="9">#REF!</definedName>
    <definedName name="prazo_44" localSheetId="13">#REF!</definedName>
    <definedName name="prazo_44" localSheetId="14">#REF!</definedName>
    <definedName name="prazo_44" localSheetId="3">#REF!</definedName>
    <definedName name="prazo_44" localSheetId="4">#REF!</definedName>
    <definedName name="prazo_44" localSheetId="6">#REF!</definedName>
    <definedName name="prazo_44" localSheetId="7">#REF!</definedName>
    <definedName name="prazo_44" localSheetId="0">#REF!</definedName>
    <definedName name="prazo_44">#REF!</definedName>
    <definedName name="prazo_5" localSheetId="9">#REF!</definedName>
    <definedName name="prazo_5" localSheetId="13">#REF!</definedName>
    <definedName name="prazo_5" localSheetId="14">#REF!</definedName>
    <definedName name="prazo_5" localSheetId="3">#REF!</definedName>
    <definedName name="prazo_5" localSheetId="4">#REF!</definedName>
    <definedName name="prazo_5" localSheetId="6">#REF!</definedName>
    <definedName name="prazo_5" localSheetId="7">#REF!</definedName>
    <definedName name="prazo_5" localSheetId="0">#REF!</definedName>
    <definedName name="prazo_5">#REF!</definedName>
    <definedName name="prazo_6" localSheetId="9">#REF!</definedName>
    <definedName name="prazo_6" localSheetId="13">#REF!</definedName>
    <definedName name="prazo_6" localSheetId="14">#REF!</definedName>
    <definedName name="prazo_6" localSheetId="3">#REF!</definedName>
    <definedName name="prazo_6" localSheetId="4">#REF!</definedName>
    <definedName name="prazo_6" localSheetId="6">#REF!</definedName>
    <definedName name="prazo_6" localSheetId="7">#REF!</definedName>
    <definedName name="prazo_6" localSheetId="0">#REF!</definedName>
    <definedName name="prazo_6">#REF!</definedName>
    <definedName name="prazo_7" localSheetId="0">#REF!</definedName>
    <definedName name="prazo_7">#N/A</definedName>
    <definedName name="prazo_8" localSheetId="0">#REF!</definedName>
    <definedName name="prazo_8">#N/A</definedName>
    <definedName name="prazo_9" localSheetId="0">#REF!</definedName>
    <definedName name="prazo_9">#N/A</definedName>
    <definedName name="Print_Area_2">'[3](11)Enc.Soc.'!#REF!</definedName>
    <definedName name="Print_Area_4">#REF!</definedName>
    <definedName name="Print_Area_8">#REF!</definedName>
    <definedName name="Pro_labore">#REF!</definedName>
    <definedName name="q">#N/A</definedName>
    <definedName name="recapagem">#REF!</definedName>
    <definedName name="receita_publicidade">#REF!</definedName>
    <definedName name="sal_cobrador">#REF!</definedName>
    <definedName name="sal_fiscal">#REF!</definedName>
    <definedName name="sal_motorista">#REF!</definedName>
    <definedName name="salário" localSheetId="0">#REF!</definedName>
    <definedName name="salário">#N/A</definedName>
    <definedName name="salário_1" localSheetId="0">#REF!</definedName>
    <definedName name="salário_1">#N/A</definedName>
    <definedName name="salário_10" localSheetId="9">#REF!</definedName>
    <definedName name="salário_10" localSheetId="13">#REF!</definedName>
    <definedName name="salário_10" localSheetId="14">#REF!</definedName>
    <definedName name="salário_10" localSheetId="3">#REF!</definedName>
    <definedName name="salário_10" localSheetId="4">#REF!</definedName>
    <definedName name="salário_10" localSheetId="5">#REF!</definedName>
    <definedName name="salário_10" localSheetId="6">#REF!</definedName>
    <definedName name="salário_10" localSheetId="7">#REF!</definedName>
    <definedName name="salário_10" localSheetId="0">#REF!</definedName>
    <definedName name="salário_10">#REF!</definedName>
    <definedName name="salário_11" localSheetId="9">#REF!</definedName>
    <definedName name="salário_11" localSheetId="13">#REF!</definedName>
    <definedName name="salário_11" localSheetId="14">#REF!</definedName>
    <definedName name="salário_11" localSheetId="3">#REF!</definedName>
    <definedName name="salário_11" localSheetId="4">#REF!</definedName>
    <definedName name="salário_11" localSheetId="6">#REF!</definedName>
    <definedName name="salário_11" localSheetId="7">#REF!</definedName>
    <definedName name="salário_11" localSheetId="0">#REF!</definedName>
    <definedName name="salário_11">#REF!</definedName>
    <definedName name="salário_11_1">NA()</definedName>
    <definedName name="salário_12" localSheetId="9">#REF!</definedName>
    <definedName name="salário_12" localSheetId="13">#REF!</definedName>
    <definedName name="salário_12" localSheetId="14">#REF!</definedName>
    <definedName name="salário_12" localSheetId="3">#REF!</definedName>
    <definedName name="salário_12" localSheetId="4">#REF!</definedName>
    <definedName name="salário_12" localSheetId="5">#REF!</definedName>
    <definedName name="salário_12" localSheetId="6">#REF!</definedName>
    <definedName name="salário_12" localSheetId="7">#REF!</definedName>
    <definedName name="salário_12" localSheetId="0">#REF!</definedName>
    <definedName name="salário_12">#REF!</definedName>
    <definedName name="salário_18" localSheetId="9">#REF!</definedName>
    <definedName name="salário_18" localSheetId="13">#REF!</definedName>
    <definedName name="salário_18" localSheetId="14">#REF!</definedName>
    <definedName name="salário_18" localSheetId="3">#REF!</definedName>
    <definedName name="salário_18" localSheetId="4">#REF!</definedName>
    <definedName name="salário_18" localSheetId="5">#REF!</definedName>
    <definedName name="salário_18" localSheetId="6">#REF!</definedName>
    <definedName name="salário_18" localSheetId="7">#REF!</definedName>
    <definedName name="salário_18" localSheetId="0">#REF!</definedName>
    <definedName name="salário_18">#REF!</definedName>
    <definedName name="salário_19" localSheetId="9">#REF!</definedName>
    <definedName name="salário_19" localSheetId="13">#REF!</definedName>
    <definedName name="salário_19" localSheetId="14">#REF!</definedName>
    <definedName name="salário_19" localSheetId="3">#REF!</definedName>
    <definedName name="salário_19" localSheetId="4">#REF!</definedName>
    <definedName name="salário_19" localSheetId="6">#REF!</definedName>
    <definedName name="salário_19" localSheetId="7">#REF!</definedName>
    <definedName name="salário_19" localSheetId="0">#REF!</definedName>
    <definedName name="salário_19">#REF!</definedName>
    <definedName name="salário_20" localSheetId="9">#REF!</definedName>
    <definedName name="salário_20" localSheetId="13">#REF!</definedName>
    <definedName name="salário_20" localSheetId="14">#REF!</definedName>
    <definedName name="salário_20" localSheetId="3">#REF!</definedName>
    <definedName name="salário_20" localSheetId="4">#REF!</definedName>
    <definedName name="salário_20" localSheetId="5">#REF!</definedName>
    <definedName name="salário_20" localSheetId="6">#REF!</definedName>
    <definedName name="salário_20" localSheetId="7">#REF!</definedName>
    <definedName name="salário_20" localSheetId="0">#REF!</definedName>
    <definedName name="salário_20">#REF!</definedName>
    <definedName name="salário_21" localSheetId="9">#REF!</definedName>
    <definedName name="salário_21" localSheetId="13">#REF!</definedName>
    <definedName name="salário_21" localSheetId="14">#REF!</definedName>
    <definedName name="salário_21" localSheetId="3">#REF!</definedName>
    <definedName name="salário_21" localSheetId="4">#REF!</definedName>
    <definedName name="salário_21" localSheetId="5">#REF!</definedName>
    <definedName name="salário_21" localSheetId="6">#REF!</definedName>
    <definedName name="salário_21" localSheetId="7">#REF!</definedName>
    <definedName name="salário_21" localSheetId="0">#REF!</definedName>
    <definedName name="salário_21">#REF!</definedName>
    <definedName name="salário_22" localSheetId="9">#REF!</definedName>
    <definedName name="salário_22" localSheetId="13">#REF!</definedName>
    <definedName name="salário_22" localSheetId="14">#REF!</definedName>
    <definedName name="salário_22" localSheetId="3">#REF!</definedName>
    <definedName name="salário_22" localSheetId="4">#REF!</definedName>
    <definedName name="salário_22" localSheetId="5">#REF!</definedName>
    <definedName name="salário_22" localSheetId="6">#REF!</definedName>
    <definedName name="salário_22" localSheetId="7">#REF!</definedName>
    <definedName name="salário_22" localSheetId="0">#REF!</definedName>
    <definedName name="salário_22">#REF!</definedName>
    <definedName name="salário_23" localSheetId="9">#REF!</definedName>
    <definedName name="salário_23" localSheetId="13">#REF!</definedName>
    <definedName name="salário_23" localSheetId="14">#REF!</definedName>
    <definedName name="salário_23" localSheetId="3">#REF!</definedName>
    <definedName name="salário_23" localSheetId="4">#REF!</definedName>
    <definedName name="salário_23" localSheetId="5">#REF!</definedName>
    <definedName name="salário_23" localSheetId="6">#REF!</definedName>
    <definedName name="salário_23" localSheetId="7">#REF!</definedName>
    <definedName name="salário_23" localSheetId="0">#REF!</definedName>
    <definedName name="salário_23">#REF!</definedName>
    <definedName name="salário_24" localSheetId="9">#REF!</definedName>
    <definedName name="salário_24" localSheetId="13">#REF!</definedName>
    <definedName name="salário_24" localSheetId="14">#REF!</definedName>
    <definedName name="salário_24" localSheetId="3">#REF!</definedName>
    <definedName name="salário_24" localSheetId="4">#REF!</definedName>
    <definedName name="salário_24" localSheetId="5">#REF!</definedName>
    <definedName name="salário_24" localSheetId="6">#REF!</definedName>
    <definedName name="salário_24" localSheetId="7">#REF!</definedName>
    <definedName name="salário_24" localSheetId="0">#REF!</definedName>
    <definedName name="salário_24">#REF!</definedName>
    <definedName name="salário_25" localSheetId="9">#REF!</definedName>
    <definedName name="salário_25" localSheetId="13">#REF!</definedName>
    <definedName name="salário_25" localSheetId="14">#REF!</definedName>
    <definedName name="salário_25" localSheetId="3">#REF!</definedName>
    <definedName name="salário_25" localSheetId="4">#REF!</definedName>
    <definedName name="salário_25" localSheetId="5">#REF!</definedName>
    <definedName name="salário_25" localSheetId="6">#REF!</definedName>
    <definedName name="salário_25" localSheetId="7">#REF!</definedName>
    <definedName name="salário_25" localSheetId="0">#REF!</definedName>
    <definedName name="salário_25">#REF!</definedName>
    <definedName name="salário_26" localSheetId="9">#REF!</definedName>
    <definedName name="salário_26" localSheetId="13">#REF!</definedName>
    <definedName name="salário_26" localSheetId="14">#REF!</definedName>
    <definedName name="salário_26" localSheetId="3">#REF!</definedName>
    <definedName name="salário_26" localSheetId="4">#REF!</definedName>
    <definedName name="salário_26" localSheetId="5">#REF!</definedName>
    <definedName name="salário_26" localSheetId="6">#REF!</definedName>
    <definedName name="salário_26" localSheetId="7">#REF!</definedName>
    <definedName name="salário_26" localSheetId="0">#REF!</definedName>
    <definedName name="salário_26">#REF!</definedName>
    <definedName name="salário_27" localSheetId="9">#REF!</definedName>
    <definedName name="salário_27" localSheetId="13">#REF!</definedName>
    <definedName name="salário_27" localSheetId="14">#REF!</definedName>
    <definedName name="salário_27" localSheetId="3">#REF!</definedName>
    <definedName name="salário_27" localSheetId="4">#REF!</definedName>
    <definedName name="salário_27" localSheetId="5">#REF!</definedName>
    <definedName name="salário_27" localSheetId="6">#REF!</definedName>
    <definedName name="salário_27" localSheetId="7">#REF!</definedName>
    <definedName name="salário_27" localSheetId="0">#REF!</definedName>
    <definedName name="salário_27">#REF!</definedName>
    <definedName name="salário_28" localSheetId="9">#REF!</definedName>
    <definedName name="salário_28" localSheetId="13">#REF!</definedName>
    <definedName name="salário_28" localSheetId="14">#REF!</definedName>
    <definedName name="salário_28" localSheetId="3">#REF!</definedName>
    <definedName name="salário_28" localSheetId="4">#REF!</definedName>
    <definedName name="salário_28" localSheetId="5">#REF!</definedName>
    <definedName name="salário_28" localSheetId="6">#REF!</definedName>
    <definedName name="salário_28" localSheetId="7">#REF!</definedName>
    <definedName name="salário_28" localSheetId="0">#REF!</definedName>
    <definedName name="salário_28">#REF!</definedName>
    <definedName name="salário_29" localSheetId="9">#REF!</definedName>
    <definedName name="salário_29" localSheetId="13">#REF!</definedName>
    <definedName name="salário_29" localSheetId="14">#REF!</definedName>
    <definedName name="salário_29" localSheetId="3">#REF!</definedName>
    <definedName name="salário_29" localSheetId="4">#REF!</definedName>
    <definedName name="salário_29" localSheetId="5">#REF!</definedName>
    <definedName name="salário_29" localSheetId="6">#REF!</definedName>
    <definedName name="salário_29" localSheetId="7">#REF!</definedName>
    <definedName name="salário_29" localSheetId="0">#REF!</definedName>
    <definedName name="salário_29">#REF!</definedName>
    <definedName name="salário_30" localSheetId="9">#REF!</definedName>
    <definedName name="salário_30" localSheetId="13">#REF!</definedName>
    <definedName name="salário_30" localSheetId="14">#REF!</definedName>
    <definedName name="salário_30" localSheetId="3">#REF!</definedName>
    <definedName name="salário_30" localSheetId="4">#REF!</definedName>
    <definedName name="salário_30" localSheetId="5">#REF!</definedName>
    <definedName name="salário_30" localSheetId="6">#REF!</definedName>
    <definedName name="salário_30" localSheetId="7">#REF!</definedName>
    <definedName name="salário_30" localSheetId="0">#REF!</definedName>
    <definedName name="salário_30">#REF!</definedName>
    <definedName name="salário_31" localSheetId="9">#REF!</definedName>
    <definedName name="salário_31" localSheetId="13">#REF!</definedName>
    <definedName name="salário_31" localSheetId="14">#REF!</definedName>
    <definedName name="salário_31" localSheetId="3">#REF!</definedName>
    <definedName name="salário_31" localSheetId="4">#REF!</definedName>
    <definedName name="salário_31" localSheetId="5">#REF!</definedName>
    <definedName name="salário_31" localSheetId="6">#REF!</definedName>
    <definedName name="salário_31" localSheetId="7">#REF!</definedName>
    <definedName name="salário_31" localSheetId="0">#REF!</definedName>
    <definedName name="salário_31">#REF!</definedName>
    <definedName name="salário_32" localSheetId="9">#REF!</definedName>
    <definedName name="salário_32" localSheetId="13">#REF!</definedName>
    <definedName name="salário_32" localSheetId="14">#REF!</definedName>
    <definedName name="salário_32" localSheetId="3">#REF!</definedName>
    <definedName name="salário_32" localSheetId="4">#REF!</definedName>
    <definedName name="salário_32" localSheetId="5">#REF!</definedName>
    <definedName name="salário_32" localSheetId="6">#REF!</definedName>
    <definedName name="salário_32" localSheetId="7">#REF!</definedName>
    <definedName name="salário_32" localSheetId="0">#REF!</definedName>
    <definedName name="salário_32">#REF!</definedName>
    <definedName name="salário_33" localSheetId="9">#REF!</definedName>
    <definedName name="salário_33" localSheetId="13">#REF!</definedName>
    <definedName name="salário_33" localSheetId="14">#REF!</definedName>
    <definedName name="salário_33" localSheetId="3">#REF!</definedName>
    <definedName name="salário_33" localSheetId="4">#REF!</definedName>
    <definedName name="salário_33" localSheetId="5">#REF!</definedName>
    <definedName name="salário_33" localSheetId="6">#REF!</definedName>
    <definedName name="salário_33" localSheetId="7">#REF!</definedName>
    <definedName name="salário_33" localSheetId="0">#REF!</definedName>
    <definedName name="salário_33">#REF!</definedName>
    <definedName name="salário_34" localSheetId="9">#REF!</definedName>
    <definedName name="salário_34" localSheetId="13">#REF!</definedName>
    <definedName name="salário_34" localSheetId="14">#REF!</definedName>
    <definedName name="salário_34" localSheetId="3">#REF!</definedName>
    <definedName name="salário_34" localSheetId="4">#REF!</definedName>
    <definedName name="salário_34" localSheetId="5">#REF!</definedName>
    <definedName name="salário_34" localSheetId="6">#REF!</definedName>
    <definedName name="salário_34" localSheetId="7">#REF!</definedName>
    <definedName name="salário_34" localSheetId="0">#REF!</definedName>
    <definedName name="salário_34">#REF!</definedName>
    <definedName name="salário_35" localSheetId="9">#REF!</definedName>
    <definedName name="salário_35" localSheetId="13">#REF!</definedName>
    <definedName name="salário_35" localSheetId="14">#REF!</definedName>
    <definedName name="salário_35" localSheetId="3">#REF!</definedName>
    <definedName name="salário_35" localSheetId="4">#REF!</definedName>
    <definedName name="salário_35" localSheetId="5">#REF!</definedName>
    <definedName name="salário_35" localSheetId="6">#REF!</definedName>
    <definedName name="salário_35" localSheetId="7">#REF!</definedName>
    <definedName name="salário_35" localSheetId="0">#REF!</definedName>
    <definedName name="salário_35">#REF!</definedName>
    <definedName name="salário_36" localSheetId="9">#REF!</definedName>
    <definedName name="salário_36" localSheetId="13">#REF!</definedName>
    <definedName name="salário_36" localSheetId="14">#REF!</definedName>
    <definedName name="salário_36" localSheetId="3">#REF!</definedName>
    <definedName name="salário_36" localSheetId="4">#REF!</definedName>
    <definedName name="salário_36" localSheetId="5">#REF!</definedName>
    <definedName name="salário_36" localSheetId="6">#REF!</definedName>
    <definedName name="salário_36" localSheetId="7">#REF!</definedName>
    <definedName name="salário_36" localSheetId="0">#REF!</definedName>
    <definedName name="salário_36">#REF!</definedName>
    <definedName name="salário_37" localSheetId="9">#REF!</definedName>
    <definedName name="salário_37" localSheetId="13">#REF!</definedName>
    <definedName name="salário_37" localSheetId="14">#REF!</definedName>
    <definedName name="salário_37" localSheetId="3">#REF!</definedName>
    <definedName name="salário_37" localSheetId="4">#REF!</definedName>
    <definedName name="salário_37" localSheetId="5">#REF!</definedName>
    <definedName name="salário_37" localSheetId="6">#REF!</definedName>
    <definedName name="salário_37" localSheetId="7">#REF!</definedName>
    <definedName name="salário_37" localSheetId="0">#REF!</definedName>
    <definedName name="salário_37">#REF!</definedName>
    <definedName name="salário_38" localSheetId="9">#REF!</definedName>
    <definedName name="salário_38" localSheetId="13">#REF!</definedName>
    <definedName name="salário_38" localSheetId="14">#REF!</definedName>
    <definedName name="salário_38" localSheetId="3">#REF!</definedName>
    <definedName name="salário_38" localSheetId="4">#REF!</definedName>
    <definedName name="salário_38" localSheetId="5">#REF!</definedName>
    <definedName name="salário_38" localSheetId="6">#REF!</definedName>
    <definedName name="salário_38" localSheetId="7">#REF!</definedName>
    <definedName name="salário_38" localSheetId="0">#REF!</definedName>
    <definedName name="salário_38">#REF!</definedName>
    <definedName name="salário_39" localSheetId="9">#REF!</definedName>
    <definedName name="salário_39" localSheetId="13">#REF!</definedName>
    <definedName name="salário_39" localSheetId="14">#REF!</definedName>
    <definedName name="salário_39" localSheetId="3">#REF!</definedName>
    <definedName name="salário_39" localSheetId="4">#REF!</definedName>
    <definedName name="salário_39" localSheetId="6">#REF!</definedName>
    <definedName name="salário_39" localSheetId="7">#REF!</definedName>
    <definedName name="salário_39" localSheetId="0">#REF!</definedName>
    <definedName name="salário_39">#REF!</definedName>
    <definedName name="salario_40" localSheetId="9">#REF!</definedName>
    <definedName name="salario_40" localSheetId="13">#REF!</definedName>
    <definedName name="salario_40" localSheetId="14">#REF!</definedName>
    <definedName name="salario_40" localSheetId="3">#REF!</definedName>
    <definedName name="salario_40" localSheetId="4">#REF!</definedName>
    <definedName name="salario_40" localSheetId="6">#REF!</definedName>
    <definedName name="salario_40" localSheetId="7">#REF!</definedName>
    <definedName name="salario_40" localSheetId="0">#REF!</definedName>
    <definedName name="salario_40">#REF!</definedName>
    <definedName name="salario_41" localSheetId="9">#REF!</definedName>
    <definedName name="salario_41" localSheetId="13">#REF!</definedName>
    <definedName name="salario_41" localSheetId="14">#REF!</definedName>
    <definedName name="salario_41" localSheetId="3">#REF!</definedName>
    <definedName name="salario_41" localSheetId="4">#REF!</definedName>
    <definedName name="salario_41" localSheetId="6">#REF!</definedName>
    <definedName name="salario_41" localSheetId="7">#REF!</definedName>
    <definedName name="salario_41" localSheetId="0">#REF!</definedName>
    <definedName name="salario_41">#REF!</definedName>
    <definedName name="salário_42" localSheetId="9">#REF!</definedName>
    <definedName name="salário_42" localSheetId="13">#REF!</definedName>
    <definedName name="salário_42" localSheetId="14">#REF!</definedName>
    <definedName name="salário_42" localSheetId="3">#REF!</definedName>
    <definedName name="salário_42" localSheetId="4">#REF!</definedName>
    <definedName name="salário_42" localSheetId="6">#REF!</definedName>
    <definedName name="salário_42" localSheetId="7">#REF!</definedName>
    <definedName name="salário_42" localSheetId="0">#REF!</definedName>
    <definedName name="salário_42">#REF!</definedName>
    <definedName name="salário_43" localSheetId="9">#REF!</definedName>
    <definedName name="salário_43" localSheetId="13">#REF!</definedName>
    <definedName name="salário_43" localSheetId="14">#REF!</definedName>
    <definedName name="salário_43" localSheetId="3">#REF!</definedName>
    <definedName name="salário_43" localSheetId="4">#REF!</definedName>
    <definedName name="salário_43" localSheetId="6">#REF!</definedName>
    <definedName name="salário_43" localSheetId="7">#REF!</definedName>
    <definedName name="salário_43" localSheetId="0">#REF!</definedName>
    <definedName name="salário_43">#REF!</definedName>
    <definedName name="salário_44" localSheetId="9">#REF!</definedName>
    <definedName name="salário_44" localSheetId="13">#REF!</definedName>
    <definedName name="salário_44" localSheetId="14">#REF!</definedName>
    <definedName name="salário_44" localSheetId="3">#REF!</definedName>
    <definedName name="salário_44" localSheetId="4">#REF!</definedName>
    <definedName name="salário_44" localSheetId="6">#REF!</definedName>
    <definedName name="salário_44" localSheetId="7">#REF!</definedName>
    <definedName name="salário_44" localSheetId="0">#REF!</definedName>
    <definedName name="salário_44">#REF!</definedName>
    <definedName name="salário_45" localSheetId="9">#REF!</definedName>
    <definedName name="salário_45" localSheetId="13">#REF!</definedName>
    <definedName name="salário_45" localSheetId="14">#REF!</definedName>
    <definedName name="salário_45" localSheetId="3">#REF!</definedName>
    <definedName name="salário_45" localSheetId="4">#REF!</definedName>
    <definedName name="salário_45" localSheetId="6">#REF!</definedName>
    <definedName name="salário_45" localSheetId="7">#REF!</definedName>
    <definedName name="salário_45" localSheetId="0">#REF!</definedName>
    <definedName name="salário_45">#REF!</definedName>
    <definedName name="salário_46" localSheetId="9">#REF!</definedName>
    <definedName name="salário_46" localSheetId="13">#REF!</definedName>
    <definedName name="salário_46" localSheetId="14">#REF!</definedName>
    <definedName name="salário_46" localSheetId="3">#REF!</definedName>
    <definedName name="salário_46" localSheetId="4">#REF!</definedName>
    <definedName name="salário_46" localSheetId="6">#REF!</definedName>
    <definedName name="salário_46" localSheetId="7">#REF!</definedName>
    <definedName name="salário_46" localSheetId="0">#REF!</definedName>
    <definedName name="salário_46">#REF!</definedName>
    <definedName name="salário_47" localSheetId="9">#REF!</definedName>
    <definedName name="salário_47" localSheetId="13">#REF!</definedName>
    <definedName name="salário_47" localSheetId="14">#REF!</definedName>
    <definedName name="salário_47" localSheetId="3">#REF!</definedName>
    <definedName name="salário_47" localSheetId="4">#REF!</definedName>
    <definedName name="salário_47" localSheetId="6">#REF!</definedName>
    <definedName name="salário_47" localSheetId="7">#REF!</definedName>
    <definedName name="salário_47" localSheetId="0">#REF!</definedName>
    <definedName name="salário_47">#REF!</definedName>
    <definedName name="salário_48" localSheetId="9">#REF!</definedName>
    <definedName name="salário_48" localSheetId="13">#REF!</definedName>
    <definedName name="salário_48" localSheetId="14">#REF!</definedName>
    <definedName name="salário_48" localSheetId="3">#REF!</definedName>
    <definedName name="salário_48" localSheetId="4">#REF!</definedName>
    <definedName name="salário_48" localSheetId="6">#REF!</definedName>
    <definedName name="salário_48" localSheetId="7">#REF!</definedName>
    <definedName name="salário_48" localSheetId="0">#REF!</definedName>
    <definedName name="salário_48">#REF!</definedName>
    <definedName name="salário_49" localSheetId="9">#REF!</definedName>
    <definedName name="salário_49" localSheetId="13">#REF!</definedName>
    <definedName name="salário_49" localSheetId="14">#REF!</definedName>
    <definedName name="salário_49" localSheetId="3">#REF!</definedName>
    <definedName name="salário_49" localSheetId="4">#REF!</definedName>
    <definedName name="salário_49" localSheetId="6">#REF!</definedName>
    <definedName name="salário_49" localSheetId="7">#REF!</definedName>
    <definedName name="salário_49" localSheetId="0">#REF!</definedName>
    <definedName name="salário_49">#REF!</definedName>
    <definedName name="salário_5" localSheetId="9">#REF!</definedName>
    <definedName name="salário_5" localSheetId="13">#REF!</definedName>
    <definedName name="salário_5" localSheetId="14">#REF!</definedName>
    <definedName name="salário_5" localSheetId="3">#REF!</definedName>
    <definedName name="salário_5" localSheetId="4">#REF!</definedName>
    <definedName name="salário_5" localSheetId="6">#REF!</definedName>
    <definedName name="salário_5" localSheetId="7">#REF!</definedName>
    <definedName name="salário_5" localSheetId="0">#REF!</definedName>
    <definedName name="salário_5">#REF!</definedName>
    <definedName name="salário_50" localSheetId="9">#REF!</definedName>
    <definedName name="salário_50" localSheetId="13">#REF!</definedName>
    <definedName name="salário_50" localSheetId="14">#REF!</definedName>
    <definedName name="salário_50" localSheetId="3">#REF!</definedName>
    <definedName name="salário_50" localSheetId="4">#REF!</definedName>
    <definedName name="salário_50" localSheetId="6">#REF!</definedName>
    <definedName name="salário_50" localSheetId="7">#REF!</definedName>
    <definedName name="salário_50" localSheetId="0">#REF!</definedName>
    <definedName name="salário_50">#REF!</definedName>
    <definedName name="salário_51" localSheetId="9">#REF!</definedName>
    <definedName name="salário_51" localSheetId="13">#REF!</definedName>
    <definedName name="salário_51" localSheetId="14">#REF!</definedName>
    <definedName name="salário_51" localSheetId="3">#REF!</definedName>
    <definedName name="salário_51" localSheetId="4">#REF!</definedName>
    <definedName name="salário_51" localSheetId="6">#REF!</definedName>
    <definedName name="salário_51" localSheetId="7">#REF!</definedName>
    <definedName name="salário_51" localSheetId="0">#REF!</definedName>
    <definedName name="salário_51">#REF!</definedName>
    <definedName name="salário_52" localSheetId="9">#REF!</definedName>
    <definedName name="salário_52" localSheetId="13">#REF!</definedName>
    <definedName name="salário_52" localSheetId="14">#REF!</definedName>
    <definedName name="salário_52" localSheetId="3">#REF!</definedName>
    <definedName name="salário_52" localSheetId="4">#REF!</definedName>
    <definedName name="salário_52" localSheetId="6">#REF!</definedName>
    <definedName name="salário_52" localSheetId="7">#REF!</definedName>
    <definedName name="salário_52" localSheetId="0">#REF!</definedName>
    <definedName name="salário_52">#REF!</definedName>
    <definedName name="salário_53" localSheetId="9">#REF!</definedName>
    <definedName name="salário_53" localSheetId="13">#REF!</definedName>
    <definedName name="salário_53" localSheetId="14">#REF!</definedName>
    <definedName name="salário_53" localSheetId="3">#REF!</definedName>
    <definedName name="salário_53" localSheetId="4">#REF!</definedName>
    <definedName name="salário_53" localSheetId="6">#REF!</definedName>
    <definedName name="salário_53" localSheetId="7">#REF!</definedName>
    <definedName name="salário_53" localSheetId="0">#REF!</definedName>
    <definedName name="salário_53">#REF!</definedName>
    <definedName name="salário_54" localSheetId="9">#REF!</definedName>
    <definedName name="salário_54" localSheetId="13">#REF!</definedName>
    <definedName name="salário_54" localSheetId="14">#REF!</definedName>
    <definedName name="salário_54" localSheetId="3">#REF!</definedName>
    <definedName name="salário_54" localSheetId="4">#REF!</definedName>
    <definedName name="salário_54" localSheetId="6">#REF!</definedName>
    <definedName name="salário_54" localSheetId="7">#REF!</definedName>
    <definedName name="salário_54" localSheetId="0">#REF!</definedName>
    <definedName name="salário_54">#REF!</definedName>
    <definedName name="salário_55" localSheetId="9">#REF!</definedName>
    <definedName name="salário_55" localSheetId="13">#REF!</definedName>
    <definedName name="salário_55" localSheetId="14">#REF!</definedName>
    <definedName name="salário_55" localSheetId="3">#REF!</definedName>
    <definedName name="salário_55" localSheetId="4">#REF!</definedName>
    <definedName name="salário_55" localSheetId="6">#REF!</definedName>
    <definedName name="salário_55" localSheetId="7">#REF!</definedName>
    <definedName name="salário_55" localSheetId="0">#REF!</definedName>
    <definedName name="salário_55">#REF!</definedName>
    <definedName name="salário_56" localSheetId="9">#REF!</definedName>
    <definedName name="salário_56" localSheetId="13">#REF!</definedName>
    <definedName name="salário_56" localSheetId="14">#REF!</definedName>
    <definedName name="salário_56" localSheetId="3">#REF!</definedName>
    <definedName name="salário_56" localSheetId="4">#REF!</definedName>
    <definedName name="salário_56" localSheetId="6">#REF!</definedName>
    <definedName name="salário_56" localSheetId="7">#REF!</definedName>
    <definedName name="salário_56" localSheetId="0">#REF!</definedName>
    <definedName name="salário_56">#REF!</definedName>
    <definedName name="salário_57" localSheetId="9">#REF!</definedName>
    <definedName name="salário_57" localSheetId="13">#REF!</definedName>
    <definedName name="salário_57" localSheetId="14">#REF!</definedName>
    <definedName name="salário_57" localSheetId="3">#REF!</definedName>
    <definedName name="salário_57" localSheetId="4">#REF!</definedName>
    <definedName name="salário_57" localSheetId="6">#REF!</definedName>
    <definedName name="salário_57" localSheetId="7">#REF!</definedName>
    <definedName name="salário_57" localSheetId="0">#REF!</definedName>
    <definedName name="salário_57">#REF!</definedName>
    <definedName name="salário_58" localSheetId="9">#REF!</definedName>
    <definedName name="salário_58" localSheetId="13">#REF!</definedName>
    <definedName name="salário_58" localSheetId="14">#REF!</definedName>
    <definedName name="salário_58" localSheetId="3">#REF!</definedName>
    <definedName name="salário_58" localSheetId="4">#REF!</definedName>
    <definedName name="salário_58" localSheetId="6">#REF!</definedName>
    <definedName name="salário_58" localSheetId="7">#REF!</definedName>
    <definedName name="salário_58" localSheetId="0">#REF!</definedName>
    <definedName name="salário_58">#REF!</definedName>
    <definedName name="salário_59" localSheetId="9">#REF!</definedName>
    <definedName name="salário_59" localSheetId="13">#REF!</definedName>
    <definedName name="salário_59" localSheetId="14">#REF!</definedName>
    <definedName name="salário_59" localSheetId="3">#REF!</definedName>
    <definedName name="salário_59" localSheetId="4">#REF!</definedName>
    <definedName name="salário_59" localSheetId="6">#REF!</definedName>
    <definedName name="salário_59" localSheetId="7">#REF!</definedName>
    <definedName name="salário_59" localSheetId="0">#REF!</definedName>
    <definedName name="salário_59">#REF!</definedName>
    <definedName name="salário_6" localSheetId="9">#REF!</definedName>
    <definedName name="salário_6" localSheetId="13">#REF!</definedName>
    <definedName name="salário_6" localSheetId="14">#REF!</definedName>
    <definedName name="salário_6" localSheetId="3">#REF!</definedName>
    <definedName name="salário_6" localSheetId="4">#REF!</definedName>
    <definedName name="salário_6" localSheetId="6">#REF!</definedName>
    <definedName name="salário_6" localSheetId="7">#REF!</definedName>
    <definedName name="salário_6" localSheetId="0">#REF!</definedName>
    <definedName name="salário_6">#REF!</definedName>
    <definedName name="salário_7" localSheetId="0">#REF!</definedName>
    <definedName name="salário_7">#N/A</definedName>
    <definedName name="salário_8" localSheetId="0">#REF!</definedName>
    <definedName name="salário_8">#N/A</definedName>
    <definedName name="salário_9" localSheetId="0">#REF!</definedName>
    <definedName name="salário_9">#N/A</definedName>
    <definedName name="seguro_responsabilidade_civil">#REF!</definedName>
    <definedName name="Selecionar1_2" localSheetId="8">#REF!</definedName>
    <definedName name="Selecionar1_2" localSheetId="0">#REF!</definedName>
    <definedName name="Selecionar1_2">#N/A</definedName>
    <definedName name="Selecionar2_2" localSheetId="8">#REF!</definedName>
    <definedName name="Selecionar2_2" localSheetId="0">#REF!</definedName>
    <definedName name="Selecionar2_2">#N/A</definedName>
    <definedName name="Selecionar3_2" localSheetId="8">#REF!</definedName>
    <definedName name="Selecionar3_2" localSheetId="0">#REF!</definedName>
    <definedName name="Selecionar3_2">#N/A</definedName>
    <definedName name="Selecionar4_2" localSheetId="8">#REF!</definedName>
    <definedName name="Selecionar4_2" localSheetId="0">#REF!</definedName>
    <definedName name="Selecionar4_2">#N/A</definedName>
    <definedName name="sss" localSheetId="9">'[1] URBANO 2ª PARTE'!#REF!</definedName>
    <definedName name="sss" localSheetId="13">'[1] URBANO 2ª PARTE'!#REF!</definedName>
    <definedName name="sss" localSheetId="14">'[1] URBANO 2ª PARTE'!#REF!</definedName>
    <definedName name="sss" localSheetId="3">'[1] URBANO 2ª PARTE'!#REF!</definedName>
    <definedName name="sss" localSheetId="4">'[1] URBANO 2ª PARTE'!#REF!</definedName>
    <definedName name="sss" localSheetId="6">'[1] URBANO 2ª PARTE'!#REF!</definedName>
    <definedName name="sss" localSheetId="7">'[1] URBANO 2ª PARTE'!#REF!</definedName>
    <definedName name="sss" localSheetId="0">'[1] URBANO 2ª PARTE'!#REF!</definedName>
    <definedName name="sss">'[1] URBANO 2ª PARTE'!#REF!</definedName>
    <definedName name="TARIFA" localSheetId="9">#REF!</definedName>
    <definedName name="TARIFA" localSheetId="13">#REF!</definedName>
    <definedName name="TARIFA" localSheetId="14">#REF!</definedName>
    <definedName name="TARIFA" localSheetId="3">#REF!</definedName>
    <definedName name="TARIFA" localSheetId="4">#REF!</definedName>
    <definedName name="TARIFA" localSheetId="6">#REF!</definedName>
    <definedName name="TARIFA" localSheetId="7">#REF!</definedName>
    <definedName name="TARIFA" localSheetId="0">#REF!</definedName>
    <definedName name="TARIFA">#REF!</definedName>
    <definedName name="TARIFA_12">#REF!</definedName>
    <definedName name="TARIFA_2">#REF!</definedName>
    <definedName name="TARIFA_5">#REF!</definedName>
    <definedName name="TARIFA_7">#REF!</definedName>
    <definedName name="TARIFA_8">#REF!</definedName>
    <definedName name="taxa" localSheetId="0">#REF!</definedName>
    <definedName name="taxa">#N/A</definedName>
    <definedName name="taxa__44" localSheetId="9">#REF!</definedName>
    <definedName name="taxa__44" localSheetId="13">#REF!</definedName>
    <definedName name="taxa__44" localSheetId="14">#REF!</definedName>
    <definedName name="taxa__44" localSheetId="3">#REF!</definedName>
    <definedName name="taxa__44" localSheetId="4">#REF!</definedName>
    <definedName name="taxa__44" localSheetId="5">#REF!</definedName>
    <definedName name="taxa__44" localSheetId="6">#REF!</definedName>
    <definedName name="taxa__44" localSheetId="7">#REF!</definedName>
    <definedName name="taxa__44" localSheetId="0">#REF!</definedName>
    <definedName name="taxa__44">#REF!</definedName>
    <definedName name="taxa_10" localSheetId="9">#REF!</definedName>
    <definedName name="taxa_10" localSheetId="13">#REF!</definedName>
    <definedName name="taxa_10" localSheetId="14">#REF!</definedName>
    <definedName name="taxa_10" localSheetId="3">#REF!</definedName>
    <definedName name="taxa_10" localSheetId="4">#REF!</definedName>
    <definedName name="taxa_10" localSheetId="6">#REF!</definedName>
    <definedName name="taxa_10" localSheetId="7">#REF!</definedName>
    <definedName name="taxa_10" localSheetId="0">#REF!</definedName>
    <definedName name="taxa_10">#REF!</definedName>
    <definedName name="taxa_11" localSheetId="9">#REF!</definedName>
    <definedName name="taxa_11" localSheetId="13">#REF!</definedName>
    <definedName name="taxa_11" localSheetId="14">#REF!</definedName>
    <definedName name="taxa_11" localSheetId="3">#REF!</definedName>
    <definedName name="taxa_11" localSheetId="4">#REF!</definedName>
    <definedName name="taxa_11" localSheetId="6">#REF!</definedName>
    <definedName name="taxa_11" localSheetId="7">#REF!</definedName>
    <definedName name="taxa_11" localSheetId="0">#REF!</definedName>
    <definedName name="taxa_11">#REF!</definedName>
    <definedName name="taxa_11_1">NA()</definedName>
    <definedName name="taxa_12" localSheetId="9">#REF!</definedName>
    <definedName name="taxa_12" localSheetId="13">#REF!</definedName>
    <definedName name="taxa_12" localSheetId="14">#REF!</definedName>
    <definedName name="taxa_12" localSheetId="3">#REF!</definedName>
    <definedName name="taxa_12" localSheetId="4">#REF!</definedName>
    <definedName name="taxa_12" localSheetId="5">#REF!</definedName>
    <definedName name="taxa_12" localSheetId="6">#REF!</definedName>
    <definedName name="taxa_12" localSheetId="7">#REF!</definedName>
    <definedName name="taxa_12" localSheetId="0">#REF!</definedName>
    <definedName name="taxa_12">#REF!</definedName>
    <definedName name="taxa_18" localSheetId="9">#REF!</definedName>
    <definedName name="taxa_18" localSheetId="13">#REF!</definedName>
    <definedName name="taxa_18" localSheetId="14">#REF!</definedName>
    <definedName name="taxa_18" localSheetId="3">#REF!</definedName>
    <definedName name="taxa_18" localSheetId="4">#REF!</definedName>
    <definedName name="taxa_18" localSheetId="5">#REF!</definedName>
    <definedName name="taxa_18" localSheetId="6">#REF!</definedName>
    <definedName name="taxa_18" localSheetId="7">#REF!</definedName>
    <definedName name="taxa_18" localSheetId="0">#REF!</definedName>
    <definedName name="taxa_18">#REF!</definedName>
    <definedName name="taxa_19" localSheetId="9">#REF!</definedName>
    <definedName name="taxa_19" localSheetId="13">#REF!</definedName>
    <definedName name="taxa_19" localSheetId="14">#REF!</definedName>
    <definedName name="taxa_19" localSheetId="3">#REF!</definedName>
    <definedName name="taxa_19" localSheetId="4">#REF!</definedName>
    <definedName name="taxa_19" localSheetId="6">#REF!</definedName>
    <definedName name="taxa_19" localSheetId="7">#REF!</definedName>
    <definedName name="taxa_19" localSheetId="0">#REF!</definedName>
    <definedName name="taxa_19">#REF!</definedName>
    <definedName name="taxa_20" localSheetId="9">#REF!</definedName>
    <definedName name="taxa_20" localSheetId="13">#REF!</definedName>
    <definedName name="taxa_20" localSheetId="14">#REF!</definedName>
    <definedName name="taxa_20" localSheetId="3">#REF!</definedName>
    <definedName name="taxa_20" localSheetId="4">#REF!</definedName>
    <definedName name="taxa_20" localSheetId="5">#REF!</definedName>
    <definedName name="taxa_20" localSheetId="6">#REF!</definedName>
    <definedName name="taxa_20" localSheetId="7">#REF!</definedName>
    <definedName name="taxa_20" localSheetId="0">#REF!</definedName>
    <definedName name="taxa_20">#REF!</definedName>
    <definedName name="taxa_21" localSheetId="9">#REF!</definedName>
    <definedName name="taxa_21" localSheetId="13">#REF!</definedName>
    <definedName name="taxa_21" localSheetId="14">#REF!</definedName>
    <definedName name="taxa_21" localSheetId="3">#REF!</definedName>
    <definedName name="taxa_21" localSheetId="4">#REF!</definedName>
    <definedName name="taxa_21" localSheetId="5">#REF!</definedName>
    <definedName name="taxa_21" localSheetId="6">#REF!</definedName>
    <definedName name="taxa_21" localSheetId="7">#REF!</definedName>
    <definedName name="taxa_21" localSheetId="0">#REF!</definedName>
    <definedName name="taxa_21">#REF!</definedName>
    <definedName name="taxa_22" localSheetId="9">#REF!</definedName>
    <definedName name="taxa_22" localSheetId="13">#REF!</definedName>
    <definedName name="taxa_22" localSheetId="14">#REF!</definedName>
    <definedName name="taxa_22" localSheetId="3">#REF!</definedName>
    <definedName name="taxa_22" localSheetId="4">#REF!</definedName>
    <definedName name="taxa_22" localSheetId="5">#REF!</definedName>
    <definedName name="taxa_22" localSheetId="6">#REF!</definedName>
    <definedName name="taxa_22" localSheetId="7">#REF!</definedName>
    <definedName name="taxa_22" localSheetId="0">#REF!</definedName>
    <definedName name="taxa_22">#REF!</definedName>
    <definedName name="taxa_23" localSheetId="9">#REF!</definedName>
    <definedName name="taxa_23" localSheetId="13">#REF!</definedName>
    <definedName name="taxa_23" localSheetId="14">#REF!</definedName>
    <definedName name="taxa_23" localSheetId="3">#REF!</definedName>
    <definedName name="taxa_23" localSheetId="4">#REF!</definedName>
    <definedName name="taxa_23" localSheetId="5">#REF!</definedName>
    <definedName name="taxa_23" localSheetId="6">#REF!</definedName>
    <definedName name="taxa_23" localSheetId="7">#REF!</definedName>
    <definedName name="taxa_23" localSheetId="0">#REF!</definedName>
    <definedName name="taxa_23">#REF!</definedName>
    <definedName name="taxa_24" localSheetId="9">#REF!</definedName>
    <definedName name="taxa_24" localSheetId="13">#REF!</definedName>
    <definedName name="taxa_24" localSheetId="14">#REF!</definedName>
    <definedName name="taxa_24" localSheetId="3">#REF!</definedName>
    <definedName name="taxa_24" localSheetId="4">#REF!</definedName>
    <definedName name="taxa_24" localSheetId="5">#REF!</definedName>
    <definedName name="taxa_24" localSheetId="6">#REF!</definedName>
    <definedName name="taxa_24" localSheetId="7">#REF!</definedName>
    <definedName name="taxa_24" localSheetId="0">#REF!</definedName>
    <definedName name="taxa_24">#REF!</definedName>
    <definedName name="taxa_25" localSheetId="9">#REF!</definedName>
    <definedName name="taxa_25" localSheetId="13">#REF!</definedName>
    <definedName name="taxa_25" localSheetId="14">#REF!</definedName>
    <definedName name="taxa_25" localSheetId="3">#REF!</definedName>
    <definedName name="taxa_25" localSheetId="4">#REF!</definedName>
    <definedName name="taxa_25" localSheetId="5">#REF!</definedName>
    <definedName name="taxa_25" localSheetId="6">#REF!</definedName>
    <definedName name="taxa_25" localSheetId="7">#REF!</definedName>
    <definedName name="taxa_25" localSheetId="0">#REF!</definedName>
    <definedName name="taxa_25">#REF!</definedName>
    <definedName name="taxa_26" localSheetId="9">#REF!</definedName>
    <definedName name="taxa_26" localSheetId="13">#REF!</definedName>
    <definedName name="taxa_26" localSheetId="14">#REF!</definedName>
    <definedName name="taxa_26" localSheetId="3">#REF!</definedName>
    <definedName name="taxa_26" localSheetId="4">#REF!</definedName>
    <definedName name="taxa_26" localSheetId="5">#REF!</definedName>
    <definedName name="taxa_26" localSheetId="6">#REF!</definedName>
    <definedName name="taxa_26" localSheetId="7">#REF!</definedName>
    <definedName name="taxa_26" localSheetId="0">#REF!</definedName>
    <definedName name="taxa_26">#REF!</definedName>
    <definedName name="taxa_27" localSheetId="9">#REF!</definedName>
    <definedName name="taxa_27" localSheetId="13">#REF!</definedName>
    <definedName name="taxa_27" localSheetId="14">#REF!</definedName>
    <definedName name="taxa_27" localSheetId="3">#REF!</definedName>
    <definedName name="taxa_27" localSheetId="4">#REF!</definedName>
    <definedName name="taxa_27" localSheetId="5">#REF!</definedName>
    <definedName name="taxa_27" localSheetId="6">#REF!</definedName>
    <definedName name="taxa_27" localSheetId="7">#REF!</definedName>
    <definedName name="taxa_27" localSheetId="0">#REF!</definedName>
    <definedName name="taxa_27">#REF!</definedName>
    <definedName name="taxa_28" localSheetId="9">#REF!</definedName>
    <definedName name="taxa_28" localSheetId="13">#REF!</definedName>
    <definedName name="taxa_28" localSheetId="14">#REF!</definedName>
    <definedName name="taxa_28" localSheetId="3">#REF!</definedName>
    <definedName name="taxa_28" localSheetId="4">#REF!</definedName>
    <definedName name="taxa_28" localSheetId="5">#REF!</definedName>
    <definedName name="taxa_28" localSheetId="6">#REF!</definedName>
    <definedName name="taxa_28" localSheetId="7">#REF!</definedName>
    <definedName name="taxa_28" localSheetId="0">#REF!</definedName>
    <definedName name="taxa_28">#REF!</definedName>
    <definedName name="taxa_29" localSheetId="9">#REF!</definedName>
    <definedName name="taxa_29" localSheetId="13">#REF!</definedName>
    <definedName name="taxa_29" localSheetId="14">#REF!</definedName>
    <definedName name="taxa_29" localSheetId="3">#REF!</definedName>
    <definedName name="taxa_29" localSheetId="4">#REF!</definedName>
    <definedName name="taxa_29" localSheetId="5">#REF!</definedName>
    <definedName name="taxa_29" localSheetId="6">#REF!</definedName>
    <definedName name="taxa_29" localSheetId="7">#REF!</definedName>
    <definedName name="taxa_29" localSheetId="0">#REF!</definedName>
    <definedName name="taxa_29">#REF!</definedName>
    <definedName name="taxa_30" localSheetId="9">#REF!</definedName>
    <definedName name="taxa_30" localSheetId="13">#REF!</definedName>
    <definedName name="taxa_30" localSheetId="14">#REF!</definedName>
    <definedName name="taxa_30" localSheetId="3">#REF!</definedName>
    <definedName name="taxa_30" localSheetId="4">#REF!</definedName>
    <definedName name="taxa_30" localSheetId="5">#REF!</definedName>
    <definedName name="taxa_30" localSheetId="6">#REF!</definedName>
    <definedName name="taxa_30" localSheetId="7">#REF!</definedName>
    <definedName name="taxa_30" localSheetId="0">#REF!</definedName>
    <definedName name="taxa_30">#REF!</definedName>
    <definedName name="taxa_31" localSheetId="9">#REF!</definedName>
    <definedName name="taxa_31" localSheetId="13">#REF!</definedName>
    <definedName name="taxa_31" localSheetId="14">#REF!</definedName>
    <definedName name="taxa_31" localSheetId="3">#REF!</definedName>
    <definedName name="taxa_31" localSheetId="4">#REF!</definedName>
    <definedName name="taxa_31" localSheetId="5">#REF!</definedName>
    <definedName name="taxa_31" localSheetId="6">#REF!</definedName>
    <definedName name="taxa_31" localSheetId="7">#REF!</definedName>
    <definedName name="taxa_31" localSheetId="0">#REF!</definedName>
    <definedName name="taxa_31">#REF!</definedName>
    <definedName name="taxa_32" localSheetId="9">#REF!</definedName>
    <definedName name="taxa_32" localSheetId="13">#REF!</definedName>
    <definedName name="taxa_32" localSheetId="14">#REF!</definedName>
    <definedName name="taxa_32" localSheetId="3">#REF!</definedName>
    <definedName name="taxa_32" localSheetId="4">#REF!</definedName>
    <definedName name="taxa_32" localSheetId="5">#REF!</definedName>
    <definedName name="taxa_32" localSheetId="6">#REF!</definedName>
    <definedName name="taxa_32" localSheetId="7">#REF!</definedName>
    <definedName name="taxa_32" localSheetId="0">#REF!</definedName>
    <definedName name="taxa_32">#REF!</definedName>
    <definedName name="taxa_33" localSheetId="9">#REF!</definedName>
    <definedName name="taxa_33" localSheetId="13">#REF!</definedName>
    <definedName name="taxa_33" localSheetId="14">#REF!</definedName>
    <definedName name="taxa_33" localSheetId="3">#REF!</definedName>
    <definedName name="taxa_33" localSheetId="4">#REF!</definedName>
    <definedName name="taxa_33" localSheetId="5">#REF!</definedName>
    <definedName name="taxa_33" localSheetId="6">#REF!</definedName>
    <definedName name="taxa_33" localSheetId="7">#REF!</definedName>
    <definedName name="taxa_33" localSheetId="0">#REF!</definedName>
    <definedName name="taxa_33">#REF!</definedName>
    <definedName name="taxa_34" localSheetId="9">#REF!</definedName>
    <definedName name="taxa_34" localSheetId="13">#REF!</definedName>
    <definedName name="taxa_34" localSheetId="14">#REF!</definedName>
    <definedName name="taxa_34" localSheetId="3">#REF!</definedName>
    <definedName name="taxa_34" localSheetId="4">#REF!</definedName>
    <definedName name="taxa_34" localSheetId="5">#REF!</definedName>
    <definedName name="taxa_34" localSheetId="6">#REF!</definedName>
    <definedName name="taxa_34" localSheetId="7">#REF!</definedName>
    <definedName name="taxa_34" localSheetId="0">#REF!</definedName>
    <definedName name="taxa_34">#REF!</definedName>
    <definedName name="taxa_35" localSheetId="9">#REF!</definedName>
    <definedName name="taxa_35" localSheetId="13">#REF!</definedName>
    <definedName name="taxa_35" localSheetId="14">#REF!</definedName>
    <definedName name="taxa_35" localSheetId="3">#REF!</definedName>
    <definedName name="taxa_35" localSheetId="4">#REF!</definedName>
    <definedName name="taxa_35" localSheetId="5">#REF!</definedName>
    <definedName name="taxa_35" localSheetId="6">#REF!</definedName>
    <definedName name="taxa_35" localSheetId="7">#REF!</definedName>
    <definedName name="taxa_35" localSheetId="0">#REF!</definedName>
    <definedName name="taxa_35">#REF!</definedName>
    <definedName name="taxa_36" localSheetId="9">#REF!</definedName>
    <definedName name="taxa_36" localSheetId="13">#REF!</definedName>
    <definedName name="taxa_36" localSheetId="14">#REF!</definedName>
    <definedName name="taxa_36" localSheetId="3">#REF!</definedName>
    <definedName name="taxa_36" localSheetId="4">#REF!</definedName>
    <definedName name="taxa_36" localSheetId="5">#REF!</definedName>
    <definedName name="taxa_36" localSheetId="6">#REF!</definedName>
    <definedName name="taxa_36" localSheetId="7">#REF!</definedName>
    <definedName name="taxa_36" localSheetId="0">#REF!</definedName>
    <definedName name="taxa_36">#REF!</definedName>
    <definedName name="taxa_37" localSheetId="9">#REF!</definedName>
    <definedName name="taxa_37" localSheetId="13">#REF!</definedName>
    <definedName name="taxa_37" localSheetId="14">#REF!</definedName>
    <definedName name="taxa_37" localSheetId="3">#REF!</definedName>
    <definedName name="taxa_37" localSheetId="4">#REF!</definedName>
    <definedName name="taxa_37" localSheetId="5">#REF!</definedName>
    <definedName name="taxa_37" localSheetId="6">#REF!</definedName>
    <definedName name="taxa_37" localSheetId="7">#REF!</definedName>
    <definedName name="taxa_37" localSheetId="0">#REF!</definedName>
    <definedName name="taxa_37">#REF!</definedName>
    <definedName name="taxa_38" localSheetId="9">#REF!</definedName>
    <definedName name="taxa_38" localSheetId="13">#REF!</definedName>
    <definedName name="taxa_38" localSheetId="14">#REF!</definedName>
    <definedName name="taxa_38" localSheetId="3">#REF!</definedName>
    <definedName name="taxa_38" localSheetId="4">#REF!</definedName>
    <definedName name="taxa_38" localSheetId="5">#REF!</definedName>
    <definedName name="taxa_38" localSheetId="6">#REF!</definedName>
    <definedName name="taxa_38" localSheetId="7">#REF!</definedName>
    <definedName name="taxa_38" localSheetId="0">#REF!</definedName>
    <definedName name="taxa_38">#REF!</definedName>
    <definedName name="taxa_39" localSheetId="9">#REF!</definedName>
    <definedName name="taxa_39" localSheetId="13">#REF!</definedName>
    <definedName name="taxa_39" localSheetId="14">#REF!</definedName>
    <definedName name="taxa_39" localSheetId="3">#REF!</definedName>
    <definedName name="taxa_39" localSheetId="4">#REF!</definedName>
    <definedName name="taxa_39" localSheetId="6">#REF!</definedName>
    <definedName name="taxa_39" localSheetId="7">#REF!</definedName>
    <definedName name="taxa_39" localSheetId="0">#REF!</definedName>
    <definedName name="taxa_39">#REF!</definedName>
    <definedName name="taxa_40" localSheetId="9">#REF!</definedName>
    <definedName name="taxa_40" localSheetId="13">#REF!</definedName>
    <definedName name="taxa_40" localSheetId="14">#REF!</definedName>
    <definedName name="taxa_40" localSheetId="3">#REF!</definedName>
    <definedName name="taxa_40" localSheetId="4">#REF!</definedName>
    <definedName name="taxa_40" localSheetId="6">#REF!</definedName>
    <definedName name="taxa_40" localSheetId="7">#REF!</definedName>
    <definedName name="taxa_40" localSheetId="0">#REF!</definedName>
    <definedName name="taxa_40">#REF!</definedName>
    <definedName name="taxa_41" localSheetId="9">#REF!</definedName>
    <definedName name="taxa_41" localSheetId="13">#REF!</definedName>
    <definedName name="taxa_41" localSheetId="14">#REF!</definedName>
    <definedName name="taxa_41" localSheetId="3">#REF!</definedName>
    <definedName name="taxa_41" localSheetId="4">#REF!</definedName>
    <definedName name="taxa_41" localSheetId="6">#REF!</definedName>
    <definedName name="taxa_41" localSheetId="7">#REF!</definedName>
    <definedName name="taxa_41" localSheetId="0">#REF!</definedName>
    <definedName name="taxa_41">#REF!</definedName>
    <definedName name="taxa_42" localSheetId="9">#REF!</definedName>
    <definedName name="taxa_42" localSheetId="13">#REF!</definedName>
    <definedName name="taxa_42" localSheetId="14">#REF!</definedName>
    <definedName name="taxa_42" localSheetId="3">#REF!</definedName>
    <definedName name="taxa_42" localSheetId="4">#REF!</definedName>
    <definedName name="taxa_42" localSheetId="6">#REF!</definedName>
    <definedName name="taxa_42" localSheetId="7">#REF!</definedName>
    <definedName name="taxa_42" localSheetId="0">#REF!</definedName>
    <definedName name="taxa_42">#REF!</definedName>
    <definedName name="taxa_43" localSheetId="9">#REF!</definedName>
    <definedName name="taxa_43" localSheetId="13">#REF!</definedName>
    <definedName name="taxa_43" localSheetId="14">#REF!</definedName>
    <definedName name="taxa_43" localSheetId="3">#REF!</definedName>
    <definedName name="taxa_43" localSheetId="4">#REF!</definedName>
    <definedName name="taxa_43" localSheetId="6">#REF!</definedName>
    <definedName name="taxa_43" localSheetId="7">#REF!</definedName>
    <definedName name="taxa_43" localSheetId="0">#REF!</definedName>
    <definedName name="taxa_43">#REF!</definedName>
    <definedName name="taxa_44" localSheetId="9">#REF!</definedName>
    <definedName name="taxa_44" localSheetId="13">#REF!</definedName>
    <definedName name="taxa_44" localSheetId="14">#REF!</definedName>
    <definedName name="taxa_44" localSheetId="3">#REF!</definedName>
    <definedName name="taxa_44" localSheetId="4">#REF!</definedName>
    <definedName name="taxa_44" localSheetId="6">#REF!</definedName>
    <definedName name="taxa_44" localSheetId="7">#REF!</definedName>
    <definedName name="taxa_44" localSheetId="0">#REF!</definedName>
    <definedName name="taxa_44">#REF!</definedName>
    <definedName name="taxa_45" localSheetId="9">#REF!</definedName>
    <definedName name="taxa_45" localSheetId="13">#REF!</definedName>
    <definedName name="taxa_45" localSheetId="14">#REF!</definedName>
    <definedName name="taxa_45" localSheetId="3">#REF!</definedName>
    <definedName name="taxa_45" localSheetId="4">#REF!</definedName>
    <definedName name="taxa_45" localSheetId="6">#REF!</definedName>
    <definedName name="taxa_45" localSheetId="7">#REF!</definedName>
    <definedName name="taxa_45" localSheetId="0">#REF!</definedName>
    <definedName name="taxa_45">#REF!</definedName>
    <definedName name="taxa_5" localSheetId="9">#REF!</definedName>
    <definedName name="taxa_5" localSheetId="13">#REF!</definedName>
    <definedName name="taxa_5" localSheetId="14">#REF!</definedName>
    <definedName name="taxa_5" localSheetId="3">#REF!</definedName>
    <definedName name="taxa_5" localSheetId="4">#REF!</definedName>
    <definedName name="taxa_5" localSheetId="6">#REF!</definedName>
    <definedName name="taxa_5" localSheetId="7">#REF!</definedName>
    <definedName name="taxa_5" localSheetId="0">#REF!</definedName>
    <definedName name="taxa_5">#REF!</definedName>
    <definedName name="taxa_6" localSheetId="9">#REF!</definedName>
    <definedName name="taxa_6" localSheetId="13">#REF!</definedName>
    <definedName name="taxa_6" localSheetId="14">#REF!</definedName>
    <definedName name="taxa_6" localSheetId="3">#REF!</definedName>
    <definedName name="taxa_6" localSheetId="4">#REF!</definedName>
    <definedName name="taxa_6" localSheetId="6">#REF!</definedName>
    <definedName name="taxa_6" localSheetId="7">#REF!</definedName>
    <definedName name="taxa_6" localSheetId="0">#REF!</definedName>
    <definedName name="taxa_6">#REF!</definedName>
    <definedName name="taxa_7" localSheetId="0">#REF!</definedName>
    <definedName name="taxa_7">#N/A</definedName>
    <definedName name="taxa_8" localSheetId="0">#REF!</definedName>
    <definedName name="taxa_8">#N/A</definedName>
    <definedName name="taxa_9" localSheetId="0">#REF!</definedName>
    <definedName name="taxa_9">#N/A</definedName>
    <definedName name="total_fr_leve">#REF!</definedName>
    <definedName name="total_fr_pesada">#REF!</definedName>
    <definedName name="tx_remuneracao_cap_emp_fr">'[2](05)Coef.Param.'!$E$25</definedName>
    <definedName name="u">#N/A</definedName>
    <definedName name="vale_refeicao">#REF!</definedName>
    <definedName name="vida_util_pneu">'[2](05)Coef.Param.'!$E$18</definedName>
    <definedName name="w">#N/A</definedName>
    <definedName name="y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1" i="111" l="1"/>
  <c r="I79" i="111"/>
  <c r="H79" i="111"/>
  <c r="K18" i="111"/>
  <c r="J18" i="111"/>
  <c r="I18" i="111"/>
  <c r="H18" i="111"/>
  <c r="G18" i="111"/>
  <c r="K16" i="111"/>
  <c r="J16" i="111"/>
  <c r="I16" i="111"/>
  <c r="H16" i="111"/>
  <c r="G16" i="111"/>
  <c r="E16" i="86"/>
  <c r="C18" i="134"/>
  <c r="H22" i="113"/>
  <c r="H19" i="113"/>
  <c r="H16" i="113"/>
  <c r="H13" i="113"/>
  <c r="H9" i="113"/>
  <c r="H6" i="113"/>
  <c r="G23" i="113"/>
  <c r="E22" i="113"/>
  <c r="G20" i="113"/>
  <c r="G17" i="113"/>
  <c r="G14" i="113"/>
  <c r="G11" i="113"/>
  <c r="E19" i="113"/>
  <c r="E16" i="113"/>
  <c r="D23" i="87"/>
  <c r="D14" i="87"/>
  <c r="F62" i="86"/>
  <c r="D24" i="87"/>
  <c r="E19" i="131" l="1"/>
  <c r="D16" i="87"/>
  <c r="E6" i="131"/>
  <c r="C37" i="111"/>
  <c r="F6" i="87"/>
  <c r="F75" i="111" s="1"/>
  <c r="F10" i="87"/>
  <c r="F11" i="87" s="1"/>
  <c r="F18" i="87"/>
  <c r="F29" i="87"/>
  <c r="F30" i="87"/>
  <c r="A5" i="85"/>
  <c r="A6" i="85" s="1"/>
  <c r="B42" i="102"/>
  <c r="B41" i="102"/>
  <c r="B38" i="102"/>
  <c r="C78" i="111"/>
  <c r="C79" i="111"/>
  <c r="C81" i="111"/>
  <c r="C77" i="111"/>
  <c r="C76" i="111"/>
  <c r="C75" i="111"/>
  <c r="F76" i="111" l="1"/>
  <c r="A7" i="85"/>
  <c r="A8" i="85" s="1"/>
  <c r="A9" i="85" s="1"/>
  <c r="A10" i="85" s="1"/>
  <c r="A11" i="85" s="1"/>
  <c r="F7" i="87"/>
  <c r="H70" i="111"/>
  <c r="I70" i="111"/>
  <c r="J70" i="111"/>
  <c r="C64" i="111"/>
  <c r="C65" i="111"/>
  <c r="C66" i="111"/>
  <c r="C67" i="111"/>
  <c r="C68" i="111"/>
  <c r="D16" i="111"/>
  <c r="D12" i="134"/>
  <c r="D10" i="134"/>
  <c r="D16" i="134"/>
  <c r="D8" i="134"/>
  <c r="F8" i="134" s="1"/>
  <c r="D18" i="134"/>
  <c r="D6" i="134"/>
  <c r="E6" i="134" s="1"/>
  <c r="F6" i="134" s="1"/>
  <c r="G6" i="134" s="1"/>
  <c r="H6" i="134" s="1"/>
  <c r="A12" i="85" l="1"/>
  <c r="A13" i="85" s="1"/>
  <c r="A14" i="85" s="1"/>
  <c r="A15" i="85" s="1"/>
  <c r="A16" i="85" s="1"/>
  <c r="G16" i="134"/>
  <c r="E12" i="134"/>
  <c r="F12" i="134" s="1"/>
  <c r="G12" i="134" s="1"/>
  <c r="D14" i="134"/>
  <c r="D20" i="134" s="1"/>
  <c r="E16" i="134"/>
  <c r="F16" i="134"/>
  <c r="H8" i="134"/>
  <c r="G8" i="134"/>
  <c r="H16" i="134"/>
  <c r="E8" i="134"/>
  <c r="E18" i="134"/>
  <c r="F18" i="134" s="1"/>
  <c r="G18" i="134" s="1"/>
  <c r="H18" i="134" s="1"/>
  <c r="E10" i="134"/>
  <c r="F10" i="134" s="1"/>
  <c r="G10" i="134" s="1"/>
  <c r="H10" i="134" s="1"/>
  <c r="D22" i="134" l="1"/>
  <c r="G6" i="111" s="1"/>
  <c r="F6" i="135"/>
  <c r="F14" i="134"/>
  <c r="F20" i="134" s="1"/>
  <c r="F22" i="134" s="1"/>
  <c r="I6" i="111" s="1"/>
  <c r="E14" i="134"/>
  <c r="E20" i="134" s="1"/>
  <c r="E22" i="134" s="1"/>
  <c r="H6" i="111" s="1"/>
  <c r="G14" i="134"/>
  <c r="G20" i="134" s="1"/>
  <c r="G22" i="134" s="1"/>
  <c r="J6" i="111" s="1"/>
  <c r="H12" i="134"/>
  <c r="F11" i="135" l="1"/>
  <c r="F17" i="135" s="1"/>
  <c r="D23" i="135" s="1"/>
  <c r="F7" i="135"/>
  <c r="F8" i="135"/>
  <c r="F14" i="135" s="1"/>
  <c r="D20" i="135" s="1"/>
  <c r="F9" i="135"/>
  <c r="F15" i="135" s="1"/>
  <c r="D21" i="135" s="1"/>
  <c r="F10" i="135"/>
  <c r="F16" i="135" s="1"/>
  <c r="D22" i="135" s="1"/>
  <c r="H14" i="134"/>
  <c r="H20" i="134" s="1"/>
  <c r="H22" i="134" s="1"/>
  <c r="K6" i="111" s="1"/>
  <c r="D25" i="135" l="1"/>
  <c r="D27" i="135" l="1"/>
  <c r="F72" i="113"/>
  <c r="F71" i="113" s="1"/>
  <c r="K16" i="100" l="1"/>
  <c r="G16" i="100"/>
  <c r="J76" i="131"/>
  <c r="J75" i="131"/>
  <c r="I73" i="131"/>
  <c r="F73" i="131"/>
  <c r="G73" i="131" s="1"/>
  <c r="J73" i="131" s="1"/>
  <c r="H71" i="131"/>
  <c r="G71" i="131"/>
  <c r="I69" i="131"/>
  <c r="H69" i="131"/>
  <c r="G69" i="131"/>
  <c r="J69" i="131" s="1"/>
  <c r="I68" i="131"/>
  <c r="G68" i="131"/>
  <c r="J68" i="131" s="1"/>
  <c r="D68" i="131"/>
  <c r="D69" i="131" s="1"/>
  <c r="J67" i="131"/>
  <c r="I67" i="131"/>
  <c r="H67" i="131"/>
  <c r="G67" i="131"/>
  <c r="I65" i="131"/>
  <c r="G65" i="131"/>
  <c r="J64" i="131"/>
  <c r="I64" i="131"/>
  <c r="G64" i="131"/>
  <c r="I63" i="131"/>
  <c r="H63" i="131"/>
  <c r="G63" i="131"/>
  <c r="I61" i="131"/>
  <c r="G61" i="131"/>
  <c r="J61" i="131" s="1"/>
  <c r="I60" i="131"/>
  <c r="G60" i="131"/>
  <c r="J60" i="131" s="1"/>
  <c r="I59" i="131"/>
  <c r="G59" i="131"/>
  <c r="J59" i="131" s="1"/>
  <c r="I58" i="131"/>
  <c r="H58" i="131"/>
  <c r="H59" i="131" s="1"/>
  <c r="H60" i="131" s="1"/>
  <c r="H61" i="131" s="1"/>
  <c r="G58" i="131"/>
  <c r="J58" i="131" s="1"/>
  <c r="I56" i="131"/>
  <c r="H56" i="131"/>
  <c r="G56" i="131"/>
  <c r="J56" i="131" s="1"/>
  <c r="J50" i="131"/>
  <c r="J49" i="131"/>
  <c r="F47" i="131"/>
  <c r="F46" i="131"/>
  <c r="H45" i="131"/>
  <c r="I45" i="131" s="1"/>
  <c r="J45" i="131" s="1"/>
  <c r="H44" i="131"/>
  <c r="I44" i="131" s="1"/>
  <c r="J44" i="131" s="1"/>
  <c r="G44" i="131"/>
  <c r="D34" i="131"/>
  <c r="G45" i="131" s="1"/>
  <c r="G46" i="131" s="1"/>
  <c r="G47" i="131" s="1"/>
  <c r="D30" i="131"/>
  <c r="D31" i="131" s="1"/>
  <c r="D25" i="131"/>
  <c r="H73" i="131" s="1"/>
  <c r="D23" i="131"/>
  <c r="H68" i="131" s="1"/>
  <c r="E20" i="131"/>
  <c r="I71" i="131" s="1"/>
  <c r="F23" i="87"/>
  <c r="G70" i="86" s="1"/>
  <c r="F24" i="87"/>
  <c r="G71" i="86" s="1"/>
  <c r="D15" i="87"/>
  <c r="J63" i="131" l="1"/>
  <c r="J65" i="131"/>
  <c r="F79" i="111"/>
  <c r="F78" i="111"/>
  <c r="F14" i="87"/>
  <c r="D8" i="93"/>
  <c r="F25" i="87"/>
  <c r="D28" i="87"/>
  <c r="F28" i="87" s="1"/>
  <c r="F31" i="87" s="1"/>
  <c r="F80" i="111" s="1"/>
  <c r="F15" i="87"/>
  <c r="H46" i="131"/>
  <c r="I46" i="131" s="1"/>
  <c r="J46" i="131" s="1"/>
  <c r="I24" i="100"/>
  <c r="H47" i="131"/>
  <c r="I47" i="131" s="1"/>
  <c r="J47" i="131" s="1"/>
  <c r="F36" i="113"/>
  <c r="J71" i="131"/>
  <c r="J74" i="131" s="1"/>
  <c r="J77" i="131" s="1"/>
  <c r="F59" i="113" s="1"/>
  <c r="H64" i="131"/>
  <c r="D32" i="131"/>
  <c r="H65" i="131" s="1"/>
  <c r="E36" i="91"/>
  <c r="E27" i="91"/>
  <c r="E28" i="91"/>
  <c r="E29" i="91"/>
  <c r="E30" i="91"/>
  <c r="E31" i="91"/>
  <c r="E32" i="91"/>
  <c r="E26" i="91"/>
  <c r="D27" i="91"/>
  <c r="D28" i="91"/>
  <c r="D29" i="91"/>
  <c r="D30" i="91"/>
  <c r="D31" i="91"/>
  <c r="D32" i="91"/>
  <c r="D26" i="91"/>
  <c r="C36" i="91"/>
  <c r="C27" i="91"/>
  <c r="C28" i="91"/>
  <c r="C29" i="91"/>
  <c r="C30" i="91"/>
  <c r="C31" i="91"/>
  <c r="C32" i="91"/>
  <c r="C26" i="91"/>
  <c r="F10" i="90"/>
  <c r="F6" i="90"/>
  <c r="E10" i="90"/>
  <c r="E6" i="90"/>
  <c r="C10" i="90"/>
  <c r="C6" i="90"/>
  <c r="D19" i="87"/>
  <c r="F19" i="87" s="1"/>
  <c r="E20" i="86"/>
  <c r="E17" i="86"/>
  <c r="E29" i="86" s="1"/>
  <c r="G70" i="111"/>
  <c r="J48" i="131" l="1"/>
  <c r="J51" i="131" s="1"/>
  <c r="F58" i="113" s="1"/>
  <c r="D17" i="87"/>
  <c r="F17" i="87" s="1"/>
  <c r="F16" i="87"/>
  <c r="F20" i="87" s="1"/>
  <c r="F7" i="91"/>
  <c r="F6" i="91"/>
  <c r="E21" i="86"/>
  <c r="E25" i="86"/>
  <c r="E28" i="86"/>
  <c r="E24" i="86"/>
  <c r="E41" i="86" l="1"/>
  <c r="F32" i="91" s="1"/>
  <c r="G32" i="91" s="1"/>
  <c r="E40" i="86"/>
  <c r="E36" i="86"/>
  <c r="F27" i="91" s="1"/>
  <c r="G27" i="91" s="1"/>
  <c r="E39" i="86"/>
  <c r="F30" i="91" s="1"/>
  <c r="G30" i="91" s="1"/>
  <c r="E35" i="86"/>
  <c r="E38" i="86"/>
  <c r="F29" i="91" s="1"/>
  <c r="G29" i="91" s="1"/>
  <c r="E37" i="86"/>
  <c r="F28" i="91" s="1"/>
  <c r="G28" i="91" s="1"/>
  <c r="F77" i="111"/>
  <c r="F31" i="91"/>
  <c r="G31" i="91" s="1"/>
  <c r="F26" i="91"/>
  <c r="G26" i="91" s="1"/>
  <c r="H86" i="111"/>
  <c r="I86" i="111" s="1"/>
  <c r="J86" i="111" s="1"/>
  <c r="K86" i="111" s="1"/>
  <c r="F45" i="100"/>
  <c r="F33" i="100"/>
  <c r="F64" i="100"/>
  <c r="F55" i="100"/>
  <c r="D11" i="87"/>
  <c r="G78" i="111" l="1"/>
  <c r="G79" i="111"/>
  <c r="J79" i="111" s="1"/>
  <c r="F46" i="100"/>
  <c r="G75" i="111"/>
  <c r="G76" i="111" l="1"/>
  <c r="D8" i="111" l="1"/>
  <c r="E5" i="113" l="1"/>
  <c r="E6" i="113" l="1"/>
  <c r="E7" i="113" s="1"/>
  <c r="E8" i="113" s="1"/>
  <c r="E9" i="113" l="1"/>
  <c r="E10" i="113" s="1"/>
  <c r="E11" i="113" s="1"/>
  <c r="E12" i="113" s="1"/>
  <c r="E13" i="113" l="1"/>
  <c r="E14" i="113" s="1"/>
  <c r="E15" i="113" s="1"/>
  <c r="E17" i="113" s="1"/>
  <c r="E18" i="113" s="1"/>
  <c r="E20" i="113" s="1"/>
  <c r="E21" i="113" s="1"/>
  <c r="E23" i="113" s="1"/>
  <c r="E24" i="113" s="1"/>
  <c r="E25" i="113" s="1"/>
  <c r="E26" i="113" s="1"/>
  <c r="E27" i="113" s="1"/>
  <c r="E28" i="113" s="1"/>
  <c r="E29" i="113" s="1"/>
  <c r="K70" i="111"/>
  <c r="E30" i="113" l="1"/>
  <c r="E31" i="113"/>
  <c r="E32" i="113" s="1"/>
  <c r="E33" i="113" s="1"/>
  <c r="E34" i="113" s="1"/>
  <c r="E35" i="113" s="1"/>
  <c r="E36" i="113" s="1"/>
  <c r="E37" i="113" s="1"/>
  <c r="E38" i="113" s="1"/>
  <c r="E39" i="113" s="1"/>
  <c r="E40" i="113" s="1"/>
  <c r="E41" i="113" s="1"/>
  <c r="E42" i="113" s="1"/>
  <c r="E43" i="113" s="1"/>
  <c r="E44" i="113" s="1"/>
  <c r="E45" i="113" s="1"/>
  <c r="E46" i="113" s="1"/>
  <c r="E47" i="113" s="1"/>
  <c r="E48" i="113" s="1"/>
  <c r="E49" i="113" s="1"/>
  <c r="E50" i="113" l="1"/>
  <c r="E51" i="113" s="1"/>
  <c r="E52" i="113" l="1"/>
  <c r="E53" i="113" s="1"/>
  <c r="E54" i="113" s="1"/>
  <c r="E55" i="113" l="1"/>
  <c r="E56" i="113"/>
  <c r="E57" i="113" s="1"/>
  <c r="E58" i="113" s="1"/>
  <c r="E59" i="113" s="1"/>
  <c r="E60" i="113" s="1"/>
  <c r="E61" i="113" s="1"/>
  <c r="E74" i="113" l="1"/>
  <c r="E62" i="113" l="1"/>
  <c r="G12" i="113"/>
  <c r="E63" i="113" l="1"/>
  <c r="E64" i="113" s="1"/>
  <c r="E65" i="113" s="1"/>
  <c r="E66" i="113" s="1"/>
  <c r="E67" i="113" s="1"/>
  <c r="E68" i="113" s="1"/>
  <c r="E69" i="113" s="1"/>
  <c r="E70" i="113" s="1"/>
  <c r="E71" i="113" s="1"/>
  <c r="E72" i="113" s="1"/>
  <c r="E73" i="113" s="1"/>
  <c r="G15" i="113" l="1"/>
  <c r="G18" i="113" l="1"/>
  <c r="G21" i="113" l="1"/>
  <c r="G24" i="113" l="1"/>
  <c r="G25" i="113" l="1"/>
  <c r="G26" i="113" l="1"/>
  <c r="G27" i="113" l="1"/>
  <c r="G28" i="113" l="1"/>
  <c r="G29" i="113" l="1"/>
  <c r="G35" i="113" l="1"/>
  <c r="G36" i="113" l="1"/>
  <c r="G37" i="113" l="1"/>
  <c r="G38" i="113" l="1"/>
  <c r="G39" i="113" l="1"/>
  <c r="G40" i="113" l="1"/>
  <c r="G41" i="113" l="1"/>
  <c r="G42" i="113" l="1"/>
  <c r="G59" i="113" l="1"/>
  <c r="G66" i="113" l="1"/>
  <c r="G68" i="113" l="1"/>
  <c r="G70" i="113" l="1"/>
  <c r="C42" i="100" l="1"/>
  <c r="C43" i="100"/>
  <c r="C44" i="100"/>
  <c r="C45" i="100"/>
  <c r="C46" i="100"/>
  <c r="D7" i="87"/>
  <c r="D35" i="93" l="1"/>
  <c r="F35" i="93" s="1"/>
  <c r="D34" i="93"/>
  <c r="C35" i="93"/>
  <c r="F55" i="113" l="1"/>
  <c r="D55" i="113"/>
  <c r="I55" i="113" l="1"/>
  <c r="K81" i="111" l="1"/>
  <c r="K79" i="111"/>
  <c r="H74" i="111" l="1"/>
  <c r="B44" i="102" l="1"/>
  <c r="B40" i="102"/>
  <c r="B43" i="102"/>
  <c r="E44" i="86" l="1"/>
  <c r="C49" i="113" l="1"/>
  <c r="C43" i="113"/>
  <c r="C33" i="113"/>
  <c r="C30" i="113"/>
  <c r="C22" i="113"/>
  <c r="C19" i="113"/>
  <c r="C16" i="113"/>
  <c r="C13" i="113"/>
  <c r="C10" i="113"/>
  <c r="C7" i="113"/>
  <c r="H5" i="113"/>
  <c r="H7" i="113" s="1"/>
  <c r="H8" i="113" s="1"/>
  <c r="C5" i="113"/>
  <c r="K26" i="100"/>
  <c r="K25" i="100"/>
  <c r="J11" i="100"/>
  <c r="K11" i="100" s="1"/>
  <c r="J10" i="100"/>
  <c r="K10" i="100" s="1"/>
  <c r="J9" i="100"/>
  <c r="J8" i="100"/>
  <c r="K8" i="100" s="1"/>
  <c r="J7" i="100"/>
  <c r="K7" i="100" s="1"/>
  <c r="D30" i="93"/>
  <c r="F30" i="93" s="1"/>
  <c r="D31" i="93"/>
  <c r="F31" i="93" s="1"/>
  <c r="D32" i="93"/>
  <c r="F32" i="93" s="1"/>
  <c r="D33" i="93"/>
  <c r="F33" i="93" s="1"/>
  <c r="F34" i="93"/>
  <c r="C30" i="93"/>
  <c r="C31" i="93"/>
  <c r="C32" i="93"/>
  <c r="C33" i="93"/>
  <c r="C34" i="93"/>
  <c r="D21" i="93"/>
  <c r="F21" i="93" s="1"/>
  <c r="D22" i="93"/>
  <c r="F22" i="93" s="1"/>
  <c r="D23" i="93"/>
  <c r="F23" i="93" s="1"/>
  <c r="D24" i="93"/>
  <c r="F24" i="93" s="1"/>
  <c r="D20" i="93"/>
  <c r="F20" i="93" s="1"/>
  <c r="C21" i="93"/>
  <c r="C22" i="93"/>
  <c r="C23" i="93"/>
  <c r="C24" i="93"/>
  <c r="C20" i="93"/>
  <c r="D7" i="93"/>
  <c r="F7" i="93" s="1"/>
  <c r="F8" i="93"/>
  <c r="D9" i="93"/>
  <c r="F9" i="93" s="1"/>
  <c r="D10" i="93"/>
  <c r="F10" i="93" s="1"/>
  <c r="D11" i="93"/>
  <c r="F11" i="93" s="1"/>
  <c r="D12" i="93"/>
  <c r="F12" i="93" s="1"/>
  <c r="D13" i="93"/>
  <c r="F13" i="93" s="1"/>
  <c r="D14" i="93"/>
  <c r="F14" i="93" s="1"/>
  <c r="D6" i="93"/>
  <c r="F6" i="93" s="1"/>
  <c r="C7" i="93"/>
  <c r="C8" i="93"/>
  <c r="C9" i="93"/>
  <c r="C10" i="93"/>
  <c r="C11" i="93"/>
  <c r="C12" i="93"/>
  <c r="C13" i="93"/>
  <c r="C14" i="93"/>
  <c r="C6" i="93"/>
  <c r="K9" i="100" l="1"/>
  <c r="D43" i="100"/>
  <c r="D44" i="100"/>
  <c r="D45" i="100"/>
  <c r="D46" i="100"/>
  <c r="D42" i="100"/>
  <c r="F35" i="113"/>
  <c r="F44" i="113"/>
  <c r="I44" i="113" s="1"/>
  <c r="F42" i="113"/>
  <c r="F41" i="113"/>
  <c r="F48" i="113"/>
  <c r="F51" i="113"/>
  <c r="F40" i="113"/>
  <c r="F47" i="113"/>
  <c r="F54" i="113"/>
  <c r="F50" i="113"/>
  <c r="F39" i="113"/>
  <c r="F46" i="113"/>
  <c r="F37" i="113"/>
  <c r="F38" i="113"/>
  <c r="F34" i="113"/>
  <c r="F45" i="113"/>
  <c r="F53" i="113"/>
  <c r="F52" i="113"/>
  <c r="F43" i="100"/>
  <c r="F42" i="100"/>
  <c r="F36" i="93"/>
  <c r="F38" i="93" s="1"/>
  <c r="D48" i="113"/>
  <c r="D34" i="113"/>
  <c r="D51" i="113"/>
  <c r="D35" i="113"/>
  <c r="D40" i="113"/>
  <c r="D41" i="113"/>
  <c r="D46" i="113"/>
  <c r="D42" i="113"/>
  <c r="D36" i="113"/>
  <c r="D37" i="113"/>
  <c r="D47" i="113"/>
  <c r="D50" i="113"/>
  <c r="D38" i="113"/>
  <c r="D44" i="113"/>
  <c r="D39" i="113"/>
  <c r="D45" i="113"/>
  <c r="D54" i="113"/>
  <c r="D52" i="113"/>
  <c r="D53" i="113"/>
  <c r="H10" i="113"/>
  <c r="H11" i="113" s="1"/>
  <c r="H12" i="113" s="1"/>
  <c r="H14" i="113" s="1"/>
  <c r="H15" i="113" s="1"/>
  <c r="H17" i="113" s="1"/>
  <c r="H18" i="113" s="1"/>
  <c r="H20" i="113" s="1"/>
  <c r="H21" i="113" s="1"/>
  <c r="H23" i="113" s="1"/>
  <c r="H24" i="113" s="1"/>
  <c r="H25" i="113" s="1"/>
  <c r="H26" i="113" s="1"/>
  <c r="H27" i="113" s="1"/>
  <c r="H28" i="113" s="1"/>
  <c r="H29" i="113" s="1"/>
  <c r="D64" i="100"/>
  <c r="G24" i="100"/>
  <c r="D33" i="100"/>
  <c r="D55" i="100"/>
  <c r="F25" i="93"/>
  <c r="F27" i="93" s="1"/>
  <c r="F15" i="93"/>
  <c r="E46" i="100" l="1"/>
  <c r="E42" i="100"/>
  <c r="E44" i="100"/>
  <c r="E43" i="100"/>
  <c r="E45" i="100"/>
  <c r="I34" i="113"/>
  <c r="F43" i="113"/>
  <c r="I37" i="113"/>
  <c r="I50" i="113"/>
  <c r="I35" i="113"/>
  <c r="I53" i="113"/>
  <c r="I46" i="113"/>
  <c r="I45" i="113"/>
  <c r="I39" i="113"/>
  <c r="I51" i="113"/>
  <c r="I54" i="113"/>
  <c r="I38" i="113"/>
  <c r="I47" i="113"/>
  <c r="F49" i="113"/>
  <c r="I36" i="113"/>
  <c r="I40" i="113"/>
  <c r="I48" i="113"/>
  <c r="I42" i="113"/>
  <c r="F33" i="113"/>
  <c r="I52" i="113"/>
  <c r="I41" i="113"/>
  <c r="H30" i="113"/>
  <c r="H31" i="113"/>
  <c r="H32" i="113" s="1"/>
  <c r="H33" i="113" s="1"/>
  <c r="H34" i="113" s="1"/>
  <c r="H35" i="113" s="1"/>
  <c r="H36" i="113" s="1"/>
  <c r="H37" i="113" s="1"/>
  <c r="H38" i="113" s="1"/>
  <c r="H39" i="113" s="1"/>
  <c r="H40" i="113" s="1"/>
  <c r="H41" i="113" s="1"/>
  <c r="H42" i="113" s="1"/>
  <c r="H43" i="113" l="1"/>
  <c r="H44" i="113" s="1"/>
  <c r="H45" i="113" s="1"/>
  <c r="F32" i="113"/>
  <c r="G80" i="113" s="1"/>
  <c r="I49" i="113"/>
  <c r="G35" i="111" s="1"/>
  <c r="H35" i="111" s="1"/>
  <c r="I35" i="111" s="1"/>
  <c r="J35" i="111" s="1"/>
  <c r="K35" i="111" s="1"/>
  <c r="H46" i="113" l="1"/>
  <c r="H47" i="113" s="1"/>
  <c r="H48" i="113" s="1"/>
  <c r="H49" i="113" s="1"/>
  <c r="H50" i="113" l="1"/>
  <c r="H51" i="113" s="1"/>
  <c r="H52" i="113" s="1"/>
  <c r="E34" i="93"/>
  <c r="H53" i="113" l="1"/>
  <c r="H54" i="113" s="1"/>
  <c r="H56" i="113" l="1"/>
  <c r="H55" i="113"/>
  <c r="E35" i="93"/>
  <c r="H57" i="113" l="1"/>
  <c r="H58" i="113"/>
  <c r="H59" i="113" s="1"/>
  <c r="H60" i="113" s="1"/>
  <c r="H61" i="113" s="1"/>
  <c r="H74" i="113" l="1"/>
  <c r="H62" i="113" l="1"/>
  <c r="H63" i="113" l="1"/>
  <c r="H64" i="113" s="1"/>
  <c r="H65" i="113" s="1"/>
  <c r="H66" i="113" s="1"/>
  <c r="H67" i="113" s="1"/>
  <c r="H68" i="113" s="1"/>
  <c r="H69" i="113" s="1"/>
  <c r="H70" i="113" s="1"/>
  <c r="H71" i="113" s="1"/>
  <c r="H72" i="113" s="1"/>
  <c r="H73" i="113" s="1"/>
  <c r="F44" i="100"/>
  <c r="H12" i="100"/>
  <c r="G77" i="111" l="1"/>
  <c r="D20" i="87"/>
  <c r="J12" i="100"/>
  <c r="K12" i="100" l="1"/>
  <c r="G10" i="111" l="1"/>
  <c r="G9" i="111"/>
  <c r="G12" i="111"/>
  <c r="G11" i="111"/>
  <c r="I72" i="113" l="1"/>
  <c r="I71" i="113" s="1"/>
  <c r="G51" i="111" s="1"/>
  <c r="G83" i="113" l="1"/>
  <c r="E32" i="93" l="1"/>
  <c r="E8" i="93"/>
  <c r="E7" i="93"/>
  <c r="E9" i="93" l="1"/>
  <c r="C64" i="100"/>
  <c r="B60" i="100"/>
  <c r="C55" i="100"/>
  <c r="B51" i="100"/>
  <c r="B38" i="100"/>
  <c r="C33" i="100"/>
  <c r="E55" i="100"/>
  <c r="E64" i="100"/>
  <c r="G64" i="100" l="1"/>
  <c r="G55" i="100"/>
  <c r="G56" i="100" s="1"/>
  <c r="D26" i="113"/>
  <c r="D27" i="113"/>
  <c r="D23" i="113"/>
  <c r="D25" i="113"/>
  <c r="D31" i="113"/>
  <c r="D29" i="113"/>
  <c r="D24" i="113"/>
  <c r="D28" i="113"/>
  <c r="C63" i="113"/>
  <c r="E10" i="93"/>
  <c r="F17" i="93"/>
  <c r="H24" i="100"/>
  <c r="G58" i="100" l="1"/>
  <c r="F68" i="113"/>
  <c r="G65" i="100"/>
  <c r="G42" i="100"/>
  <c r="E11" i="93"/>
  <c r="G67" i="100" l="1"/>
  <c r="F70" i="113"/>
  <c r="G43" i="100"/>
  <c r="E12" i="93"/>
  <c r="E13" i="93" l="1"/>
  <c r="E14" i="93" l="1"/>
  <c r="G44" i="100" l="1"/>
  <c r="G45" i="100" l="1"/>
  <c r="D44" i="86"/>
  <c r="G46" i="100" l="1"/>
  <c r="G47" i="100" s="1"/>
  <c r="B32" i="102" l="1"/>
  <c r="B31" i="102"/>
  <c r="G49" i="100" l="1"/>
  <c r="F66" i="113"/>
  <c r="F36" i="91" l="1"/>
  <c r="G36" i="91" s="1"/>
  <c r="G80" i="111" l="1"/>
  <c r="D34" i="87" l="1"/>
  <c r="F34" i="87" l="1"/>
  <c r="J80" i="111"/>
  <c r="K80" i="111" s="1"/>
  <c r="K74" i="111" s="1"/>
  <c r="D35" i="87"/>
  <c r="F35" i="87" l="1"/>
  <c r="F36" i="87" s="1"/>
  <c r="F38" i="87" l="1"/>
  <c r="F81" i="111"/>
  <c r="G81" i="111" s="1"/>
  <c r="J74" i="111" l="1"/>
  <c r="B34" i="102" l="1"/>
  <c r="B39" i="102"/>
  <c r="B37" i="102"/>
  <c r="B36" i="102"/>
  <c r="B35" i="102"/>
  <c r="B33" i="102"/>
  <c r="B21" i="100" l="1"/>
  <c r="C24" i="100"/>
  <c r="E33" i="100"/>
  <c r="G33" i="100" l="1"/>
  <c r="G34" i="100" s="1"/>
  <c r="F64" i="113" l="1"/>
  <c r="G36" i="100"/>
  <c r="J24" i="100" l="1"/>
  <c r="K24" i="100" s="1"/>
  <c r="K27" i="100" l="1"/>
  <c r="B5" i="103" s="1"/>
  <c r="F62" i="113" l="1"/>
  <c r="I59" i="113" l="1"/>
  <c r="F61" i="113"/>
  <c r="I58" i="113"/>
  <c r="I62" i="113"/>
  <c r="F57" i="113"/>
  <c r="F56" i="113" s="1"/>
  <c r="J40" i="94" l="1"/>
  <c r="G27" i="94"/>
  <c r="K27" i="94" s="1"/>
  <c r="C26" i="94"/>
  <c r="C22" i="94"/>
  <c r="I21" i="94"/>
  <c r="G20" i="94"/>
  <c r="K16" i="94"/>
  <c r="C16" i="94"/>
  <c r="G15" i="94"/>
  <c r="K15" i="94" s="1"/>
  <c r="G14" i="94"/>
  <c r="K14" i="94" s="1"/>
  <c r="G13" i="94"/>
  <c r="K7" i="94"/>
  <c r="K6" i="94"/>
  <c r="K17" i="94" l="1"/>
  <c r="C27" i="94" s="1"/>
  <c r="K8" i="94"/>
  <c r="C28" i="94"/>
  <c r="C37" i="94"/>
  <c r="C36" i="94"/>
  <c r="C23" i="94"/>
  <c r="G21" i="94"/>
  <c r="K21" i="94" s="1"/>
  <c r="C38" i="94" l="1"/>
  <c r="C25" i="94"/>
  <c r="C30" i="94" s="1"/>
  <c r="C5" i="103" l="1"/>
  <c r="B10" i="103"/>
  <c r="D5" i="103"/>
  <c r="D10" i="103" s="1"/>
  <c r="C49" i="94"/>
  <c r="C40" i="94"/>
  <c r="C46" i="94" s="1"/>
  <c r="G81" i="113" l="1"/>
  <c r="C51" i="94"/>
  <c r="I61" i="113"/>
  <c r="C10" i="103"/>
  <c r="E5" i="103"/>
  <c r="E10" i="103" l="1"/>
  <c r="F5" i="103"/>
  <c r="G43" i="111"/>
  <c r="H43" i="111" s="1"/>
  <c r="I43" i="111" s="1"/>
  <c r="J43" i="111" s="1"/>
  <c r="K43" i="111" s="1"/>
  <c r="D6" i="90"/>
  <c r="D10" i="90"/>
  <c r="H10" i="90" s="1"/>
  <c r="G10" i="90" s="1"/>
  <c r="G11" i="90" s="1"/>
  <c r="G64" i="111" l="1"/>
  <c r="H6" i="90"/>
  <c r="G6" i="90" s="1"/>
  <c r="F27" i="113"/>
  <c r="F26" i="113"/>
  <c r="F25" i="113"/>
  <c r="F24" i="113"/>
  <c r="F23" i="113"/>
  <c r="F29" i="113"/>
  <c r="F28" i="113"/>
  <c r="H64" i="111"/>
  <c r="F31" i="113"/>
  <c r="F22" i="91"/>
  <c r="E21" i="91"/>
  <c r="F21" i="91"/>
  <c r="E16" i="91"/>
  <c r="F17" i="91"/>
  <c r="F16" i="91"/>
  <c r="E11" i="91"/>
  <c r="F12" i="91"/>
  <c r="F11" i="91"/>
  <c r="E7" i="91"/>
  <c r="E6" i="91"/>
  <c r="C7" i="91"/>
  <c r="C6" i="91"/>
  <c r="G7" i="90" l="1"/>
  <c r="G13" i="90" s="1"/>
  <c r="G16" i="91"/>
  <c r="F17" i="113" s="1"/>
  <c r="F8" i="113"/>
  <c r="G7" i="91"/>
  <c r="F12" i="113" s="1"/>
  <c r="G6" i="91"/>
  <c r="F11" i="113" s="1"/>
  <c r="F6" i="113"/>
  <c r="I28" i="113"/>
  <c r="I25" i="113"/>
  <c r="I27" i="113"/>
  <c r="I24" i="113"/>
  <c r="I29" i="113"/>
  <c r="I26" i="113"/>
  <c r="I64" i="111"/>
  <c r="F30" i="113"/>
  <c r="I31" i="113"/>
  <c r="F22" i="113"/>
  <c r="I23" i="113"/>
  <c r="D8" i="113"/>
  <c r="D11" i="113"/>
  <c r="D6" i="113"/>
  <c r="G11" i="91"/>
  <c r="F14" i="113" s="1"/>
  <c r="D12" i="113"/>
  <c r="G33" i="91"/>
  <c r="G37" i="91"/>
  <c r="G21" i="91"/>
  <c r="F20" i="113" s="1"/>
  <c r="C12" i="91"/>
  <c r="C11" i="91"/>
  <c r="E12" i="91"/>
  <c r="E22" i="91"/>
  <c r="E17" i="91"/>
  <c r="G17" i="91" s="1"/>
  <c r="G8" i="111" l="1"/>
  <c r="G14" i="111" s="1"/>
  <c r="I8" i="113"/>
  <c r="I12" i="113"/>
  <c r="I6" i="113"/>
  <c r="J64" i="111"/>
  <c r="I14" i="113"/>
  <c r="I11" i="113"/>
  <c r="F5" i="113"/>
  <c r="I17" i="113"/>
  <c r="I20" i="113"/>
  <c r="I30" i="113"/>
  <c r="G31" i="111" s="1"/>
  <c r="G12" i="91"/>
  <c r="F15" i="113" s="1"/>
  <c r="F13" i="113" s="1"/>
  <c r="D14" i="113"/>
  <c r="D15" i="113"/>
  <c r="F18" i="113"/>
  <c r="E20" i="93"/>
  <c r="G22" i="91"/>
  <c r="F21" i="113" s="1"/>
  <c r="H7" i="90"/>
  <c r="C16" i="91"/>
  <c r="C17" i="91"/>
  <c r="H31" i="111" l="1"/>
  <c r="I31" i="111" s="1"/>
  <c r="J31" i="111" s="1"/>
  <c r="K31" i="111" s="1"/>
  <c r="I21" i="113"/>
  <c r="I15" i="113"/>
  <c r="I18" i="113"/>
  <c r="F67" i="113"/>
  <c r="I68" i="113"/>
  <c r="F19" i="113"/>
  <c r="F16" i="113"/>
  <c r="F10" i="113"/>
  <c r="K64" i="111"/>
  <c r="D18" i="113"/>
  <c r="D17" i="113"/>
  <c r="E21" i="93"/>
  <c r="G13" i="91"/>
  <c r="G23" i="91"/>
  <c r="G18" i="91"/>
  <c r="G8" i="91"/>
  <c r="C22" i="91"/>
  <c r="C21" i="91"/>
  <c r="F9" i="113" l="1"/>
  <c r="G79" i="113" s="1"/>
  <c r="D21" i="113"/>
  <c r="D20" i="113"/>
  <c r="I22" i="113"/>
  <c r="G30" i="111" s="1"/>
  <c r="H30" i="111" s="1"/>
  <c r="I30" i="111" s="1"/>
  <c r="J30" i="111" s="1"/>
  <c r="K30" i="111" s="1"/>
  <c r="E33" i="93"/>
  <c r="I16" i="113" l="1"/>
  <c r="G28" i="111" s="1"/>
  <c r="H28" i="111" s="1"/>
  <c r="I28" i="111" s="1"/>
  <c r="J28" i="111" s="1"/>
  <c r="K28" i="111" s="1"/>
  <c r="I67" i="113"/>
  <c r="I19" i="113"/>
  <c r="G29" i="111" s="1"/>
  <c r="H29" i="111" s="1"/>
  <c r="I29" i="111" s="1"/>
  <c r="J29" i="111" s="1"/>
  <c r="K29" i="111" s="1"/>
  <c r="I13" i="113"/>
  <c r="G27" i="111" s="1"/>
  <c r="H27" i="111" s="1"/>
  <c r="I27" i="111" s="1"/>
  <c r="J27" i="111" s="1"/>
  <c r="K27" i="111" s="1"/>
  <c r="I10" i="113"/>
  <c r="G26" i="111" s="1"/>
  <c r="H26" i="111" s="1"/>
  <c r="I26" i="111" s="1"/>
  <c r="J26" i="111" s="1"/>
  <c r="K26" i="111" s="1"/>
  <c r="I5" i="113"/>
  <c r="E22" i="93"/>
  <c r="G23" i="111" l="1"/>
  <c r="H23" i="111" s="1"/>
  <c r="I23" i="111" s="1"/>
  <c r="J23" i="111" s="1"/>
  <c r="K23" i="111" s="1"/>
  <c r="G46" i="111"/>
  <c r="H46" i="111" s="1"/>
  <c r="I46" i="111" s="1"/>
  <c r="J46" i="111" s="1"/>
  <c r="K46" i="111" s="1"/>
  <c r="I9" i="113"/>
  <c r="I79" i="113" s="1"/>
  <c r="E23" i="93"/>
  <c r="G25" i="111" l="1"/>
  <c r="F7" i="113"/>
  <c r="F4" i="113" s="1"/>
  <c r="H25" i="111"/>
  <c r="G67" i="111"/>
  <c r="I33" i="113"/>
  <c r="G33" i="111" s="1"/>
  <c r="H33" i="111" s="1"/>
  <c r="I33" i="111" s="1"/>
  <c r="J33" i="111" s="1"/>
  <c r="K33" i="111" s="1"/>
  <c r="I43" i="113"/>
  <c r="G34" i="111" s="1"/>
  <c r="H34" i="111" s="1"/>
  <c r="I34" i="111" s="1"/>
  <c r="J34" i="111" s="1"/>
  <c r="K34" i="111" s="1"/>
  <c r="I25" i="111"/>
  <c r="E30" i="93"/>
  <c r="E24" i="93"/>
  <c r="H11" i="90"/>
  <c r="H13" i="90" s="1"/>
  <c r="I7" i="113" l="1"/>
  <c r="H67" i="111"/>
  <c r="E31" i="93"/>
  <c r="G24" i="111" l="1"/>
  <c r="H24" i="111" s="1"/>
  <c r="I24" i="111" s="1"/>
  <c r="J24" i="111" s="1"/>
  <c r="K24" i="111" s="1"/>
  <c r="I4" i="113"/>
  <c r="I67" i="111"/>
  <c r="J25" i="111"/>
  <c r="G78" i="113" l="1"/>
  <c r="J67" i="111"/>
  <c r="F10" i="103"/>
  <c r="F11" i="103" s="1"/>
  <c r="K25" i="111"/>
  <c r="K67" i="111" l="1"/>
  <c r="I74" i="111"/>
  <c r="F69" i="113" l="1"/>
  <c r="I70" i="113"/>
  <c r="I78" i="113" l="1"/>
  <c r="G22" i="111" l="1"/>
  <c r="G20" i="111" s="1"/>
  <c r="I69" i="113"/>
  <c r="G47" i="111" s="1"/>
  <c r="H22" i="111" l="1"/>
  <c r="H20" i="111" s="1"/>
  <c r="H47" i="111"/>
  <c r="I47" i="111" s="1"/>
  <c r="J47" i="111" s="1"/>
  <c r="K47" i="111" s="1"/>
  <c r="I22" i="111"/>
  <c r="I20" i="111" s="1"/>
  <c r="G68" i="111" l="1"/>
  <c r="H68" i="111"/>
  <c r="I68" i="111"/>
  <c r="J22" i="111"/>
  <c r="J20" i="111" s="1"/>
  <c r="H32" i="111" l="1"/>
  <c r="F65" i="113"/>
  <c r="I66" i="113"/>
  <c r="I32" i="113"/>
  <c r="I80" i="113" s="1"/>
  <c r="J68" i="111"/>
  <c r="G32" i="111"/>
  <c r="I32" i="111"/>
  <c r="K22" i="111"/>
  <c r="K20" i="111" s="1"/>
  <c r="I65" i="113" l="1"/>
  <c r="K68" i="111"/>
  <c r="J32" i="111"/>
  <c r="G74" i="111"/>
  <c r="G45" i="111" l="1"/>
  <c r="H45" i="111" s="1"/>
  <c r="I45" i="111" s="1"/>
  <c r="J45" i="111" s="1"/>
  <c r="K45" i="111" s="1"/>
  <c r="K32" i="111"/>
  <c r="G66" i="111" l="1"/>
  <c r="F74" i="111"/>
  <c r="D93" i="111" s="1"/>
  <c r="I66" i="111"/>
  <c r="H66" i="111"/>
  <c r="K66" i="111"/>
  <c r="J66" i="111"/>
  <c r="F83" i="111" l="1"/>
  <c r="F85" i="111" l="1"/>
  <c r="D25" i="87" l="1"/>
  <c r="F63" i="113" l="1"/>
  <c r="F60" i="113" s="1"/>
  <c r="I64" i="113"/>
  <c r="F73" i="113" l="1"/>
  <c r="F74" i="113" s="1"/>
  <c r="G82" i="113"/>
  <c r="G84" i="113" s="1"/>
  <c r="I63" i="113"/>
  <c r="I60" i="113" s="1"/>
  <c r="I82" i="113" l="1"/>
  <c r="G44" i="111"/>
  <c r="G42" i="111" s="1"/>
  <c r="H44" i="111" l="1"/>
  <c r="H65" i="111" s="1"/>
  <c r="H63" i="111" s="1"/>
  <c r="G65" i="111"/>
  <c r="G63" i="111" s="1"/>
  <c r="I44" i="111" l="1"/>
  <c r="I65" i="111" s="1"/>
  <c r="I63" i="111" s="1"/>
  <c r="H42" i="111"/>
  <c r="J44" i="111" l="1"/>
  <c r="J65" i="111" s="1"/>
  <c r="J63" i="111" s="1"/>
  <c r="I42" i="111"/>
  <c r="K44" i="111" l="1"/>
  <c r="J42" i="111"/>
  <c r="K42" i="111" l="1"/>
  <c r="K65" i="111"/>
  <c r="K63" i="111" s="1"/>
  <c r="I83" i="113" l="1"/>
  <c r="I57" i="113" l="1"/>
  <c r="I56" i="113" s="1"/>
  <c r="G37" i="111" l="1"/>
  <c r="H37" i="111" s="1"/>
  <c r="I81" i="113"/>
  <c r="G36" i="111" l="1"/>
  <c r="I73" i="113"/>
  <c r="I74" i="113" s="1"/>
  <c r="I37" i="111"/>
  <c r="J37" i="111" s="1"/>
  <c r="K37" i="111" s="1"/>
  <c r="H36" i="111"/>
  <c r="I84" i="113"/>
  <c r="I36" i="111" l="1"/>
  <c r="J79" i="113"/>
  <c r="J82" i="113"/>
  <c r="J78" i="113"/>
  <c r="J81" i="113"/>
  <c r="J80" i="113"/>
  <c r="J83" i="113"/>
  <c r="J36" i="111"/>
  <c r="J84" i="113" l="1"/>
  <c r="J55" i="113"/>
  <c r="J53" i="113"/>
  <c r="J15" i="113"/>
  <c r="J45" i="113"/>
  <c r="J48" i="113"/>
  <c r="J66" i="113"/>
  <c r="J65" i="113" s="1"/>
  <c r="J25" i="113"/>
  <c r="J18" i="113"/>
  <c r="J70" i="113"/>
  <c r="J69" i="113" s="1"/>
  <c r="J47" i="113"/>
  <c r="J64" i="113"/>
  <c r="J63" i="113" s="1"/>
  <c r="J51" i="113"/>
  <c r="J21" i="113"/>
  <c r="J52" i="113"/>
  <c r="J68" i="113"/>
  <c r="J67" i="113" s="1"/>
  <c r="J41" i="113"/>
  <c r="J26" i="113"/>
  <c r="J20" i="113"/>
  <c r="J35" i="113"/>
  <c r="J72" i="113"/>
  <c r="J42" i="113"/>
  <c r="J39" i="113"/>
  <c r="J29" i="113"/>
  <c r="J31" i="113"/>
  <c r="J30" i="113" s="1"/>
  <c r="J6" i="113"/>
  <c r="J44" i="113"/>
  <c r="J50" i="113"/>
  <c r="J14" i="113"/>
  <c r="J62" i="113"/>
  <c r="J61" i="113" s="1"/>
  <c r="J17" i="113"/>
  <c r="J23" i="113"/>
  <c r="J12" i="113"/>
  <c r="J46" i="113"/>
  <c r="J37" i="113"/>
  <c r="J38" i="113"/>
  <c r="J24" i="113"/>
  <c r="J54" i="113"/>
  <c r="J27" i="113"/>
  <c r="J34" i="113"/>
  <c r="J28" i="113"/>
  <c r="J40" i="113"/>
  <c r="J11" i="113"/>
  <c r="J36" i="113"/>
  <c r="J8" i="113"/>
  <c r="J59" i="113"/>
  <c r="J58" i="113"/>
  <c r="K36" i="111"/>
  <c r="J60" i="113" l="1"/>
  <c r="J10" i="113"/>
  <c r="J49" i="113"/>
  <c r="J57" i="113"/>
  <c r="J56" i="113" s="1"/>
  <c r="J7" i="113"/>
  <c r="J5" i="113"/>
  <c r="J19" i="113"/>
  <c r="J13" i="113"/>
  <c r="J22" i="113"/>
  <c r="J43" i="113"/>
  <c r="J33" i="113"/>
  <c r="J16" i="113"/>
  <c r="J71" i="113"/>
  <c r="J4" i="113" l="1"/>
  <c r="J32" i="113"/>
  <c r="J9" i="113"/>
  <c r="J73" i="113" l="1"/>
  <c r="J74" i="113" s="1"/>
  <c r="H9" i="111" l="1"/>
  <c r="H12" i="111"/>
  <c r="H11" i="111"/>
  <c r="H10" i="111"/>
  <c r="H8" i="111" l="1"/>
  <c r="H14" i="111" s="1"/>
  <c r="H39" i="111" l="1"/>
  <c r="H49" i="111" l="1"/>
  <c r="H40" i="111"/>
  <c r="J9" i="111" l="1"/>
  <c r="J12" i="111"/>
  <c r="J11" i="111"/>
  <c r="J10" i="111"/>
  <c r="I12" i="111"/>
  <c r="I10" i="111"/>
  <c r="I9" i="111"/>
  <c r="I11" i="111"/>
  <c r="K10" i="111"/>
  <c r="K12" i="111"/>
  <c r="K9" i="111"/>
  <c r="K11" i="111"/>
  <c r="K8" i="111" l="1"/>
  <c r="K14" i="111" s="1"/>
  <c r="I8" i="111"/>
  <c r="I14" i="111" s="1"/>
  <c r="J8" i="111"/>
  <c r="J14" i="111" s="1"/>
  <c r="J39" i="111" l="1"/>
  <c r="I39" i="111" l="1"/>
  <c r="I40" i="111" s="1"/>
  <c r="K39" i="111"/>
  <c r="J40" i="111"/>
  <c r="J49" i="111"/>
  <c r="I49" i="111" l="1"/>
  <c r="K40" i="111"/>
  <c r="K49" i="111"/>
  <c r="I51" i="111" l="1"/>
  <c r="I53" i="111" s="1"/>
  <c r="K51" i="111"/>
  <c r="K53" i="111" s="1"/>
  <c r="K58" i="111" s="1"/>
  <c r="J51" i="111"/>
  <c r="J53" i="111" s="1"/>
  <c r="H51" i="111"/>
  <c r="H53" i="111" s="1"/>
  <c r="I56" i="111" l="1"/>
  <c r="I58" i="111"/>
  <c r="I57" i="111"/>
  <c r="H57" i="111"/>
  <c r="H58" i="111"/>
  <c r="H56" i="111"/>
  <c r="J58" i="111"/>
  <c r="J57" i="111"/>
  <c r="J56" i="111"/>
  <c r="K57" i="111"/>
  <c r="K56" i="111"/>
  <c r="H55" i="111" l="1"/>
  <c r="H60" i="111" s="1"/>
  <c r="H61" i="111" s="1"/>
  <c r="I55" i="111"/>
  <c r="I60" i="111" s="1"/>
  <c r="I61" i="111" s="1"/>
  <c r="J55" i="111"/>
  <c r="J60" i="111" s="1"/>
  <c r="K55" i="111"/>
  <c r="K60" i="111" s="1"/>
  <c r="K72" i="111" s="1"/>
  <c r="K83" i="111" s="1"/>
  <c r="I72" i="111" l="1"/>
  <c r="I83" i="111" s="1"/>
  <c r="H72" i="111"/>
  <c r="H83" i="111" s="1"/>
  <c r="J61" i="111"/>
  <c r="J72" i="111"/>
  <c r="J83" i="111" s="1"/>
  <c r="K61" i="111"/>
  <c r="G39" i="111"/>
  <c r="G49" i="111" s="1"/>
  <c r="G53" i="111" s="1"/>
  <c r="G57" i="111" l="1"/>
  <c r="G56" i="111"/>
  <c r="G58" i="111"/>
  <c r="G40" i="111"/>
  <c r="G55" i="111" l="1"/>
  <c r="G60" i="111" s="1"/>
  <c r="G61" i="111" l="1"/>
  <c r="G72" i="111"/>
  <c r="G83" i="111" s="1"/>
  <c r="D90" i="111" l="1"/>
  <c r="G85" i="111"/>
  <c r="H85" i="111" s="1"/>
  <c r="I85" i="111" s="1"/>
  <c r="J85" i="111" s="1"/>
  <c r="K85" i="111" s="1"/>
  <c r="G87" i="111"/>
  <c r="H87" i="111" l="1"/>
  <c r="I87" i="111" l="1"/>
  <c r="J87" i="111" l="1"/>
  <c r="K87" i="111" s="1"/>
  <c r="D92" i="111" l="1"/>
</calcChain>
</file>

<file path=xl/sharedStrings.xml><?xml version="1.0" encoding="utf-8"?>
<sst xmlns="http://schemas.openxmlformats.org/spreadsheetml/2006/main" count="1192" uniqueCount="516">
  <si>
    <t>Recapagem</t>
  </si>
  <si>
    <t>Total</t>
  </si>
  <si>
    <t>INSS</t>
  </si>
  <si>
    <t>%</t>
  </si>
  <si>
    <t>Unidade</t>
  </si>
  <si>
    <t>Referência</t>
  </si>
  <si>
    <t>anos</t>
  </si>
  <si>
    <t>Coeficiente</t>
  </si>
  <si>
    <t>R$/veíc.</t>
  </si>
  <si>
    <t>Pneus</t>
  </si>
  <si>
    <t>Quantidade</t>
  </si>
  <si>
    <t>Anual</t>
  </si>
  <si>
    <t>veíc.</t>
  </si>
  <si>
    <t>mês</t>
  </si>
  <si>
    <t>Mensal</t>
  </si>
  <si>
    <t>Ocorrência</t>
  </si>
  <si>
    <t>Custo Variável</t>
  </si>
  <si>
    <t>R$/mês</t>
  </si>
  <si>
    <t>R$/ano</t>
  </si>
  <si>
    <t>Pessoal Operacional</t>
  </si>
  <si>
    <t>Pessoal Administrativo</t>
  </si>
  <si>
    <t>Despesas Gerais</t>
  </si>
  <si>
    <t>Seguro de Responsabilidade Civil</t>
  </si>
  <si>
    <t>Seguro Obrigatório</t>
  </si>
  <si>
    <t xml:space="preserve">Custo Corrente </t>
  </si>
  <si>
    <t>Orçamento Operacional das Despesas</t>
  </si>
  <si>
    <t>Grupo de Custos</t>
  </si>
  <si>
    <t>P1</t>
  </si>
  <si>
    <t>P2</t>
  </si>
  <si>
    <t>P3</t>
  </si>
  <si>
    <t>P4</t>
  </si>
  <si>
    <t>1.</t>
  </si>
  <si>
    <t>2.</t>
  </si>
  <si>
    <t>km/mês</t>
  </si>
  <si>
    <t>3.</t>
  </si>
  <si>
    <t>4.</t>
  </si>
  <si>
    <t>5.</t>
  </si>
  <si>
    <t>Contribuição Social sobre o Faturamento - COFINS</t>
  </si>
  <si>
    <t>Programa de Integração Social - PIS</t>
  </si>
  <si>
    <t>Contribuição Previdenciária sobre a Receita Bruta - CPRB</t>
  </si>
  <si>
    <t>Adicional de Imposto de Renda</t>
  </si>
  <si>
    <t>Payback</t>
  </si>
  <si>
    <t>Descrição</t>
  </si>
  <si>
    <t>Peso</t>
  </si>
  <si>
    <t>Investimentos</t>
  </si>
  <si>
    <t>Dados</t>
  </si>
  <si>
    <t>Ordem</t>
  </si>
  <si>
    <t>Descrição do Item</t>
  </si>
  <si>
    <t>Monitor</t>
  </si>
  <si>
    <t>Preço</t>
  </si>
  <si>
    <t>R$/litro</t>
  </si>
  <si>
    <t>R$/unid.</t>
  </si>
  <si>
    <t>R$/colab.mês</t>
  </si>
  <si>
    <t>Detran</t>
  </si>
  <si>
    <t>Energia Elétrica</t>
  </si>
  <si>
    <t>Propaganda e Publicidade</t>
  </si>
  <si>
    <t>Honorários Advocatícios</t>
  </si>
  <si>
    <t>Honorários Contábeis</t>
  </si>
  <si>
    <t>R$/veíc.ano</t>
  </si>
  <si>
    <t>Impressora Multifuncional</t>
  </si>
  <si>
    <t>Laudo de segurança do trabalho</t>
  </si>
  <si>
    <t>Capa de Chuva</t>
  </si>
  <si>
    <t>Calça</t>
  </si>
  <si>
    <t>Camisa</t>
  </si>
  <si>
    <t>Par de Sapatos</t>
  </si>
  <si>
    <t>Vigilância Patrimonial</t>
  </si>
  <si>
    <t>Manutenção Infraestrutura de TI</t>
  </si>
  <si>
    <t>Imposto sobre Serviço de qualquer natureza - ISS</t>
  </si>
  <si>
    <t>Peças e Acessórios</t>
  </si>
  <si>
    <t>Taxa de Lucratividade sobre a Receita</t>
  </si>
  <si>
    <t>ENCARGOS SOBRE A REMUNERAÇÃO NORMAL DIURNA DO EMPREGADO</t>
  </si>
  <si>
    <t>Cálculo do Número de Dias Úteis no Ano</t>
  </si>
  <si>
    <t>GERAL</t>
  </si>
  <si>
    <t>Dias</t>
  </si>
  <si>
    <t>Ref.</t>
  </si>
  <si>
    <t>=</t>
  </si>
  <si>
    <t>[A]</t>
  </si>
  <si>
    <t xml:space="preserve">Obrigações incidentes diretamente sobre a folha de pagamento: </t>
  </si>
  <si>
    <t>Horista</t>
  </si>
  <si>
    <t>Mensalista</t>
  </si>
  <si>
    <t>Domingo</t>
  </si>
  <si>
    <t>x</t>
  </si>
  <si>
    <t>Encargos (1)</t>
  </si>
  <si>
    <t>Feriados</t>
  </si>
  <si>
    <t>Dias Úteis (*)</t>
  </si>
  <si>
    <t>SESI / SESC / SEST</t>
  </si>
  <si>
    <t>(*) Sem considerar o período aquisitivo de férias.</t>
  </si>
  <si>
    <t>SENAI / SENAC / SENAT</t>
  </si>
  <si>
    <t>INCRA</t>
  </si>
  <si>
    <t>Cálculo do Número de Dias Produtivos no Ano</t>
  </si>
  <si>
    <t>SEBRAE</t>
  </si>
  <si>
    <t>SALÁRIO EDUCAÇÃO</t>
  </si>
  <si>
    <t>SAT (Seguro Acidente Trabalho)</t>
  </si>
  <si>
    <t>FGTS</t>
  </si>
  <si>
    <t>TOTAL</t>
  </si>
  <si>
    <t>Férias</t>
  </si>
  <si>
    <t>-</t>
  </si>
  <si>
    <t>Dias Produtivos/Úteis</t>
  </si>
  <si>
    <t>[B]</t>
  </si>
  <si>
    <t>Parcelas agregadas a remuneração e pagas diretamente ao empregado:</t>
  </si>
  <si>
    <t>Parâmetros de Cálculo</t>
  </si>
  <si>
    <t>Parcela agregadas (1) e (3)</t>
  </si>
  <si>
    <t>Domingo em Férias</t>
  </si>
  <si>
    <t>DSR (Descanso Semanal Remunerado = 52 dom: 275 dias/ano) (*)</t>
  </si>
  <si>
    <t>Domingos DSR</t>
  </si>
  <si>
    <t>Adicional de Férias</t>
  </si>
  <si>
    <t>/</t>
  </si>
  <si>
    <t>Adicional de 1/3 Férias (9,09% : 3)</t>
  </si>
  <si>
    <t>Meses Produtivos</t>
  </si>
  <si>
    <t>no ano</t>
  </si>
  <si>
    <t>Feriados (11 dias por ano : 276 dias/ano) (**)</t>
  </si>
  <si>
    <t>Mês de Férias</t>
  </si>
  <si>
    <t>ao ano</t>
  </si>
  <si>
    <t xml:space="preserve">Auxílio Doença [(15 dias : 332 dias/ano)xPercentual de Participação </t>
  </si>
  <si>
    <t>Auxílio Doença</t>
  </si>
  <si>
    <t>dias</t>
  </si>
  <si>
    <t>Décimo Terceiro Salário (1 mês : 12 meses)</t>
  </si>
  <si>
    <t>Jornada Semanal</t>
  </si>
  <si>
    <t>horas</t>
  </si>
  <si>
    <t>Licença Remunerada (4 dias : 4 anos de 276 dias/ano)</t>
  </si>
  <si>
    <t>Jornada Diária</t>
  </si>
  <si>
    <t>Licença Paternidade (5 dias : 4 anos de 276 dias/ano)</t>
  </si>
  <si>
    <t>Horas diária não trabalhada</t>
  </si>
  <si>
    <t>hora</t>
  </si>
  <si>
    <t>Licença Maternidade (120 dias : 4 anos de 276 dias/ano 3%)</t>
  </si>
  <si>
    <t>Aviso Prévio Trabalhando</t>
  </si>
  <si>
    <t>Percentual de Participação</t>
  </si>
  <si>
    <t>Aviso Prévio Não Trabalhando</t>
  </si>
  <si>
    <t>h/m</t>
  </si>
  <si>
    <t>(365 dias do ano – 52 domingos – 26 dias de férias  – 11 dias feriados: 276 dias úteis ano)</t>
  </si>
  <si>
    <t>Turn Over</t>
  </si>
  <si>
    <t>[C]</t>
  </si>
  <si>
    <t>Benefícios e encargos que não incidem sobre os demais encargos:</t>
  </si>
  <si>
    <t>Licença Paternidade</t>
  </si>
  <si>
    <t>dia</t>
  </si>
  <si>
    <t>Benefícios e encargos (1)</t>
  </si>
  <si>
    <t>Licenças Remuneradas</t>
  </si>
  <si>
    <t xml:space="preserve">Aviso Prévio Trabalhando (1% de 2h dia em 25 dias : 7,33h em 276 dias)  </t>
  </si>
  <si>
    <t>Dispensa Sem Justa Causa</t>
  </si>
  <si>
    <t>Aviso Prévio Não Trabalhando (25 dias : 276 dias/ano x 98%)</t>
  </si>
  <si>
    <t>Aviso Prévio indenizado (Trabalhando e Não Trabalhando)</t>
  </si>
  <si>
    <t>Multa FGTS</t>
  </si>
  <si>
    <t>Multa 50% do FGTS nas rescisões (50% x 8,5% FGTS x 95% dos empregados demitidos x (1+ total do grupo B)</t>
  </si>
  <si>
    <t>Auxilio Doença</t>
  </si>
  <si>
    <t>mês (Percentual de Partic.)</t>
  </si>
  <si>
    <t>Lei 6.708  art 9 ( 8,0% do Aviso Prévio Indenizado)</t>
  </si>
  <si>
    <t>Reversão de Reajuste Sindical</t>
  </si>
  <si>
    <t>ano</t>
  </si>
  <si>
    <t>Contribuição do Sindicato - Reversão de Reajuste Salarial</t>
  </si>
  <si>
    <t>Previsão de Reajuste (*)</t>
  </si>
  <si>
    <t>Seguro de Vida (parte do custo absorvido pela empresa)</t>
  </si>
  <si>
    <t>Licença Maternidade</t>
  </si>
  <si>
    <t>Alimentação (parte do custo absorvido pela empresa)</t>
  </si>
  <si>
    <t>Colaboradores do Sexo Feminino</t>
  </si>
  <si>
    <t>Transporte (parte do custo absorvido pela empresa)</t>
  </si>
  <si>
    <t>(*) Para cálculo da Reversão de Reajuste Salarial</t>
  </si>
  <si>
    <t>Outros custos (parte absorvida pela empresa)</t>
  </si>
  <si>
    <t>[D]</t>
  </si>
  <si>
    <t>Incidências Cumulativas [A x B]</t>
  </si>
  <si>
    <t>TOTAL GERAL DOS ENCARGOS</t>
  </si>
  <si>
    <t>(1) = ajustado segundo a realidade das empresas.</t>
  </si>
  <si>
    <t>(2) = estimativa decorrente do fato que a cada 4 anos ocorre o evento.</t>
  </si>
  <si>
    <t>(3) = ajustar também as % considerando a previsão de reajustes da remun. durante o ano.</t>
  </si>
  <si>
    <t>Método</t>
  </si>
  <si>
    <t>Rateio Mensal</t>
  </si>
  <si>
    <t>Seguro do Casco</t>
  </si>
  <si>
    <t>peça</t>
  </si>
  <si>
    <t>Câmara</t>
  </si>
  <si>
    <t>Capacidade do Tanque de Combustível</t>
  </si>
  <si>
    <t>Óleo do Cárter</t>
  </si>
  <si>
    <t>Óleo do Câmbio</t>
  </si>
  <si>
    <t>Óleo do Diferencial</t>
  </si>
  <si>
    <t>Óleo da Direção Hidráulica</t>
  </si>
  <si>
    <t>Arrefecimento</t>
  </si>
  <si>
    <t>Embreagem</t>
  </si>
  <si>
    <t>Sistema de Freios</t>
  </si>
  <si>
    <t>Marca</t>
  </si>
  <si>
    <t>Fabricante</t>
  </si>
  <si>
    <t>Linear</t>
  </si>
  <si>
    <t>Modelo</t>
  </si>
  <si>
    <t>Ano de Fabricação</t>
  </si>
  <si>
    <t>Ano do Modelo</t>
  </si>
  <si>
    <t>Cilindrada</t>
  </si>
  <si>
    <t>Tipo de Combustível</t>
  </si>
  <si>
    <t>Bitola do Pneu</t>
  </si>
  <si>
    <t>mm/aa</t>
  </si>
  <si>
    <t>cm³</t>
  </si>
  <si>
    <t>CV</t>
  </si>
  <si>
    <t>Potência do Motor</t>
  </si>
  <si>
    <t>Preço Combustível</t>
  </si>
  <si>
    <t>Preço do Pneu</t>
  </si>
  <si>
    <t>Certificado de Registo de Veículo - CRV</t>
  </si>
  <si>
    <t>Cotação do fornecedor</t>
  </si>
  <si>
    <t>Preço do Veículo Novo com rodagem</t>
  </si>
  <si>
    <t>Preço do Veículo Novo sem rodagem</t>
  </si>
  <si>
    <t>Preço da Lavação e Higienização</t>
  </si>
  <si>
    <t>Preço de mercado</t>
  </si>
  <si>
    <t>Preço do Óleo do Cárter</t>
  </si>
  <si>
    <t>Preço do Óleo do Câmbio</t>
  </si>
  <si>
    <t>Preço do Óleo do Diferencial</t>
  </si>
  <si>
    <t>Preço do Óleo da Direção Hidráulica</t>
  </si>
  <si>
    <t>Desenvolvimento do serviço</t>
  </si>
  <si>
    <t>a.</t>
  </si>
  <si>
    <t>b.</t>
  </si>
  <si>
    <t>c.</t>
  </si>
  <si>
    <t>d.</t>
  </si>
  <si>
    <t>Custo Fixo</t>
  </si>
  <si>
    <t>Preço da Câmara</t>
  </si>
  <si>
    <t>Capacidade</t>
  </si>
  <si>
    <t>Reservatório</t>
  </si>
  <si>
    <r>
      <t xml:space="preserve">Preço </t>
    </r>
    <r>
      <rPr>
        <i/>
        <sz val="8"/>
        <rFont val="Calibri"/>
        <family val="2"/>
        <scheme val="minor"/>
      </rPr>
      <t>(R$/veic.mês)</t>
    </r>
  </si>
  <si>
    <r>
      <t xml:space="preserve">Preço
</t>
    </r>
    <r>
      <rPr>
        <i/>
        <sz val="8"/>
        <rFont val="Calibri"/>
        <family val="2"/>
        <scheme val="minor"/>
      </rPr>
      <t>(R$/km)</t>
    </r>
  </si>
  <si>
    <r>
      <t xml:space="preserve">Preço
</t>
    </r>
    <r>
      <rPr>
        <i/>
        <sz val="8"/>
        <rFont val="Calibri"/>
        <family val="2"/>
        <scheme val="minor"/>
      </rPr>
      <t>(R$)</t>
    </r>
  </si>
  <si>
    <t>Quilometragem Média Mensal</t>
  </si>
  <si>
    <t>R$/serv.</t>
  </si>
  <si>
    <t>Preço do Fluído de Arrefecimento</t>
  </si>
  <si>
    <t>Preço do Fluído de Embreagem</t>
  </si>
  <si>
    <t>Preço do Fluído do Sistema de Freios</t>
  </si>
  <si>
    <r>
      <t>VB/a.a</t>
    </r>
    <r>
      <rPr>
        <i/>
        <sz val="8"/>
        <color rgb="FFFF0000"/>
        <rFont val="Calibri"/>
        <family val="2"/>
        <scheme val="minor"/>
      </rPr>
      <t>*</t>
    </r>
  </si>
  <si>
    <t>Serviço</t>
  </si>
  <si>
    <t>1.1.</t>
  </si>
  <si>
    <t>1.2.</t>
  </si>
  <si>
    <t>2.1.</t>
  </si>
  <si>
    <t>2.2.</t>
  </si>
  <si>
    <t>2.3.</t>
  </si>
  <si>
    <t>2.4.</t>
  </si>
  <si>
    <t>2.5.</t>
  </si>
  <si>
    <t>3.1.</t>
  </si>
  <si>
    <t>3.2.</t>
  </si>
  <si>
    <t>3.3.</t>
  </si>
  <si>
    <t>4.2.</t>
  </si>
  <si>
    <t>Despesa com Veículo</t>
  </si>
  <si>
    <t>Participação das Despesas Gerais</t>
  </si>
  <si>
    <t>5.2.</t>
  </si>
  <si>
    <t>Aluguel de Instalações, Venda e Comercial</t>
  </si>
  <si>
    <t>P5</t>
  </si>
  <si>
    <t>e.</t>
  </si>
  <si>
    <t>f.</t>
  </si>
  <si>
    <t>g.</t>
  </si>
  <si>
    <t>Depreciação de Veículo</t>
  </si>
  <si>
    <t>h.</t>
  </si>
  <si>
    <t>i.</t>
  </si>
  <si>
    <t>j.</t>
  </si>
  <si>
    <t>k.</t>
  </si>
  <si>
    <t>l.</t>
  </si>
  <si>
    <t>m.</t>
  </si>
  <si>
    <r>
      <t xml:space="preserve">Investimento
</t>
    </r>
    <r>
      <rPr>
        <i/>
        <sz val="8"/>
        <rFont val="Calibri"/>
        <family val="2"/>
        <scheme val="minor"/>
      </rPr>
      <t>(R$)</t>
    </r>
  </si>
  <si>
    <r>
      <t xml:space="preserve">Depreciação
</t>
    </r>
    <r>
      <rPr>
        <i/>
        <sz val="8"/>
        <rFont val="Calibri"/>
        <family val="2"/>
        <scheme val="minor"/>
      </rPr>
      <t>(R$/mês)</t>
    </r>
  </si>
  <si>
    <r>
      <t xml:space="preserve">Preço
</t>
    </r>
    <r>
      <rPr>
        <i/>
        <sz val="8"/>
        <rFont val="Calibri"/>
        <family val="2"/>
        <scheme val="minor"/>
      </rPr>
      <t>(R$/veíc.)</t>
    </r>
  </si>
  <si>
    <t>Custo</t>
  </si>
  <si>
    <t>Sinalização Horizontal</t>
  </si>
  <si>
    <t>Depreciação de Equipamentos Eletrônicos, Parquímetros, TI e Comunicação</t>
  </si>
  <si>
    <t>Equipamentos Eletrônicos, Parquímetros, TI e Comunicação</t>
  </si>
  <si>
    <t>Custo por Quilômetro</t>
  </si>
  <si>
    <r>
      <t xml:space="preserve">Preço
</t>
    </r>
    <r>
      <rPr>
        <i/>
        <sz val="8"/>
        <color theme="1"/>
        <rFont val="Calibri"/>
        <family val="2"/>
        <scheme val="minor"/>
      </rPr>
      <t>(R$/colab.mês)</t>
    </r>
  </si>
  <si>
    <t>Ano</t>
  </si>
  <si>
    <t>Ganho efetivo da operação</t>
  </si>
  <si>
    <t>Contribuição Social Sobre Lucro - CSLL</t>
  </si>
  <si>
    <t>Imposto de Renda - IR</t>
  </si>
  <si>
    <t>Internet (P.O.S - Chip)</t>
  </si>
  <si>
    <t>Emplacamento, Licenciamento, Taxas e IPVA</t>
  </si>
  <si>
    <t>Férias (1 mês : 11 meses)</t>
  </si>
  <si>
    <t>Sumário:</t>
  </si>
  <si>
    <t>Rádio, Televisão e Mídias Digitais</t>
  </si>
  <si>
    <t>6.</t>
  </si>
  <si>
    <t>Sinalização Vertical</t>
  </si>
  <si>
    <t>Planilha 1 - Premissas Básicas para Determinação do Custo do Serviço</t>
  </si>
  <si>
    <t>Planilha 3 - Investimentos Iniciais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</si>
  <si>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</si>
  <si>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</si>
  <si>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</si>
  <si>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</si>
  <si>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</si>
  <si>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</si>
  <si>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</si>
  <si>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</si>
  <si>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</si>
  <si>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</si>
  <si>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</si>
  <si>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</si>
  <si>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</si>
  <si>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</si>
  <si>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Planilha 2 - Preços dos Insumos Básicos</t>
  </si>
  <si>
    <t>Despesa com Pessoal</t>
  </si>
  <si>
    <t>Valor de Outorga</t>
  </si>
  <si>
    <t>colab.</t>
  </si>
  <si>
    <t>pç.</t>
  </si>
  <si>
    <t>Água e Esgoto</t>
  </si>
  <si>
    <t>Serviço de Terceiro:</t>
  </si>
  <si>
    <t>Operacionais:</t>
  </si>
  <si>
    <r>
      <t xml:space="preserve">Panfleto </t>
    </r>
    <r>
      <rPr>
        <i/>
        <sz val="8"/>
        <rFont val="Calibri"/>
        <family val="2"/>
        <scheme val="minor"/>
      </rPr>
      <t>(manual de instruções)</t>
    </r>
  </si>
  <si>
    <t>Seguro de Vida, Invalidez e Funeral:</t>
  </si>
  <si>
    <t>Despesa Mensal</t>
  </si>
  <si>
    <t>Salário
Base</t>
  </si>
  <si>
    <t>Investimento</t>
  </si>
  <si>
    <t>Total dos Investimentos</t>
  </si>
  <si>
    <t>Uniforme e EPI:</t>
  </si>
  <si>
    <t>n.</t>
  </si>
  <si>
    <t>o.</t>
  </si>
  <si>
    <t>p.</t>
  </si>
  <si>
    <t>q.</t>
  </si>
  <si>
    <r>
      <t>Lavação e Higienização</t>
    </r>
    <r>
      <rPr>
        <sz val="9"/>
        <color rgb="FFFF0000"/>
        <rFont val="Calibri"/>
        <family val="2"/>
        <scheme val="minor"/>
      </rPr>
      <t>**</t>
    </r>
  </si>
  <si>
    <t>2.6.</t>
  </si>
  <si>
    <t>Depreciação de Sinalização Vertical</t>
  </si>
  <si>
    <t>Depreciação de Sinalização Horizontal</t>
  </si>
  <si>
    <r>
      <t xml:space="preserve">Vida Útil
</t>
    </r>
    <r>
      <rPr>
        <i/>
        <sz val="8"/>
        <rFont val="Calibri"/>
        <family val="2"/>
        <scheme val="minor"/>
      </rPr>
      <t>(anos)</t>
    </r>
  </si>
  <si>
    <t>Depreciação de Máquinas e Equipamentos</t>
  </si>
  <si>
    <t>Custo Mensal</t>
  </si>
  <si>
    <t>5.4.</t>
  </si>
  <si>
    <t>5.5.</t>
  </si>
  <si>
    <t>5.6.</t>
  </si>
  <si>
    <t>5.7.</t>
  </si>
  <si>
    <t>P6</t>
  </si>
  <si>
    <t>Despesa com Benefício Social, Uniforme e EPI</t>
  </si>
  <si>
    <t>Participação da Despesa com Pessoal</t>
  </si>
  <si>
    <t>Participação da Despesa com Benefício Social, Uniforme e EPI</t>
  </si>
  <si>
    <t>Participação da Despesa com Veículo</t>
  </si>
  <si>
    <t>Participação da Despesa com Depreciação de Capital</t>
  </si>
  <si>
    <t>Participação</t>
  </si>
  <si>
    <r>
      <t xml:space="preserve">Preço
</t>
    </r>
    <r>
      <rPr>
        <i/>
        <sz val="8"/>
        <rFont val="Calibri"/>
        <family val="2"/>
        <scheme val="minor"/>
      </rPr>
      <t>(R$/veic.mês)</t>
    </r>
  </si>
  <si>
    <t>A. Demonstrativo de Resultado Econômico - DRE</t>
  </si>
  <si>
    <r>
      <t xml:space="preserve">Tarifa Básica de Utilização </t>
    </r>
    <r>
      <rPr>
        <i/>
        <sz val="8"/>
        <color indexed="8"/>
        <rFont val="Calibri"/>
        <family val="2"/>
        <scheme val="minor"/>
      </rPr>
      <t>(R$/hora)</t>
    </r>
  </si>
  <si>
    <t>Receita Bruta</t>
  </si>
  <si>
    <t>B. Fluxo de Caixa</t>
  </si>
  <si>
    <t>Campanha Divulgação de Utilização do Sistema</t>
  </si>
  <si>
    <t>Prazo de Concessão</t>
  </si>
  <si>
    <t>Assistência Médica e Hospitalar</t>
  </si>
  <si>
    <t>Uniforme</t>
  </si>
  <si>
    <t>EPI</t>
  </si>
  <si>
    <t>Depreciação das Demais Sinalizações</t>
  </si>
  <si>
    <t>Ocorrência Anual</t>
  </si>
  <si>
    <t>Custo Anual</t>
  </si>
  <si>
    <t>A.</t>
  </si>
  <si>
    <t>B.</t>
  </si>
  <si>
    <t>C.</t>
  </si>
  <si>
    <t>D.</t>
  </si>
  <si>
    <t>Mão de Obra de Pessoal:</t>
  </si>
  <si>
    <t>Benefícios Sociais:</t>
  </si>
  <si>
    <t>Auxílio Alimentação</t>
  </si>
  <si>
    <t>Vale Transporte</t>
  </si>
  <si>
    <t>Seguro de Vida, Invalidez e Funeral</t>
  </si>
  <si>
    <t>Outras Despesas:</t>
  </si>
  <si>
    <t>Administrativas</t>
  </si>
  <si>
    <t>Serviço de Terceiro</t>
  </si>
  <si>
    <t>Operacionais</t>
  </si>
  <si>
    <t>Material de Limpeza e Conservação</t>
  </si>
  <si>
    <t>Veículos</t>
  </si>
  <si>
    <t>Sinalização</t>
  </si>
  <si>
    <t>Campanha de Divulgação de Utilização do Sistema</t>
  </si>
  <si>
    <t>Jaqueta</t>
  </si>
  <si>
    <t>Total da Despesa Anual</t>
  </si>
  <si>
    <t>Total da Despesa Mensal</t>
  </si>
  <si>
    <t>Premissas Básicas:</t>
  </si>
  <si>
    <t>Informação Técnica do Veículo</t>
  </si>
  <si>
    <t>Caraterísticas</t>
  </si>
  <si>
    <t>Informação Financeira do Veículo</t>
  </si>
  <si>
    <t>Resultado</t>
  </si>
  <si>
    <t>Informação Operacional do Veículo</t>
  </si>
  <si>
    <t>Memória de Cálculo:</t>
  </si>
  <si>
    <t>Und.</t>
  </si>
  <si>
    <r>
      <t xml:space="preserve">Preço Unitário
</t>
    </r>
    <r>
      <rPr>
        <i/>
        <sz val="8"/>
        <rFont val="Calibri"/>
        <family val="2"/>
        <scheme val="minor"/>
      </rPr>
      <t>(R$)</t>
    </r>
  </si>
  <si>
    <t>Combustível</t>
  </si>
  <si>
    <t>Lubrificante</t>
  </si>
  <si>
    <t>Fluídos</t>
  </si>
  <si>
    <t>Rodagem</t>
  </si>
  <si>
    <t>Lavação e Higienização</t>
  </si>
  <si>
    <r>
      <t xml:space="preserve">Fator Consumo
</t>
    </r>
    <r>
      <rPr>
        <i/>
        <sz val="8"/>
        <rFont val="Calibri"/>
        <family val="2"/>
        <scheme val="minor"/>
      </rPr>
      <t>(km)</t>
    </r>
  </si>
  <si>
    <t>Depreciação do Capital</t>
  </si>
  <si>
    <t>Quilometragem</t>
  </si>
  <si>
    <r>
      <t>Valor Residual</t>
    </r>
    <r>
      <rPr>
        <i/>
        <sz val="8"/>
        <rFont val="Calibri"/>
        <family val="2"/>
        <scheme val="minor"/>
      </rPr>
      <t xml:space="preserve">
(%)</t>
    </r>
  </si>
  <si>
    <t>Depreciação por Tipo de Veículos</t>
  </si>
  <si>
    <t>Frota Vinculada e Quilometragem Média Mensal</t>
  </si>
  <si>
    <t>Tributos e Repasses sobre o Faturamento</t>
  </si>
  <si>
    <t>Imposto de Renda e CSLL</t>
  </si>
  <si>
    <t>Lucro Líquido do Exercício</t>
  </si>
  <si>
    <t>Valores Não Desembolsados</t>
  </si>
  <si>
    <t>Ano Base</t>
  </si>
  <si>
    <t>Manutenção e Reposição de Sinalização Vertical</t>
  </si>
  <si>
    <t>Bobina - P.O.S.</t>
  </si>
  <si>
    <t>Preço da Recapagem</t>
  </si>
  <si>
    <t>Seguro Patrimonial</t>
  </si>
  <si>
    <t>Hospedagem - Armazenamento na Nuvem</t>
  </si>
  <si>
    <t>Desenvolvimento de Website</t>
  </si>
  <si>
    <t>Participação da Despesa com Taxa de Arrecadação</t>
  </si>
  <si>
    <r>
      <t xml:space="preserve">Protetor Solar FPS 50 </t>
    </r>
    <r>
      <rPr>
        <i/>
        <sz val="8"/>
        <rFont val="Calibri"/>
        <family val="2"/>
        <scheme val="minor"/>
      </rPr>
      <t>(120ml)</t>
    </r>
  </si>
  <si>
    <t>Exames médico - admissional e dimensional</t>
  </si>
  <si>
    <t>Projeção</t>
  </si>
  <si>
    <t>Indicadores e Méritos do Fluxo de Caixa</t>
  </si>
  <si>
    <t>Valor Presente Líquido - VPL</t>
  </si>
  <si>
    <t>Taxa Interna de Retorno - TIR</t>
  </si>
  <si>
    <t>Flex</t>
  </si>
  <si>
    <t>Investimento na Implantação</t>
  </si>
  <si>
    <t>Despesa com Depreciação de Capital</t>
  </si>
  <si>
    <t>Depesa com Pessoal</t>
  </si>
  <si>
    <t>Despesa com Benefício Social + EPI</t>
  </si>
  <si>
    <t>Quantidade de Pessoas</t>
  </si>
  <si>
    <t>Depreciação</t>
  </si>
  <si>
    <t>Ano 1</t>
  </si>
  <si>
    <t>Ano 2</t>
  </si>
  <si>
    <t>Ano 3</t>
  </si>
  <si>
    <t>Ano 4</t>
  </si>
  <si>
    <t>Ano 5</t>
  </si>
  <si>
    <t>Bota de Chuva</t>
  </si>
  <si>
    <t>Boné/ Chapéu</t>
  </si>
  <si>
    <t>Manutenção e Reposição de Sinalização Horizontal</t>
  </si>
  <si>
    <t>P.O.S. Monitor</t>
  </si>
  <si>
    <t>P.O.S. Ponto de Venda</t>
  </si>
  <si>
    <t>Computador de uso administrativo</t>
  </si>
  <si>
    <t>Veículo para sistema OCR</t>
  </si>
  <si>
    <t>Mobiliário</t>
  </si>
  <si>
    <t xml:space="preserve"> Mobiliário</t>
  </si>
  <si>
    <t>Materiais para Pontos de Venda</t>
  </si>
  <si>
    <t>Aplicação digital para Estacionamento Rotativo</t>
  </si>
  <si>
    <t>Sistema OCR</t>
  </si>
  <si>
    <t>Equipamentos Eletrônicos, TI e Comunicação</t>
  </si>
  <si>
    <t>Desenvolvimento da Aplicação</t>
  </si>
  <si>
    <t>Licenças e Manutenção com  Software</t>
  </si>
  <si>
    <t>Material de Escritório</t>
  </si>
  <si>
    <t>Encargo Social</t>
  </si>
  <si>
    <t>Insidencia Mensal</t>
  </si>
  <si>
    <t>Relação de monitor por vaga</t>
  </si>
  <si>
    <t>Relação de supersivor por monitor</t>
  </si>
  <si>
    <t>Relação de Ponto de Venda por vaga</t>
  </si>
  <si>
    <t>Chevrolet</t>
  </si>
  <si>
    <t>Onix</t>
  </si>
  <si>
    <t>185/65R1513</t>
  </si>
  <si>
    <t>Custo Fixo Mensal</t>
  </si>
  <si>
    <t xml:space="preserve">Veículo </t>
  </si>
  <si>
    <t>Veículo</t>
  </si>
  <si>
    <t>Custo Variável Mensal</t>
  </si>
  <si>
    <t>Planilha 4 - Encargos Sociais</t>
  </si>
  <si>
    <t>Planilha 5 - Composição da Despesa com Pessoal</t>
  </si>
  <si>
    <t>Planilha 6 - Composição da Despesa com Benefício Social</t>
  </si>
  <si>
    <t>Planilha 7 - Composição da Despesa Geral</t>
  </si>
  <si>
    <t>Quantidade de Veículos</t>
  </si>
  <si>
    <t>Veículo de Fiscalização OCR</t>
  </si>
  <si>
    <t>Implantação</t>
  </si>
  <si>
    <t xml:space="preserve">Taxa de Respeito </t>
  </si>
  <si>
    <t>Taxa de Ocupação</t>
  </si>
  <si>
    <t>Atualização Monetária pelo IPCA</t>
  </si>
  <si>
    <t>Número de Vagas Pagantes</t>
  </si>
  <si>
    <t>Quantidade de Horas Mensais Disponiveis</t>
  </si>
  <si>
    <t>Receita Bruta Anual</t>
  </si>
  <si>
    <t>Receita Bruta Mensal ( 2 x 5 x 6 x 7)</t>
  </si>
  <si>
    <t>Taxa de Ocupação Efetiva (4 x 5)</t>
  </si>
  <si>
    <t>Valor Base</t>
  </si>
  <si>
    <t>Premissas</t>
  </si>
  <si>
    <t>Parcela de pagamento em moeda nacional</t>
  </si>
  <si>
    <t>Parcela de pagamento em cartão de crédito</t>
  </si>
  <si>
    <t>Parcela de pagamento em cartão de débito</t>
  </si>
  <si>
    <t>Parcela de pagamento via PIX</t>
  </si>
  <si>
    <t>Parcela de pagamentos nos PDV</t>
  </si>
  <si>
    <t>Taxas</t>
  </si>
  <si>
    <t>Taxa Cartão de Crédito</t>
  </si>
  <si>
    <t>Taxa Cartão de Débito</t>
  </si>
  <si>
    <t>Taxa de PIX</t>
  </si>
  <si>
    <t>Comissão do PDV</t>
  </si>
  <si>
    <t>Despesas Anual com Gateway de Pagamento</t>
  </si>
  <si>
    <t>Faturamento Mensal</t>
  </si>
  <si>
    <t>Despesa com Gateway</t>
  </si>
  <si>
    <t>Receita Bruta Deduzido Impostos (1-2)</t>
  </si>
  <si>
    <t>Depesas com Pessoal Operacionais</t>
  </si>
  <si>
    <t>6.1</t>
  </si>
  <si>
    <t>6.2.</t>
  </si>
  <si>
    <t>6.3.</t>
  </si>
  <si>
    <t>6.4.</t>
  </si>
  <si>
    <t>Depreciação de Mobiliario</t>
  </si>
  <si>
    <t>Depreciação do Veículo de Fiscalização OCR</t>
  </si>
  <si>
    <t>Despesas com Gateway</t>
  </si>
  <si>
    <t>Fluxo de Caixa Operacional (13+14)</t>
  </si>
  <si>
    <t>Fluxo de Caixa dos Investimentos (15-16)</t>
  </si>
  <si>
    <t>Fluxo de Caixa Livre (18+17)</t>
  </si>
  <si>
    <t>20.1.</t>
  </si>
  <si>
    <t>20.2.</t>
  </si>
  <si>
    <t>20.3.</t>
  </si>
  <si>
    <t>20.4.</t>
  </si>
  <si>
    <t>20.5.</t>
  </si>
  <si>
    <t>Horario de Funcionamento - Seg à Sexta</t>
  </si>
  <si>
    <t>Horario de Funcionamento - Sabado</t>
  </si>
  <si>
    <t>Preço Unitário</t>
  </si>
  <si>
    <t>Planilha 11 - Projeção da Depreciação Total</t>
  </si>
  <si>
    <t>A. Demonstrativo de Faturamneto Bruto Carros</t>
  </si>
  <si>
    <t>Planilha 12 - Composição da Previsão de Faturamento</t>
  </si>
  <si>
    <t>Planilha 13 - Composição da Despesa com Gateway de Pagamento</t>
  </si>
  <si>
    <t>Encargos</t>
  </si>
  <si>
    <t>Planilha 14 - Orçamento Anual do Custo do Serviço</t>
  </si>
  <si>
    <t>Planilha 15 - Fluxo de Caixa Projetado</t>
  </si>
  <si>
    <t>Horas disponiveis - Seg à Sexta</t>
  </si>
  <si>
    <t>Quantidade 
Anual</t>
  </si>
  <si>
    <t>Todal das Despesas Mensais com Gateway - Vagas de Carros</t>
  </si>
  <si>
    <t>Todal das Despesas Anuais com Gateway - Vagas de Carros</t>
  </si>
  <si>
    <t>Composição do Orçamento</t>
  </si>
  <si>
    <t>Mobiliário e Reformas da Central de Atendimento</t>
  </si>
  <si>
    <t>Quantidade de Vagas</t>
  </si>
  <si>
    <t>Tarifa Basica de Utilização</t>
  </si>
  <si>
    <t>Planilha 8 - Composição da Despesa com Veículo de Fiscalização OCR</t>
  </si>
  <si>
    <t>Planilha 10 - Composição da Depreciação de Veículo, Máquina e Equipamento</t>
  </si>
  <si>
    <t>A. Memória de Calculo</t>
  </si>
  <si>
    <r>
      <t>EBITDA (</t>
    </r>
    <r>
      <rPr>
        <b/>
        <i/>
        <sz val="12"/>
        <color indexed="8"/>
        <rFont val="Calibri"/>
        <family val="2"/>
        <scheme val="minor"/>
      </rPr>
      <t>Lucro antes de juros, impostos, depreciação e amortização)</t>
    </r>
    <r>
      <rPr>
        <b/>
        <sz val="12"/>
        <color theme="1"/>
        <rFont val="Calibri"/>
        <family val="2"/>
        <scheme val="minor"/>
      </rPr>
      <t xml:space="preserve"> (5-6)</t>
    </r>
  </si>
  <si>
    <r>
      <t>EBIT</t>
    </r>
    <r>
      <rPr>
        <b/>
        <i/>
        <sz val="12"/>
        <color indexed="8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 xml:space="preserve">(Lucro antes de juros e imposto de renda) </t>
    </r>
    <r>
      <rPr>
        <b/>
        <sz val="12"/>
        <color theme="1"/>
        <rFont val="Calibri"/>
        <family val="2"/>
        <scheme val="minor"/>
      </rPr>
      <t>(7-8)</t>
    </r>
  </si>
  <si>
    <r>
      <t>EBT</t>
    </r>
    <r>
      <rPr>
        <b/>
        <i/>
        <sz val="12"/>
        <color theme="1"/>
        <rFont val="Calibri"/>
        <family val="2"/>
        <scheme val="minor"/>
      </rPr>
      <t xml:space="preserve"> (Lucro antes de imposto de renda)</t>
    </r>
    <r>
      <rPr>
        <b/>
        <sz val="12"/>
        <color theme="1"/>
        <rFont val="Calibri"/>
        <family val="2"/>
        <scheme val="minor"/>
      </rPr>
      <t xml:space="preserve"> (9-10)</t>
    </r>
  </si>
  <si>
    <r>
      <t>Payback</t>
    </r>
    <r>
      <rPr>
        <i/>
        <sz val="12"/>
        <color theme="0"/>
        <rFont val="Calibri"/>
        <family val="2"/>
        <scheme val="minor"/>
      </rPr>
      <t xml:space="preserve"> (anos)</t>
    </r>
  </si>
  <si>
    <t>5 anos</t>
  </si>
  <si>
    <t>Nobreak</t>
  </si>
  <si>
    <r>
      <t xml:space="preserve">Sinalização Horizontal </t>
    </r>
    <r>
      <rPr>
        <i/>
        <sz val="9"/>
        <rFont val="Calibri"/>
        <family val="2"/>
        <scheme val="minor"/>
      </rPr>
      <t>(m²)</t>
    </r>
    <r>
      <rPr>
        <sz val="9"/>
        <rFont val="Calibri"/>
        <family val="2"/>
        <scheme val="minor"/>
      </rPr>
      <t xml:space="preserve"> </t>
    </r>
    <r>
      <rPr>
        <i/>
        <sz val="9"/>
        <rFont val="Calibri"/>
        <family val="2"/>
        <scheme val="minor"/>
      </rPr>
      <t>(incluindo faixas de pedestre, e demais sinalizações dentro do estacionamento rotativo)</t>
    </r>
  </si>
  <si>
    <t>23</t>
  </si>
  <si>
    <t>Município de Herva d`Oeste - SC
Estacionamento Rotativo Pago</t>
  </si>
  <si>
    <t>Estudo de Viabilidade Econômico e Financeira</t>
  </si>
  <si>
    <t>08:30 às 12h e das 13:30 as 18h</t>
  </si>
  <si>
    <t>08:30 às 12:30h</t>
  </si>
  <si>
    <t>Gerente</t>
  </si>
  <si>
    <t>Telefone Fixo e internet</t>
  </si>
  <si>
    <r>
      <t xml:space="preserve">Sinalização Vertical </t>
    </r>
    <r>
      <rPr>
        <i/>
        <sz val="9"/>
        <rFont val="Calibri"/>
        <family val="2"/>
        <scheme val="minor"/>
      </rPr>
      <t>(un)</t>
    </r>
    <r>
      <rPr>
        <sz val="9"/>
        <rFont val="Calibri"/>
        <family val="2"/>
        <scheme val="minor"/>
      </rPr>
      <t xml:space="preserve"> </t>
    </r>
    <r>
      <rPr>
        <i/>
        <sz val="9"/>
        <rFont val="Calibri"/>
        <family val="2"/>
        <scheme val="minor"/>
      </rPr>
      <t>(incluindo demais sinalizações dentro da area do estacionamento rotativo)</t>
    </r>
  </si>
  <si>
    <t>Despesa Mensal com Pessoal Total</t>
  </si>
  <si>
    <t>Outorga (1x4)</t>
  </si>
  <si>
    <t>Receita Liquida (2-3-4)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</si>
</sst>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4">
    <numFmt numFmtId="5" formatCode="&quot;R$&quot;\ #,##0;\-&quot;R$&quot;\ #,##0"/>
    <numFmt numFmtId="7" formatCode="&quot;R$&quot;\ #,##0.00;\-&quot;R$&quot;\ #,##0.00"/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#,##0.0000"/>
    <numFmt numFmtId="167" formatCode="0.0000"/>
    <numFmt numFmtId="168" formatCode="_(&quot;R$&quot;* #,##0.00_);_(&quot;R$&quot;* \(#,##0.00\);_(&quot;R$&quot;* &quot;-&quot;??_);_(@_)"/>
    <numFmt numFmtId="169" formatCode="#,##0.000"/>
    <numFmt numFmtId="170" formatCode="0.000000"/>
    <numFmt numFmtId="171" formatCode="0.00000"/>
    <numFmt numFmtId="172" formatCode="0.000"/>
    <numFmt numFmtId="173" formatCode="_(* #,##0_);_(* \(#,##0\);_(* \-_);_(@_)"/>
    <numFmt numFmtId="174" formatCode="_(&quot;R$&quot;* #,##0_);_(&quot;R$&quot;* \(#,##0\);_(&quot;R$&quot;* \-_);_(@_)"/>
    <numFmt numFmtId="175" formatCode="_([$€-2]* #,##0.00_);_([$€-2]* \(#,##0.00\);_([$€-2]* \-??_)"/>
    <numFmt numFmtId="176" formatCode="&quot;R$ &quot;#,##0;[Red]&quot;-R$ &quot;#,##0"/>
    <numFmt numFmtId="177" formatCode="_-* #,##0.00&quot; Esc.&quot;_-;\-* #,##0.00&quot; Esc.&quot;_-;_-* \-??&quot; Esc.&quot;_-;_-@_-"/>
    <numFmt numFmtId="178" formatCode="_-* #,##0.00\ _E_s_c_._-;\-* #,##0.00\ _E_s_c_._-;_-* \-??\ _E_s_c_._-;_-@_-"/>
    <numFmt numFmtId="179" formatCode="mmmm\-yyyy"/>
    <numFmt numFmtId="180" formatCode="_(&quot;R$ &quot;* #,##0.00_);_(&quot;R$ &quot;* \(#,##0.00\);_(&quot;R$ &quot;* \-??_);_(@_)"/>
    <numFmt numFmtId="181" formatCode="_(&quot;R$ &quot;* #\,##0\.00_);_(&quot;R$ &quot;* \(#\,##0\.00\);_(&quot;R$ &quot;* \-??_);_(@_)"/>
    <numFmt numFmtId="182" formatCode="#,##0.000000000"/>
    <numFmt numFmtId="183" formatCode="[$€-2]\ #,##0.00_);[Red]\([$€-2]\ #,##0.00\)"/>
    <numFmt numFmtId="184" formatCode="mm/yy"/>
    <numFmt numFmtId="185" formatCode="&quot;R$ &quot;#,##0;&quot;-R$ &quot;#,##0"/>
    <numFmt numFmtId="186" formatCode="_(* #,##0.00_);_(* \(#,##0.00\);_(* \-??_);_(@_)"/>
    <numFmt numFmtId="187" formatCode="_(* #\,##0\.00_);_(* \(#\,##0\.00\);_(* \-??_);_(@_)"/>
    <numFmt numFmtId="188" formatCode="_(* #,##0_);_(* \(#,##0\);_(* \-??_);_(@_)"/>
    <numFmt numFmtId="189" formatCode="_-* #,##0.00\ _E_s_c_._-;\-* #,##0.00\ _E_s_c_._-;_-* &quot;-&quot;??\ _E_s_c_._-;_-@_-"/>
    <numFmt numFmtId="190" formatCode="0.0"/>
    <numFmt numFmtId="191" formatCode="#,##0.00000"/>
    <numFmt numFmtId="192" formatCode="_(* #,##0_);_(* \(#,##0\);_(* &quot;-&quot;_);_(@_)"/>
    <numFmt numFmtId="193" formatCode="_(&quot;R$&quot;* #,##0_);_(&quot;R$&quot;* \(#,##0\);_(&quot;R$&quot;* &quot;-&quot;_);_(@_)"/>
    <numFmt numFmtId="194" formatCode="_(&quot;R$&quot;* #,##0.00_);_(&quot;R$&quot;* \(#,##0.00\);_(&quot;R$&quot;* \-??_);_(@_)"/>
    <numFmt numFmtId="195" formatCode="_(&quot;R$ &quot;* #\,##0\.00_);_(&quot;R$ &quot;* \(#\,##0\.00\);_(&quot;R$ &quot;* &quot;-&quot;??_);_(@_)"/>
    <numFmt numFmtId="196" formatCode="_(&quot;$&quot;* #,##0.00_);_(&quot;$&quot;* \(#,##0.00\);_(&quot;$&quot;* &quot;-&quot;??_);_(@_)"/>
    <numFmt numFmtId="197" formatCode="_(\$* #,##0.00_);_(\$* \(#,##0.00\);_(\$* \-??_);_(@_)"/>
    <numFmt numFmtId="198" formatCode="_-&quot;R$ &quot;* #,##0.00_-;&quot;-R$ &quot;* #,##0.00_-;_-&quot;R$ &quot;* \-??_-;_-@_-"/>
    <numFmt numFmtId="199" formatCode="_(* #,##0.000_);_(* \(#,##0.000\);_(* &quot;-&quot;??_);_(@_)"/>
    <numFmt numFmtId="200" formatCode="_(&quot;R$ &quot;* #,##0_);_(&quot;R$ &quot;* \(#,##0\);_(&quot;R$ &quot;* &quot;-&quot;_);_(@_)"/>
    <numFmt numFmtId="201" formatCode="_(* #\,##0\.00_);_(* \(#\,##0\.00\);_(* &quot;-&quot;??_);_(@_)"/>
    <numFmt numFmtId="202" formatCode="&quot;R$ &quot;#,##0.00_);\(&quot;R$ &quot;#,##0.00\)"/>
    <numFmt numFmtId="203" formatCode="mmmm/yy"/>
    <numFmt numFmtId="204" formatCode="_-* #,##0.00_-;\-* #,##0.00_-;_-* \-??_-;_-@_-"/>
    <numFmt numFmtId="205" formatCode="0.0000%"/>
    <numFmt numFmtId="206" formatCode="_-[$R$-416]\ * #,##0.00_-;\-[$R$-416]\ * #,##0.00_-;_-[$R$-416]\ * &quot;-&quot;??_-;_-@_-"/>
    <numFmt numFmtId="207" formatCode="&quot;R$ &quot;#,##0.00_);[Red]&quot;(R$ &quot;#,##0.00\)"/>
    <numFmt numFmtId="208" formatCode="[$R$-416]\ #,##0.00;\-[$R$-416]\ #,##0.00"/>
    <numFmt numFmtId="209" formatCode="#,##0.0"/>
    <numFmt numFmtId="210" formatCode="0.000%"/>
    <numFmt numFmtId="211" formatCode="0.00000000"/>
    <numFmt numFmtId="212" formatCode="#,##0.00000000"/>
    <numFmt numFmtId="213" formatCode="[$R$-416]\ #,##0.0000;\-[$R$-416]\ #,##0.0000"/>
    <numFmt numFmtId="214" formatCode="0.00%;[Red]\-0.00%"/>
    <numFmt numFmtId="215" formatCode="0.0000%;[Red]\-0.0000%"/>
    <numFmt numFmtId="216" formatCode="_(&quot;R$ &quot;* #,##0_);_(&quot;R$ &quot;* \(#,##0\);_(&quot;R$ &quot;* &quot;-&quot;??_);_(@_)"/>
    <numFmt numFmtId="217" formatCode="0.000000000"/>
    <numFmt numFmtId="218" formatCode="_-&quot;R$&quot;\ * #,##0.00000_-;\-&quot;R$&quot;\ * #,##0.00000_-;_-&quot;R$&quot;\ * &quot;-&quot;??_-;_-@_-"/>
    <numFmt numFmtId="219" formatCode="_(&quot;R$ &quot;* #,##0.00000_);_(&quot;R$ &quot;* \(#,##0.00000\);_(&quot;R$ &quot;* &quot;-&quot;??_);_(@_)"/>
    <numFmt numFmtId="220" formatCode="_-&quot;R$&quot;\ * #,##0.000000_-;\-&quot;R$&quot;\ * #,##0.000000_-;_-&quot;R$&quot;\ * &quot;-&quot;??_-;_-@_-"/>
    <numFmt numFmtId="221" formatCode="_(&quot;R$ &quot;* #,##0.000000_);_(&quot;R$ &quot;* \(#,##0.000000\);_(&quot;R$ &quot;* &quot;-&quot;??_);_(@_)"/>
    <numFmt numFmtId="222" formatCode="_-&quot;R$&quot;\ * #,##0.00000000_-;\-&quot;R$&quot;\ * #,##0.00000000_-;_-&quot;R$&quot;\ * &quot;-&quot;??_-;_-@_-"/>
  </numFmts>
  <fonts count="1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</font>
    <font>
      <u/>
      <sz val="8.5"/>
      <color indexed="12"/>
      <name val="Arial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204"/>
    </font>
    <font>
      <sz val="11"/>
      <color indexed="19"/>
      <name val="Calibri"/>
      <family val="2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8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name val="Calibri"/>
      <family val="2"/>
      <scheme val="minor"/>
    </font>
    <font>
      <b/>
      <i/>
      <sz val="8"/>
      <name val="Calibri"/>
      <family val="2"/>
      <scheme val="minor"/>
    </font>
    <font>
      <i/>
      <sz val="9"/>
      <color indexed="8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i/>
      <sz val="8"/>
      <color indexed="8"/>
      <name val="Calibri"/>
      <family val="2"/>
      <scheme val="minor"/>
    </font>
    <font>
      <b/>
      <sz val="9"/>
      <color indexed="9"/>
      <name val="Calibri"/>
      <family val="2"/>
    </font>
    <font>
      <sz val="9"/>
      <name val="Calibri"/>
      <family val="2"/>
    </font>
    <font>
      <sz val="9"/>
      <color theme="0"/>
      <name val="Calibri"/>
      <family val="2"/>
      <scheme val="minor"/>
    </font>
    <font>
      <i/>
      <sz val="8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sz val="5"/>
      <name val="Calibri"/>
      <family val="2"/>
      <scheme val="minor"/>
    </font>
    <font>
      <b/>
      <sz val="9"/>
      <name val="Calibri"/>
      <family val="2"/>
    </font>
    <font>
      <i/>
      <sz val="8"/>
      <name val="Calibri"/>
      <family val="2"/>
    </font>
    <font>
      <i/>
      <sz val="11"/>
      <color rgb="FF7F7F7F"/>
      <name val="Calibri"/>
      <family val="2"/>
      <scheme val="minor"/>
    </font>
    <font>
      <b/>
      <sz val="15"/>
      <color indexed="56"/>
      <name val="Calibri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6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  <charset val="1"/>
    </font>
    <font>
      <sz val="10"/>
      <name val="Arial"/>
      <family val="2"/>
    </font>
    <font>
      <b/>
      <i/>
      <sz val="8"/>
      <color theme="0"/>
      <name val="Calibri"/>
      <family val="2"/>
      <scheme val="minor"/>
    </font>
    <font>
      <sz val="8"/>
      <name val="Arial"/>
      <family val="2"/>
    </font>
    <font>
      <b/>
      <sz val="12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9"/>
      <name val="Arial"/>
      <family val="2"/>
    </font>
    <font>
      <i/>
      <sz val="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i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indexed="44"/>
        <bgColor indexed="27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61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2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56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46"/>
        <bgColor indexed="4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31"/>
        <bgColor indexed="35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1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35"/>
      </patternFill>
    </fill>
    <fill>
      <patternFill patternType="solid">
        <fgColor indexed="43"/>
        <bgColor indexed="34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48"/>
      </patternFill>
    </fill>
    <fill>
      <patternFill patternType="solid">
        <fgColor indexed="25"/>
        <bgColor indexed="61"/>
      </patternFill>
    </fill>
    <fill>
      <patternFill patternType="solid">
        <fgColor indexed="50"/>
        <bgColor indexed="4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24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27"/>
      </patternFill>
    </fill>
    <fill>
      <patternFill patternType="solid">
        <fgColor indexed="41"/>
        <bgColor indexed="44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57"/>
        <bgColor indexed="24"/>
      </patternFill>
    </fill>
    <fill>
      <patternFill patternType="solid">
        <fgColor indexed="54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4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26"/>
      </patternFill>
    </fill>
    <fill>
      <patternFill patternType="solid">
        <fgColor indexed="9"/>
        <bgColor indexed="47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293">
    <xf numFmtId="0" fontId="0" fillId="0" borderId="0"/>
    <xf numFmtId="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1" fillId="0" borderId="0"/>
    <xf numFmtId="0" fontId="12" fillId="0" borderId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37" fontId="10" fillId="0" borderId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7" fillId="3" borderId="0" applyNumberFormat="0" applyBorder="0" applyAlignment="0" applyProtection="0"/>
    <xf numFmtId="0" fontId="18" fillId="14" borderId="1" applyNumberFormat="0" applyAlignment="0" applyProtection="0"/>
    <xf numFmtId="0" fontId="19" fillId="15" borderId="2" applyNumberFormat="0" applyAlignment="0" applyProtection="0"/>
    <xf numFmtId="0" fontId="20" fillId="0" borderId="3" applyNumberFormat="0" applyFill="0" applyAlignment="0" applyProtection="0"/>
    <xf numFmtId="173" fontId="10" fillId="0" borderId="0" applyFill="0" applyBorder="0" applyAlignment="0" applyProtection="0"/>
    <xf numFmtId="174" fontId="10" fillId="0" borderId="0" applyFill="0" applyBorder="0" applyAlignment="0" applyProtection="0"/>
    <xf numFmtId="0" fontId="15" fillId="16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21" fillId="9" borderId="1" applyNumberFormat="0" applyAlignment="0" applyProtection="0"/>
    <xf numFmtId="175" fontId="10" fillId="0" borderId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0" borderId="0" applyNumberFormat="0" applyBorder="0" applyAlignment="0" applyProtection="0"/>
    <xf numFmtId="168" fontId="24" fillId="0" borderId="0" applyFont="0" applyFill="0" applyBorder="0" applyAlignment="0" applyProtection="0"/>
    <xf numFmtId="164" fontId="10" fillId="0" borderId="0" applyFill="0" applyBorder="0" applyAlignment="0" applyProtection="0"/>
    <xf numFmtId="176" fontId="10" fillId="0" borderId="0" applyFill="0" applyBorder="0" applyAlignment="0" applyProtection="0"/>
    <xf numFmtId="176" fontId="10" fillId="0" borderId="0" applyFill="0" applyBorder="0" applyAlignment="0" applyProtection="0"/>
    <xf numFmtId="166" fontId="10" fillId="0" borderId="0" applyFill="0" applyBorder="0" applyAlignment="0" applyProtection="0"/>
    <xf numFmtId="177" fontId="10" fillId="0" borderId="0" applyFill="0" applyBorder="0" applyAlignment="0" applyProtection="0"/>
    <xf numFmtId="177" fontId="10" fillId="0" borderId="0" applyFill="0" applyBorder="0" applyAlignment="0" applyProtection="0"/>
    <xf numFmtId="172" fontId="10" fillId="0" borderId="0" applyFill="0" applyBorder="0" applyAlignment="0" applyProtection="0"/>
    <xf numFmtId="178" fontId="10" fillId="0" borderId="0" applyFill="0" applyBorder="0" applyAlignment="0" applyProtection="0"/>
    <xf numFmtId="178" fontId="10" fillId="0" borderId="0" applyFill="0" applyBorder="0" applyAlignment="0" applyProtection="0"/>
    <xf numFmtId="179" fontId="10" fillId="0" borderId="0" applyFill="0" applyBorder="0" applyAlignment="0" applyProtection="0"/>
    <xf numFmtId="177" fontId="10" fillId="0" borderId="0" applyFill="0" applyBorder="0" applyAlignment="0" applyProtection="0"/>
    <xf numFmtId="177" fontId="10" fillId="0" borderId="0" applyFill="0" applyBorder="0" applyAlignment="0" applyProtection="0"/>
    <xf numFmtId="177" fontId="10" fillId="0" borderId="0" applyFill="0" applyBorder="0" applyAlignment="0" applyProtection="0"/>
    <xf numFmtId="180" fontId="10" fillId="0" borderId="0" applyFill="0" applyBorder="0" applyAlignment="0" applyProtection="0"/>
    <xf numFmtId="164" fontId="14" fillId="0" borderId="0" applyFont="0" applyFill="0" applyBorder="0" applyAlignment="0" applyProtection="0"/>
    <xf numFmtId="172" fontId="10" fillId="0" borderId="0" applyFill="0" applyBorder="0" applyAlignment="0" applyProtection="0"/>
    <xf numFmtId="170" fontId="10" fillId="0" borderId="0" applyFill="0" applyBorder="0" applyAlignment="0" applyProtection="0"/>
    <xf numFmtId="181" fontId="10" fillId="0" borderId="0" applyFill="0" applyBorder="0" applyAlignment="0" applyProtection="0"/>
    <xf numFmtId="181" fontId="10" fillId="0" borderId="0" applyFill="0" applyBorder="0" applyAlignment="0" applyProtection="0"/>
    <xf numFmtId="169" fontId="10" fillId="0" borderId="0" applyFill="0" applyBorder="0" applyAlignment="0" applyProtection="0"/>
    <xf numFmtId="181" fontId="10" fillId="0" borderId="0" applyFill="0" applyBorder="0" applyAlignment="0" applyProtection="0"/>
    <xf numFmtId="171" fontId="10" fillId="0" borderId="0" applyFont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64" fontId="10" fillId="0" borderId="0" applyFill="0" applyBorder="0" applyAlignment="0" applyProtection="0"/>
    <xf numFmtId="0" fontId="25" fillId="9" borderId="0" applyNumberFormat="0" applyBorder="0" applyAlignment="0" applyProtection="0"/>
    <xf numFmtId="0" fontId="10" fillId="0" borderId="0"/>
    <xf numFmtId="0" fontId="26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6" borderId="4" applyNumberFormat="0" applyAlignment="0" applyProtection="0"/>
    <xf numFmtId="9" fontId="27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ill="0" applyBorder="0" applyAlignment="0" applyProtection="0"/>
    <xf numFmtId="0" fontId="29" fillId="14" borderId="5" applyNumberFormat="0" applyAlignment="0" applyProtection="0"/>
    <xf numFmtId="183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78" fontId="10" fillId="0" borderId="0" applyFill="0" applyBorder="0" applyAlignment="0" applyProtection="0"/>
    <xf numFmtId="167" fontId="10" fillId="0" borderId="0" applyFill="0" applyBorder="0" applyAlignment="0" applyProtection="0"/>
    <xf numFmtId="184" fontId="10" fillId="0" borderId="0" applyFill="0" applyBorder="0" applyAlignment="0" applyProtection="0"/>
    <xf numFmtId="178" fontId="10" fillId="0" borderId="0" applyFill="0" applyBorder="0" applyAlignment="0" applyProtection="0"/>
    <xf numFmtId="178" fontId="10" fillId="0" borderId="0" applyFill="0" applyBorder="0" applyAlignment="0" applyProtection="0"/>
    <xf numFmtId="178" fontId="10" fillId="0" borderId="0" applyFill="0" applyBorder="0" applyAlignment="0" applyProtection="0"/>
    <xf numFmtId="178" fontId="10" fillId="0" borderId="0" applyFill="0" applyBorder="0" applyAlignment="0" applyProtection="0"/>
    <xf numFmtId="185" fontId="10" fillId="0" borderId="0" applyFill="0" applyBorder="0" applyAlignment="0" applyProtection="0"/>
    <xf numFmtId="185" fontId="10" fillId="0" borderId="0" applyFill="0" applyBorder="0" applyAlignment="0" applyProtection="0"/>
    <xf numFmtId="175" fontId="10" fillId="0" borderId="0" applyFill="0" applyBorder="0" applyAlignment="0" applyProtection="0"/>
    <xf numFmtId="185" fontId="10" fillId="0" borderId="0" applyFill="0" applyBorder="0" applyAlignment="0" applyProtection="0"/>
    <xf numFmtId="186" fontId="10" fillId="0" borderId="0" applyFill="0" applyBorder="0" applyAlignment="0" applyProtection="0"/>
    <xf numFmtId="186" fontId="10" fillId="0" borderId="0" applyFill="0" applyBorder="0" applyAlignment="0" applyProtection="0"/>
    <xf numFmtId="0" fontId="10" fillId="0" borderId="0" applyFill="0" applyBorder="0" applyAlignment="0" applyProtection="0"/>
    <xf numFmtId="187" fontId="10" fillId="0" borderId="0" applyFill="0" applyBorder="0" applyAlignment="0" applyProtection="0"/>
    <xf numFmtId="175" fontId="10" fillId="0" borderId="0" applyFill="0" applyBorder="0" applyAlignment="0" applyProtection="0"/>
    <xf numFmtId="186" fontId="10" fillId="0" borderId="0" applyFill="0" applyBorder="0" applyAlignment="0" applyProtection="0"/>
    <xf numFmtId="165" fontId="14" fillId="0" borderId="0" applyFont="0" applyFill="0" applyBorder="0" applyAlignment="0" applyProtection="0"/>
    <xf numFmtId="187" fontId="10" fillId="0" borderId="0" applyFill="0" applyBorder="0" applyAlignment="0" applyProtection="0"/>
    <xf numFmtId="188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0" fontId="2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33" fillId="0" borderId="8" applyNumberFormat="0" applyFill="0" applyAlignment="0" applyProtection="0"/>
    <xf numFmtId="0" fontId="34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0" applyNumberFormat="0" applyFill="0" applyAlignment="0" applyProtection="0"/>
    <xf numFmtId="189" fontId="10" fillId="0" borderId="0" applyFont="0" applyFill="0" applyBorder="0" applyAlignment="0" applyProtection="0"/>
    <xf numFmtId="178" fontId="10" fillId="0" borderId="0" applyFill="0" applyBorder="0" applyAlignment="0" applyProtection="0"/>
    <xf numFmtId="178" fontId="10" fillId="0" borderId="0" applyFill="0" applyBorder="0" applyAlignment="0" applyProtection="0"/>
    <xf numFmtId="43" fontId="27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9" fillId="0" borderId="0"/>
    <xf numFmtId="0" fontId="14" fillId="35" borderId="0" applyNumberFormat="0" applyBorder="0" applyAlignment="0" applyProtection="0"/>
    <xf numFmtId="0" fontId="7" fillId="22" borderId="0" applyNumberFormat="0" applyBorder="0" applyAlignment="0" applyProtection="0"/>
    <xf numFmtId="0" fontId="14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22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24" borderId="0" applyNumberFormat="0" applyBorder="0" applyAlignment="0" applyProtection="0"/>
    <xf numFmtId="0" fontId="14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24" borderId="0" applyNumberFormat="0" applyBorder="0" applyAlignment="0" applyProtection="0"/>
    <xf numFmtId="0" fontId="7" fillId="39" borderId="0" applyNumberFormat="0" applyBorder="0" applyAlignment="0" applyProtection="0"/>
    <xf numFmtId="0" fontId="7" fillId="39" borderId="0" applyNumberFormat="0" applyBorder="0" applyAlignment="0" applyProtection="0"/>
    <xf numFmtId="0" fontId="14" fillId="40" borderId="0" applyNumberFormat="0" applyBorder="0" applyAlignment="0" applyProtection="0"/>
    <xf numFmtId="0" fontId="7" fillId="26" borderId="0" applyNumberFormat="0" applyBorder="0" applyAlignment="0" applyProtection="0"/>
    <xf numFmtId="0" fontId="14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26" borderId="0" applyNumberFormat="0" applyBorder="0" applyAlignment="0" applyProtection="0"/>
    <xf numFmtId="0" fontId="7" fillId="42" borderId="0" applyNumberFormat="0" applyBorder="0" applyAlignment="0" applyProtection="0"/>
    <xf numFmtId="0" fontId="7" fillId="42" borderId="0" applyNumberFormat="0" applyBorder="0" applyAlignment="0" applyProtection="0"/>
    <xf numFmtId="0" fontId="14" fillId="36" borderId="0" applyNumberFormat="0" applyBorder="0" applyAlignment="0" applyProtection="0"/>
    <xf numFmtId="0" fontId="7" fillId="28" borderId="0" applyNumberFormat="0" applyBorder="0" applyAlignment="0" applyProtection="0"/>
    <xf numFmtId="0" fontId="14" fillId="20" borderId="0" applyNumberFormat="0" applyBorder="0" applyAlignment="0" applyProtection="0"/>
    <xf numFmtId="0" fontId="7" fillId="43" borderId="0" applyNumberFormat="0" applyBorder="0" applyAlignment="0" applyProtection="0"/>
    <xf numFmtId="0" fontId="7" fillId="28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14" fillId="44" borderId="0" applyNumberFormat="0" applyBorder="0" applyAlignment="0" applyProtection="0"/>
    <xf numFmtId="0" fontId="7" fillId="30" borderId="0" applyNumberFormat="0" applyBorder="0" applyAlignment="0" applyProtection="0"/>
    <xf numFmtId="0" fontId="14" fillId="44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14" fillId="40" borderId="0" applyNumberFormat="0" applyBorder="0" applyAlignment="0" applyProtection="0"/>
    <xf numFmtId="0" fontId="7" fillId="32" borderId="0" applyNumberFormat="0" applyBorder="0" applyAlignment="0" applyProtection="0"/>
    <xf numFmtId="0" fontId="14" fillId="45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14" fillId="44" borderId="0" applyNumberFormat="0" applyBorder="0" applyAlignment="0" applyProtection="0"/>
    <xf numFmtId="0" fontId="7" fillId="23" borderId="0" applyNumberFormat="0" applyBorder="0" applyAlignment="0" applyProtection="0"/>
    <xf numFmtId="0" fontId="14" fillId="35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14" fillId="46" borderId="0" applyNumberFormat="0" applyBorder="0" applyAlignment="0" applyProtection="0"/>
    <xf numFmtId="0" fontId="7" fillId="27" borderId="0" applyNumberFormat="0" applyBorder="0" applyAlignment="0" applyProtection="0"/>
    <xf numFmtId="0" fontId="14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27" borderId="0" applyNumberFormat="0" applyBorder="0" applyAlignment="0" applyProtection="0"/>
    <xf numFmtId="0" fontId="7" fillId="48" borderId="0" applyNumberFormat="0" applyBorder="0" applyAlignment="0" applyProtection="0"/>
    <xf numFmtId="0" fontId="7" fillId="48" borderId="0" applyNumberFormat="0" applyBorder="0" applyAlignment="0" applyProtection="0"/>
    <xf numFmtId="0" fontId="14" fillId="38" borderId="0" applyNumberFormat="0" applyBorder="0" applyAlignment="0" applyProtection="0"/>
    <xf numFmtId="0" fontId="7" fillId="29" borderId="0" applyNumberFormat="0" applyBorder="0" applyAlignment="0" applyProtection="0"/>
    <xf numFmtId="0" fontId="14" fillId="20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14" fillId="44" borderId="0" applyNumberFormat="0" applyBorder="0" applyAlignment="0" applyProtection="0"/>
    <xf numFmtId="0" fontId="7" fillId="31" borderId="0" applyNumberFormat="0" applyBorder="0" applyAlignment="0" applyProtection="0"/>
    <xf numFmtId="0" fontId="14" fillId="35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14" fillId="40" borderId="0" applyNumberFormat="0" applyBorder="0" applyAlignment="0" applyProtection="0"/>
    <xf numFmtId="0" fontId="7" fillId="33" borderId="0" applyNumberFormat="0" applyBorder="0" applyAlignment="0" applyProtection="0"/>
    <xf numFmtId="0" fontId="14" fillId="49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15" fillId="44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" borderId="0" applyNumberFormat="0" applyBorder="0" applyAlignment="0" applyProtection="0"/>
    <xf numFmtId="0" fontId="15" fillId="52" borderId="0" applyNumberFormat="0" applyBorder="0" applyAlignment="0" applyProtection="0"/>
    <xf numFmtId="0" fontId="15" fillId="47" borderId="0" applyNumberFormat="0" applyBorder="0" applyAlignment="0" applyProtection="0"/>
    <xf numFmtId="0" fontId="38" fillId="48" borderId="0" applyNumberFormat="0" applyBorder="0" applyAlignment="0" applyProtection="0"/>
    <xf numFmtId="0" fontId="15" fillId="38" borderId="0" applyNumberFormat="0" applyBorder="0" applyAlignment="0" applyProtection="0"/>
    <xf numFmtId="0" fontId="15" fillId="53" borderId="0" applyNumberFormat="0" applyBorder="0" applyAlignment="0" applyProtection="0"/>
    <xf numFmtId="0" fontId="38" fillId="54" borderId="0" applyNumberFormat="0" applyBorder="0" applyAlignment="0" applyProtection="0"/>
    <xf numFmtId="0" fontId="15" fillId="44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/>
    <xf numFmtId="0" fontId="38" fillId="57" borderId="0" applyNumberFormat="0" applyBorder="0" applyAlignment="0" applyProtection="0"/>
    <xf numFmtId="0" fontId="16" fillId="58" borderId="0" applyNumberFormat="0" applyBorder="0" applyAlignment="0" applyProtection="0"/>
    <xf numFmtId="0" fontId="16" fillId="59" borderId="0" applyNumberFormat="0" applyBorder="0" applyAlignment="0" applyProtection="0"/>
    <xf numFmtId="0" fontId="16" fillId="8" borderId="0" applyNumberFormat="0" applyBorder="0" applyAlignment="0" applyProtection="0"/>
    <xf numFmtId="0" fontId="16" fillId="44" borderId="0" applyNumberFormat="0" applyBorder="0" applyAlignment="0" applyProtection="0"/>
    <xf numFmtId="0" fontId="16" fillId="13" borderId="0" applyNumberFormat="0" applyBorder="0" applyAlignment="0" applyProtection="0"/>
    <xf numFmtId="0" fontId="16" fillId="59" borderId="0" applyNumberFormat="0" applyBorder="0" applyAlignment="0" applyProtection="0"/>
    <xf numFmtId="0" fontId="16" fillId="41" borderId="0" applyNumberFormat="0" applyBorder="0" applyAlignment="0" applyProtection="0"/>
    <xf numFmtId="0" fontId="16" fillId="8" borderId="0" applyNumberFormat="0" applyBorder="0" applyAlignment="0" applyProtection="0"/>
    <xf numFmtId="0" fontId="16" fillId="44" borderId="0" applyNumberFormat="0" applyBorder="0" applyAlignment="0" applyProtection="0"/>
    <xf numFmtId="0" fontId="17" fillId="3" borderId="0" applyNumberFormat="0" applyBorder="0" applyAlignment="0" applyProtection="0"/>
    <xf numFmtId="0" fontId="16" fillId="41" borderId="0" applyNumberFormat="0" applyBorder="0" applyAlignment="0" applyProtection="0"/>
    <xf numFmtId="0" fontId="16" fillId="44" borderId="0" applyNumberFormat="0" applyBorder="0" applyAlignment="0" applyProtection="0"/>
    <xf numFmtId="0" fontId="17" fillId="60" borderId="0" applyNumberFormat="0" applyBorder="0" applyAlignment="0" applyProtection="0"/>
    <xf numFmtId="0" fontId="16" fillId="61" borderId="0" applyNumberFormat="0" applyBorder="0" applyAlignment="0" applyProtection="0"/>
    <xf numFmtId="0" fontId="17" fillId="3" borderId="0" applyNumberFormat="0" applyBorder="0" applyAlignment="0" applyProtection="0"/>
    <xf numFmtId="0" fontId="16" fillId="44" borderId="0" applyNumberFormat="0" applyBorder="0" applyAlignment="0" applyProtection="0"/>
    <xf numFmtId="0" fontId="17" fillId="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51" fillId="62" borderId="1" applyNumberFormat="0" applyAlignment="0" applyProtection="0"/>
    <xf numFmtId="0" fontId="52" fillId="0" borderId="19" applyNumberFormat="0" applyFill="0" applyAlignment="0" applyProtection="0"/>
    <xf numFmtId="173" fontId="10" fillId="0" borderId="0" applyFill="0" applyBorder="0" applyAlignment="0" applyProtection="0"/>
    <xf numFmtId="192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74" fontId="10" fillId="0" borderId="0" applyFill="0" applyBorder="0" applyAlignment="0" applyProtection="0"/>
    <xf numFmtId="193" fontId="10" fillId="0" borderId="0" applyFont="0" applyFill="0" applyBorder="0" applyAlignment="0" applyProtection="0"/>
    <xf numFmtId="193" fontId="10" fillId="0" borderId="0" applyFont="0" applyFill="0" applyBorder="0" applyAlignment="0" applyProtection="0"/>
    <xf numFmtId="0" fontId="15" fillId="63" borderId="0" applyNumberFormat="0" applyBorder="0" applyAlignment="0" applyProtection="0"/>
    <xf numFmtId="0" fontId="15" fillId="51" borderId="0" applyNumberFormat="0" applyBorder="0" applyAlignment="0" applyProtection="0"/>
    <xf numFmtId="0" fontId="15" fillId="19" borderId="0" applyNumberFormat="0" applyBorder="0" applyAlignment="0" applyProtection="0"/>
    <xf numFmtId="0" fontId="15" fillId="52" borderId="0" applyNumberFormat="0" applyBorder="0" applyAlignment="0" applyProtection="0"/>
    <xf numFmtId="0" fontId="15" fillId="64" borderId="0" applyNumberFormat="0" applyBorder="0" applyAlignment="0" applyProtection="0"/>
    <xf numFmtId="0" fontId="15" fillId="65" borderId="0" applyNumberFormat="0" applyBorder="0" applyAlignment="0" applyProtection="0"/>
    <xf numFmtId="0" fontId="15" fillId="53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6" borderId="0" applyNumberFormat="0" applyBorder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45" borderId="1" applyNumberFormat="0" applyAlignment="0" applyProtection="0"/>
    <xf numFmtId="175" fontId="10" fillId="0" borderId="0" applyFill="0" applyBorder="0" applyAlignment="0" applyProtection="0"/>
    <xf numFmtId="0" fontId="10" fillId="0" borderId="0"/>
    <xf numFmtId="0" fontId="16" fillId="67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38" borderId="0" applyNumberFormat="0" applyBorder="0" applyAlignment="0" applyProtection="0"/>
    <xf numFmtId="168" fontId="24" fillId="0" borderId="0" applyFont="0" applyFill="0" applyBorder="0" applyAlignment="0" applyProtection="0"/>
    <xf numFmtId="44" fontId="10" fillId="0" borderId="0" applyFill="0" applyBorder="0" applyAlignment="0" applyProtection="0"/>
    <xf numFmtId="194" fontId="10" fillId="0" borderId="0" applyFill="0" applyBorder="0" applyAlignment="0" applyProtection="0"/>
    <xf numFmtId="168" fontId="24" fillId="0" borderId="0" applyFont="0" applyFill="0" applyBorder="0" applyAlignment="0" applyProtection="0"/>
    <xf numFmtId="195" fontId="10" fillId="0" borderId="0" applyFont="0" applyFill="0" applyBorder="0" applyAlignment="0" applyProtection="0"/>
    <xf numFmtId="194" fontId="10" fillId="0" borderId="0" applyFill="0" applyBorder="0" applyAlignment="0" applyProtection="0"/>
    <xf numFmtId="168" fontId="24" fillId="0" borderId="0" applyFont="0" applyFill="0" applyBorder="0" applyAlignment="0" applyProtection="0"/>
    <xf numFmtId="194" fontId="10" fillId="0" borderId="0" applyFill="0" applyBorder="0" applyAlignment="0" applyProtection="0"/>
    <xf numFmtId="177" fontId="10" fillId="0" borderId="0" applyFill="0" applyBorder="0" applyAlignment="0" applyProtection="0"/>
    <xf numFmtId="180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80" fontId="10" fillId="0" borderId="0" applyFill="0" applyBorder="0" applyAlignment="0" applyProtection="0"/>
    <xf numFmtId="196" fontId="13" fillId="0" borderId="0" applyFont="0" applyFill="0" applyBorder="0" applyAlignment="0" applyProtection="0"/>
    <xf numFmtId="197" fontId="10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98" fontId="10" fillId="0" borderId="0" applyFill="0" applyBorder="0" applyAlignment="0" applyProtection="0"/>
    <xf numFmtId="164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10" fillId="0" borderId="0" applyFill="0" applyBorder="0" applyAlignment="0" applyProtection="0"/>
    <xf numFmtId="164" fontId="10" fillId="0" borderId="0" applyFont="0" applyFill="0" applyBorder="0" applyAlignment="0" applyProtection="0"/>
    <xf numFmtId="180" fontId="10" fillId="0" borderId="0" applyFill="0" applyBorder="0" applyAlignment="0" applyProtection="0"/>
    <xf numFmtId="176" fontId="10" fillId="0" borderId="0" applyFill="0" applyBorder="0" applyAlignment="0" applyProtection="0"/>
    <xf numFmtId="176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7" fontId="10" fillId="0" borderId="0" applyFill="0" applyBorder="0" applyAlignment="0" applyProtection="0"/>
    <xf numFmtId="177" fontId="10" fillId="0" borderId="0" applyFill="0" applyBorder="0" applyAlignment="0" applyProtection="0"/>
    <xf numFmtId="178" fontId="10" fillId="0" borderId="0" applyFill="0" applyBorder="0" applyAlignment="0" applyProtection="0"/>
    <xf numFmtId="199" fontId="10" fillId="0" borderId="0" applyFill="0" applyBorder="0" applyAlignment="0" applyProtection="0"/>
    <xf numFmtId="178" fontId="10" fillId="0" borderId="0" applyFill="0" applyBorder="0" applyAlignment="0" applyProtection="0"/>
    <xf numFmtId="199" fontId="10" fillId="0" borderId="0" applyFill="0" applyBorder="0" applyAlignment="0" applyProtection="0"/>
    <xf numFmtId="179" fontId="10" fillId="0" borderId="0" applyFill="0" applyBorder="0" applyAlignment="0" applyProtection="0"/>
    <xf numFmtId="199" fontId="10" fillId="0" borderId="0" applyFill="0" applyBorder="0" applyAlignment="0" applyProtection="0"/>
    <xf numFmtId="199" fontId="10" fillId="0" borderId="0" applyFill="0" applyBorder="0" applyAlignment="0" applyProtection="0"/>
    <xf numFmtId="172" fontId="10" fillId="0" borderId="0" applyFill="0" applyBorder="0" applyAlignment="0" applyProtection="0"/>
    <xf numFmtId="199" fontId="10" fillId="0" borderId="0" applyFill="0" applyBorder="0" applyAlignment="0" applyProtection="0"/>
    <xf numFmtId="177" fontId="10" fillId="0" borderId="0" applyFill="0" applyBorder="0" applyAlignment="0" applyProtection="0"/>
    <xf numFmtId="177" fontId="10" fillId="0" borderId="0" applyFill="0" applyBorder="0" applyAlignment="0" applyProtection="0"/>
    <xf numFmtId="177" fontId="10" fillId="0" borderId="0" applyFill="0" applyBorder="0" applyAlignment="0" applyProtection="0"/>
    <xf numFmtId="44" fontId="7" fillId="0" borderId="0" applyFont="0" applyFill="0" applyBorder="0" applyAlignment="0" applyProtection="0"/>
    <xf numFmtId="198" fontId="10" fillId="0" borderId="0" applyFill="0" applyBorder="0" applyAlignment="0" applyProtection="0"/>
    <xf numFmtId="44" fontId="10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0" fontId="10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0" fontId="10" fillId="0" borderId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0" fontId="10" fillId="0" borderId="0" applyFill="0" applyBorder="0" applyAlignment="0" applyProtection="0"/>
    <xf numFmtId="18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ont="0" applyFill="0" applyBorder="0" applyAlignment="0" applyProtection="0"/>
    <xf numFmtId="172" fontId="10" fillId="0" borderId="0" applyFill="0" applyBorder="0" applyAlignment="0" applyProtection="0"/>
    <xf numFmtId="44" fontId="14" fillId="0" borderId="0" applyFont="0" applyFill="0" applyBorder="0" applyAlignment="0" applyProtection="0"/>
    <xf numFmtId="180" fontId="10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81" fontId="10" fillId="0" borderId="0" applyFill="0" applyBorder="0" applyAlignment="0" applyProtection="0"/>
    <xf numFmtId="195" fontId="10" fillId="0" borderId="0" applyFont="0" applyFill="0" applyBorder="0" applyAlignment="0" applyProtection="0"/>
    <xf numFmtId="181" fontId="10" fillId="0" borderId="0" applyFill="0" applyBorder="0" applyAlignment="0" applyProtection="0"/>
    <xf numFmtId="195" fontId="10" fillId="0" borderId="0" applyFont="0" applyFill="0" applyBorder="0" applyAlignment="0" applyProtection="0"/>
    <xf numFmtId="169" fontId="10" fillId="0" borderId="0" applyFill="0" applyBorder="0" applyAlignment="0" applyProtection="0"/>
    <xf numFmtId="169" fontId="10" fillId="0" borderId="0" applyFont="0" applyFill="0" applyBorder="0" applyAlignment="0" applyProtection="0"/>
    <xf numFmtId="168" fontId="26" fillId="0" borderId="0" applyFont="0" applyFill="0" applyBorder="0" applyAlignment="0" applyProtection="0"/>
    <xf numFmtId="181" fontId="10" fillId="0" borderId="0" applyFill="0" applyBorder="0" applyAlignment="0" applyProtection="0"/>
    <xf numFmtId="194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69" fontId="10" fillId="0" borderId="0" applyFill="0" applyBorder="0" applyAlignment="0" applyProtection="0"/>
    <xf numFmtId="169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64" fontId="10" fillId="0" borderId="0" applyFont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82" fontId="10" fillId="0" borderId="0" applyFill="0" applyBorder="0" applyAlignment="0" applyProtection="0"/>
    <xf numFmtId="164" fontId="10" fillId="0" borderId="0" applyFont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82" fontId="10" fillId="0" borderId="0" applyFill="0" applyBorder="0" applyAlignment="0" applyProtection="0"/>
    <xf numFmtId="164" fontId="10" fillId="0" borderId="0" applyFont="0" applyFill="0" applyBorder="0" applyAlignment="0" applyProtection="0"/>
    <xf numFmtId="194" fontId="10" fillId="0" borderId="0" applyFill="0" applyBorder="0" applyAlignment="0" applyProtection="0"/>
    <xf numFmtId="0" fontId="25" fillId="46" borderId="0" applyNumberFormat="0" applyBorder="0" applyAlignment="0" applyProtection="0"/>
    <xf numFmtId="0" fontId="53" fillId="4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10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54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0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54" fillId="0" borderId="0"/>
    <xf numFmtId="0" fontId="10" fillId="0" borderId="0"/>
    <xf numFmtId="0" fontId="7" fillId="0" borderId="0"/>
    <xf numFmtId="0" fontId="54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5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0" fillId="0" borderId="0"/>
    <xf numFmtId="0" fontId="26" fillId="0" borderId="0"/>
    <xf numFmtId="0" fontId="10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6" borderId="4" applyNumberFormat="0" applyAlignment="0" applyProtection="0"/>
    <xf numFmtId="0" fontId="10" fillId="6" borderId="4" applyNumberFormat="0" applyAlignment="0" applyProtection="0"/>
    <xf numFmtId="0" fontId="7" fillId="21" borderId="17" applyNumberFormat="0" applyFont="0" applyAlignment="0" applyProtection="0"/>
    <xf numFmtId="0" fontId="7" fillId="21" borderId="17" applyNumberFormat="0" applyFont="0" applyAlignment="0" applyProtection="0"/>
    <xf numFmtId="0" fontId="10" fillId="40" borderId="4" applyNumberFormat="0" applyAlignment="0" applyProtection="0"/>
    <xf numFmtId="0" fontId="14" fillId="21" borderId="17" applyNumberFormat="0" applyFont="0" applyAlignment="0" applyProtection="0"/>
    <xf numFmtId="0" fontId="7" fillId="21" borderId="17" applyNumberFormat="0" applyFont="0" applyAlignment="0" applyProtection="0"/>
    <xf numFmtId="0" fontId="7" fillId="21" borderId="17" applyNumberFormat="0" applyFon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9" fontId="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ill="0" applyBorder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7" fontId="10" fillId="0" borderId="0" applyFont="0" applyFill="0" applyBorder="0" applyAlignment="0" applyProtection="0"/>
    <xf numFmtId="183" fontId="10" fillId="0" borderId="0" applyFill="0" applyBorder="0" applyAlignment="0" applyProtection="0"/>
    <xf numFmtId="189" fontId="10" fillId="0" borderId="0" applyFont="0" applyFill="0" applyBorder="0" applyAlignment="0" applyProtection="0"/>
    <xf numFmtId="183" fontId="10" fillId="0" borderId="0" applyFill="0" applyBorder="0" applyAlignment="0" applyProtection="0"/>
    <xf numFmtId="165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3" fontId="10" fillId="0" borderId="0" applyFill="0" applyBorder="0" applyAlignment="0" applyProtection="0"/>
    <xf numFmtId="165" fontId="10" fillId="0" borderId="0" applyFont="0" applyFill="0" applyBorder="0" applyAlignment="0" applyProtection="0"/>
    <xf numFmtId="182" fontId="10" fillId="0" borderId="0" applyFill="0" applyBorder="0" applyAlignment="0" applyProtection="0"/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182" fontId="10" fillId="0" borderId="0" applyFill="0" applyBorder="0" applyAlignment="0" applyProtection="0"/>
    <xf numFmtId="165" fontId="10" fillId="0" borderId="0" applyFont="0" applyFill="0" applyBorder="0" applyAlignment="0" applyProtection="0"/>
    <xf numFmtId="182" fontId="10" fillId="0" borderId="0" applyFill="0" applyBorder="0" applyAlignment="0" applyProtection="0"/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182" fontId="10" fillId="0" borderId="0" applyFill="0" applyBorder="0" applyAlignment="0" applyProtection="0"/>
    <xf numFmtId="165" fontId="10" fillId="0" borderId="0" applyFont="0" applyFill="0" applyBorder="0" applyAlignment="0" applyProtection="0"/>
    <xf numFmtId="178" fontId="10" fillId="0" borderId="0" applyFill="0" applyBorder="0" applyAlignment="0" applyProtection="0"/>
    <xf numFmtId="178" fontId="10" fillId="0" borderId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ill="0" applyBorder="0" applyAlignment="0" applyProtection="0"/>
    <xf numFmtId="171" fontId="10" fillId="0" borderId="0" applyFill="0" applyBorder="0" applyAlignment="0" applyProtection="0"/>
    <xf numFmtId="167" fontId="10" fillId="0" borderId="0" applyFill="0" applyBorder="0" applyAlignment="0" applyProtection="0"/>
    <xf numFmtId="171" fontId="10" fillId="0" borderId="0" applyFill="0" applyBorder="0" applyAlignment="0" applyProtection="0"/>
    <xf numFmtId="167" fontId="10" fillId="0" borderId="0" applyFill="0" applyBorder="0" applyAlignment="0" applyProtection="0"/>
    <xf numFmtId="165" fontId="10" fillId="0" borderId="0" applyFont="0" applyFill="0" applyBorder="0" applyAlignment="0" applyProtection="0"/>
    <xf numFmtId="178" fontId="10" fillId="0" borderId="0" applyFill="0" applyBorder="0" applyAlignment="0" applyProtection="0"/>
    <xf numFmtId="178" fontId="10" fillId="0" borderId="0" applyFill="0" applyBorder="0" applyAlignment="0" applyProtection="0"/>
    <xf numFmtId="165" fontId="10" fillId="0" borderId="0" applyFont="0" applyFill="0" applyBorder="0" applyAlignment="0" applyProtection="0"/>
    <xf numFmtId="178" fontId="10" fillId="0" borderId="0" applyFill="0" applyBorder="0" applyAlignment="0" applyProtection="0"/>
    <xf numFmtId="178" fontId="10" fillId="0" borderId="0" applyFill="0" applyBorder="0" applyAlignment="0" applyProtection="0"/>
    <xf numFmtId="165" fontId="10" fillId="0" borderId="0" applyFont="0" applyFill="0" applyBorder="0" applyAlignment="0" applyProtection="0"/>
    <xf numFmtId="178" fontId="10" fillId="0" borderId="0" applyFill="0" applyBorder="0" applyAlignment="0" applyProtection="0"/>
    <xf numFmtId="178" fontId="10" fillId="0" borderId="0" applyFill="0" applyBorder="0" applyAlignment="0" applyProtection="0"/>
    <xf numFmtId="165" fontId="10" fillId="0" borderId="0" applyFont="0" applyFill="0" applyBorder="0" applyAlignment="0" applyProtection="0"/>
    <xf numFmtId="178" fontId="10" fillId="0" borderId="0" applyFill="0" applyBorder="0" applyAlignment="0" applyProtection="0"/>
    <xf numFmtId="178" fontId="10" fillId="0" borderId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5" fontId="10" fillId="0" borderId="0" applyFill="0" applyBorder="0" applyAlignment="0" applyProtection="0"/>
    <xf numFmtId="165" fontId="10" fillId="0" borderId="0" applyFont="0" applyFill="0" applyBorder="0" applyAlignment="0" applyProtection="0"/>
    <xf numFmtId="185" fontId="10" fillId="0" borderId="0" applyFill="0" applyBorder="0" applyAlignment="0" applyProtection="0"/>
    <xf numFmtId="185" fontId="10" fillId="0" borderId="0" applyFill="0" applyBorder="0" applyAlignment="0" applyProtection="0"/>
    <xf numFmtId="180" fontId="10" fillId="0" borderId="0" applyFill="0" applyBorder="0" applyAlignment="0" applyProtection="0"/>
    <xf numFmtId="175" fontId="10" fillId="0" borderId="0" applyFill="0" applyBorder="0" applyAlignment="0" applyProtection="0"/>
    <xf numFmtId="200" fontId="10" fillId="0" borderId="0" applyFill="0" applyBorder="0" applyAlignment="0" applyProtection="0"/>
    <xf numFmtId="175" fontId="10" fillId="0" borderId="0" applyFont="0" applyFill="0" applyBorder="0" applyAlignment="0" applyProtection="0"/>
    <xf numFmtId="185" fontId="10" fillId="0" borderId="0" applyFill="0" applyBorder="0" applyAlignment="0" applyProtection="0"/>
    <xf numFmtId="5" fontId="10" fillId="0" borderId="0" applyFont="0" applyFill="0" applyBorder="0" applyAlignment="0" applyProtection="0"/>
    <xf numFmtId="185" fontId="10" fillId="0" borderId="0" applyFill="0" applyBorder="0" applyAlignment="0" applyProtection="0"/>
    <xf numFmtId="185" fontId="10" fillId="0" borderId="0" applyFill="0" applyBorder="0" applyAlignment="0" applyProtection="0"/>
    <xf numFmtId="165" fontId="10" fillId="0" borderId="0" applyFont="0" applyFill="0" applyBorder="0" applyAlignment="0" applyProtection="0"/>
    <xf numFmtId="172" fontId="10" fillId="0" borderId="0" applyFill="0" applyBorder="0" applyAlignment="0" applyProtection="0"/>
    <xf numFmtId="191" fontId="10" fillId="0" borderId="0" applyFont="0" applyFill="0" applyBorder="0" applyAlignment="0" applyProtection="0"/>
    <xf numFmtId="172" fontId="10" fillId="0" borderId="0" applyFill="0" applyBorder="0" applyAlignment="0" applyProtection="0"/>
    <xf numFmtId="165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5" fontId="10" fillId="0" borderId="0" applyFill="0" applyBorder="0" applyAlignment="0" applyProtection="0"/>
    <xf numFmtId="185" fontId="10" fillId="0" borderId="0" applyFill="0" applyBorder="0" applyAlignment="0" applyProtection="0"/>
    <xf numFmtId="165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6" fontId="10" fillId="0" borderId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ill="0" applyBorder="0" applyAlignment="0" applyProtection="0"/>
    <xf numFmtId="186" fontId="10" fillId="0" borderId="0" applyFill="0" applyBorder="0" applyAlignment="0" applyProtection="0"/>
    <xf numFmtId="201" fontId="10" fillId="0" borderId="0" applyFont="0" applyFill="0" applyBorder="0" applyAlignment="0" applyProtection="0"/>
    <xf numFmtId="175" fontId="10" fillId="0" borderId="0" applyFill="0" applyBorder="0" applyAlignment="0" applyProtection="0"/>
    <xf numFmtId="187" fontId="10" fillId="0" borderId="0" applyFill="0" applyBorder="0" applyAlignment="0" applyProtection="0"/>
    <xf numFmtId="202" fontId="10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86" fontId="10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86" fontId="10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86" fontId="10" fillId="0" borderId="0" applyFill="0" applyBorder="0" applyAlignment="0" applyProtection="0"/>
    <xf numFmtId="186" fontId="10" fillId="0" borderId="0" applyFill="0" applyBorder="0" applyAlignment="0" applyProtection="0"/>
    <xf numFmtId="202" fontId="14" fillId="0" borderId="0" applyFont="0" applyFill="0" applyBorder="0" applyAlignment="0" applyProtection="0"/>
    <xf numFmtId="187" fontId="10" fillId="0" borderId="0" applyFill="0" applyBorder="0" applyAlignment="0" applyProtection="0"/>
    <xf numFmtId="187" fontId="10" fillId="0" borderId="0" applyFill="0" applyBorder="0" applyAlignment="0" applyProtection="0"/>
    <xf numFmtId="166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203" fontId="10" fillId="0" borderId="0" applyFill="0" applyBorder="0" applyAlignment="0" applyProtection="0"/>
    <xf numFmtId="203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5" fontId="10" fillId="0" borderId="0" applyFont="0" applyFill="0" applyBorder="0" applyAlignment="0" applyProtection="0"/>
    <xf numFmtId="171" fontId="10" fillId="0" borderId="0" applyFill="0" applyBorder="0" applyAlignment="0" applyProtection="0"/>
    <xf numFmtId="165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88" fontId="10" fillId="0" borderId="0" applyFont="0" applyFill="0" applyBorder="0" applyAlignment="0" applyProtection="0"/>
    <xf numFmtId="188" fontId="10" fillId="0" borderId="0" applyFill="0" applyBorder="0" applyAlignment="0" applyProtection="0"/>
    <xf numFmtId="188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5" fontId="10" fillId="0" borderId="0" applyFont="0" applyFill="0" applyBorder="0" applyAlignment="0" applyProtection="0"/>
    <xf numFmtId="171" fontId="10" fillId="0" borderId="0" applyFill="0" applyBorder="0" applyAlignment="0" applyProtection="0"/>
    <xf numFmtId="165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55" fillId="0" borderId="20" applyNumberFormat="0" applyFill="0" applyAlignment="0" applyProtection="0"/>
    <xf numFmtId="0" fontId="56" fillId="0" borderId="21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201" fontId="10" fillId="0" borderId="0" applyFont="0" applyFill="0" applyBorder="0" applyAlignment="0" applyProtection="0"/>
    <xf numFmtId="187" fontId="10" fillId="0" borderId="0" applyFill="0" applyBorder="0" applyAlignment="0" applyProtection="0"/>
    <xf numFmtId="201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10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86" fontId="10" fillId="0" borderId="0" applyFill="0" applyBorder="0" applyAlignment="0" applyProtection="0"/>
    <xf numFmtId="178" fontId="10" fillId="0" borderId="0" applyFill="0" applyBorder="0" applyAlignment="0" applyProtection="0"/>
    <xf numFmtId="178" fontId="10" fillId="0" borderId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4" fillId="0" borderId="0" applyFont="0" applyFill="0" applyBorder="0" applyAlignment="0" applyProtection="0"/>
    <xf numFmtId="186" fontId="10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1" fontId="10" fillId="0" borderId="0" applyFont="0" applyFill="0" applyBorder="0" applyAlignment="0" applyProtection="0"/>
    <xf numFmtId="186" fontId="10" fillId="0" borderId="0" applyFill="0" applyBorder="0" applyAlignment="0" applyProtection="0"/>
    <xf numFmtId="201" fontId="10" fillId="0" borderId="0" applyFont="0" applyFill="0" applyBorder="0" applyAlignment="0" applyProtection="0"/>
    <xf numFmtId="178" fontId="10" fillId="0" borderId="0" applyFill="0" applyBorder="0" applyAlignment="0" applyProtection="0"/>
    <xf numFmtId="201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86" fontId="10" fillId="0" borderId="0" applyFill="0" applyBorder="0" applyAlignment="0" applyProtection="0"/>
    <xf numFmtId="201" fontId="10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86" fontId="10" fillId="0" borderId="0" applyFill="0" applyBorder="0" applyAlignment="0" applyProtection="0"/>
    <xf numFmtId="165" fontId="13" fillId="0" borderId="0" applyFont="0" applyFill="0" applyBorder="0" applyAlignment="0" applyProtection="0"/>
    <xf numFmtId="186" fontId="10" fillId="0" borderId="0" applyFill="0" applyBorder="0" applyAlignment="0" applyProtection="0"/>
    <xf numFmtId="43" fontId="7" fillId="0" borderId="0" applyFont="0" applyFill="0" applyBorder="0" applyAlignment="0" applyProtection="0"/>
    <xf numFmtId="40" fontId="54" fillId="0" borderId="0" applyFont="0" applyFill="0" applyBorder="0" applyAlignment="0" applyProtection="0"/>
    <xf numFmtId="40" fontId="5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4" fontId="10" fillId="0" borderId="0" applyFill="0" applyBorder="0" applyAlignment="0" applyProtection="0"/>
    <xf numFmtId="43" fontId="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4" fontId="10" fillId="0" borderId="0" applyFill="0" applyBorder="0" applyAlignment="0" applyProtection="0"/>
    <xf numFmtId="0" fontId="64" fillId="0" borderId="0"/>
    <xf numFmtId="0" fontId="68" fillId="0" borderId="0"/>
    <xf numFmtId="9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44" fontId="6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7" fillId="60" borderId="0" applyNumberFormat="0" applyBorder="0" applyAlignment="0" applyProtection="0"/>
    <xf numFmtId="0" fontId="18" fillId="14" borderId="24" applyNumberFormat="0" applyAlignment="0" applyProtection="0"/>
    <xf numFmtId="0" fontId="21" fillId="9" borderId="24" applyNumberFormat="0" applyAlignment="0" applyProtection="0"/>
    <xf numFmtId="164" fontId="1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10" fillId="0" borderId="0"/>
    <xf numFmtId="175" fontId="10" fillId="0" borderId="0"/>
    <xf numFmtId="0" fontId="10" fillId="6" borderId="25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9" fillId="14" borderId="26" applyNumberFormat="0" applyAlignment="0" applyProtection="0"/>
    <xf numFmtId="165" fontId="14" fillId="0" borderId="0" applyFont="0" applyFill="0" applyBorder="0" applyAlignment="0" applyProtection="0"/>
    <xf numFmtId="0" fontId="36" fillId="0" borderId="27" applyNumberFormat="0" applyFill="0" applyAlignment="0" applyProtection="0"/>
    <xf numFmtId="0" fontId="17" fillId="3" borderId="0" applyNumberFormat="0" applyBorder="0" applyAlignment="0" applyProtection="0"/>
    <xf numFmtId="0" fontId="5" fillId="0" borderId="0"/>
    <xf numFmtId="0" fontId="5" fillId="0" borderId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164" fontId="10" fillId="0" borderId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9" fillId="14" borderId="26" applyNumberFormat="0" applyAlignment="0" applyProtection="0"/>
    <xf numFmtId="0" fontId="29" fillId="14" borderId="26" applyNumberFormat="0" applyAlignment="0" applyProtection="0"/>
    <xf numFmtId="0" fontId="29" fillId="14" borderId="26" applyNumberFormat="0" applyAlignment="0" applyProtection="0"/>
    <xf numFmtId="0" fontId="29" fillId="14" borderId="26" applyNumberFormat="0" applyAlignment="0" applyProtection="0"/>
    <xf numFmtId="0" fontId="29" fillId="14" borderId="26" applyNumberFormat="0" applyAlignment="0" applyProtection="0"/>
    <xf numFmtId="0" fontId="29" fillId="14" borderId="26" applyNumberFormat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10" fillId="0" borderId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37" borderId="0" applyNumberFormat="0" applyBorder="0" applyAlignment="0" applyProtection="0"/>
    <xf numFmtId="0" fontId="3" fillId="22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24" borderId="0" applyNumberFormat="0" applyBorder="0" applyAlignment="0" applyProtection="0"/>
    <xf numFmtId="0" fontId="3" fillId="39" borderId="0" applyNumberFormat="0" applyBorder="0" applyAlignment="0" applyProtection="0"/>
    <xf numFmtId="0" fontId="3" fillId="24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26" borderId="0" applyNumberFormat="0" applyBorder="0" applyAlignment="0" applyProtection="0"/>
    <xf numFmtId="0" fontId="3" fillId="42" borderId="0" applyNumberFormat="0" applyBorder="0" applyAlignment="0" applyProtection="0"/>
    <xf numFmtId="0" fontId="3" fillId="26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48" borderId="0" applyNumberFormat="0" applyBorder="0" applyAlignment="0" applyProtection="0"/>
    <xf numFmtId="0" fontId="3" fillId="27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1" borderId="17" applyNumberFormat="0" applyFont="0" applyAlignment="0" applyProtection="0"/>
    <xf numFmtId="0" fontId="3" fillId="21" borderId="17" applyNumberFormat="0" applyFont="0" applyAlignment="0" applyProtection="0"/>
    <xf numFmtId="0" fontId="3" fillId="21" borderId="17" applyNumberFormat="0" applyFont="0" applyAlignment="0" applyProtection="0"/>
    <xf numFmtId="0" fontId="3" fillId="21" borderId="17" applyNumberFormat="0" applyFont="0" applyAlignment="0" applyProtection="0"/>
    <xf numFmtId="0" fontId="10" fillId="6" borderId="4" applyNumberFormat="0" applyAlignment="0" applyProtection="0"/>
    <xf numFmtId="9" fontId="10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9" fillId="14" borderId="5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35" applyNumberFormat="0" applyFill="0" applyAlignment="0" applyProtection="0"/>
    <xf numFmtId="0" fontId="36" fillId="0" borderId="10" applyNumberFormat="0" applyFill="0" applyAlignment="0" applyProtection="0"/>
    <xf numFmtId="43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9" fontId="1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165" fontId="3" fillId="0" borderId="0" applyFont="0" applyFill="0" applyBorder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51" fillId="62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45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46" borderId="1" applyNumberFormat="0" applyAlignment="0" applyProtection="0"/>
    <xf numFmtId="164" fontId="3" fillId="0" borderId="0" applyFont="0" applyFill="0" applyBorder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3" fillId="0" borderId="0"/>
    <xf numFmtId="0" fontId="3" fillId="0" borderId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9" fontId="3" fillId="0" borderId="0" applyFont="0" applyFill="0" applyBorder="0" applyAlignment="0" applyProtection="0"/>
    <xf numFmtId="0" fontId="10" fillId="6" borderId="4" applyNumberFormat="0" applyAlignment="0" applyProtection="0"/>
    <xf numFmtId="165" fontId="3" fillId="0" borderId="0" applyFont="0" applyFill="0" applyBorder="0" applyAlignment="0" applyProtection="0"/>
    <xf numFmtId="0" fontId="29" fillId="14" borderId="5" applyNumberFormat="0" applyAlignment="0" applyProtection="0"/>
    <xf numFmtId="0" fontId="21" fillId="45" borderId="1" applyNumberFormat="0" applyAlignment="0" applyProtection="0"/>
    <xf numFmtId="0" fontId="29" fillId="14" borderId="5" applyNumberFormat="0" applyAlignment="0" applyProtection="0"/>
    <xf numFmtId="0" fontId="51" fillId="62" borderId="1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3" fillId="0" borderId="0"/>
    <xf numFmtId="0" fontId="3" fillId="0" borderId="0"/>
    <xf numFmtId="0" fontId="3" fillId="0" borderId="0"/>
    <xf numFmtId="0" fontId="21" fillId="46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165" fontId="3" fillId="0" borderId="0" applyFont="0" applyFill="0" applyBorder="0" applyAlignment="0" applyProtection="0"/>
    <xf numFmtId="178" fontId="10" fillId="0" borderId="0" applyFill="0" applyBorder="0" applyAlignment="0" applyProtection="0"/>
    <xf numFmtId="9" fontId="3" fillId="0" borderId="0" applyFont="0" applyFill="0" applyBorder="0" applyAlignment="0" applyProtection="0"/>
    <xf numFmtId="0" fontId="3" fillId="22" borderId="0" applyNumberFormat="0" applyBorder="0" applyAlignment="0" applyProtection="0"/>
    <xf numFmtId="0" fontId="3" fillId="37" borderId="0" applyNumberFormat="0" applyBorder="0" applyAlignment="0" applyProtection="0"/>
    <xf numFmtId="0" fontId="3" fillId="22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24" borderId="0" applyNumberFormat="0" applyBorder="0" applyAlignment="0" applyProtection="0"/>
    <xf numFmtId="0" fontId="3" fillId="39" borderId="0" applyNumberFormat="0" applyBorder="0" applyAlignment="0" applyProtection="0"/>
    <xf numFmtId="0" fontId="3" fillId="24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26" borderId="0" applyNumberFormat="0" applyBorder="0" applyAlignment="0" applyProtection="0"/>
    <xf numFmtId="0" fontId="3" fillId="42" borderId="0" applyNumberFormat="0" applyBorder="0" applyAlignment="0" applyProtection="0"/>
    <xf numFmtId="0" fontId="3" fillId="26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48" borderId="0" applyNumberFormat="0" applyBorder="0" applyAlignment="0" applyProtection="0"/>
    <xf numFmtId="0" fontId="3" fillId="27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44" fontId="3" fillId="0" borderId="0" applyFont="0" applyFill="0" applyBorder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1" fillId="9" borderId="1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1" fillId="9" borderId="1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45" borderId="1" applyNumberFormat="0" applyAlignment="0" applyProtection="0"/>
    <xf numFmtId="0" fontId="3" fillId="0" borderId="0"/>
    <xf numFmtId="0" fontId="21" fillId="9" borderId="1" applyNumberFormat="0" applyAlignment="0" applyProtection="0"/>
    <xf numFmtId="0" fontId="21" fillId="9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21" fillId="9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46" borderId="1" applyNumberFormat="0" applyAlignment="0" applyProtection="0"/>
    <xf numFmtId="0" fontId="21" fillId="9" borderId="1" applyNumberFormat="0" applyAlignment="0" applyProtection="0"/>
    <xf numFmtId="0" fontId="3" fillId="0" borderId="0"/>
    <xf numFmtId="0" fontId="21" fillId="9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3" fillId="0" borderId="0"/>
    <xf numFmtId="0" fontId="21" fillId="9" borderId="1" applyNumberFormat="0" applyAlignment="0" applyProtection="0"/>
    <xf numFmtId="0" fontId="21" fillId="9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10" applyNumberFormat="0" applyFill="0" applyAlignment="0" applyProtection="0"/>
    <xf numFmtId="0" fontId="10" fillId="0" borderId="0"/>
    <xf numFmtId="175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14" borderId="1" applyNumberFormat="0" applyAlignment="0" applyProtection="0"/>
    <xf numFmtId="0" fontId="18" fillId="14" borderId="1" applyNumberFormat="0" applyAlignment="0" applyProtection="0"/>
    <xf numFmtId="0" fontId="3" fillId="21" borderId="17" applyNumberFormat="0" applyFont="0" applyAlignment="0" applyProtection="0"/>
    <xf numFmtId="0" fontId="3" fillId="21" borderId="17" applyNumberFormat="0" applyFont="0" applyAlignment="0" applyProtection="0"/>
    <xf numFmtId="0" fontId="3" fillId="21" borderId="17" applyNumberFormat="0" applyFont="0" applyAlignment="0" applyProtection="0"/>
    <xf numFmtId="0" fontId="3" fillId="21" borderId="17" applyNumberFormat="0" applyFon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6" fillId="0" borderId="10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9" fontId="10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0" fillId="40" borderId="4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0" fillId="6" borderId="4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6" fontId="10" fillId="0" borderId="0" applyFill="0" applyBorder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189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10" fillId="6" borderId="4" applyNumberFormat="0" applyAlignment="0" applyProtection="0"/>
    <xf numFmtId="9" fontId="3" fillId="0" borderId="0" applyFont="0" applyFill="0" applyBorder="0" applyAlignment="0" applyProtection="0"/>
    <xf numFmtId="0" fontId="29" fillId="14" borderId="5" applyNumberFormat="0" applyAlignment="0" applyProtection="0"/>
    <xf numFmtId="165" fontId="3" fillId="0" borderId="0" applyFont="0" applyFill="0" applyBorder="0" applyAlignment="0" applyProtection="0"/>
    <xf numFmtId="0" fontId="36" fillId="0" borderId="10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6" fillId="0" borderId="10" applyNumberFormat="0" applyFill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9" fillId="14" borderId="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9" fontId="3" fillId="0" borderId="0" applyFont="0" applyFill="0" applyBorder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45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3" fillId="0" borderId="0"/>
    <xf numFmtId="43" fontId="3" fillId="0" borderId="0" applyFont="0" applyFill="0" applyBorder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51" fillId="62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45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21" fillId="45" borderId="1" applyNumberFormat="0" applyAlignment="0" applyProtection="0"/>
    <xf numFmtId="0" fontId="29" fillId="14" borderId="5" applyNumberFormat="0" applyAlignment="0" applyProtection="0"/>
    <xf numFmtId="0" fontId="51" fillId="62" borderId="1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45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36" fillId="0" borderId="10" applyNumberFormat="0" applyFill="0" applyAlignment="0" applyProtection="0"/>
    <xf numFmtId="0" fontId="10" fillId="40" borderId="4" applyNumberFormat="0" applyAlignment="0" applyProtection="0"/>
    <xf numFmtId="0" fontId="36" fillId="0" borderId="22" applyNumberFormat="0" applyFill="0" applyAlignment="0" applyProtection="0"/>
    <xf numFmtId="0" fontId="18" fillId="14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21" fillId="45" borderId="1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51" fillId="62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46" borderId="1" applyNumberFormat="0" applyAlignment="0" applyProtection="0"/>
    <xf numFmtId="0" fontId="21" fillId="46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46" borderId="1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40" borderId="4" applyNumberFormat="0" applyAlignment="0" applyProtection="0"/>
    <xf numFmtId="0" fontId="18" fillId="14" borderId="1" applyNumberFormat="0" applyAlignment="0" applyProtection="0"/>
    <xf numFmtId="0" fontId="51" fillId="62" borderId="1" applyNumberFormat="0" applyAlignment="0" applyProtection="0"/>
    <xf numFmtId="0" fontId="51" fillId="62" borderId="1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18" fillId="14" borderId="1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51" fillId="62" borderId="1" applyNumberFormat="0" applyAlignment="0" applyProtection="0"/>
    <xf numFmtId="0" fontId="29" fillId="14" borderId="5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45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45" borderId="1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0" fillId="40" borderId="4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29" fillId="62" borderId="5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1" fillId="45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10" fillId="40" borderId="4" applyNumberFormat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21" fillId="45" borderId="1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6" fillId="0" borderId="10" applyNumberFormat="0" applyFill="0" applyAlignment="0" applyProtection="0"/>
    <xf numFmtId="9" fontId="3" fillId="0" borderId="0" applyFont="0" applyFill="0" applyBorder="0" applyAlignment="0" applyProtection="0"/>
    <xf numFmtId="0" fontId="3" fillId="22" borderId="0" applyNumberFormat="0" applyBorder="0" applyAlignment="0" applyProtection="0"/>
    <xf numFmtId="0" fontId="3" fillId="37" borderId="0" applyNumberFormat="0" applyBorder="0" applyAlignment="0" applyProtection="0"/>
    <xf numFmtId="0" fontId="3" fillId="22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24" borderId="0" applyNumberFormat="0" applyBorder="0" applyAlignment="0" applyProtection="0"/>
    <xf numFmtId="0" fontId="3" fillId="39" borderId="0" applyNumberFormat="0" applyBorder="0" applyAlignment="0" applyProtection="0"/>
    <xf numFmtId="0" fontId="3" fillId="24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26" borderId="0" applyNumberFormat="0" applyBorder="0" applyAlignment="0" applyProtection="0"/>
    <xf numFmtId="0" fontId="3" fillId="42" borderId="0" applyNumberFormat="0" applyBorder="0" applyAlignment="0" applyProtection="0"/>
    <xf numFmtId="0" fontId="3" fillId="26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48" borderId="0" applyNumberFormat="0" applyBorder="0" applyAlignment="0" applyProtection="0"/>
    <xf numFmtId="0" fontId="3" fillId="27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51" fillId="62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45" borderId="1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6" borderId="4" applyNumberFormat="0" applyAlignment="0" applyProtection="0"/>
    <xf numFmtId="0" fontId="10" fillId="6" borderId="4" applyNumberFormat="0" applyAlignment="0" applyProtection="0"/>
    <xf numFmtId="0" fontId="3" fillId="21" borderId="17" applyNumberFormat="0" applyFont="0" applyAlignment="0" applyProtection="0"/>
    <xf numFmtId="0" fontId="3" fillId="21" borderId="17" applyNumberFormat="0" applyFont="0" applyAlignment="0" applyProtection="0"/>
    <xf numFmtId="0" fontId="10" fillId="40" borderId="4" applyNumberFormat="0" applyAlignment="0" applyProtection="0"/>
    <xf numFmtId="0" fontId="3" fillId="21" borderId="17" applyNumberFormat="0" applyFont="0" applyAlignment="0" applyProtection="0"/>
    <xf numFmtId="0" fontId="3" fillId="21" borderId="17" applyNumberFormat="0" applyFon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1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46" borderId="1" applyNumberFormat="0" applyAlignment="0" applyProtection="0"/>
    <xf numFmtId="164" fontId="3" fillId="0" borderId="0" applyFont="0" applyFill="0" applyBorder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3" fillId="0" borderId="0"/>
    <xf numFmtId="0" fontId="3" fillId="0" borderId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9" fontId="3" fillId="0" borderId="0" applyFont="0" applyFill="0" applyBorder="0" applyAlignment="0" applyProtection="0"/>
    <xf numFmtId="0" fontId="10" fillId="6" borderId="4" applyNumberFormat="0" applyAlignment="0" applyProtection="0"/>
    <xf numFmtId="165" fontId="3" fillId="0" borderId="0" applyFont="0" applyFill="0" applyBorder="0" applyAlignment="0" applyProtection="0"/>
    <xf numFmtId="0" fontId="29" fillId="14" borderId="5" applyNumberFormat="0" applyAlignment="0" applyProtection="0"/>
    <xf numFmtId="0" fontId="21" fillId="45" borderId="1" applyNumberFormat="0" applyAlignment="0" applyProtection="0"/>
    <xf numFmtId="0" fontId="29" fillId="14" borderId="5" applyNumberFormat="0" applyAlignment="0" applyProtection="0"/>
    <xf numFmtId="0" fontId="51" fillId="62" borderId="1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0" fillId="40" borderId="4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10" fillId="40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10" fillId="40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51" fillId="62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40" borderId="4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51" fillId="62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1" fillId="45" borderId="1" applyNumberFormat="0" applyAlignment="0" applyProtection="0"/>
    <xf numFmtId="0" fontId="10" fillId="6" borderId="4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10" fillId="6" borderId="4" applyNumberFormat="0" applyAlignment="0" applyProtection="0"/>
    <xf numFmtId="9" fontId="3" fillId="0" borderId="0" applyFont="0" applyFill="0" applyBorder="0" applyAlignment="0" applyProtection="0"/>
    <xf numFmtId="0" fontId="29" fillId="14" borderId="5" applyNumberFormat="0" applyAlignment="0" applyProtection="0"/>
    <xf numFmtId="165" fontId="3" fillId="0" borderId="0" applyFont="0" applyFill="0" applyBorder="0" applyAlignment="0" applyProtection="0"/>
    <xf numFmtId="0" fontId="36" fillId="0" borderId="10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6" fillId="0" borderId="10" applyNumberFormat="0" applyFill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9" fillId="14" borderId="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9" fontId="3" fillId="0" borderId="0" applyFont="0" applyFill="0" applyBorder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45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10" fillId="6" borderId="4" applyNumberFormat="0" applyAlignment="0" applyProtection="0"/>
    <xf numFmtId="0" fontId="21" fillId="46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21" fillId="46" borderId="1" applyNumberFormat="0" applyAlignment="0" applyProtection="0"/>
    <xf numFmtId="0" fontId="29" fillId="62" borderId="5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21" fillId="45" borderId="1" applyNumberFormat="0" applyAlignment="0" applyProtection="0"/>
    <xf numFmtId="0" fontId="29" fillId="14" borderId="5" applyNumberFormat="0" applyAlignment="0" applyProtection="0"/>
    <xf numFmtId="0" fontId="51" fillId="62" borderId="1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0" fillId="40" borderId="4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18" fillId="14" borderId="1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46" borderId="1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5" borderId="1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9" fillId="62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45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9" fillId="62" borderId="5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45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10" fillId="40" borderId="4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1" fillId="45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46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51" fillId="62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22" applyNumberFormat="0" applyFill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40" borderId="4" applyNumberFormat="0" applyAlignment="0" applyProtection="0"/>
    <xf numFmtId="0" fontId="21" fillId="45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29" fillId="62" borderId="5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0" fillId="6" borderId="4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0" fontId="18" fillId="14" borderId="1" applyNumberFormat="0" applyAlignment="0" applyProtection="0"/>
    <xf numFmtId="0" fontId="21" fillId="9" borderId="1" applyNumberFormat="0" applyAlignment="0" applyProtection="0"/>
    <xf numFmtId="0" fontId="10" fillId="6" borderId="4" applyNumberFormat="0" applyAlignment="0" applyProtection="0"/>
    <xf numFmtId="0" fontId="29" fillId="14" borderId="5" applyNumberFormat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29" fillId="14" borderId="5" applyNumberFormat="0" applyAlignment="0" applyProtection="0"/>
    <xf numFmtId="0" fontId="29" fillId="14" borderId="5" applyNumberFormat="0" applyAlignment="0" applyProtection="0"/>
    <xf numFmtId="0" fontId="10" fillId="6" borderId="4" applyNumberFormat="0" applyAlignment="0" applyProtection="0"/>
    <xf numFmtId="0" fontId="21" fillId="9" borderId="1" applyNumberFormat="0" applyAlignment="0" applyProtection="0"/>
    <xf numFmtId="0" fontId="18" fillId="14" borderId="1" applyNumberFormat="0" applyAlignment="0" applyProtection="0"/>
    <xf numFmtId="0" fontId="36" fillId="0" borderId="10" applyNumberFormat="0" applyFill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  <xf numFmtId="0" fontId="64" fillId="0" borderId="0"/>
    <xf numFmtId="43" fontId="3" fillId="0" borderId="0" applyFont="0" applyFill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51" fillId="62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18" fillId="14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46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45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0" fontId="21" fillId="9" borderId="24" applyNumberFormat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4" fillId="21" borderId="17" applyNumberFormat="0" applyFon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40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0" fontId="10" fillId="6" borderId="25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3" fillId="0" borderId="0" applyNumberFormat="0" applyFill="0" applyBorder="0" applyAlignment="0" applyProtection="0"/>
    <xf numFmtId="0" fontId="8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4" fillId="0" borderId="0"/>
    <xf numFmtId="0" fontId="1" fillId="0" borderId="0"/>
    <xf numFmtId="0" fontId="12" fillId="0" borderId="0"/>
    <xf numFmtId="165" fontId="10" fillId="0" borderId="0" applyFont="0" applyFill="0" applyBorder="0" applyAlignment="0" applyProtection="0"/>
    <xf numFmtId="0" fontId="18" fillId="14" borderId="50" applyNumberFormat="0" applyAlignment="0" applyProtection="0"/>
    <xf numFmtId="0" fontId="18" fillId="14" borderId="50" applyNumberFormat="0" applyAlignment="0" applyProtection="0"/>
    <xf numFmtId="0" fontId="18" fillId="14" borderId="50" applyNumberFormat="0" applyAlignment="0" applyProtection="0"/>
    <xf numFmtId="0" fontId="18" fillId="14" borderId="50" applyNumberFormat="0" applyAlignment="0" applyProtection="0"/>
    <xf numFmtId="0" fontId="18" fillId="14" borderId="50" applyNumberFormat="0" applyAlignment="0" applyProtection="0"/>
    <xf numFmtId="0" fontId="21" fillId="9" borderId="50" applyNumberFormat="0" applyAlignment="0" applyProtection="0"/>
    <xf numFmtId="0" fontId="21" fillId="9" borderId="50" applyNumberFormat="0" applyAlignment="0" applyProtection="0"/>
    <xf numFmtId="0" fontId="21" fillId="9" borderId="50" applyNumberFormat="0" applyAlignment="0" applyProtection="0"/>
    <xf numFmtId="0" fontId="21" fillId="9" borderId="50" applyNumberFormat="0" applyAlignment="0" applyProtection="0"/>
    <xf numFmtId="0" fontId="21" fillId="9" borderId="50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0" fillId="6" borderId="51" applyNumberFormat="0" applyAlignment="0" applyProtection="0"/>
    <xf numFmtId="0" fontId="10" fillId="6" borderId="51" applyNumberFormat="0" applyAlignment="0" applyProtection="0"/>
    <xf numFmtId="0" fontId="10" fillId="6" borderId="51" applyNumberFormat="0" applyAlignment="0" applyProtection="0"/>
    <xf numFmtId="0" fontId="10" fillId="6" borderId="51" applyNumberFormat="0" applyAlignment="0" applyProtection="0"/>
    <xf numFmtId="0" fontId="10" fillId="6" borderId="51" applyNumberFormat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9" fillId="14" borderId="52" applyNumberFormat="0" applyAlignment="0" applyProtection="0"/>
    <xf numFmtId="0" fontId="29" fillId="14" borderId="52" applyNumberFormat="0" applyAlignment="0" applyProtection="0"/>
    <xf numFmtId="0" fontId="29" fillId="14" borderId="52" applyNumberFormat="0" applyAlignment="0" applyProtection="0"/>
    <xf numFmtId="0" fontId="29" fillId="14" borderId="52" applyNumberFormat="0" applyAlignment="0" applyProtection="0"/>
    <xf numFmtId="0" fontId="29" fillId="14" borderId="52" applyNumberFormat="0" applyAlignment="0" applyProtection="0"/>
    <xf numFmtId="0" fontId="87" fillId="0" borderId="0"/>
    <xf numFmtId="0" fontId="36" fillId="0" borderId="53" applyNumberFormat="0" applyFill="0" applyAlignment="0" applyProtection="0"/>
    <xf numFmtId="0" fontId="36" fillId="0" borderId="53" applyNumberFormat="0" applyFill="0" applyAlignment="0" applyProtection="0"/>
    <xf numFmtId="0" fontId="36" fillId="0" borderId="53" applyNumberFormat="0" applyFill="0" applyAlignment="0" applyProtection="0"/>
    <xf numFmtId="0" fontId="36" fillId="0" borderId="53" applyNumberFormat="0" applyFill="0" applyAlignment="0" applyProtection="0"/>
    <xf numFmtId="0" fontId="36" fillId="0" borderId="53" applyNumberFormat="0" applyFill="0" applyAlignment="0" applyProtection="0"/>
    <xf numFmtId="0" fontId="88" fillId="0" borderId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36" fillId="0" borderId="88" applyNumberFormat="0" applyFill="0" applyAlignment="0" applyProtection="0"/>
    <xf numFmtId="0" fontId="18" fillId="14" borderId="67" applyNumberFormat="0" applyAlignment="0" applyProtection="0"/>
    <xf numFmtId="0" fontId="29" fillId="14" borderId="92" applyNumberFormat="0" applyAlignment="0" applyProtection="0"/>
    <xf numFmtId="0" fontId="10" fillId="6" borderId="68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90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40" borderId="86" applyNumberFormat="0" applyAlignment="0" applyProtection="0"/>
    <xf numFmtId="0" fontId="18" fillId="14" borderId="80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10" fillId="40" borderId="68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0" fillId="6" borderId="68" applyNumberFormat="0" applyAlignment="0" applyProtection="0"/>
    <xf numFmtId="0" fontId="36" fillId="0" borderId="70" applyNumberFormat="0" applyFill="0" applyAlignment="0" applyProtection="0"/>
    <xf numFmtId="0" fontId="10" fillId="40" borderId="68" applyNumberFormat="0" applyAlignment="0" applyProtection="0"/>
    <xf numFmtId="0" fontId="10" fillId="6" borderId="81" applyNumberFormat="0" applyAlignment="0" applyProtection="0"/>
    <xf numFmtId="0" fontId="18" fillId="14" borderId="67" applyNumberFormat="0" applyAlignment="0" applyProtection="0"/>
    <xf numFmtId="0" fontId="18" fillId="14" borderId="99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8" fillId="14" borderId="58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21" fillId="45" borderId="72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36" fillId="0" borderId="75" applyNumberFormat="0" applyFill="0" applyAlignment="0" applyProtection="0"/>
    <xf numFmtId="0" fontId="18" fillId="14" borderId="67" applyNumberFormat="0" applyAlignment="0" applyProtection="0"/>
    <xf numFmtId="0" fontId="21" fillId="9" borderId="58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80" applyNumberFormat="0" applyAlignment="0" applyProtection="0"/>
    <xf numFmtId="0" fontId="36" fillId="0" borderId="93" applyNumberFormat="0" applyFill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45" borderId="80" applyNumberFormat="0" applyAlignment="0" applyProtection="0"/>
    <xf numFmtId="0" fontId="10" fillId="40" borderId="81" applyNumberFormat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36" fillId="0" borderId="84" applyNumberFormat="0" applyFill="0" applyAlignment="0" applyProtection="0"/>
    <xf numFmtId="0" fontId="21" fillId="9" borderId="72" applyNumberFormat="0" applyAlignment="0" applyProtection="0"/>
    <xf numFmtId="0" fontId="10" fillId="6" borderId="91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0" fillId="6" borderId="91" applyNumberFormat="0" applyAlignment="0" applyProtection="0"/>
    <xf numFmtId="0" fontId="21" fillId="46" borderId="67" applyNumberFormat="0" applyAlignment="0" applyProtection="0"/>
    <xf numFmtId="0" fontId="36" fillId="0" borderId="102" applyNumberFormat="0" applyFill="0" applyAlignment="0" applyProtection="0"/>
    <xf numFmtId="0" fontId="21" fillId="9" borderId="67" applyNumberFormat="0" applyAlignment="0" applyProtection="0"/>
    <xf numFmtId="0" fontId="51" fillId="62" borderId="80" applyNumberFormat="0" applyAlignment="0" applyProtection="0"/>
    <xf numFmtId="0" fontId="10" fillId="6" borderId="86" applyNumberFormat="0" applyAlignment="0" applyProtection="0"/>
    <xf numFmtId="0" fontId="10" fillId="40" borderId="81" applyNumberFormat="0" applyAlignment="0" applyProtection="0"/>
    <xf numFmtId="0" fontId="21" fillId="9" borderId="67" applyNumberFormat="0" applyAlignment="0" applyProtection="0"/>
    <xf numFmtId="0" fontId="29" fillId="14" borderId="87" applyNumberFormat="0" applyAlignment="0" applyProtection="0"/>
    <xf numFmtId="0" fontId="36" fillId="0" borderId="83" applyNumberFormat="0" applyFill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6" borderId="100" applyNumberFormat="0" applyAlignment="0" applyProtection="0"/>
    <xf numFmtId="0" fontId="10" fillId="40" borderId="68" applyNumberFormat="0" applyAlignment="0" applyProtection="0"/>
    <xf numFmtId="0" fontId="10" fillId="40" borderId="73" applyNumberFormat="0" applyAlignment="0" applyProtection="0"/>
    <xf numFmtId="0" fontId="21" fillId="9" borderId="85" applyNumberFormat="0" applyAlignment="0" applyProtection="0"/>
    <xf numFmtId="0" fontId="21" fillId="9" borderId="90" applyNumberFormat="0" applyAlignment="0" applyProtection="0"/>
    <xf numFmtId="0" fontId="10" fillId="6" borderId="81" applyNumberFormat="0" applyAlignment="0" applyProtection="0"/>
    <xf numFmtId="0" fontId="18" fillId="14" borderId="90" applyNumberFormat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10" fillId="6" borderId="73" applyNumberFormat="0" applyAlignment="0" applyProtection="0"/>
    <xf numFmtId="0" fontId="21" fillId="45" borderId="72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21" fillId="9" borderId="85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36" fillId="0" borderId="70" applyNumberFormat="0" applyFill="0" applyAlignment="0" applyProtection="0"/>
    <xf numFmtId="0" fontId="29" fillId="14" borderId="92" applyNumberFormat="0" applyAlignment="0" applyProtection="0"/>
    <xf numFmtId="0" fontId="1" fillId="0" borderId="0"/>
    <xf numFmtId="0" fontId="51" fillId="62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9" fillId="14" borderId="69" applyNumberFormat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" fillId="0" borderId="0"/>
    <xf numFmtId="0" fontId="10" fillId="6" borderId="59" applyNumberFormat="0" applyAlignment="0" applyProtection="0"/>
    <xf numFmtId="9" fontId="1" fillId="0" borderId="0" applyFont="0" applyFill="0" applyBorder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29" fillId="14" borderId="92" applyNumberFormat="0" applyAlignment="0" applyProtection="0"/>
    <xf numFmtId="0" fontId="18" fillId="14" borderId="72" applyNumberFormat="0" applyAlignment="0" applyProtection="0"/>
    <xf numFmtId="0" fontId="21" fillId="9" borderId="85" applyNumberFormat="0" applyAlignment="0" applyProtection="0"/>
    <xf numFmtId="0" fontId="10" fillId="40" borderId="86" applyNumberFormat="0" applyAlignment="0" applyProtection="0"/>
    <xf numFmtId="0" fontId="18" fillId="14" borderId="72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62" borderId="82" applyNumberFormat="0" applyAlignment="0" applyProtection="0"/>
    <xf numFmtId="0" fontId="21" fillId="9" borderId="90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10" fillId="6" borderId="68" applyNumberFormat="0" applyAlignment="0" applyProtection="0"/>
    <xf numFmtId="0" fontId="10" fillId="6" borderId="81" applyNumberFormat="0" applyAlignment="0" applyProtection="0"/>
    <xf numFmtId="0" fontId="10" fillId="6" borderId="91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9" fillId="14" borderId="60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36" fillId="0" borderId="88" applyNumberFormat="0" applyFill="0" applyAlignment="0" applyProtection="0"/>
    <xf numFmtId="0" fontId="36" fillId="0" borderId="75" applyNumberFormat="0" applyFill="0" applyAlignment="0" applyProtection="0"/>
    <xf numFmtId="0" fontId="36" fillId="0" borderId="83" applyNumberFormat="0" applyFill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1" fillId="46" borderId="85" applyNumberFormat="0" applyAlignment="0" applyProtection="0"/>
    <xf numFmtId="0" fontId="18" fillId="14" borderId="80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86" applyNumberFormat="0" applyAlignment="0" applyProtection="0"/>
    <xf numFmtId="0" fontId="29" fillId="14" borderId="74" applyNumberFormat="0" applyAlignment="0" applyProtection="0"/>
    <xf numFmtId="0" fontId="18" fillId="14" borderId="85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9" fillId="62" borderId="74" applyNumberFormat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3" applyNumberFormat="0" applyFill="0" applyAlignment="0" applyProtection="0"/>
    <xf numFmtId="0" fontId="29" fillId="14" borderId="69" applyNumberFormat="0" applyAlignment="0" applyProtection="0"/>
    <xf numFmtId="0" fontId="29" fillId="62" borderId="82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61" applyNumberFormat="0" applyFill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14" borderId="101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" fillId="22" borderId="0" applyNumberFormat="0" applyBorder="0" applyAlignment="0" applyProtection="0"/>
    <xf numFmtId="0" fontId="18" fillId="14" borderId="80" applyNumberFormat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4" borderId="0" applyNumberFormat="0" applyBorder="0" applyAlignment="0" applyProtection="0"/>
    <xf numFmtId="0" fontId="36" fillId="0" borderId="83" applyNumberFormat="0" applyFill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0" fillId="40" borderId="81" applyNumberFormat="0" applyAlignment="0" applyProtection="0"/>
    <xf numFmtId="0" fontId="1" fillId="26" borderId="0" applyNumberFormat="0" applyBorder="0" applyAlignment="0" applyProtection="0"/>
    <xf numFmtId="0" fontId="29" fillId="14" borderId="69" applyNumberFormat="0" applyAlignment="0" applyProtection="0"/>
    <xf numFmtId="0" fontId="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6" fillId="0" borderId="71" applyNumberFormat="0" applyFill="0" applyAlignment="0" applyProtection="0"/>
    <xf numFmtId="0" fontId="1" fillId="28" borderId="0" applyNumberFormat="0" applyBorder="0" applyAlignment="0" applyProtection="0"/>
    <xf numFmtId="0" fontId="29" fillId="14" borderId="69" applyNumberFormat="0" applyAlignment="0" applyProtection="0"/>
    <xf numFmtId="0" fontId="1" fillId="43" borderId="0" applyNumberFormat="0" applyBorder="0" applyAlignment="0" applyProtection="0"/>
    <xf numFmtId="0" fontId="1" fillId="28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9" fillId="14" borderId="69" applyNumberFormat="0" applyAlignment="0" applyProtection="0"/>
    <xf numFmtId="0" fontId="1" fillId="30" borderId="0" applyNumberFormat="0" applyBorder="0" applyAlignment="0" applyProtection="0"/>
    <xf numFmtId="0" fontId="29" fillId="14" borderId="69" applyNumberFormat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9" borderId="67" applyNumberFormat="0" applyAlignment="0" applyProtection="0"/>
    <xf numFmtId="0" fontId="1" fillId="32" borderId="0" applyNumberFormat="0" applyBorder="0" applyAlignment="0" applyProtection="0"/>
    <xf numFmtId="0" fontId="29" fillId="14" borderId="69" applyNumberFormat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1" fillId="9" borderId="85" applyNumberFormat="0" applyAlignment="0" applyProtection="0"/>
    <xf numFmtId="0" fontId="1" fillId="23" borderId="0" applyNumberFormat="0" applyBorder="0" applyAlignment="0" applyProtection="0"/>
    <xf numFmtId="0" fontId="36" fillId="0" borderId="88" applyNumberFormat="0" applyFill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8" fillId="14" borderId="85" applyNumberFormat="0" applyAlignment="0" applyProtection="0"/>
    <xf numFmtId="0" fontId="1" fillId="27" borderId="0" applyNumberFormat="0" applyBorder="0" applyAlignment="0" applyProtection="0"/>
    <xf numFmtId="0" fontId="10" fillId="6" borderId="68" applyNumberFormat="0" applyAlignment="0" applyProtection="0"/>
    <xf numFmtId="0" fontId="1" fillId="48" borderId="0" applyNumberFormat="0" applyBorder="0" applyAlignment="0" applyProtection="0"/>
    <xf numFmtId="0" fontId="1" fillId="27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36" fillId="0" borderId="88" applyNumberFormat="0" applyFill="0" applyAlignment="0" applyProtection="0"/>
    <xf numFmtId="0" fontId="1" fillId="29" borderId="0" applyNumberFormat="0" applyBorder="0" applyAlignment="0" applyProtection="0"/>
    <xf numFmtId="0" fontId="29" fillId="14" borderId="87" applyNumberFormat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8" fillId="14" borderId="80" applyNumberFormat="0" applyAlignment="0" applyProtection="0"/>
    <xf numFmtId="0" fontId="1" fillId="31" borderId="0" applyNumberFormat="0" applyBorder="0" applyAlignment="0" applyProtection="0"/>
    <xf numFmtId="0" fontId="18" fillId="14" borderId="80" applyNumberForma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0" fillId="40" borderId="68" applyNumberFormat="0" applyAlignment="0" applyProtection="0"/>
    <xf numFmtId="0" fontId="1" fillId="33" borderId="0" applyNumberFormat="0" applyBorder="0" applyAlignment="0" applyProtection="0"/>
    <xf numFmtId="0" fontId="21" fillId="9" borderId="80" applyNumberFormat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6" borderId="91" applyNumberFormat="0" applyAlignment="0" applyProtection="0"/>
    <xf numFmtId="0" fontId="10" fillId="6" borderId="68" applyNumberFormat="0" applyAlignment="0" applyProtection="0"/>
    <xf numFmtId="0" fontId="36" fillId="0" borderId="70" applyNumberFormat="0" applyFill="0" applyAlignment="0" applyProtection="0"/>
    <xf numFmtId="0" fontId="21" fillId="9" borderId="85" applyNumberFormat="0" applyAlignment="0" applyProtection="0"/>
    <xf numFmtId="0" fontId="10" fillId="6" borderId="81" applyNumberFormat="0" applyAlignment="0" applyProtection="0"/>
    <xf numFmtId="0" fontId="21" fillId="9" borderId="85" applyNumberFormat="0" applyAlignment="0" applyProtection="0"/>
    <xf numFmtId="0" fontId="10" fillId="6" borderId="91" applyNumberFormat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1" fillId="9" borderId="72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1" fillId="9" borderId="72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51" fillId="62" borderId="58" applyNumberFormat="0" applyAlignment="0" applyProtection="0"/>
    <xf numFmtId="0" fontId="36" fillId="0" borderId="75" applyNumberFormat="0" applyFill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36" fillId="0" borderId="70" applyNumberFormat="0" applyFill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1" fillId="46" borderId="67" applyNumberFormat="0" applyAlignment="0" applyProtection="0"/>
    <xf numFmtId="0" fontId="10" fillId="6" borderId="73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8" fillId="14" borderId="67" applyNumberFormat="0" applyAlignment="0" applyProtection="0"/>
    <xf numFmtId="0" fontId="18" fillId="14" borderId="80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45" borderId="58" applyNumberFormat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21" fillId="46" borderId="85" applyNumberFormat="0" applyAlignment="0" applyProtection="0"/>
    <xf numFmtId="0" fontId="21" fillId="9" borderId="90" applyNumberFormat="0" applyAlignment="0" applyProtection="0"/>
    <xf numFmtId="0" fontId="10" fillId="6" borderId="86" applyNumberFormat="0" applyAlignment="0" applyProtection="0"/>
    <xf numFmtId="0" fontId="29" fillId="14" borderId="92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40" borderId="86" applyNumberFormat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36" fillId="0" borderId="88" applyNumberFormat="0" applyFill="0" applyAlignment="0" applyProtection="0"/>
    <xf numFmtId="0" fontId="21" fillId="9" borderId="90" applyNumberFormat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18" fillId="14" borderId="85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9" fillId="14" borderId="82" applyNumberFormat="0" applyAlignment="0" applyProtection="0"/>
    <xf numFmtId="0" fontId="21" fillId="46" borderId="99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6" fillId="0" borderId="83" applyNumberFormat="0" applyFill="0" applyAlignment="0" applyProtection="0"/>
    <xf numFmtId="0" fontId="18" fillId="14" borderId="72" applyNumberFormat="0" applyAlignment="0" applyProtection="0"/>
    <xf numFmtId="0" fontId="29" fillId="14" borderId="82" applyNumberFormat="0" applyAlignment="0" applyProtection="0"/>
    <xf numFmtId="0" fontId="10" fillId="6" borderId="86" applyNumberFormat="0" applyAlignment="0" applyProtection="0"/>
    <xf numFmtId="0" fontId="51" fillId="62" borderId="80" applyNumberFormat="0" applyAlignment="0" applyProtection="0"/>
    <xf numFmtId="0" fontId="29" fillId="14" borderId="92" applyNumberFormat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18" fillId="14" borderId="99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51" fillId="62" borderId="72" applyNumberFormat="0" applyAlignment="0" applyProtection="0"/>
    <xf numFmtId="0" fontId="36" fillId="0" borderId="83" applyNumberFormat="0" applyFill="0" applyAlignment="0" applyProtection="0"/>
    <xf numFmtId="0" fontId="10" fillId="40" borderId="91" applyNumberFormat="0" applyAlignment="0" applyProtection="0"/>
    <xf numFmtId="0" fontId="21" fillId="9" borderId="80" applyNumberFormat="0" applyAlignment="0" applyProtection="0"/>
    <xf numFmtId="0" fontId="10" fillId="6" borderId="91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0" fillId="6" borderId="81" applyNumberFormat="0" applyAlignment="0" applyProtection="0"/>
    <xf numFmtId="0" fontId="21" fillId="9" borderId="85" applyNumberFormat="0" applyAlignment="0" applyProtection="0"/>
    <xf numFmtId="0" fontId="10" fillId="40" borderId="73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44" fontId="1" fillId="0" borderId="0" applyFont="0" applyFill="0" applyBorder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9" fillId="14" borderId="87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9" borderId="72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36" fillId="0" borderId="93" applyNumberFormat="0" applyFill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21" fillId="9" borderId="90" applyNumberFormat="0" applyAlignment="0" applyProtection="0"/>
    <xf numFmtId="0" fontId="36" fillId="0" borderId="75" applyNumberFormat="0" applyFill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0" fillId="6" borderId="100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90" applyNumberFormat="0" applyAlignment="0" applyProtection="0"/>
    <xf numFmtId="0" fontId="36" fillId="0" borderId="83" applyNumberFormat="0" applyFill="0" applyAlignment="0" applyProtection="0"/>
    <xf numFmtId="0" fontId="18" fillId="14" borderId="90" applyNumberFormat="0" applyAlignment="0" applyProtection="0"/>
    <xf numFmtId="0" fontId="29" fillId="14" borderId="87" applyNumberFormat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8" fillId="14" borderId="80" applyNumberFormat="0" applyAlignment="0" applyProtection="0"/>
    <xf numFmtId="0" fontId="21" fillId="46" borderId="67" applyNumberFormat="0" applyAlignment="0" applyProtection="0"/>
    <xf numFmtId="0" fontId="36" fillId="0" borderId="83" applyNumberFormat="0" applyFill="0" applyAlignment="0" applyProtection="0"/>
    <xf numFmtId="0" fontId="29" fillId="62" borderId="69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72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29" fillId="62" borderId="82" applyNumberFormat="0" applyAlignment="0" applyProtection="0"/>
    <xf numFmtId="0" fontId="21" fillId="9" borderId="90" applyNumberFormat="0" applyAlignment="0" applyProtection="0"/>
    <xf numFmtId="0" fontId="10" fillId="40" borderId="81" applyNumberFormat="0" applyAlignment="0" applyProtection="0"/>
    <xf numFmtId="0" fontId="21" fillId="46" borderId="80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8" fillId="14" borderId="80" applyNumberFormat="0" applyAlignment="0" applyProtection="0"/>
    <xf numFmtId="0" fontId="29" fillId="14" borderId="74" applyNumberFormat="0" applyAlignment="0" applyProtection="0"/>
    <xf numFmtId="0" fontId="21" fillId="9" borderId="85" applyNumberFormat="0" applyAlignment="0" applyProtection="0"/>
    <xf numFmtId="0" fontId="21" fillId="46" borderId="72" applyNumberFormat="0" applyAlignment="0" applyProtection="0"/>
    <xf numFmtId="0" fontId="18" fillId="14" borderId="85" applyNumberFormat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29" fillId="62" borderId="8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6" borderId="73" applyNumberFormat="0" applyAlignment="0" applyProtection="0"/>
    <xf numFmtId="0" fontId="21" fillId="9" borderId="80" applyNumberFormat="0" applyAlignment="0" applyProtection="0"/>
    <xf numFmtId="0" fontId="1" fillId="0" borderId="0"/>
    <xf numFmtId="0" fontId="1" fillId="0" borderId="0"/>
    <xf numFmtId="0" fontId="18" fillId="14" borderId="72" applyNumberFormat="0" applyAlignment="0" applyProtection="0"/>
    <xf numFmtId="0" fontId="1" fillId="0" borderId="0"/>
    <xf numFmtId="0" fontId="18" fillId="14" borderId="80" applyNumberFormat="0" applyAlignment="0" applyProtection="0"/>
    <xf numFmtId="0" fontId="51" fillId="62" borderId="85" applyNumberFormat="0" applyAlignment="0" applyProtection="0"/>
    <xf numFmtId="0" fontId="1" fillId="0" borderId="0"/>
    <xf numFmtId="0" fontId="1" fillId="0" borderId="0"/>
    <xf numFmtId="0" fontId="1" fillId="0" borderId="0"/>
    <xf numFmtId="0" fontId="10" fillId="6" borderId="73" applyNumberFormat="0" applyAlignment="0" applyProtection="0"/>
    <xf numFmtId="0" fontId="29" fillId="14" borderId="8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6" borderId="81" applyNumberFormat="0" applyAlignment="0" applyProtection="0"/>
    <xf numFmtId="0" fontId="18" fillId="14" borderId="90" applyNumberFormat="0" applyAlignment="0" applyProtection="0"/>
    <xf numFmtId="0" fontId="1" fillId="0" borderId="0"/>
    <xf numFmtId="0" fontId="36" fillId="0" borderId="8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36" fillId="0" borderId="75" applyNumberFormat="0" applyFill="0" applyAlignment="0" applyProtection="0"/>
    <xf numFmtId="0" fontId="1" fillId="0" borderId="0"/>
    <xf numFmtId="0" fontId="21" fillId="46" borderId="80" applyNumberFormat="0" applyAlignment="0" applyProtection="0"/>
    <xf numFmtId="0" fontId="36" fillId="0" borderId="7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8" fillId="14" borderId="6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6" borderId="67" applyNumberFormat="0" applyAlignment="0" applyProtection="0"/>
    <xf numFmtId="0" fontId="1" fillId="0" borderId="0"/>
    <xf numFmtId="0" fontId="1" fillId="0" borderId="0"/>
    <xf numFmtId="0" fontId="51" fillId="62" borderId="67" applyNumberFormat="0" applyAlignment="0" applyProtection="0"/>
    <xf numFmtId="0" fontId="21" fillId="45" borderId="80" applyNumberFormat="0" applyAlignment="0" applyProtection="0"/>
    <xf numFmtId="0" fontId="36" fillId="0" borderId="83" applyNumberFormat="0" applyFill="0" applyAlignment="0" applyProtection="0"/>
    <xf numFmtId="0" fontId="10" fillId="6" borderId="68" applyNumberFormat="0" applyAlignment="0" applyProtection="0"/>
    <xf numFmtId="0" fontId="36" fillId="0" borderId="70" applyNumberFormat="0" applyFill="0" applyAlignment="0" applyProtection="0"/>
    <xf numFmtId="0" fontId="36" fillId="0" borderId="83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14" borderId="72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14" borderId="69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" fillId="0" borderId="0"/>
    <xf numFmtId="0" fontId="1" fillId="0" borderId="0"/>
    <xf numFmtId="0" fontId="1" fillId="0" borderId="0"/>
    <xf numFmtId="0" fontId="10" fillId="6" borderId="6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6" borderId="6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6" borderId="6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40" borderId="6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6" borderId="6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6" borderId="6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5" borderId="6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6" borderId="6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9" borderId="6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9" borderId="6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9" borderId="6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6" borderId="59" applyNumberFormat="0" applyAlignment="0" applyProtection="0"/>
    <xf numFmtId="0" fontId="10" fillId="6" borderId="59" applyNumberFormat="0" applyAlignment="0" applyProtection="0"/>
    <xf numFmtId="0" fontId="1" fillId="21" borderId="17" applyNumberFormat="0" applyFont="0" applyAlignment="0" applyProtection="0"/>
    <xf numFmtId="0" fontId="1" fillId="21" borderId="17" applyNumberFormat="0" applyFont="0" applyAlignment="0" applyProtection="0"/>
    <xf numFmtId="0" fontId="10" fillId="40" borderId="59" applyNumberFormat="0" applyAlignment="0" applyProtection="0"/>
    <xf numFmtId="0" fontId="18" fillId="14" borderId="67" applyNumberFormat="0" applyAlignment="0" applyProtection="0"/>
    <xf numFmtId="0" fontId="1" fillId="21" borderId="17" applyNumberFormat="0" applyFont="0" applyAlignment="0" applyProtection="0"/>
    <xf numFmtId="0" fontId="1" fillId="21" borderId="17" applyNumberFormat="0" applyFon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21" fillId="9" borderId="67" applyNumberFormat="0" applyAlignment="0" applyProtection="0"/>
    <xf numFmtId="0" fontId="21" fillId="9" borderId="9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75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70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69" applyNumberFormat="0" applyAlignment="0" applyProtection="0"/>
    <xf numFmtId="0" fontId="10" fillId="40" borderId="73" applyNumberFormat="0" applyAlignment="0" applyProtection="0"/>
    <xf numFmtId="0" fontId="36" fillId="0" borderId="93" applyNumberFormat="0" applyFill="0" applyAlignment="0" applyProtection="0"/>
    <xf numFmtId="0" fontId="18" fillId="14" borderId="80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9" fillId="14" borderId="78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1" fillId="9" borderId="90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36" fillId="0" borderId="75" applyNumberFormat="0" applyFill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10" fillId="40" borderId="91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102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6" borderId="9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102" applyNumberFormat="0" applyFill="0" applyAlignment="0" applyProtection="0"/>
    <xf numFmtId="9" fontId="1" fillId="0" borderId="0" applyFont="0" applyFill="0" applyBorder="0" applyAlignment="0" applyProtection="0"/>
    <xf numFmtId="0" fontId="21" fillId="9" borderId="8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9" fontId="1" fillId="0" borderId="0" applyFont="0" applyFill="0" applyBorder="0" applyAlignment="0" applyProtection="0"/>
    <xf numFmtId="0" fontId="36" fillId="0" borderId="75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75" applyNumberFormat="0" applyFill="0" applyAlignment="0" applyProtection="0"/>
    <xf numFmtId="0" fontId="10" fillId="40" borderId="81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9" fillId="14" borderId="92" applyNumberFormat="0" applyAlignment="0" applyProtection="0"/>
    <xf numFmtId="0" fontId="36" fillId="0" borderId="83" applyNumberFormat="0" applyFill="0" applyAlignment="0" applyProtection="0"/>
    <xf numFmtId="0" fontId="51" fillId="62" borderId="72" applyNumberFormat="0" applyAlignment="0" applyProtection="0"/>
    <xf numFmtId="0" fontId="18" fillId="14" borderId="72" applyNumberFormat="0" applyAlignment="0" applyProtection="0"/>
    <xf numFmtId="0" fontId="10" fillId="6" borderId="91" applyNumberFormat="0" applyAlignment="0" applyProtection="0"/>
    <xf numFmtId="0" fontId="10" fillId="6" borderId="86" applyNumberFormat="0" applyAlignment="0" applyProtection="0"/>
    <xf numFmtId="0" fontId="10" fillId="6" borderId="73" applyNumberFormat="0" applyAlignment="0" applyProtection="0"/>
    <xf numFmtId="0" fontId="36" fillId="0" borderId="89" applyNumberFormat="0" applyFill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1" fillId="9" borderId="72" applyNumberFormat="0" applyAlignment="0" applyProtection="0"/>
    <xf numFmtId="0" fontId="29" fillId="62" borderId="82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0" fillId="6" borderId="91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36" fillId="0" borderId="75" applyNumberFormat="0" applyFill="0" applyAlignment="0" applyProtection="0"/>
    <xf numFmtId="0" fontId="18" fillId="14" borderId="67" applyNumberFormat="0" applyAlignment="0" applyProtection="0"/>
    <xf numFmtId="0" fontId="10" fillId="6" borderId="81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94" applyNumberFormat="0" applyFill="0" applyAlignment="0" applyProtection="0"/>
    <xf numFmtId="0" fontId="21" fillId="9" borderId="85" applyNumberFormat="0" applyAlignment="0" applyProtection="0"/>
    <xf numFmtId="0" fontId="36" fillId="0" borderId="75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10" fillId="6" borderId="86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72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51" fillId="62" borderId="85" applyNumberFormat="0" applyAlignment="0" applyProtection="0"/>
    <xf numFmtId="0" fontId="10" fillId="6" borderId="91" applyNumberFormat="0" applyAlignment="0" applyProtection="0"/>
    <xf numFmtId="0" fontId="36" fillId="0" borderId="83" applyNumberFormat="0" applyFill="0" applyAlignment="0" applyProtection="0"/>
    <xf numFmtId="0" fontId="29" fillId="14" borderId="69" applyNumberFormat="0" applyAlignment="0" applyProtection="0"/>
    <xf numFmtId="0" fontId="18" fillId="14" borderId="85" applyNumberFormat="0" applyAlignment="0" applyProtection="0"/>
    <xf numFmtId="0" fontId="10" fillId="40" borderId="81" applyNumberFormat="0" applyAlignment="0" applyProtection="0"/>
    <xf numFmtId="0" fontId="21" fillId="9" borderId="72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8" fillId="14" borderId="85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80" applyNumberFormat="0" applyAlignment="0" applyProtection="0"/>
    <xf numFmtId="0" fontId="36" fillId="0" borderId="70" applyNumberFormat="0" applyFill="0" applyAlignment="0" applyProtection="0"/>
    <xf numFmtId="0" fontId="21" fillId="9" borderId="76" applyNumberFormat="0" applyAlignment="0" applyProtection="0"/>
    <xf numFmtId="0" fontId="36" fillId="0" borderId="75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74" applyNumberFormat="0" applyAlignment="0" applyProtection="0"/>
    <xf numFmtId="0" fontId="36" fillId="0" borderId="88" applyNumberFormat="0" applyFill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14" borderId="87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70" applyNumberForma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0" fillId="6" borderId="73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29" fillId="14" borderId="82" applyNumberFormat="0" applyAlignment="0" applyProtection="0"/>
    <xf numFmtId="0" fontId="18" fillId="14" borderId="9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36" fillId="0" borderId="88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21" fillId="45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8" fillId="14" borderId="80" applyNumberFormat="0" applyAlignment="0" applyProtection="0"/>
    <xf numFmtId="0" fontId="21" fillId="45" borderId="80" applyNumberFormat="0" applyAlignment="0" applyProtection="0"/>
    <xf numFmtId="0" fontId="29" fillId="14" borderId="92" applyNumberFormat="0" applyAlignment="0" applyProtection="0"/>
    <xf numFmtId="0" fontId="10" fillId="40" borderId="86" applyNumberFormat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21" fillId="46" borderId="90" applyNumberFormat="0" applyAlignment="0" applyProtection="0"/>
    <xf numFmtId="0" fontId="21" fillId="46" borderId="8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14" borderId="87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0" fillId="6" borderId="73" applyNumberFormat="0" applyAlignment="0" applyProtection="0"/>
    <xf numFmtId="0" fontId="18" fillId="14" borderId="85" applyNumberFormat="0" applyAlignment="0" applyProtection="0"/>
    <xf numFmtId="0" fontId="29" fillId="14" borderId="8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1" fillId="62" borderId="80" applyNumberFormat="0" applyAlignment="0" applyProtection="0"/>
    <xf numFmtId="0" fontId="21" fillId="46" borderId="80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0" fillId="6" borderId="73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0" fillId="40" borderId="73" applyNumberFormat="0" applyAlignment="0" applyProtection="0"/>
    <xf numFmtId="0" fontId="18" fillId="14" borderId="72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0" fillId="6" borderId="86" applyNumberFormat="0" applyAlignment="0" applyProtection="0"/>
    <xf numFmtId="0" fontId="36" fillId="0" borderId="102" applyNumberFormat="0" applyFill="0" applyAlignment="0" applyProtection="0"/>
    <xf numFmtId="0" fontId="21" fillId="9" borderId="67" applyNumberFormat="0" applyAlignment="0" applyProtection="0"/>
    <xf numFmtId="43" fontId="1" fillId="0" borderId="0" applyFont="0" applyFill="0" applyBorder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6" fillId="0" borderId="93" applyNumberFormat="0" applyFill="0" applyAlignment="0" applyProtection="0"/>
    <xf numFmtId="43" fontId="1" fillId="0" borderId="0" applyFont="0" applyFill="0" applyBorder="0" applyAlignment="0" applyProtection="0"/>
    <xf numFmtId="0" fontId="10" fillId="6" borderId="7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46" borderId="80" applyNumberFormat="0" applyAlignment="0" applyProtection="0"/>
    <xf numFmtId="0" fontId="18" fillId="14" borderId="72" applyNumberFormat="0" applyAlignment="0" applyProtection="0"/>
    <xf numFmtId="0" fontId="36" fillId="0" borderId="88" applyNumberFormat="0" applyFill="0" applyAlignment="0" applyProtection="0"/>
    <xf numFmtId="0" fontId="29" fillId="62" borderId="87" applyNumberFormat="0" applyAlignment="0" applyProtection="0"/>
    <xf numFmtId="0" fontId="10" fillId="40" borderId="91" applyNumberFormat="0" applyAlignment="0" applyProtection="0"/>
    <xf numFmtId="0" fontId="36" fillId="0" borderId="88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36" fillId="0" borderId="93" applyNumberFormat="0" applyFill="0" applyAlignment="0" applyProtection="0"/>
    <xf numFmtId="0" fontId="10" fillId="6" borderId="86" applyNumberFormat="0" applyAlignment="0" applyProtection="0"/>
    <xf numFmtId="0" fontId="18" fillId="14" borderId="67" applyNumberFormat="0" applyAlignment="0" applyProtection="0"/>
    <xf numFmtId="0" fontId="51" fillId="62" borderId="67" applyNumberFormat="0" applyAlignment="0" applyProtection="0"/>
    <xf numFmtId="0" fontId="10" fillId="6" borderId="59" applyNumberFormat="0" applyAlignment="0" applyProtection="0"/>
    <xf numFmtId="0" fontId="21" fillId="9" borderId="80" applyNumberFormat="0" applyAlignment="0" applyProtection="0"/>
    <xf numFmtId="9" fontId="1" fillId="0" borderId="0" applyFont="0" applyFill="0" applyBorder="0" applyAlignment="0" applyProtection="0"/>
    <xf numFmtId="0" fontId="29" fillId="14" borderId="60" applyNumberFormat="0" applyAlignment="0" applyProtection="0"/>
    <xf numFmtId="0" fontId="29" fillId="14" borderId="82" applyNumberFormat="0" applyAlignment="0" applyProtection="0"/>
    <xf numFmtId="0" fontId="36" fillId="0" borderId="61" applyNumberFormat="0" applyFill="0" applyAlignment="0" applyProtection="0"/>
    <xf numFmtId="0" fontId="18" fillId="14" borderId="85" applyNumberFormat="0" applyAlignment="0" applyProtection="0"/>
    <xf numFmtId="0" fontId="1" fillId="0" borderId="0"/>
    <xf numFmtId="0" fontId="1" fillId="0" borderId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9" fillId="14" borderId="92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9" borderId="8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8" fillId="14" borderId="80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3" borderId="0" applyNumberFormat="0" applyBorder="0" applyAlignment="0" applyProtection="0"/>
    <xf numFmtId="0" fontId="1" fillId="28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48" borderId="0" applyNumberFormat="0" applyBorder="0" applyAlignment="0" applyProtection="0"/>
    <xf numFmtId="0" fontId="1" fillId="27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17" applyNumberFormat="0" applyFont="0" applyAlignment="0" applyProtection="0"/>
    <xf numFmtId="0" fontId="1" fillId="21" borderId="17" applyNumberFormat="0" applyFont="0" applyAlignment="0" applyProtection="0"/>
    <xf numFmtId="0" fontId="1" fillId="21" borderId="17" applyNumberFormat="0" applyFont="0" applyAlignment="0" applyProtection="0"/>
    <xf numFmtId="0" fontId="1" fillId="21" borderId="17" applyNumberFormat="0" applyFont="0" applyAlignment="0" applyProtection="0"/>
    <xf numFmtId="0" fontId="10" fillId="6" borderId="59" applyNumberFormat="0" applyAlignment="0" applyProtection="0"/>
    <xf numFmtId="0" fontId="10" fillId="6" borderId="6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14" borderId="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14" borderId="60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36" fillId="0" borderId="61" applyNumberFormat="0" applyFill="0" applyAlignment="0" applyProtection="0"/>
    <xf numFmtId="0" fontId="21" fillId="9" borderId="80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14" borderId="80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165" fontId="1" fillId="0" borderId="0" applyFont="0" applyFill="0" applyBorder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51" fillId="62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45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46" borderId="58" applyNumberFormat="0" applyAlignment="0" applyProtection="0"/>
    <xf numFmtId="164" fontId="1" fillId="0" borderId="0" applyFont="0" applyFill="0" applyBorder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" fillId="0" borderId="0"/>
    <xf numFmtId="0" fontId="1" fillId="0" borderId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9" fontId="1" fillId="0" borderId="0" applyFont="0" applyFill="0" applyBorder="0" applyAlignment="0" applyProtection="0"/>
    <xf numFmtId="0" fontId="10" fillId="6" borderId="59" applyNumberFormat="0" applyAlignment="0" applyProtection="0"/>
    <xf numFmtId="165" fontId="1" fillId="0" borderId="0" applyFont="0" applyFill="0" applyBorder="0" applyAlignment="0" applyProtection="0"/>
    <xf numFmtId="0" fontId="29" fillId="14" borderId="60" applyNumberFormat="0" applyAlignment="0" applyProtection="0"/>
    <xf numFmtId="0" fontId="21" fillId="45" borderId="58" applyNumberFormat="0" applyAlignment="0" applyProtection="0"/>
    <xf numFmtId="0" fontId="29" fillId="14" borderId="60" applyNumberFormat="0" applyAlignment="0" applyProtection="0"/>
    <xf numFmtId="0" fontId="51" fillId="62" borderId="58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" fillId="0" borderId="0"/>
    <xf numFmtId="0" fontId="1" fillId="0" borderId="0"/>
    <xf numFmtId="0" fontId="29" fillId="14" borderId="82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165" fontId="1" fillId="0" borderId="0" applyFont="0" applyFill="0" applyBorder="0" applyAlignment="0" applyProtection="0"/>
    <xf numFmtId="0" fontId="21" fillId="9" borderId="80" applyNumberFormat="0" applyAlignment="0" applyProtection="0"/>
    <xf numFmtId="9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3" borderId="0" applyNumberFormat="0" applyBorder="0" applyAlignment="0" applyProtection="0"/>
    <xf numFmtId="0" fontId="1" fillId="28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48" borderId="0" applyNumberFormat="0" applyBorder="0" applyAlignment="0" applyProtection="0"/>
    <xf numFmtId="0" fontId="1" fillId="27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44" fontId="1" fillId="0" borderId="0" applyFont="0" applyFill="0" applyBorder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9" borderId="58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9" borderId="58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5" borderId="58" applyNumberFormat="0" applyAlignment="0" applyProtection="0"/>
    <xf numFmtId="0" fontId="1" fillId="0" borderId="0"/>
    <xf numFmtId="0" fontId="21" fillId="9" borderId="58" applyNumberFormat="0" applyAlignment="0" applyProtection="0"/>
    <xf numFmtId="0" fontId="21" fillId="9" borderId="58" applyNumberFormat="0" applyAlignment="0" applyProtection="0"/>
    <xf numFmtId="0" fontId="1" fillId="0" borderId="0"/>
    <xf numFmtId="0" fontId="1" fillId="0" borderId="0"/>
    <xf numFmtId="0" fontId="1" fillId="0" borderId="0"/>
    <xf numFmtId="0" fontId="21" fillId="9" borderId="5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6" borderId="58" applyNumberFormat="0" applyAlignment="0" applyProtection="0"/>
    <xf numFmtId="0" fontId="21" fillId="9" borderId="58" applyNumberFormat="0" applyAlignment="0" applyProtection="0"/>
    <xf numFmtId="0" fontId="1" fillId="0" borderId="0"/>
    <xf numFmtId="0" fontId="21" fillId="9" borderId="5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1" fillId="0" borderId="0"/>
    <xf numFmtId="0" fontId="21" fillId="9" borderId="58" applyNumberFormat="0" applyAlignment="0" applyProtection="0"/>
    <xf numFmtId="0" fontId="21" fillId="9" borderId="5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61" applyNumberFormat="0" applyFill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" fillId="21" borderId="17" applyNumberFormat="0" applyFont="0" applyAlignment="0" applyProtection="0"/>
    <xf numFmtId="0" fontId="1" fillId="21" borderId="17" applyNumberFormat="0" applyFont="0" applyAlignment="0" applyProtection="0"/>
    <xf numFmtId="0" fontId="1" fillId="21" borderId="17" applyNumberFormat="0" applyFont="0" applyAlignment="0" applyProtection="0"/>
    <xf numFmtId="0" fontId="1" fillId="21" borderId="17" applyNumberFormat="0" applyFon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61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29" fillId="62" borderId="82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0" fillId="40" borderId="59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0" fillId="6" borderId="59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8" fillId="14" borderId="80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8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0" fillId="6" borderId="59" applyNumberFormat="0" applyAlignment="0" applyProtection="0"/>
    <xf numFmtId="9" fontId="1" fillId="0" borderId="0" applyFont="0" applyFill="0" applyBorder="0" applyAlignment="0" applyProtection="0"/>
    <xf numFmtId="0" fontId="29" fillId="14" borderId="60" applyNumberFormat="0" applyAlignment="0" applyProtection="0"/>
    <xf numFmtId="165" fontId="1" fillId="0" borderId="0" applyFont="0" applyFill="0" applyBorder="0" applyAlignment="0" applyProtection="0"/>
    <xf numFmtId="0" fontId="36" fillId="0" borderId="61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61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14" borderId="6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9" fontId="1" fillId="0" borderId="0" applyFont="0" applyFill="0" applyBorder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45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51" fillId="62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45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21" fillId="45" borderId="58" applyNumberFormat="0" applyAlignment="0" applyProtection="0"/>
    <xf numFmtId="0" fontId="29" fillId="14" borderId="60" applyNumberFormat="0" applyAlignment="0" applyProtection="0"/>
    <xf numFmtId="0" fontId="51" fillId="62" borderId="58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45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36" fillId="0" borderId="61" applyNumberFormat="0" applyFill="0" applyAlignment="0" applyProtection="0"/>
    <xf numFmtId="0" fontId="10" fillId="40" borderId="59" applyNumberFormat="0" applyAlignment="0" applyProtection="0"/>
    <xf numFmtId="0" fontId="36" fillId="0" borderId="62" applyNumberFormat="0" applyFill="0" applyAlignment="0" applyProtection="0"/>
    <xf numFmtId="0" fontId="18" fillId="14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21" fillId="45" borderId="58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51" fillId="62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46" borderId="58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40" borderId="59" applyNumberFormat="0" applyAlignment="0" applyProtection="0"/>
    <xf numFmtId="0" fontId="18" fillId="14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18" fillId="14" borderId="58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51" fillId="62" borderId="58" applyNumberFormat="0" applyAlignment="0" applyProtection="0"/>
    <xf numFmtId="0" fontId="29" fillId="14" borderId="60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45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45" borderId="58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0" fillId="40" borderId="59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29" fillId="62" borderId="60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1" fillId="45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10" fillId="40" borderId="59" applyNumberFormat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21" fillId="45" borderId="58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6" fillId="0" borderId="61" applyNumberFormat="0" applyFill="0" applyAlignment="0" applyProtection="0"/>
    <xf numFmtId="9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43" borderId="0" applyNumberFormat="0" applyBorder="0" applyAlignment="0" applyProtection="0"/>
    <xf numFmtId="0" fontId="1" fillId="28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48" borderId="0" applyNumberFormat="0" applyBorder="0" applyAlignment="0" applyProtection="0"/>
    <xf numFmtId="0" fontId="1" fillId="27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51" fillId="62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45" borderId="58" applyNumberForma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6" borderId="59" applyNumberFormat="0" applyAlignment="0" applyProtection="0"/>
    <xf numFmtId="0" fontId="10" fillId="6" borderId="59" applyNumberFormat="0" applyAlignment="0" applyProtection="0"/>
    <xf numFmtId="0" fontId="1" fillId="21" borderId="17" applyNumberFormat="0" applyFont="0" applyAlignment="0" applyProtection="0"/>
    <xf numFmtId="0" fontId="1" fillId="21" borderId="17" applyNumberFormat="0" applyFont="0" applyAlignment="0" applyProtection="0"/>
    <xf numFmtId="0" fontId="10" fillId="40" borderId="59" applyNumberFormat="0" applyAlignment="0" applyProtection="0"/>
    <xf numFmtId="0" fontId="1" fillId="21" borderId="17" applyNumberFormat="0" applyFont="0" applyAlignment="0" applyProtection="0"/>
    <xf numFmtId="0" fontId="1" fillId="21" borderId="17" applyNumberFormat="0" applyFon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9" borderId="99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46" borderId="58" applyNumberFormat="0" applyAlignment="0" applyProtection="0"/>
    <xf numFmtId="164" fontId="1" fillId="0" borderId="0" applyFont="0" applyFill="0" applyBorder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" fillId="0" borderId="0"/>
    <xf numFmtId="0" fontId="1" fillId="0" borderId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9" fontId="1" fillId="0" borderId="0" applyFont="0" applyFill="0" applyBorder="0" applyAlignment="0" applyProtection="0"/>
    <xf numFmtId="0" fontId="10" fillId="6" borderId="59" applyNumberFormat="0" applyAlignment="0" applyProtection="0"/>
    <xf numFmtId="165" fontId="1" fillId="0" borderId="0" applyFont="0" applyFill="0" applyBorder="0" applyAlignment="0" applyProtection="0"/>
    <xf numFmtId="0" fontId="29" fillId="14" borderId="60" applyNumberFormat="0" applyAlignment="0" applyProtection="0"/>
    <xf numFmtId="0" fontId="21" fillId="45" borderId="58" applyNumberFormat="0" applyAlignment="0" applyProtection="0"/>
    <xf numFmtId="0" fontId="29" fillId="14" borderId="60" applyNumberFormat="0" applyAlignment="0" applyProtection="0"/>
    <xf numFmtId="0" fontId="51" fillId="62" borderId="58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0" fillId="40" borderId="59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10" fillId="40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10" fillId="40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51" fillId="62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40" borderId="59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51" fillId="62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1" fillId="45" borderId="58" applyNumberFormat="0" applyAlignment="0" applyProtection="0"/>
    <xf numFmtId="0" fontId="10" fillId="6" borderId="59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0" fillId="6" borderId="59" applyNumberFormat="0" applyAlignment="0" applyProtection="0"/>
    <xf numFmtId="9" fontId="1" fillId="0" borderId="0" applyFont="0" applyFill="0" applyBorder="0" applyAlignment="0" applyProtection="0"/>
    <xf numFmtId="0" fontId="29" fillId="14" borderId="60" applyNumberFormat="0" applyAlignment="0" applyProtection="0"/>
    <xf numFmtId="165" fontId="1" fillId="0" borderId="0" applyFont="0" applyFill="0" applyBorder="0" applyAlignment="0" applyProtection="0"/>
    <xf numFmtId="0" fontId="36" fillId="0" borderId="61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0" borderId="61" applyNumberFormat="0" applyFill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14" borderId="6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9" fontId="1" fillId="0" borderId="0" applyFont="0" applyFill="0" applyBorder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45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10" fillId="6" borderId="59" applyNumberFormat="0" applyAlignment="0" applyProtection="0"/>
    <xf numFmtId="0" fontId="21" fillId="46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21" fillId="46" borderId="58" applyNumberFormat="0" applyAlignment="0" applyProtection="0"/>
    <xf numFmtId="0" fontId="29" fillId="62" borderId="60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21" fillId="45" borderId="58" applyNumberFormat="0" applyAlignment="0" applyProtection="0"/>
    <xf numFmtId="0" fontId="29" fillId="14" borderId="60" applyNumberFormat="0" applyAlignment="0" applyProtection="0"/>
    <xf numFmtId="0" fontId="51" fillId="62" borderId="58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0" fillId="40" borderId="59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18" fillId="14" borderId="58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46" borderId="58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5" borderId="58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9" fillId="62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45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9" fillId="62" borderId="60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45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1" fillId="45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36" fillId="0" borderId="62" applyNumberFormat="0" applyFill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29" fillId="62" borderId="60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0" fillId="6" borderId="59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10" fillId="6" borderId="59" applyNumberFormat="0" applyAlignment="0" applyProtection="0"/>
    <xf numFmtId="0" fontId="29" fillId="14" borderId="60" applyNumberFormat="0" applyAlignment="0" applyProtection="0"/>
    <xf numFmtId="0" fontId="36" fillId="0" borderId="61" applyNumberFormat="0" applyFill="0" applyAlignment="0" applyProtection="0"/>
    <xf numFmtId="0" fontId="36" fillId="0" borderId="61" applyNumberFormat="0" applyFill="0" applyAlignment="0" applyProtection="0"/>
    <xf numFmtId="0" fontId="29" fillId="14" borderId="60" applyNumberFormat="0" applyAlignment="0" applyProtection="0"/>
    <xf numFmtId="0" fontId="29" fillId="14" borderId="60" applyNumberFormat="0" applyAlignment="0" applyProtection="0"/>
    <xf numFmtId="0" fontId="10" fillId="6" borderId="59" applyNumberFormat="0" applyAlignment="0" applyProtection="0"/>
    <xf numFmtId="0" fontId="21" fillId="9" borderId="58" applyNumberFormat="0" applyAlignment="0" applyProtection="0"/>
    <xf numFmtId="0" fontId="18" fillId="14" borderId="58" applyNumberFormat="0" applyAlignment="0" applyProtection="0"/>
    <xf numFmtId="0" fontId="36" fillId="0" borderId="61" applyNumberFormat="0" applyFill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48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51" fillId="62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18" fillId="14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46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45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21" fillId="9" borderId="58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51" fillId="62" borderId="7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0" fontId="29" fillId="14" borderId="82" applyNumberFormat="0" applyAlignment="0" applyProtection="0"/>
    <xf numFmtId="0" fontId="18" fillId="14" borderId="90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1" fillId="9" borderId="99" applyNumberFormat="0" applyAlignment="0" applyProtection="0"/>
    <xf numFmtId="0" fontId="29" fillId="14" borderId="87" applyNumberFormat="0" applyAlignment="0" applyProtection="0"/>
    <xf numFmtId="0" fontId="18" fillId="14" borderId="90" applyNumberFormat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87" applyNumberFormat="0" applyAlignment="0" applyProtection="0"/>
    <xf numFmtId="0" fontId="18" fillId="14" borderId="90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1" fillId="46" borderId="85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0" fillId="6" borderId="81" applyNumberFormat="0" applyAlignment="0" applyProtection="0"/>
    <xf numFmtId="0" fontId="18" fillId="14" borderId="85" applyNumberFormat="0" applyAlignment="0" applyProtection="0"/>
    <xf numFmtId="0" fontId="10" fillId="6" borderId="73" applyNumberFormat="0" applyAlignment="0" applyProtection="0"/>
    <xf numFmtId="0" fontId="18" fillId="14" borderId="67" applyNumberFormat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80" applyNumberFormat="0" applyAlignment="0" applyProtection="0"/>
    <xf numFmtId="0" fontId="36" fillId="0" borderId="79" applyNumberFormat="0" applyFill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93" applyNumberFormat="0" applyFill="0" applyAlignment="0" applyProtection="0"/>
    <xf numFmtId="0" fontId="21" fillId="9" borderId="80" applyNumberFormat="0" applyAlignment="0" applyProtection="0"/>
    <xf numFmtId="0" fontId="21" fillId="9" borderId="90" applyNumberFormat="0" applyAlignment="0" applyProtection="0"/>
    <xf numFmtId="0" fontId="29" fillId="14" borderId="87" applyNumberFormat="0" applyAlignment="0" applyProtection="0"/>
    <xf numFmtId="0" fontId="10" fillId="6" borderId="73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8" applyNumberFormat="0" applyFill="0" applyAlignment="0" applyProtection="0"/>
    <xf numFmtId="0" fontId="36" fillId="0" borderId="70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1" fillId="9" borderId="67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85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9" fillId="14" borderId="82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0" fontId="10" fillId="6" borderId="86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0" fillId="6" borderId="100" applyNumberFormat="0" applyAlignment="0" applyProtection="0"/>
    <xf numFmtId="0" fontId="18" fillId="14" borderId="80" applyNumberFormat="0" applyAlignment="0" applyProtection="0"/>
    <xf numFmtId="0" fontId="21" fillId="9" borderId="90" applyNumberFormat="0" applyAlignment="0" applyProtection="0"/>
    <xf numFmtId="0" fontId="10" fillId="40" borderId="81" applyNumberFormat="0" applyAlignment="0" applyProtection="0"/>
    <xf numFmtId="0" fontId="10" fillId="6" borderId="100" applyNumberFormat="0" applyAlignment="0" applyProtection="0"/>
    <xf numFmtId="0" fontId="21" fillId="9" borderId="85" applyNumberFormat="0" applyAlignment="0" applyProtection="0"/>
    <xf numFmtId="0" fontId="36" fillId="0" borderId="75" applyNumberFormat="0" applyFill="0" applyAlignment="0" applyProtection="0"/>
    <xf numFmtId="0" fontId="21" fillId="9" borderId="67" applyNumberFormat="0" applyAlignment="0" applyProtection="0"/>
    <xf numFmtId="0" fontId="21" fillId="9" borderId="80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10" fillId="40" borderId="73" applyNumberFormat="0" applyAlignment="0" applyProtection="0"/>
    <xf numFmtId="0" fontId="36" fillId="0" borderId="94" applyNumberFormat="0" applyFill="0" applyAlignment="0" applyProtection="0"/>
    <xf numFmtId="0" fontId="10" fillId="40" borderId="81" applyNumberFormat="0" applyAlignment="0" applyProtection="0"/>
    <xf numFmtId="0" fontId="18" fillId="14" borderId="90" applyNumberFormat="0" applyAlignment="0" applyProtection="0"/>
    <xf numFmtId="0" fontId="29" fillId="14" borderId="82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9" fillId="62" borderId="87" applyNumberFormat="0" applyAlignment="0" applyProtection="0"/>
    <xf numFmtId="0" fontId="21" fillId="9" borderId="67" applyNumberFormat="0" applyAlignment="0" applyProtection="0"/>
    <xf numFmtId="0" fontId="18" fillId="14" borderId="80" applyNumberFormat="0" applyAlignment="0" applyProtection="0"/>
    <xf numFmtId="0" fontId="21" fillId="9" borderId="67" applyNumberFormat="0" applyAlignment="0" applyProtection="0"/>
    <xf numFmtId="0" fontId="29" fillId="14" borderId="82" applyNumberFormat="0" applyAlignment="0" applyProtection="0"/>
    <xf numFmtId="0" fontId="21" fillId="9" borderId="67" applyNumberFormat="0" applyAlignment="0" applyProtection="0"/>
    <xf numFmtId="0" fontId="21" fillId="45" borderId="67" applyNumberFormat="0" applyAlignment="0" applyProtection="0"/>
    <xf numFmtId="0" fontId="36" fillId="0" borderId="83" applyNumberFormat="0" applyFill="0" applyAlignment="0" applyProtection="0"/>
    <xf numFmtId="0" fontId="10" fillId="40" borderId="81" applyNumberFormat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36" fillId="0" borderId="70" applyNumberFormat="0" applyFill="0" applyAlignment="0" applyProtection="0"/>
    <xf numFmtId="0" fontId="21" fillId="9" borderId="80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46" borderId="7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51" fillId="62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40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59" applyNumberFormat="0" applyAlignment="0" applyProtection="0"/>
    <xf numFmtId="0" fontId="10" fillId="6" borderId="81" applyNumberFormat="0" applyAlignment="0" applyProtection="0"/>
    <xf numFmtId="0" fontId="29" fillId="14" borderId="69" applyNumberFormat="0" applyAlignment="0" applyProtection="0"/>
    <xf numFmtId="0" fontId="36" fillId="0" borderId="75" applyNumberFormat="0" applyFill="0" applyAlignment="0" applyProtection="0"/>
    <xf numFmtId="0" fontId="10" fillId="6" borderId="81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5" applyNumberFormat="0" applyFill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36" fillId="0" borderId="83" applyNumberFormat="0" applyFill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1" fillId="46" borderId="85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29" fillId="62" borderId="82" applyNumberFormat="0" applyAlignment="0" applyProtection="0"/>
    <xf numFmtId="0" fontId="18" fillId="14" borderId="85" applyNumberFormat="0" applyAlignment="0" applyProtection="0"/>
    <xf numFmtId="0" fontId="36" fillId="0" borderId="83" applyNumberFormat="0" applyFill="0" applyAlignment="0" applyProtection="0"/>
    <xf numFmtId="0" fontId="10" fillId="6" borderId="91" applyNumberFormat="0" applyAlignment="0" applyProtection="0"/>
    <xf numFmtId="0" fontId="36" fillId="0" borderId="88" applyNumberFormat="0" applyFill="0" applyAlignment="0" applyProtection="0"/>
    <xf numFmtId="0" fontId="21" fillId="9" borderId="72" applyNumberFormat="0" applyAlignment="0" applyProtection="0"/>
    <xf numFmtId="0" fontId="18" fillId="14" borderId="85" applyNumberFormat="0" applyAlignment="0" applyProtection="0"/>
    <xf numFmtId="0" fontId="21" fillId="46" borderId="85" applyNumberFormat="0" applyAlignment="0" applyProtection="0"/>
    <xf numFmtId="0" fontId="10" fillId="6" borderId="10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90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40" borderId="81" applyNumberFormat="0" applyAlignment="0" applyProtection="0"/>
    <xf numFmtId="0" fontId="36" fillId="0" borderId="88" applyNumberFormat="0" applyFill="0" applyAlignment="0" applyProtection="0"/>
    <xf numFmtId="0" fontId="18" fillId="14" borderId="90" applyNumberFormat="0" applyAlignment="0" applyProtection="0"/>
    <xf numFmtId="0" fontId="21" fillId="9" borderId="85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21" fillId="9" borderId="72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51" fillId="62" borderId="80" applyNumberFormat="0" applyAlignment="0" applyProtection="0"/>
    <xf numFmtId="0" fontId="21" fillId="9" borderId="90" applyNumberFormat="0" applyAlignment="0" applyProtection="0"/>
    <xf numFmtId="0" fontId="29" fillId="14" borderId="101" applyNumberFormat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36" fillId="0" borderId="75" applyNumberFormat="0" applyFill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36" fillId="0" borderId="88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88" applyNumberFormat="0" applyFill="0" applyAlignment="0" applyProtection="0"/>
    <xf numFmtId="0" fontId="10" fillId="40" borderId="81" applyNumberFormat="0" applyAlignment="0" applyProtection="0"/>
    <xf numFmtId="0" fontId="36" fillId="0" borderId="75" applyNumberFormat="0" applyFill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9" fillId="14" borderId="92" applyNumberFormat="0" applyAlignment="0" applyProtection="0"/>
    <xf numFmtId="0" fontId="21" fillId="46" borderId="85" applyNumberFormat="0" applyAlignment="0" applyProtection="0"/>
    <xf numFmtId="0" fontId="10" fillId="6" borderId="73" applyNumberFormat="0" applyAlignment="0" applyProtection="0"/>
    <xf numFmtId="0" fontId="36" fillId="0" borderId="88" applyNumberFormat="0" applyFill="0" applyAlignment="0" applyProtection="0"/>
    <xf numFmtId="0" fontId="36" fillId="0" borderId="75" applyNumberFormat="0" applyFill="0" applyAlignment="0" applyProtection="0"/>
    <xf numFmtId="0" fontId="36" fillId="0" borderId="88" applyNumberFormat="0" applyFill="0" applyAlignment="0" applyProtection="0"/>
    <xf numFmtId="0" fontId="21" fillId="9" borderId="72" applyNumberFormat="0" applyAlignment="0" applyProtection="0"/>
    <xf numFmtId="0" fontId="21" fillId="46" borderId="80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29" fillId="14" borderId="101" applyNumberFormat="0" applyAlignment="0" applyProtection="0"/>
    <xf numFmtId="0" fontId="10" fillId="6" borderId="81" applyNumberFormat="0" applyAlignment="0" applyProtection="0"/>
    <xf numFmtId="0" fontId="21" fillId="9" borderId="90" applyNumberFormat="0" applyAlignment="0" applyProtection="0"/>
    <xf numFmtId="0" fontId="21" fillId="9" borderId="80" applyNumberFormat="0" applyAlignment="0" applyProtection="0"/>
    <xf numFmtId="0" fontId="21" fillId="46" borderId="85" applyNumberFormat="0" applyAlignment="0" applyProtection="0"/>
    <xf numFmtId="0" fontId="36" fillId="0" borderId="88" applyNumberFormat="0" applyFill="0" applyAlignment="0" applyProtection="0"/>
    <xf numFmtId="0" fontId="10" fillId="6" borderId="73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87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9" borderId="72" applyNumberFormat="0" applyAlignment="0" applyProtection="0"/>
    <xf numFmtId="0" fontId="36" fillId="0" borderId="83" applyNumberFormat="0" applyFill="0" applyAlignment="0" applyProtection="0"/>
    <xf numFmtId="0" fontId="21" fillId="46" borderId="80" applyNumberFormat="0" applyAlignment="0" applyProtection="0"/>
    <xf numFmtId="0" fontId="10" fillId="6" borderId="86" applyNumberFormat="0" applyAlignment="0" applyProtection="0"/>
    <xf numFmtId="0" fontId="29" fillId="14" borderId="82" applyNumberFormat="0" applyAlignment="0" applyProtection="0"/>
    <xf numFmtId="0" fontId="36" fillId="0" borderId="102" applyNumberFormat="0" applyFill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9" fillId="14" borderId="92" applyNumberFormat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29" fillId="14" borderId="92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10" fillId="6" borderId="91" applyNumberFormat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83" applyNumberFormat="0" applyFill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51" fillId="62" borderId="72" applyNumberFormat="0" applyAlignment="0" applyProtection="0"/>
    <xf numFmtId="0" fontId="36" fillId="0" borderId="102" applyNumberFormat="0" applyFill="0" applyAlignment="0" applyProtection="0"/>
    <xf numFmtId="0" fontId="21" fillId="9" borderId="72" applyNumberFormat="0" applyAlignment="0" applyProtection="0"/>
    <xf numFmtId="0" fontId="18" fillId="14" borderId="90" applyNumberFormat="0" applyAlignment="0" applyProtection="0"/>
    <xf numFmtId="0" fontId="10" fillId="40" borderId="100" applyNumberFormat="0" applyAlignment="0" applyProtection="0"/>
    <xf numFmtId="0" fontId="29" fillId="14" borderId="82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51" fillId="62" borderId="72" applyNumberFormat="0" applyAlignment="0" applyProtection="0"/>
    <xf numFmtId="0" fontId="18" fillId="14" borderId="72" applyNumberFormat="0" applyAlignment="0" applyProtection="0"/>
    <xf numFmtId="0" fontId="18" fillId="14" borderId="90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9" borderId="72" applyNumberFormat="0" applyAlignment="0" applyProtection="0"/>
    <xf numFmtId="0" fontId="29" fillId="14" borderId="87" applyNumberFormat="0" applyAlignment="0" applyProtection="0"/>
    <xf numFmtId="0" fontId="36" fillId="0" borderId="102" applyNumberFormat="0" applyFill="0" applyAlignment="0" applyProtection="0"/>
    <xf numFmtId="0" fontId="10" fillId="6" borderId="86" applyNumberFormat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51" fillId="62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10" fillId="6" borderId="73" applyNumberFormat="0" applyAlignment="0" applyProtection="0"/>
    <xf numFmtId="0" fontId="21" fillId="45" borderId="80" applyNumberFormat="0" applyAlignment="0" applyProtection="0"/>
    <xf numFmtId="0" fontId="10" fillId="6" borderId="81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29" fillId="14" borderId="92" applyNumberFormat="0" applyAlignment="0" applyProtection="0"/>
    <xf numFmtId="0" fontId="10" fillId="6" borderId="81" applyNumberFormat="0" applyAlignment="0" applyProtection="0"/>
    <xf numFmtId="0" fontId="21" fillId="9" borderId="90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93" applyNumberFormat="0" applyFill="0" applyAlignment="0" applyProtection="0"/>
    <xf numFmtId="0" fontId="29" fillId="14" borderId="82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92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36" fillId="0" borderId="88" applyNumberFormat="0" applyFill="0" applyAlignment="0" applyProtection="0"/>
    <xf numFmtId="0" fontId="10" fillId="6" borderId="73" applyNumberFormat="0" applyAlignment="0" applyProtection="0"/>
    <xf numFmtId="0" fontId="18" fillId="14" borderId="90" applyNumberFormat="0" applyAlignment="0" applyProtection="0"/>
    <xf numFmtId="0" fontId="36" fillId="0" borderId="83" applyNumberFormat="0" applyFill="0" applyAlignment="0" applyProtection="0"/>
    <xf numFmtId="0" fontId="21" fillId="9" borderId="72" applyNumberFormat="0" applyAlignment="0" applyProtection="0"/>
    <xf numFmtId="0" fontId="10" fillId="40" borderId="91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21" fillId="46" borderId="99" applyNumberFormat="0" applyAlignment="0" applyProtection="0"/>
    <xf numFmtId="0" fontId="29" fillId="14" borderId="87" applyNumberFormat="0" applyAlignment="0" applyProtection="0"/>
    <xf numFmtId="0" fontId="21" fillId="9" borderId="90" applyNumberFormat="0" applyAlignment="0" applyProtection="0"/>
    <xf numFmtId="0" fontId="36" fillId="0" borderId="75" applyNumberFormat="0" applyFill="0" applyAlignment="0" applyProtection="0"/>
    <xf numFmtId="0" fontId="36" fillId="0" borderId="83" applyNumberFormat="0" applyFill="0" applyAlignment="0" applyProtection="0"/>
    <xf numFmtId="0" fontId="10" fillId="6" borderId="73" applyNumberFormat="0" applyAlignment="0" applyProtection="0"/>
    <xf numFmtId="0" fontId="21" fillId="9" borderId="67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51" fillId="62" borderId="72" applyNumberFormat="0" applyAlignment="0" applyProtection="0"/>
    <xf numFmtId="0" fontId="29" fillId="14" borderId="74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36" fillId="0" borderId="75" applyNumberFormat="0" applyFill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29" fillId="14" borderId="87" applyNumberFormat="0" applyAlignment="0" applyProtection="0"/>
    <xf numFmtId="0" fontId="29" fillId="62" borderId="74" applyNumberFormat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36" fillId="0" borderId="83" applyNumberFormat="0" applyFill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29" fillId="14" borderId="69" applyNumberFormat="0" applyAlignment="0" applyProtection="0"/>
    <xf numFmtId="0" fontId="36" fillId="0" borderId="75" applyNumberFormat="0" applyFill="0" applyAlignment="0" applyProtection="0"/>
    <xf numFmtId="0" fontId="10" fillId="40" borderId="81" applyNumberFormat="0" applyAlignment="0" applyProtection="0"/>
    <xf numFmtId="0" fontId="10" fillId="6" borderId="68" applyNumberFormat="0" applyAlignment="0" applyProtection="0"/>
    <xf numFmtId="0" fontId="21" fillId="46" borderId="72" applyNumberFormat="0" applyAlignment="0" applyProtection="0"/>
    <xf numFmtId="0" fontId="36" fillId="0" borderId="83" applyNumberFormat="0" applyFill="0" applyAlignment="0" applyProtection="0"/>
    <xf numFmtId="0" fontId="10" fillId="6" borderId="68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18" fillId="14" borderId="67" applyNumberFormat="0" applyAlignment="0" applyProtection="0"/>
    <xf numFmtId="0" fontId="36" fillId="0" borderId="88" applyNumberFormat="0" applyFill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36" fillId="0" borderId="88" applyNumberFormat="0" applyFill="0" applyAlignment="0" applyProtection="0"/>
    <xf numFmtId="0" fontId="18" fillId="14" borderId="67" applyNumberFormat="0" applyAlignment="0" applyProtection="0"/>
    <xf numFmtId="0" fontId="10" fillId="40" borderId="81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21" fillId="9" borderId="72" applyNumberFormat="0" applyAlignment="0" applyProtection="0"/>
    <xf numFmtId="0" fontId="18" fillId="14" borderId="67" applyNumberFormat="0" applyAlignment="0" applyProtection="0"/>
    <xf numFmtId="0" fontId="36" fillId="0" borderId="102" applyNumberFormat="0" applyFill="0" applyAlignment="0" applyProtection="0"/>
    <xf numFmtId="0" fontId="21" fillId="9" borderId="67" applyNumberFormat="0" applyAlignment="0" applyProtection="0"/>
    <xf numFmtId="0" fontId="18" fillId="14" borderId="72" applyNumberFormat="0" applyAlignment="0" applyProtection="0"/>
    <xf numFmtId="0" fontId="36" fillId="0" borderId="88" applyNumberFormat="0" applyFill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36" fillId="0" borderId="88" applyNumberFormat="0" applyFill="0" applyAlignment="0" applyProtection="0"/>
    <xf numFmtId="0" fontId="18" fillId="14" borderId="9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0" fillId="40" borderId="86" applyNumberFormat="0" applyAlignment="0" applyProtection="0"/>
    <xf numFmtId="0" fontId="29" fillId="14" borderId="101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10" fillId="40" borderId="73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85" applyNumberFormat="0" applyAlignment="0" applyProtection="0"/>
    <xf numFmtId="0" fontId="29" fillId="14" borderId="78" applyNumberFormat="0" applyAlignment="0" applyProtection="0"/>
    <xf numFmtId="0" fontId="29" fillId="14" borderId="78" applyNumberFormat="0" applyAlignment="0" applyProtection="0"/>
    <xf numFmtId="0" fontId="18" fillId="14" borderId="90" applyNumberFormat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10" fillId="6" borderId="86" applyNumberFormat="0" applyAlignment="0" applyProtection="0"/>
    <xf numFmtId="0" fontId="21" fillId="9" borderId="90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99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102" applyNumberFormat="0" applyFill="0" applyAlignment="0" applyProtection="0"/>
    <xf numFmtId="0" fontId="10" fillId="6" borderId="81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36" fillId="0" borderId="70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0" fillId="6" borderId="86" applyNumberFormat="0" applyAlignment="0" applyProtection="0"/>
    <xf numFmtId="0" fontId="29" fillId="14" borderId="82" applyNumberFormat="0" applyAlignment="0" applyProtection="0"/>
    <xf numFmtId="0" fontId="36" fillId="0" borderId="88" applyNumberFormat="0" applyFill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99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29" fillId="14" borderId="101" applyNumberFormat="0" applyAlignment="0" applyProtection="0"/>
    <xf numFmtId="0" fontId="18" fillId="14" borderId="85" applyNumberFormat="0" applyAlignment="0" applyProtection="0"/>
    <xf numFmtId="0" fontId="10" fillId="6" borderId="91" applyNumberFormat="0" applyAlignment="0" applyProtection="0"/>
    <xf numFmtId="0" fontId="29" fillId="14" borderId="74" applyNumberFormat="0" applyAlignment="0" applyProtection="0"/>
    <xf numFmtId="0" fontId="21" fillId="45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10" fillId="40" borderId="73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29" fillId="14" borderId="92" applyNumberFormat="0" applyAlignment="0" applyProtection="0"/>
    <xf numFmtId="0" fontId="10" fillId="6" borderId="100" applyNumberFormat="0" applyAlignment="0" applyProtection="0"/>
    <xf numFmtId="0" fontId="21" fillId="9" borderId="72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0" fillId="6" borderId="86" applyNumberFormat="0" applyAlignment="0" applyProtection="0"/>
    <xf numFmtId="0" fontId="18" fillId="14" borderId="72" applyNumberFormat="0" applyAlignment="0" applyProtection="0"/>
    <xf numFmtId="0" fontId="29" fillId="14" borderId="87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36" fillId="0" borderId="93" applyNumberFormat="0" applyFill="0" applyAlignment="0" applyProtection="0"/>
    <xf numFmtId="0" fontId="18" fillId="14" borderId="85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46" borderId="99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21" fillId="9" borderId="90" applyNumberFormat="0" applyAlignment="0" applyProtection="0"/>
    <xf numFmtId="0" fontId="21" fillId="9" borderId="80" applyNumberFormat="0" applyAlignment="0" applyProtection="0"/>
    <xf numFmtId="0" fontId="10" fillId="40" borderId="73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9" fillId="14" borderId="82" applyNumberFormat="0" applyAlignment="0" applyProtection="0"/>
    <xf numFmtId="0" fontId="10" fillId="40" borderId="86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5" applyNumberFormat="0" applyFill="0" applyAlignment="0" applyProtection="0"/>
    <xf numFmtId="0" fontId="29" fillId="14" borderId="69" applyNumberFormat="0" applyAlignment="0" applyProtection="0"/>
    <xf numFmtId="0" fontId="18" fillId="14" borderId="80" applyNumberFormat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9" fillId="62" borderId="74" applyNumberFormat="0" applyAlignment="0" applyProtection="0"/>
    <xf numFmtId="0" fontId="51" fillId="62" borderId="90" applyNumberFormat="0" applyAlignment="0" applyProtection="0"/>
    <xf numFmtId="0" fontId="10" fillId="6" borderId="73" applyNumberFormat="0" applyAlignment="0" applyProtection="0"/>
    <xf numFmtId="0" fontId="29" fillId="14" borderId="92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5" applyNumberFormat="0" applyAlignment="0" applyProtection="0"/>
    <xf numFmtId="0" fontId="21" fillId="9" borderId="90" applyNumberFormat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9" applyNumberFormat="0" applyFill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40" borderId="91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75" applyNumberFormat="0" applyFill="0" applyAlignment="0" applyProtection="0"/>
    <xf numFmtId="0" fontId="10" fillId="40" borderId="86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51" fillId="62" borderId="85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73" applyNumberFormat="0" applyAlignment="0" applyProtection="0"/>
    <xf numFmtId="0" fontId="10" fillId="40" borderId="68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1" fillId="45" borderId="85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8" fillId="14" borderId="80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1" fillId="45" borderId="72" applyNumberFormat="0" applyAlignment="0" applyProtection="0"/>
    <xf numFmtId="0" fontId="10" fillId="6" borderId="68" applyNumberFormat="0" applyAlignment="0" applyProtection="0"/>
    <xf numFmtId="0" fontId="36" fillId="0" borderId="83" applyNumberFormat="0" applyFill="0" applyAlignment="0" applyProtection="0"/>
    <xf numFmtId="0" fontId="10" fillId="40" borderId="68" applyNumberFormat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10" fillId="6" borderId="68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36" fillId="0" borderId="83" applyNumberFormat="0" applyFill="0" applyAlignment="0" applyProtection="0"/>
    <xf numFmtId="0" fontId="10" fillId="40" borderId="86" applyNumberFormat="0" applyAlignment="0" applyProtection="0"/>
    <xf numFmtId="0" fontId="21" fillId="9" borderId="80" applyNumberFormat="0" applyAlignment="0" applyProtection="0"/>
    <xf numFmtId="0" fontId="21" fillId="46" borderId="72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10" fillId="40" borderId="86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36" fillId="0" borderId="93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46" borderId="80" applyNumberFormat="0" applyAlignment="0" applyProtection="0"/>
    <xf numFmtId="0" fontId="18" fillId="14" borderId="99" applyNumberFormat="0" applyAlignment="0" applyProtection="0"/>
    <xf numFmtId="0" fontId="21" fillId="46" borderId="80" applyNumberFormat="0" applyAlignment="0" applyProtection="0"/>
    <xf numFmtId="0" fontId="18" fillId="14" borderId="7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0" fillId="40" borderId="86" applyNumberFormat="0" applyAlignment="0" applyProtection="0"/>
    <xf numFmtId="0" fontId="18" fillId="14" borderId="80" applyNumberFormat="0" applyAlignment="0" applyProtection="0"/>
    <xf numFmtId="0" fontId="10" fillId="6" borderId="91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10" fillId="40" borderId="86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6" borderId="86" applyNumberFormat="0" applyAlignment="0" applyProtection="0"/>
    <xf numFmtId="0" fontId="36" fillId="0" borderId="102" applyNumberFormat="0" applyFill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40" borderId="86" applyNumberFormat="0" applyAlignment="0" applyProtection="0"/>
    <xf numFmtId="0" fontId="10" fillId="6" borderId="81" applyNumberFormat="0" applyAlignment="0" applyProtection="0"/>
    <xf numFmtId="0" fontId="10" fillId="6" borderId="86" applyNumberFormat="0" applyAlignment="0" applyProtection="0"/>
    <xf numFmtId="0" fontId="36" fillId="0" borderId="93" applyNumberFormat="0" applyFill="0" applyAlignment="0" applyProtection="0"/>
    <xf numFmtId="0" fontId="29" fillId="62" borderId="82" applyNumberFormat="0" applyAlignment="0" applyProtection="0"/>
    <xf numFmtId="0" fontId="36" fillId="0" borderId="83" applyNumberFormat="0" applyFill="0" applyAlignment="0" applyProtection="0"/>
    <xf numFmtId="0" fontId="36" fillId="0" borderId="94" applyNumberFormat="0" applyFill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29" fillId="14" borderId="101" applyNumberFormat="0" applyAlignment="0" applyProtection="0"/>
    <xf numFmtId="0" fontId="10" fillId="6" borderId="81" applyNumberFormat="0" applyAlignment="0" applyProtection="0"/>
    <xf numFmtId="0" fontId="18" fillId="14" borderId="85" applyNumberFormat="0" applyAlignment="0" applyProtection="0"/>
    <xf numFmtId="0" fontId="10" fillId="6" borderId="73" applyNumberFormat="0" applyAlignment="0" applyProtection="0"/>
    <xf numFmtId="0" fontId="10" fillId="6" borderId="91" applyNumberFormat="0" applyAlignment="0" applyProtection="0"/>
    <xf numFmtId="0" fontId="10" fillId="6" borderId="73" applyNumberFormat="0" applyAlignment="0" applyProtection="0"/>
    <xf numFmtId="0" fontId="18" fillId="14" borderId="80" applyNumberFormat="0" applyAlignment="0" applyProtection="0"/>
    <xf numFmtId="0" fontId="29" fillId="14" borderId="92" applyNumberFormat="0" applyAlignment="0" applyProtection="0"/>
    <xf numFmtId="0" fontId="36" fillId="0" borderId="83" applyNumberFormat="0" applyFill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29" fillId="14" borderId="87" applyNumberFormat="0" applyAlignment="0" applyProtection="0"/>
    <xf numFmtId="0" fontId="10" fillId="40" borderId="91" applyNumberFormat="0" applyAlignment="0" applyProtection="0"/>
    <xf numFmtId="0" fontId="36" fillId="0" borderId="84" applyNumberFormat="0" applyFill="0" applyAlignment="0" applyProtection="0"/>
    <xf numFmtId="0" fontId="10" fillId="6" borderId="81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1" fillId="9" borderId="90" applyNumberFormat="0" applyAlignment="0" applyProtection="0"/>
    <xf numFmtId="0" fontId="29" fillId="14" borderId="82" applyNumberFormat="0" applyAlignment="0" applyProtection="0"/>
    <xf numFmtId="0" fontId="29" fillId="14" borderId="92" applyNumberFormat="0" applyAlignment="0" applyProtection="0"/>
    <xf numFmtId="0" fontId="18" fillId="14" borderId="72" applyNumberFormat="0" applyAlignment="0" applyProtection="0"/>
    <xf numFmtId="0" fontId="29" fillId="14" borderId="87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92" applyNumberFormat="0" applyAlignment="0" applyProtection="0"/>
    <xf numFmtId="0" fontId="29" fillId="14" borderId="87" applyNumberFormat="0" applyAlignment="0" applyProtection="0"/>
    <xf numFmtId="0" fontId="51" fillId="62" borderId="85" applyNumberFormat="0" applyAlignment="0" applyProtection="0"/>
    <xf numFmtId="0" fontId="29" fillId="14" borderId="82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9" fillId="14" borderId="74" applyNumberFormat="0" applyAlignment="0" applyProtection="0"/>
    <xf numFmtId="0" fontId="21" fillId="9" borderId="85" applyNumberFormat="0" applyAlignment="0" applyProtection="0"/>
    <xf numFmtId="0" fontId="18" fillId="14" borderId="99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29" fillId="14" borderId="82" applyNumberFormat="0" applyAlignment="0" applyProtection="0"/>
    <xf numFmtId="0" fontId="29" fillId="14" borderId="87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46" borderId="80" applyNumberFormat="0" applyAlignment="0" applyProtection="0"/>
    <xf numFmtId="0" fontId="10" fillId="40" borderId="86" applyNumberFormat="0" applyAlignment="0" applyProtection="0"/>
    <xf numFmtId="0" fontId="36" fillId="0" borderId="93" applyNumberFormat="0" applyFill="0" applyAlignment="0" applyProtection="0"/>
    <xf numFmtId="0" fontId="21" fillId="9" borderId="80" applyNumberFormat="0" applyAlignment="0" applyProtection="0"/>
    <xf numFmtId="0" fontId="36" fillId="0" borderId="84" applyNumberFormat="0" applyFill="0" applyAlignment="0" applyProtection="0"/>
    <xf numFmtId="0" fontId="10" fillId="6" borderId="73" applyNumberFormat="0" applyAlignment="0" applyProtection="0"/>
    <xf numFmtId="0" fontId="21" fillId="46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0" fillId="6" borderId="100" applyNumberFormat="0" applyAlignment="0" applyProtection="0"/>
    <xf numFmtId="0" fontId="10" fillId="6" borderId="81" applyNumberFormat="0" applyAlignment="0" applyProtection="0"/>
    <xf numFmtId="0" fontId="18" fillId="14" borderId="85" applyNumberFormat="0" applyAlignment="0" applyProtection="0"/>
    <xf numFmtId="0" fontId="18" fillId="14" borderId="72" applyNumberFormat="0" applyAlignment="0" applyProtection="0"/>
    <xf numFmtId="0" fontId="29" fillId="14" borderId="82" applyNumberFormat="0" applyAlignment="0" applyProtection="0"/>
    <xf numFmtId="0" fontId="10" fillId="40" borderId="86" applyNumberFormat="0" applyAlignment="0" applyProtection="0"/>
    <xf numFmtId="0" fontId="10" fillId="6" borderId="73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36" fillId="0" borderId="93" applyNumberFormat="0" applyFill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18" fillId="14" borderId="90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21" fillId="46" borderId="80" applyNumberFormat="0" applyAlignment="0" applyProtection="0"/>
    <xf numFmtId="0" fontId="21" fillId="45" borderId="80" applyNumberFormat="0" applyAlignment="0" applyProtection="0"/>
    <xf numFmtId="0" fontId="36" fillId="0" borderId="75" applyNumberFormat="0" applyFill="0" applyAlignment="0" applyProtection="0"/>
    <xf numFmtId="0" fontId="10" fillId="40" borderId="86" applyNumberFormat="0" applyAlignment="0" applyProtection="0"/>
    <xf numFmtId="0" fontId="29" fillId="14" borderId="9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0" fillId="6" borderId="91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21" fillId="46" borderId="72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18" fillId="14" borderId="80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9" fillId="14" borderId="82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90" applyNumberFormat="0" applyAlignment="0" applyProtection="0"/>
    <xf numFmtId="0" fontId="18" fillId="14" borderId="85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10" fillId="6" borderId="73" applyNumberFormat="0" applyAlignment="0" applyProtection="0"/>
    <xf numFmtId="0" fontId="18" fillId="14" borderId="90" applyNumberFormat="0" applyAlignment="0" applyProtection="0"/>
    <xf numFmtId="0" fontId="18" fillId="14" borderId="80" applyNumberFormat="0" applyAlignment="0" applyProtection="0"/>
    <xf numFmtId="0" fontId="29" fillId="14" borderId="92" applyNumberFormat="0" applyAlignment="0" applyProtection="0"/>
    <xf numFmtId="0" fontId="36" fillId="0" borderId="88" applyNumberFormat="0" applyFill="0" applyAlignment="0" applyProtection="0"/>
    <xf numFmtId="0" fontId="29" fillId="14" borderId="74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21" fillId="45" borderId="80" applyNumberFormat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18" fillId="14" borderId="85" applyNumberFormat="0" applyAlignment="0" applyProtection="0"/>
    <xf numFmtId="0" fontId="29" fillId="14" borderId="82" applyNumberFormat="0" applyAlignment="0" applyProtection="0"/>
    <xf numFmtId="0" fontId="36" fillId="0" borderId="84" applyNumberFormat="0" applyFill="0" applyAlignment="0" applyProtection="0"/>
    <xf numFmtId="0" fontId="10" fillId="40" borderId="81" applyNumberFormat="0" applyAlignment="0" applyProtection="0"/>
    <xf numFmtId="0" fontId="10" fillId="40" borderId="73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9" fillId="14" borderId="101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0" fillId="6" borderId="86" applyNumberFormat="0" applyAlignment="0" applyProtection="0"/>
    <xf numFmtId="0" fontId="36" fillId="0" borderId="93" applyNumberFormat="0" applyFill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92" applyNumberFormat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10" fillId="40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1" fillId="9" borderId="85" applyNumberFormat="0" applyAlignment="0" applyProtection="0"/>
    <xf numFmtId="0" fontId="21" fillId="46" borderId="72" applyNumberFormat="0" applyAlignment="0" applyProtection="0"/>
    <xf numFmtId="0" fontId="36" fillId="0" borderId="75" applyNumberFormat="0" applyFill="0" applyAlignment="0" applyProtection="0"/>
    <xf numFmtId="0" fontId="18" fillId="14" borderId="85" applyNumberFormat="0" applyAlignment="0" applyProtection="0"/>
    <xf numFmtId="0" fontId="36" fillId="0" borderId="83" applyNumberFormat="0" applyFill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18" fillId="14" borderId="90" applyNumberFormat="0" applyAlignment="0" applyProtection="0"/>
    <xf numFmtId="0" fontId="36" fillId="0" borderId="83" applyNumberFormat="0" applyFill="0" applyAlignment="0" applyProtection="0"/>
    <xf numFmtId="0" fontId="29" fillId="14" borderId="87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29" fillId="14" borderId="9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91" applyNumberFormat="0" applyAlignment="0" applyProtection="0"/>
    <xf numFmtId="0" fontId="10" fillId="6" borderId="10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29" fillId="62" borderId="101" applyNumberFormat="0" applyAlignment="0" applyProtection="0"/>
    <xf numFmtId="0" fontId="21" fillId="9" borderId="85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10" fillId="6" borderId="81" applyNumberFormat="0" applyAlignment="0" applyProtection="0"/>
    <xf numFmtId="0" fontId="36" fillId="0" borderId="75" applyNumberFormat="0" applyFill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9" fillId="14" borderId="74" applyNumberFormat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29" fillId="14" borderId="82" applyNumberFormat="0" applyAlignment="0" applyProtection="0"/>
    <xf numFmtId="0" fontId="18" fillId="14" borderId="90" applyNumberFormat="0" applyAlignment="0" applyProtection="0"/>
    <xf numFmtId="0" fontId="21" fillId="46" borderId="72" applyNumberFormat="0" applyAlignment="0" applyProtection="0"/>
    <xf numFmtId="0" fontId="18" fillId="14" borderId="90" applyNumberFormat="0" applyAlignment="0" applyProtection="0"/>
    <xf numFmtId="0" fontId="36" fillId="0" borderId="75" applyNumberFormat="0" applyFill="0" applyAlignment="0" applyProtection="0"/>
    <xf numFmtId="0" fontId="29" fillId="14" borderId="101" applyNumberFormat="0" applyAlignment="0" applyProtection="0"/>
    <xf numFmtId="0" fontId="18" fillId="14" borderId="90" applyNumberFormat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21" fillId="9" borderId="9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9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9" fillId="14" borderId="92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29" fillId="14" borderId="82" applyNumberFormat="0" applyAlignment="0" applyProtection="0"/>
    <xf numFmtId="0" fontId="10" fillId="6" borderId="91" applyNumberFormat="0" applyAlignment="0" applyProtection="0"/>
    <xf numFmtId="0" fontId="29" fillId="14" borderId="82" applyNumberFormat="0" applyAlignment="0" applyProtection="0"/>
    <xf numFmtId="0" fontId="10" fillId="40" borderId="73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40" borderId="86" applyNumberFormat="0" applyAlignment="0" applyProtection="0"/>
    <xf numFmtId="0" fontId="36" fillId="0" borderId="88" applyNumberFormat="0" applyFill="0" applyAlignment="0" applyProtection="0"/>
    <xf numFmtId="0" fontId="36" fillId="0" borderId="89" applyNumberFormat="0" applyFill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0" fillId="40" borderId="86" applyNumberFormat="0" applyAlignment="0" applyProtection="0"/>
    <xf numFmtId="0" fontId="21" fillId="9" borderId="90" applyNumberFormat="0" applyAlignment="0" applyProtection="0"/>
    <xf numFmtId="0" fontId="36" fillId="0" borderId="75" applyNumberFormat="0" applyFill="0" applyAlignment="0" applyProtection="0"/>
    <xf numFmtId="0" fontId="21" fillId="46" borderId="80" applyNumberFormat="0" applyAlignment="0" applyProtection="0"/>
    <xf numFmtId="0" fontId="10" fillId="6" borderId="81" applyNumberFormat="0" applyAlignment="0" applyProtection="0"/>
    <xf numFmtId="0" fontId="21" fillId="9" borderId="90" applyNumberFormat="0" applyAlignment="0" applyProtection="0"/>
    <xf numFmtId="0" fontId="10" fillId="6" borderId="73" applyNumberFormat="0" applyAlignment="0" applyProtection="0"/>
    <xf numFmtId="0" fontId="36" fillId="0" borderId="83" applyNumberFormat="0" applyFill="0" applyAlignment="0" applyProtection="0"/>
    <xf numFmtId="0" fontId="10" fillId="40" borderId="73" applyNumberFormat="0" applyAlignment="0" applyProtection="0"/>
    <xf numFmtId="0" fontId="21" fillId="45" borderId="72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21" fillId="46" borderId="80" applyNumberFormat="0" applyAlignment="0" applyProtection="0"/>
    <xf numFmtId="0" fontId="21" fillId="9" borderId="72" applyNumberFormat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9" borderId="85" applyNumberFormat="0" applyAlignment="0" applyProtection="0"/>
    <xf numFmtId="0" fontId="21" fillId="9" borderId="90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21" fillId="45" borderId="67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46" borderId="72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0" fillId="6" borderId="73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29" fillId="62" borderId="101" applyNumberFormat="0" applyAlignment="0" applyProtection="0"/>
    <xf numFmtId="0" fontId="21" fillId="9" borderId="72" applyNumberFormat="0" applyAlignment="0" applyProtection="0"/>
    <xf numFmtId="0" fontId="36" fillId="0" borderId="88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1" fillId="45" borderId="80" applyNumberFormat="0" applyAlignment="0" applyProtection="0"/>
    <xf numFmtId="0" fontId="18" fillId="14" borderId="80" applyNumberFormat="0" applyAlignment="0" applyProtection="0"/>
    <xf numFmtId="0" fontId="51" fillId="62" borderId="67" applyNumberFormat="0" applyAlignment="0" applyProtection="0"/>
    <xf numFmtId="0" fontId="29" fillId="14" borderId="92" applyNumberFormat="0" applyAlignment="0" applyProtection="0"/>
    <xf numFmtId="0" fontId="18" fillId="14" borderId="80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36" fillId="0" borderId="88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36" fillId="0" borderId="93" applyNumberFormat="0" applyFill="0" applyAlignment="0" applyProtection="0"/>
    <xf numFmtId="0" fontId="29" fillId="14" borderId="87" applyNumberFormat="0" applyAlignment="0" applyProtection="0"/>
    <xf numFmtId="0" fontId="10" fillId="6" borderId="73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1" fillId="45" borderId="72" applyNumberFormat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45" borderId="72" applyNumberFormat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5" applyNumberFormat="0" applyAlignment="0" applyProtection="0"/>
    <xf numFmtId="0" fontId="10" fillId="6" borderId="73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45" borderId="85" applyNumberFormat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29" fillId="14" borderId="101" applyNumberFormat="0" applyAlignment="0" applyProtection="0"/>
    <xf numFmtId="0" fontId="10" fillId="40" borderId="73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9" fillId="62" borderId="87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6" borderId="86" applyNumberFormat="0" applyAlignment="0" applyProtection="0"/>
    <xf numFmtId="0" fontId="10" fillId="6" borderId="73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10" fillId="6" borderId="91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99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29" fillId="14" borderId="92" applyNumberFormat="0" applyAlignment="0" applyProtection="0"/>
    <xf numFmtId="0" fontId="10" fillId="6" borderId="100" applyNumberFormat="0" applyAlignment="0" applyProtection="0"/>
    <xf numFmtId="0" fontId="18" fillId="14" borderId="85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40" borderId="86" applyNumberFormat="0" applyAlignment="0" applyProtection="0"/>
    <xf numFmtId="0" fontId="10" fillId="40" borderId="81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51" fillId="62" borderId="80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40" borderId="86" applyNumberFormat="0" applyAlignment="0" applyProtection="0"/>
    <xf numFmtId="0" fontId="10" fillId="6" borderId="77" applyNumberFormat="0" applyAlignment="0" applyProtection="0"/>
    <xf numFmtId="0" fontId="21" fillId="9" borderId="80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88" applyNumberFormat="0" applyFill="0" applyAlignment="0" applyProtection="0"/>
    <xf numFmtId="0" fontId="36" fillId="0" borderId="70" applyNumberFormat="0" applyFill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40" borderId="86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29" fillId="14" borderId="82" applyNumberFormat="0" applyAlignment="0" applyProtection="0"/>
    <xf numFmtId="0" fontId="29" fillId="14" borderId="92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10" fillId="6" borderId="91" applyNumberFormat="0" applyAlignment="0" applyProtection="0"/>
    <xf numFmtId="0" fontId="21" fillId="45" borderId="80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36" fillId="0" borderId="88" applyNumberFormat="0" applyFill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18" fillId="14" borderId="99" applyNumberFormat="0" applyAlignment="0" applyProtection="0"/>
    <xf numFmtId="0" fontId="36" fillId="0" borderId="88" applyNumberFormat="0" applyFill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9" borderId="99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29" fillId="14" borderId="69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18" fillId="14" borderId="85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0" fillId="6" borderId="68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36" fillId="0" borderId="88" applyNumberFormat="0" applyFill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51" fillId="62" borderId="72" applyNumberFormat="0" applyAlignment="0" applyProtection="0"/>
    <xf numFmtId="0" fontId="10" fillId="40" borderId="91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29" fillId="62" borderId="92" applyNumberFormat="0" applyAlignment="0" applyProtection="0"/>
    <xf numFmtId="0" fontId="36" fillId="0" borderId="83" applyNumberFormat="0" applyFill="0" applyAlignment="0" applyProtection="0"/>
    <xf numFmtId="0" fontId="21" fillId="45" borderId="85" applyNumberFormat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0" fontId="29" fillId="62" borderId="87" applyNumberFormat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0" fillId="40" borderId="100" applyNumberFormat="0" applyAlignment="0" applyProtection="0"/>
    <xf numFmtId="0" fontId="36" fillId="0" borderId="83" applyNumberFormat="0" applyFill="0" applyAlignment="0" applyProtection="0"/>
    <xf numFmtId="0" fontId="18" fillId="14" borderId="85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1" fillId="46" borderId="80" applyNumberFormat="0" applyAlignment="0" applyProtection="0"/>
    <xf numFmtId="0" fontId="36" fillId="0" borderId="75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36" fillId="0" borderId="93" applyNumberFormat="0" applyFill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9" fillId="14" borderId="87" applyNumberFormat="0" applyAlignment="0" applyProtection="0"/>
    <xf numFmtId="0" fontId="10" fillId="40" borderId="81" applyNumberFormat="0" applyAlignment="0" applyProtection="0"/>
    <xf numFmtId="0" fontId="21" fillId="46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0" fillId="40" borderId="81" applyNumberFormat="0" applyAlignment="0" applyProtection="0"/>
    <xf numFmtId="0" fontId="36" fillId="0" borderId="83" applyNumberFormat="0" applyFill="0" applyAlignment="0" applyProtection="0"/>
    <xf numFmtId="0" fontId="36" fillId="0" borderId="89" applyNumberFormat="0" applyFill="0" applyAlignment="0" applyProtection="0"/>
    <xf numFmtId="0" fontId="36" fillId="0" borderId="88" applyNumberFormat="0" applyFill="0" applyAlignment="0" applyProtection="0"/>
    <xf numFmtId="0" fontId="21" fillId="45" borderId="80" applyNumberFormat="0" applyAlignment="0" applyProtection="0"/>
    <xf numFmtId="0" fontId="10" fillId="6" borderId="81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36" fillId="0" borderId="88" applyNumberFormat="0" applyFill="0" applyAlignment="0" applyProtection="0"/>
    <xf numFmtId="0" fontId="29" fillId="14" borderId="82" applyNumberFormat="0" applyAlignment="0" applyProtection="0"/>
    <xf numFmtId="0" fontId="36" fillId="0" borderId="84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67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46" borderId="9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36" fillId="0" borderId="75" applyNumberFormat="0" applyFill="0" applyAlignment="0" applyProtection="0"/>
    <xf numFmtId="0" fontId="21" fillId="45" borderId="72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36" fillId="0" borderId="88" applyNumberFormat="0" applyFill="0" applyAlignment="0" applyProtection="0"/>
    <xf numFmtId="0" fontId="29" fillId="14" borderId="74" applyNumberFormat="0" applyAlignment="0" applyProtection="0"/>
    <xf numFmtId="0" fontId="36" fillId="0" borderId="89" applyNumberFormat="0" applyFill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29" fillId="62" borderId="69" applyNumberFormat="0" applyAlignment="0" applyProtection="0"/>
    <xf numFmtId="0" fontId="29" fillId="14" borderId="69" applyNumberFormat="0" applyAlignment="0" applyProtection="0"/>
    <xf numFmtId="0" fontId="21" fillId="9" borderId="72" applyNumberFormat="0" applyAlignment="0" applyProtection="0"/>
    <xf numFmtId="0" fontId="36" fillId="0" borderId="88" applyNumberFormat="0" applyFill="0" applyAlignment="0" applyProtection="0"/>
    <xf numFmtId="0" fontId="29" fillId="14" borderId="69" applyNumberFormat="0" applyAlignment="0" applyProtection="0"/>
    <xf numFmtId="0" fontId="36" fillId="0" borderId="75" applyNumberFormat="0" applyFill="0" applyAlignment="0" applyProtection="0"/>
    <xf numFmtId="0" fontId="29" fillId="62" borderId="69" applyNumberFormat="0" applyAlignment="0" applyProtection="0"/>
    <xf numFmtId="0" fontId="21" fillId="9" borderId="80" applyNumberFormat="0" applyAlignment="0" applyProtection="0"/>
    <xf numFmtId="0" fontId="18" fillId="14" borderId="63" applyNumberFormat="0" applyAlignment="0" applyProtection="0"/>
    <xf numFmtId="0" fontId="18" fillId="14" borderId="63" applyNumberFormat="0" applyAlignment="0" applyProtection="0"/>
    <xf numFmtId="0" fontId="18" fillId="14" borderId="63" applyNumberFormat="0" applyAlignment="0" applyProtection="0"/>
    <xf numFmtId="0" fontId="18" fillId="14" borderId="63" applyNumberFormat="0" applyAlignment="0" applyProtection="0"/>
    <xf numFmtId="0" fontId="18" fillId="14" borderId="63" applyNumberFormat="0" applyAlignment="0" applyProtection="0"/>
    <xf numFmtId="0" fontId="21" fillId="9" borderId="63" applyNumberFormat="0" applyAlignment="0" applyProtection="0"/>
    <xf numFmtId="0" fontId="21" fillId="9" borderId="63" applyNumberFormat="0" applyAlignment="0" applyProtection="0"/>
    <xf numFmtId="0" fontId="21" fillId="9" borderId="63" applyNumberFormat="0" applyAlignment="0" applyProtection="0"/>
    <xf numFmtId="0" fontId="21" fillId="9" borderId="63" applyNumberFormat="0" applyAlignment="0" applyProtection="0"/>
    <xf numFmtId="0" fontId="21" fillId="9" borderId="63" applyNumberFormat="0" applyAlignment="0" applyProtection="0"/>
    <xf numFmtId="0" fontId="10" fillId="40" borderId="81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10" fillId="6" borderId="91" applyNumberFormat="0" applyAlignment="0" applyProtection="0"/>
    <xf numFmtId="0" fontId="29" fillId="14" borderId="87" applyNumberFormat="0" applyAlignment="0" applyProtection="0"/>
    <xf numFmtId="0" fontId="29" fillId="14" borderId="69" applyNumberFormat="0" applyAlignment="0" applyProtection="0"/>
    <xf numFmtId="0" fontId="21" fillId="45" borderId="67" applyNumberFormat="0" applyAlignment="0" applyProtection="0"/>
    <xf numFmtId="0" fontId="18" fillId="14" borderId="67" applyNumberFormat="0" applyAlignment="0" applyProtection="0"/>
    <xf numFmtId="0" fontId="10" fillId="6" borderId="64" applyNumberFormat="0" applyAlignment="0" applyProtection="0"/>
    <xf numFmtId="0" fontId="10" fillId="6" borderId="64" applyNumberFormat="0" applyAlignment="0" applyProtection="0"/>
    <xf numFmtId="0" fontId="10" fillId="6" borderId="64" applyNumberFormat="0" applyAlignment="0" applyProtection="0"/>
    <xf numFmtId="0" fontId="10" fillId="6" borderId="64" applyNumberFormat="0" applyAlignment="0" applyProtection="0"/>
    <xf numFmtId="0" fontId="10" fillId="6" borderId="64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9" fillId="14" borderId="65" applyNumberFormat="0" applyAlignment="0" applyProtection="0"/>
    <xf numFmtId="0" fontId="29" fillId="14" borderId="65" applyNumberFormat="0" applyAlignment="0" applyProtection="0"/>
    <xf numFmtId="0" fontId="29" fillId="14" borderId="65" applyNumberFormat="0" applyAlignment="0" applyProtection="0"/>
    <xf numFmtId="0" fontId="29" fillId="14" borderId="65" applyNumberFormat="0" applyAlignment="0" applyProtection="0"/>
    <xf numFmtId="0" fontId="29" fillId="14" borderId="65" applyNumberFormat="0" applyAlignment="0" applyProtection="0"/>
    <xf numFmtId="0" fontId="10" fillId="6" borderId="81" applyNumberFormat="0" applyAlignment="0" applyProtection="0"/>
    <xf numFmtId="0" fontId="36" fillId="0" borderId="66" applyNumberFormat="0" applyFill="0" applyAlignment="0" applyProtection="0"/>
    <xf numFmtId="0" fontId="36" fillId="0" borderId="66" applyNumberFormat="0" applyFill="0" applyAlignment="0" applyProtection="0"/>
    <xf numFmtId="0" fontId="36" fillId="0" borderId="66" applyNumberFormat="0" applyFill="0" applyAlignment="0" applyProtection="0"/>
    <xf numFmtId="0" fontId="36" fillId="0" borderId="66" applyNumberFormat="0" applyFill="0" applyAlignment="0" applyProtection="0"/>
    <xf numFmtId="0" fontId="36" fillId="0" borderId="66" applyNumberFormat="0" applyFill="0" applyAlignment="0" applyProtection="0"/>
    <xf numFmtId="0" fontId="10" fillId="0" borderId="0"/>
    <xf numFmtId="0" fontId="21" fillId="9" borderId="9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29" fillId="14" borderId="92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100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36" fillId="0" borderId="93" applyNumberFormat="0" applyFill="0" applyAlignment="0" applyProtection="0"/>
    <xf numFmtId="0" fontId="21" fillId="46" borderId="80" applyNumberFormat="0" applyAlignment="0" applyProtection="0"/>
    <xf numFmtId="0" fontId="29" fillId="14" borderId="74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18" fillId="14" borderId="90" applyNumberFormat="0" applyAlignment="0" applyProtection="0"/>
    <xf numFmtId="0" fontId="10" fillId="40" borderId="73" applyNumberFormat="0" applyAlignment="0" applyProtection="0"/>
    <xf numFmtId="0" fontId="21" fillId="46" borderId="99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10" fillId="40" borderId="86" applyNumberFormat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18" fillId="14" borderId="80" applyNumberFormat="0" applyAlignment="0" applyProtection="0"/>
    <xf numFmtId="0" fontId="10" fillId="6" borderId="73" applyNumberFormat="0" applyAlignment="0" applyProtection="0"/>
    <xf numFmtId="0" fontId="10" fillId="6" borderId="86" applyNumberFormat="0" applyAlignment="0" applyProtection="0"/>
    <xf numFmtId="0" fontId="21" fillId="9" borderId="72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36" fillId="0" borderId="93" applyNumberFormat="0" applyFill="0" applyAlignment="0" applyProtection="0"/>
    <xf numFmtId="0" fontId="21" fillId="9" borderId="72" applyNumberFormat="0" applyAlignment="0" applyProtection="0"/>
    <xf numFmtId="0" fontId="36" fillId="0" borderId="83" applyNumberFormat="0" applyFill="0" applyAlignment="0" applyProtection="0"/>
    <xf numFmtId="0" fontId="10" fillId="6" borderId="68" applyNumberFormat="0" applyAlignment="0" applyProtection="0"/>
    <xf numFmtId="0" fontId="21" fillId="9" borderId="72" applyNumberFormat="0" applyAlignment="0" applyProtection="0"/>
    <xf numFmtId="0" fontId="29" fillId="14" borderId="69" applyNumberFormat="0" applyAlignment="0" applyProtection="0"/>
    <xf numFmtId="0" fontId="29" fillId="14" borderId="74" applyNumberFormat="0" applyAlignment="0" applyProtection="0"/>
    <xf numFmtId="0" fontId="36" fillId="0" borderId="70" applyNumberFormat="0" applyFill="0" applyAlignment="0" applyProtection="0"/>
    <xf numFmtId="0" fontId="21" fillId="46" borderId="80" applyNumberFormat="0" applyAlignment="0" applyProtection="0"/>
    <xf numFmtId="0" fontId="36" fillId="0" borderId="75" applyNumberFormat="0" applyFill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10" fillId="40" borderId="81" applyNumberFormat="0" applyAlignment="0" applyProtection="0"/>
    <xf numFmtId="0" fontId="29" fillId="14" borderId="101" applyNumberFormat="0" applyAlignment="0" applyProtection="0"/>
    <xf numFmtId="0" fontId="29" fillId="14" borderId="82" applyNumberFormat="0" applyAlignment="0" applyProtection="0"/>
    <xf numFmtId="0" fontId="36" fillId="0" borderId="70" applyNumberFormat="0" applyFill="0" applyAlignment="0" applyProtection="0"/>
    <xf numFmtId="0" fontId="29" fillId="62" borderId="74" applyNumberFormat="0" applyAlignment="0" applyProtection="0"/>
    <xf numFmtId="0" fontId="29" fillId="62" borderId="9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9" fillId="14" borderId="69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36" fillId="0" borderId="75" applyNumberFormat="0" applyFill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92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72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45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51" fillId="62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45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21" fillId="45" borderId="67" applyNumberFormat="0" applyAlignment="0" applyProtection="0"/>
    <xf numFmtId="0" fontId="29" fillId="14" borderId="69" applyNumberFormat="0" applyAlignment="0" applyProtection="0"/>
    <xf numFmtId="0" fontId="51" fillId="62" borderId="67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45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36" fillId="0" borderId="70" applyNumberFormat="0" applyFill="0" applyAlignment="0" applyProtection="0"/>
    <xf numFmtId="0" fontId="10" fillId="40" borderId="68" applyNumberFormat="0" applyAlignment="0" applyProtection="0"/>
    <xf numFmtId="0" fontId="36" fillId="0" borderId="71" applyNumberFormat="0" applyFill="0" applyAlignment="0" applyProtection="0"/>
    <xf numFmtId="0" fontId="18" fillId="14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21" fillId="45" borderId="67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51" fillId="62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46" borderId="67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40" borderId="68" applyNumberFormat="0" applyAlignment="0" applyProtection="0"/>
    <xf numFmtId="0" fontId="18" fillId="14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18" fillId="14" borderId="67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51" fillId="62" borderId="67" applyNumberFormat="0" applyAlignment="0" applyProtection="0"/>
    <xf numFmtId="0" fontId="29" fillId="14" borderId="69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45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51" fillId="62" borderId="67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45" borderId="67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0" fillId="40" borderId="68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29" fillId="62" borderId="69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1" fillId="45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10" fillId="40" borderId="68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21" fillId="45" borderId="67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51" fillId="62" borderId="80" applyNumberFormat="0" applyAlignment="0" applyProtection="0"/>
    <xf numFmtId="0" fontId="21" fillId="9" borderId="72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36" fillId="0" borderId="83" applyNumberFormat="0" applyFill="0" applyAlignment="0" applyProtection="0"/>
    <xf numFmtId="0" fontId="21" fillId="46" borderId="7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51" fillId="62" borderId="90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21" fillId="46" borderId="85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0" fillId="6" borderId="86" applyNumberFormat="0" applyAlignment="0" applyProtection="0"/>
    <xf numFmtId="0" fontId="10" fillId="6" borderId="73" applyNumberFormat="0" applyAlignment="0" applyProtection="0"/>
    <xf numFmtId="0" fontId="21" fillId="45" borderId="99" applyNumberFormat="0" applyAlignment="0" applyProtection="0"/>
    <xf numFmtId="0" fontId="36" fillId="0" borderId="70" applyNumberFormat="0" applyFill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91" applyNumberFormat="0" applyAlignment="0" applyProtection="0"/>
    <xf numFmtId="0" fontId="18" fillId="14" borderId="85" applyNumberFormat="0" applyAlignment="0" applyProtection="0"/>
    <xf numFmtId="0" fontId="10" fillId="6" borderId="73" applyNumberFormat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10" fillId="6" borderId="100" applyNumberFormat="0" applyAlignment="0" applyProtection="0"/>
    <xf numFmtId="0" fontId="36" fillId="0" borderId="75" applyNumberFormat="0" applyFill="0" applyAlignment="0" applyProtection="0"/>
    <xf numFmtId="0" fontId="36" fillId="0" borderId="84" applyNumberFormat="0" applyFill="0" applyAlignment="0" applyProtection="0"/>
    <xf numFmtId="0" fontId="36" fillId="0" borderId="75" applyNumberFormat="0" applyFill="0" applyAlignment="0" applyProtection="0"/>
    <xf numFmtId="0" fontId="10" fillId="6" borderId="9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9" borderId="85" applyNumberFormat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21" fillId="9" borderId="85" applyNumberFormat="0" applyAlignment="0" applyProtection="0"/>
    <xf numFmtId="0" fontId="36" fillId="0" borderId="83" applyNumberFormat="0" applyFill="0" applyAlignment="0" applyProtection="0"/>
    <xf numFmtId="0" fontId="36" fillId="0" borderId="93" applyNumberFormat="0" applyFill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51" fillId="62" borderId="85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87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0" fillId="40" borderId="73" applyNumberFormat="0" applyAlignment="0" applyProtection="0"/>
    <xf numFmtId="0" fontId="18" fillId="14" borderId="85" applyNumberFormat="0" applyAlignment="0" applyProtection="0"/>
    <xf numFmtId="0" fontId="29" fillId="14" borderId="82" applyNumberFormat="0" applyAlignment="0" applyProtection="0"/>
    <xf numFmtId="0" fontId="36" fillId="0" borderId="102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51" fillId="62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45" borderId="67" applyNumberFormat="0" applyAlignment="0" applyProtection="0"/>
    <xf numFmtId="0" fontId="10" fillId="40" borderId="73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36" fillId="0" borderId="93" applyNumberFormat="0" applyFill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85" applyNumberFormat="0" applyAlignment="0" applyProtection="0"/>
    <xf numFmtId="0" fontId="36" fillId="0" borderId="75" applyNumberFormat="0" applyFill="0" applyAlignment="0" applyProtection="0"/>
    <xf numFmtId="0" fontId="36" fillId="0" borderId="102" applyNumberFormat="0" applyFill="0" applyAlignment="0" applyProtection="0"/>
    <xf numFmtId="0" fontId="51" fillId="62" borderId="80" applyNumberFormat="0" applyAlignment="0" applyProtection="0"/>
    <xf numFmtId="0" fontId="18" fillId="14" borderId="99" applyNumberFormat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9" fillId="14" borderId="87" applyNumberFormat="0" applyAlignment="0" applyProtection="0"/>
    <xf numFmtId="0" fontId="18" fillId="14" borderId="90" applyNumberFormat="0" applyAlignment="0" applyProtection="0"/>
    <xf numFmtId="0" fontId="29" fillId="14" borderId="74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10" fillId="6" borderId="100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21" fillId="46" borderId="7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36" fillId="0" borderId="88" applyNumberFormat="0" applyFill="0" applyAlignment="0" applyProtection="0"/>
    <xf numFmtId="0" fontId="18" fillId="14" borderId="90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18" fillId="14" borderId="80" applyNumberFormat="0" applyAlignment="0" applyProtection="0"/>
    <xf numFmtId="0" fontId="10" fillId="6" borderId="73" applyNumberFormat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86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14" borderId="92" applyNumberFormat="0" applyAlignment="0" applyProtection="0"/>
    <xf numFmtId="0" fontId="36" fillId="0" borderId="94" applyNumberFormat="0" applyFill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0" fillId="6" borderId="73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29" fillId="62" borderId="87" applyNumberFormat="0" applyAlignment="0" applyProtection="0"/>
    <xf numFmtId="0" fontId="10" fillId="6" borderId="86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9" borderId="85" applyNumberFormat="0" applyAlignment="0" applyProtection="0"/>
    <xf numFmtId="0" fontId="21" fillId="45" borderId="80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51" fillId="62" borderId="85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29" fillId="14" borderId="82" applyNumberFormat="0" applyAlignment="0" applyProtection="0"/>
    <xf numFmtId="0" fontId="18" fillId="14" borderId="90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18" fillId="14" borderId="72" applyNumberFormat="0" applyAlignment="0" applyProtection="0"/>
    <xf numFmtId="0" fontId="21" fillId="9" borderId="85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0" fillId="6" borderId="91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0" fillId="6" borderId="91" applyNumberFormat="0" applyAlignment="0" applyProtection="0"/>
    <xf numFmtId="0" fontId="10" fillId="40" borderId="86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21" fillId="9" borderId="72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21" fillId="46" borderId="85" applyNumberFormat="0" applyAlignment="0" applyProtection="0"/>
    <xf numFmtId="0" fontId="10" fillId="6" borderId="73" applyNumberFormat="0" applyAlignment="0" applyProtection="0"/>
    <xf numFmtId="0" fontId="21" fillId="9" borderId="85" applyNumberFormat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73" applyNumberFormat="0" applyAlignment="0" applyProtection="0"/>
    <xf numFmtId="0" fontId="51" fillId="62" borderId="85" applyNumberFormat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93" applyNumberFormat="0" applyFill="0" applyAlignment="0" applyProtection="0"/>
    <xf numFmtId="0" fontId="36" fillId="0" borderId="75" applyNumberFormat="0" applyFill="0" applyAlignment="0" applyProtection="0"/>
    <xf numFmtId="0" fontId="29" fillId="62" borderId="82" applyNumberFormat="0" applyAlignment="0" applyProtection="0"/>
    <xf numFmtId="0" fontId="10" fillId="40" borderId="100" applyNumberFormat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10" fillId="40" borderId="73" applyNumberFormat="0" applyAlignment="0" applyProtection="0"/>
    <xf numFmtId="0" fontId="18" fillId="14" borderId="85" applyNumberFormat="0" applyAlignment="0" applyProtection="0"/>
    <xf numFmtId="0" fontId="36" fillId="0" borderId="75" applyNumberFormat="0" applyFill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90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36" fillId="0" borderId="102" applyNumberFormat="0" applyFill="0" applyAlignment="0" applyProtection="0"/>
    <xf numFmtId="0" fontId="21" fillId="9" borderId="90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10" fillId="40" borderId="73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10" fillId="40" borderId="86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21" fillId="9" borderId="99" applyNumberFormat="0" applyAlignment="0" applyProtection="0"/>
    <xf numFmtId="0" fontId="21" fillId="9" borderId="90" applyNumberFormat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36" fillId="0" borderId="89" applyNumberFormat="0" applyFill="0" applyAlignment="0" applyProtection="0"/>
    <xf numFmtId="0" fontId="10" fillId="6" borderId="81" applyNumberFormat="0" applyAlignment="0" applyProtection="0"/>
    <xf numFmtId="0" fontId="21" fillId="9" borderId="72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9" fillId="14" borderId="87" applyNumberFormat="0" applyAlignment="0" applyProtection="0"/>
    <xf numFmtId="0" fontId="10" fillId="40" borderId="91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8" fillId="14" borderId="72" applyNumberFormat="0" applyAlignment="0" applyProtection="0"/>
    <xf numFmtId="0" fontId="29" fillId="14" borderId="87" applyNumberFormat="0" applyAlignment="0" applyProtection="0"/>
    <xf numFmtId="0" fontId="21" fillId="45" borderId="72" applyNumberFormat="0" applyAlignment="0" applyProtection="0"/>
    <xf numFmtId="0" fontId="36" fillId="0" borderId="83" applyNumberFormat="0" applyFill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0" fillId="40" borderId="81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36" fillId="0" borderId="88" applyNumberFormat="0" applyFill="0" applyAlignment="0" applyProtection="0"/>
    <xf numFmtId="0" fontId="10" fillId="6" borderId="73" applyNumberFormat="0" applyAlignment="0" applyProtection="0"/>
    <xf numFmtId="0" fontId="29" fillId="14" borderId="87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91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45" borderId="80" applyNumberFormat="0" applyAlignment="0" applyProtection="0"/>
    <xf numFmtId="0" fontId="10" fillId="6" borderId="81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40" borderId="68" applyNumberFormat="0" applyAlignment="0" applyProtection="0"/>
    <xf numFmtId="0" fontId="21" fillId="9" borderId="72" applyNumberFormat="0" applyAlignment="0" applyProtection="0"/>
    <xf numFmtId="0" fontId="21" fillId="9" borderId="85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0" fillId="6" borderId="81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29" fillId="14" borderId="74" applyNumberFormat="0" applyAlignment="0" applyProtection="0"/>
    <xf numFmtId="0" fontId="18" fillId="14" borderId="99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3" applyNumberFormat="0" applyFill="0" applyAlignment="0" applyProtection="0"/>
    <xf numFmtId="0" fontId="29" fillId="14" borderId="92" applyNumberFormat="0" applyAlignment="0" applyProtection="0"/>
    <xf numFmtId="0" fontId="29" fillId="14" borderId="82" applyNumberFormat="0" applyAlignment="0" applyProtection="0"/>
    <xf numFmtId="0" fontId="29" fillId="62" borderId="8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9" fillId="14" borderId="9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36" fillId="0" borderId="84" applyNumberFormat="0" applyFill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45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8" fillId="14" borderId="90" applyNumberFormat="0" applyAlignment="0" applyProtection="0"/>
    <xf numFmtId="0" fontId="36" fillId="0" borderId="84" applyNumberFormat="0" applyFill="0" applyAlignment="0" applyProtection="0"/>
    <xf numFmtId="0" fontId="21" fillId="9" borderId="72" applyNumberFormat="0" applyAlignment="0" applyProtection="0"/>
    <xf numFmtId="0" fontId="29" fillId="14" borderId="87" applyNumberFormat="0" applyAlignment="0" applyProtection="0"/>
    <xf numFmtId="0" fontId="21" fillId="9" borderId="72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72" applyNumberFormat="0" applyAlignment="0" applyProtection="0"/>
    <xf numFmtId="0" fontId="10" fillId="40" borderId="91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72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21" fillId="46" borderId="80" applyNumberFormat="0" applyAlignment="0" applyProtection="0"/>
    <xf numFmtId="0" fontId="36" fillId="0" borderId="93" applyNumberFormat="0" applyFill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46" borderId="67" applyNumberFormat="0" applyAlignment="0" applyProtection="0"/>
    <xf numFmtId="0" fontId="21" fillId="9" borderId="80" applyNumberFormat="0" applyAlignment="0" applyProtection="0"/>
    <xf numFmtId="0" fontId="21" fillId="9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36" fillId="0" borderId="83" applyNumberFormat="0" applyFill="0" applyAlignment="0" applyProtection="0"/>
    <xf numFmtId="0" fontId="10" fillId="6" borderId="68" applyNumberFormat="0" applyAlignment="0" applyProtection="0"/>
    <xf numFmtId="0" fontId="18" fillId="14" borderId="80" applyNumberFormat="0" applyAlignment="0" applyProtection="0"/>
    <xf numFmtId="0" fontId="29" fillId="14" borderId="69" applyNumberFormat="0" applyAlignment="0" applyProtection="0"/>
    <xf numFmtId="0" fontId="21" fillId="45" borderId="67" applyNumberFormat="0" applyAlignment="0" applyProtection="0"/>
    <xf numFmtId="0" fontId="29" fillId="14" borderId="69" applyNumberFormat="0" applyAlignment="0" applyProtection="0"/>
    <xf numFmtId="0" fontId="51" fillId="62" borderId="67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0" fillId="40" borderId="68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10" fillId="40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10" fillId="40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51" fillId="62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40" borderId="68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51" fillId="62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1" fillId="45" borderId="67" applyNumberFormat="0" applyAlignment="0" applyProtection="0"/>
    <xf numFmtId="0" fontId="10" fillId="6" borderId="68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10" fillId="6" borderId="68" applyNumberFormat="0" applyAlignment="0" applyProtection="0"/>
    <xf numFmtId="0" fontId="36" fillId="0" borderId="83" applyNumberFormat="0" applyFill="0" applyAlignment="0" applyProtection="0"/>
    <xf numFmtId="0" fontId="29" fillId="14" borderId="69" applyNumberFormat="0" applyAlignment="0" applyProtection="0"/>
    <xf numFmtId="0" fontId="36" fillId="0" borderId="79" applyNumberFormat="0" applyFill="0" applyAlignment="0" applyProtection="0"/>
    <xf numFmtId="0" fontId="36" fillId="0" borderId="70" applyNumberFormat="0" applyFill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51" fillId="62" borderId="72" applyNumberFormat="0" applyAlignment="0" applyProtection="0"/>
    <xf numFmtId="0" fontId="21" fillId="9" borderId="72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36" fillId="0" borderId="70" applyNumberFormat="0" applyFill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36" fillId="0" borderId="88" applyNumberFormat="0" applyFill="0" applyAlignment="0" applyProtection="0"/>
    <xf numFmtId="0" fontId="29" fillId="14" borderId="69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9" borderId="90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6" borderId="73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45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10" fillId="6" borderId="68" applyNumberFormat="0" applyAlignment="0" applyProtection="0"/>
    <xf numFmtId="0" fontId="21" fillId="46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21" fillId="46" borderId="67" applyNumberFormat="0" applyAlignment="0" applyProtection="0"/>
    <xf numFmtId="0" fontId="29" fillId="62" borderId="69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21" fillId="45" borderId="67" applyNumberFormat="0" applyAlignment="0" applyProtection="0"/>
    <xf numFmtId="0" fontId="29" fillId="14" borderId="69" applyNumberFormat="0" applyAlignment="0" applyProtection="0"/>
    <xf numFmtId="0" fontId="51" fillId="62" borderId="67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0" fillId="40" borderId="68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18" fillId="14" borderId="67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46" borderId="67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5" borderId="67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62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45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62" borderId="69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45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1" fillId="45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1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62" borderId="69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0" fillId="6" borderId="68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10" fillId="6" borderId="68" applyNumberFormat="0" applyAlignment="0" applyProtection="0"/>
    <xf numFmtId="0" fontId="29" fillId="14" borderId="69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6" borderId="68" applyNumberFormat="0" applyAlignment="0" applyProtection="0"/>
    <xf numFmtId="0" fontId="21" fillId="9" borderId="67" applyNumberFormat="0" applyAlignment="0" applyProtection="0"/>
    <xf numFmtId="0" fontId="18" fillId="14" borderId="67" applyNumberFormat="0" applyAlignment="0" applyProtection="0"/>
    <xf numFmtId="0" fontId="36" fillId="0" borderId="70" applyNumberFormat="0" applyFill="0" applyAlignment="0" applyProtection="0"/>
    <xf numFmtId="0" fontId="10" fillId="6" borderId="81" applyNumberFormat="0" applyAlignment="0" applyProtection="0"/>
    <xf numFmtId="0" fontId="10" fillId="6" borderId="73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29" fillId="14" borderId="87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51" fillId="62" borderId="72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73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29" fillId="14" borderId="82" applyNumberFormat="0" applyAlignment="0" applyProtection="0"/>
    <xf numFmtId="0" fontId="21" fillId="9" borderId="90" applyNumberFormat="0" applyAlignment="0" applyProtection="0"/>
    <xf numFmtId="0" fontId="21" fillId="46" borderId="80" applyNumberFormat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29" fillId="62" borderId="74" applyNumberFormat="0" applyAlignment="0" applyProtection="0"/>
    <xf numFmtId="0" fontId="18" fillId="14" borderId="72" applyNumberFormat="0" applyAlignment="0" applyProtection="0"/>
    <xf numFmtId="0" fontId="18" fillId="14" borderId="80" applyNumberFormat="0" applyAlignment="0" applyProtection="0"/>
    <xf numFmtId="0" fontId="29" fillId="14" borderId="74" applyNumberFormat="0" applyAlignment="0" applyProtection="0"/>
    <xf numFmtId="0" fontId="18" fillId="14" borderId="90" applyNumberFormat="0" applyAlignment="0" applyProtection="0"/>
    <xf numFmtId="0" fontId="21" fillId="9" borderId="85" applyNumberFormat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36" fillId="0" borderId="75" applyNumberFormat="0" applyFill="0" applyAlignment="0" applyProtection="0"/>
    <xf numFmtId="0" fontId="29" fillId="14" borderId="87" applyNumberFormat="0" applyAlignment="0" applyProtection="0"/>
    <xf numFmtId="0" fontId="10" fillId="6" borderId="73" applyNumberFormat="0" applyAlignment="0" applyProtection="0"/>
    <xf numFmtId="0" fontId="29" fillId="14" borderId="87" applyNumberFormat="0" applyAlignment="0" applyProtection="0"/>
    <xf numFmtId="0" fontId="10" fillId="40" borderId="81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40" borderId="86" applyNumberFormat="0" applyAlignment="0" applyProtection="0"/>
    <xf numFmtId="0" fontId="10" fillId="6" borderId="91" applyNumberFormat="0" applyAlignment="0" applyProtection="0"/>
    <xf numFmtId="0" fontId="36" fillId="0" borderId="75" applyNumberFormat="0" applyFill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21" fillId="9" borderId="72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1" fillId="46" borderId="80" applyNumberFormat="0" applyAlignment="0" applyProtection="0"/>
    <xf numFmtId="0" fontId="29" fillId="14" borderId="92" applyNumberFormat="0" applyAlignment="0" applyProtection="0"/>
    <xf numFmtId="0" fontId="21" fillId="9" borderId="99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36" fillId="0" borderId="88" applyNumberFormat="0" applyFill="0" applyAlignment="0" applyProtection="0"/>
    <xf numFmtId="0" fontId="10" fillId="40" borderId="73" applyNumberFormat="0" applyAlignment="0" applyProtection="0"/>
    <xf numFmtId="0" fontId="21" fillId="9" borderId="80" applyNumberFormat="0" applyAlignment="0" applyProtection="0"/>
    <xf numFmtId="0" fontId="36" fillId="0" borderId="93" applyNumberFormat="0" applyFill="0" applyAlignment="0" applyProtection="0"/>
    <xf numFmtId="0" fontId="10" fillId="40" borderId="86" applyNumberFormat="0" applyAlignment="0" applyProtection="0"/>
    <xf numFmtId="0" fontId="10" fillId="40" borderId="81" applyNumberFormat="0" applyAlignment="0" applyProtection="0"/>
    <xf numFmtId="0" fontId="18" fillId="14" borderId="90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36" fillId="0" borderId="88" applyNumberFormat="0" applyFill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0" fillId="6" borderId="10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9" fillId="14" borderId="74" applyNumberFormat="0" applyAlignment="0" applyProtection="0"/>
    <xf numFmtId="0" fontId="21" fillId="9" borderId="99" applyNumberFormat="0" applyAlignment="0" applyProtection="0"/>
    <xf numFmtId="0" fontId="10" fillId="6" borderId="81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18" fillId="14" borderId="99" applyNumberFormat="0" applyAlignment="0" applyProtection="0"/>
    <xf numFmtId="0" fontId="29" fillId="14" borderId="87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102" applyNumberFormat="0" applyFill="0" applyAlignment="0" applyProtection="0"/>
    <xf numFmtId="0" fontId="10" fillId="6" borderId="86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45" borderId="80" applyNumberFormat="0" applyAlignment="0" applyProtection="0"/>
    <xf numFmtId="0" fontId="10" fillId="40" borderId="73" applyNumberFormat="0" applyAlignment="0" applyProtection="0"/>
    <xf numFmtId="0" fontId="51" fillId="62" borderId="80" applyNumberFormat="0" applyAlignment="0" applyProtection="0"/>
    <xf numFmtId="0" fontId="18" fillId="14" borderId="72" applyNumberFormat="0" applyAlignment="0" applyProtection="0"/>
    <xf numFmtId="0" fontId="18" fillId="14" borderId="80" applyNumberFormat="0" applyAlignment="0" applyProtection="0"/>
    <xf numFmtId="0" fontId="21" fillId="9" borderId="72" applyNumberFormat="0" applyAlignment="0" applyProtection="0"/>
    <xf numFmtId="0" fontId="10" fillId="6" borderId="81" applyNumberFormat="0" applyAlignment="0" applyProtection="0"/>
    <xf numFmtId="0" fontId="29" fillId="62" borderId="74" applyNumberFormat="0" applyAlignment="0" applyProtection="0"/>
    <xf numFmtId="0" fontId="21" fillId="46" borderId="80" applyNumberFormat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1" fillId="9" borderId="85" applyNumberFormat="0" applyAlignment="0" applyProtection="0"/>
    <xf numFmtId="0" fontId="10" fillId="6" borderId="10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93" applyNumberFormat="0" applyFill="0" applyAlignment="0" applyProtection="0"/>
    <xf numFmtId="0" fontId="21" fillId="9" borderId="72" applyNumberFormat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36" fillId="0" borderId="88" applyNumberFormat="0" applyFill="0" applyAlignment="0" applyProtection="0"/>
    <xf numFmtId="0" fontId="10" fillId="6" borderId="73" applyNumberFormat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1" fillId="46" borderId="90" applyNumberFormat="0" applyAlignment="0" applyProtection="0"/>
    <xf numFmtId="0" fontId="18" fillId="14" borderId="80" applyNumberFormat="0" applyAlignment="0" applyProtection="0"/>
    <xf numFmtId="0" fontId="10" fillId="6" borderId="73" applyNumberFormat="0" applyAlignment="0" applyProtection="0"/>
    <xf numFmtId="0" fontId="29" fillId="14" borderId="87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1" fillId="9" borderId="85" applyNumberFormat="0" applyAlignment="0" applyProtection="0"/>
    <xf numFmtId="0" fontId="10" fillId="6" borderId="73" applyNumberFormat="0" applyAlignment="0" applyProtection="0"/>
    <xf numFmtId="0" fontId="36" fillId="0" borderId="93" applyNumberFormat="0" applyFill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36" fillId="0" borderId="88" applyNumberFormat="0" applyFill="0" applyAlignment="0" applyProtection="0"/>
    <xf numFmtId="0" fontId="21" fillId="9" borderId="90" applyNumberFormat="0" applyAlignment="0" applyProtection="0"/>
    <xf numFmtId="0" fontId="10" fillId="6" borderId="73" applyNumberFormat="0" applyAlignment="0" applyProtection="0"/>
    <xf numFmtId="0" fontId="36" fillId="0" borderId="83" applyNumberFormat="0" applyFill="0" applyAlignment="0" applyProtection="0"/>
    <xf numFmtId="0" fontId="10" fillId="40" borderId="86" applyNumberFormat="0" applyAlignment="0" applyProtection="0"/>
    <xf numFmtId="0" fontId="18" fillId="14" borderId="80" applyNumberFormat="0" applyAlignment="0" applyProtection="0"/>
    <xf numFmtId="0" fontId="10" fillId="6" borderId="73" applyNumberFormat="0" applyAlignment="0" applyProtection="0"/>
    <xf numFmtId="0" fontId="10" fillId="6" borderId="100" applyNumberFormat="0" applyAlignment="0" applyProtection="0"/>
    <xf numFmtId="0" fontId="36" fillId="0" borderId="75" applyNumberFormat="0" applyFill="0" applyAlignment="0" applyProtection="0"/>
    <xf numFmtId="0" fontId="29" fillId="14" borderId="92" applyNumberFormat="0" applyAlignment="0" applyProtection="0"/>
    <xf numFmtId="0" fontId="18" fillId="14" borderId="99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9" borderId="90" applyNumberFormat="0" applyAlignment="0" applyProtection="0"/>
    <xf numFmtId="0" fontId="36" fillId="0" borderId="103" applyNumberFormat="0" applyFill="0" applyAlignment="0" applyProtection="0"/>
    <xf numFmtId="0" fontId="36" fillId="0" borderId="93" applyNumberFormat="0" applyFill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51" fillId="62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46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45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85" applyNumberFormat="0" applyAlignment="0" applyProtection="0"/>
    <xf numFmtId="0" fontId="10" fillId="6" borderId="73" applyNumberFormat="0" applyAlignment="0" applyProtection="0"/>
    <xf numFmtId="0" fontId="21" fillId="46" borderId="85" applyNumberFormat="0" applyAlignment="0" applyProtection="0"/>
    <xf numFmtId="0" fontId="10" fillId="6" borderId="73" applyNumberFormat="0" applyAlignment="0" applyProtection="0"/>
    <xf numFmtId="0" fontId="21" fillId="45" borderId="80" applyNumberFormat="0" applyAlignment="0" applyProtection="0"/>
    <xf numFmtId="0" fontId="10" fillId="40" borderId="73" applyNumberFormat="0" applyAlignment="0" applyProtection="0"/>
    <xf numFmtId="0" fontId="29" fillId="62" borderId="8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46" borderId="90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8" fillId="14" borderId="85" applyNumberFormat="0" applyAlignment="0" applyProtection="0"/>
    <xf numFmtId="0" fontId="21" fillId="9" borderId="90" applyNumberFormat="0" applyAlignment="0" applyProtection="0"/>
    <xf numFmtId="0" fontId="21" fillId="45" borderId="80" applyNumberFormat="0" applyAlignment="0" applyProtection="0"/>
    <xf numFmtId="0" fontId="10" fillId="6" borderId="81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21" fillId="9" borderId="85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0" fontId="10" fillId="6" borderId="86" applyNumberFormat="0" applyAlignment="0" applyProtection="0"/>
    <xf numFmtId="0" fontId="10" fillId="6" borderId="73" applyNumberFormat="0" applyAlignment="0" applyProtection="0"/>
    <xf numFmtId="0" fontId="21" fillId="46" borderId="85" applyNumberFormat="0" applyAlignment="0" applyProtection="0"/>
    <xf numFmtId="0" fontId="10" fillId="40" borderId="73" applyNumberFormat="0" applyAlignment="0" applyProtection="0"/>
    <xf numFmtId="0" fontId="21" fillId="45" borderId="90" applyNumberFormat="0" applyAlignment="0" applyProtection="0"/>
    <xf numFmtId="0" fontId="10" fillId="6" borderId="73" applyNumberFormat="0" applyAlignment="0" applyProtection="0"/>
    <xf numFmtId="0" fontId="21" fillId="46" borderId="72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36" fillId="0" borderId="75" applyNumberFormat="0" applyFill="0" applyAlignment="0" applyProtection="0"/>
    <xf numFmtId="0" fontId="51" fillId="62" borderId="72" applyNumberFormat="0" applyAlignment="0" applyProtection="0"/>
    <xf numFmtId="0" fontId="10" fillId="40" borderId="91" applyNumberFormat="0" applyAlignment="0" applyProtection="0"/>
    <xf numFmtId="0" fontId="18" fillId="14" borderId="72" applyNumberFormat="0" applyAlignment="0" applyProtection="0"/>
    <xf numFmtId="0" fontId="18" fillId="14" borderId="85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90" applyNumberFormat="0" applyAlignment="0" applyProtection="0"/>
    <xf numFmtId="0" fontId="29" fillId="14" borderId="82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9" fillId="14" borderId="92" applyNumberFormat="0" applyAlignment="0" applyProtection="0"/>
    <xf numFmtId="0" fontId="18" fillId="14" borderId="85" applyNumberFormat="0" applyAlignment="0" applyProtection="0"/>
    <xf numFmtId="0" fontId="51" fillId="62" borderId="85" applyNumberFormat="0" applyAlignment="0" applyProtection="0"/>
    <xf numFmtId="0" fontId="10" fillId="40" borderId="86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18" fillId="14" borderId="72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86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0" fillId="6" borderId="86" applyNumberFormat="0" applyAlignment="0" applyProtection="0"/>
    <xf numFmtId="0" fontId="21" fillId="9" borderId="72" applyNumberFormat="0" applyAlignment="0" applyProtection="0"/>
    <xf numFmtId="0" fontId="10" fillId="6" borderId="91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29" fillId="14" borderId="74" applyNumberFormat="0" applyAlignment="0" applyProtection="0"/>
    <xf numFmtId="0" fontId="10" fillId="6" borderId="91" applyNumberFormat="0" applyAlignment="0" applyProtection="0"/>
    <xf numFmtId="0" fontId="18" fillId="14" borderId="85" applyNumberFormat="0" applyAlignment="0" applyProtection="0"/>
    <xf numFmtId="0" fontId="29" fillId="14" borderId="82" applyNumberFormat="0" applyAlignment="0" applyProtection="0"/>
    <xf numFmtId="0" fontId="21" fillId="9" borderId="90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29" fillId="14" borderId="92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10" fillId="6" borderId="100" applyNumberFormat="0" applyAlignment="0" applyProtection="0"/>
    <xf numFmtId="0" fontId="21" fillId="9" borderId="90" applyNumberFormat="0" applyAlignment="0" applyProtection="0"/>
    <xf numFmtId="0" fontId="21" fillId="46" borderId="80" applyNumberFormat="0" applyAlignment="0" applyProtection="0"/>
    <xf numFmtId="0" fontId="36" fillId="0" borderId="93" applyNumberFormat="0" applyFill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91" applyNumberFormat="0" applyAlignment="0" applyProtection="0"/>
    <xf numFmtId="0" fontId="36" fillId="0" borderId="102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14" borderId="101" applyNumberFormat="0" applyAlignment="0" applyProtection="0"/>
    <xf numFmtId="0" fontId="29" fillId="14" borderId="74" applyNumberFormat="0" applyAlignment="0" applyProtection="0"/>
    <xf numFmtId="0" fontId="21" fillId="9" borderId="99" applyNumberFormat="0" applyAlignment="0" applyProtection="0"/>
    <xf numFmtId="0" fontId="18" fillId="14" borderId="85" applyNumberFormat="0" applyAlignment="0" applyProtection="0"/>
    <xf numFmtId="0" fontId="21" fillId="45" borderId="72" applyNumberFormat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21" fillId="46" borderId="72" applyNumberFormat="0" applyAlignment="0" applyProtection="0"/>
    <xf numFmtId="0" fontId="36" fillId="0" borderId="75" applyNumberFormat="0" applyFill="0" applyAlignment="0" applyProtection="0"/>
    <xf numFmtId="0" fontId="21" fillId="46" borderId="72" applyNumberFormat="0" applyAlignment="0" applyProtection="0"/>
    <xf numFmtId="0" fontId="29" fillId="14" borderId="82" applyNumberFormat="0" applyAlignment="0" applyProtection="0"/>
    <xf numFmtId="0" fontId="51" fillId="62" borderId="80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8" fillId="14" borderId="99" applyNumberFormat="0" applyAlignment="0" applyProtection="0"/>
    <xf numFmtId="0" fontId="10" fillId="6" borderId="81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36" fillId="0" borderId="84" applyNumberFormat="0" applyFill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36" fillId="0" borderId="89" applyNumberFormat="0" applyFill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8" fillId="14" borderId="85" applyNumberFormat="0" applyAlignment="0" applyProtection="0"/>
    <xf numFmtId="0" fontId="29" fillId="14" borderId="92" applyNumberFormat="0" applyAlignment="0" applyProtection="0"/>
    <xf numFmtId="0" fontId="21" fillId="9" borderId="72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51" fillId="62" borderId="80" applyNumberFormat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21" fillId="9" borderId="99" applyNumberFormat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0" fillId="40" borderId="81" applyNumberFormat="0" applyAlignment="0" applyProtection="0"/>
    <xf numFmtId="0" fontId="29" fillId="14" borderId="101" applyNumberFormat="0" applyAlignment="0" applyProtection="0"/>
    <xf numFmtId="0" fontId="29" fillId="14" borderId="74" applyNumberFormat="0" applyAlignment="0" applyProtection="0"/>
    <xf numFmtId="0" fontId="10" fillId="40" borderId="100" applyNumberFormat="0" applyAlignment="0" applyProtection="0"/>
    <xf numFmtId="0" fontId="10" fillId="6" borderId="73" applyNumberFormat="0" applyAlignment="0" applyProtection="0"/>
    <xf numFmtId="0" fontId="36" fillId="0" borderId="88" applyNumberFormat="0" applyFill="0" applyAlignment="0" applyProtection="0"/>
    <xf numFmtId="0" fontId="29" fillId="14" borderId="82" applyNumberFormat="0" applyAlignment="0" applyProtection="0"/>
    <xf numFmtId="0" fontId="10" fillId="40" borderId="73" applyNumberFormat="0" applyAlignment="0" applyProtection="0"/>
    <xf numFmtId="0" fontId="10" fillId="6" borderId="81" applyNumberFormat="0" applyAlignment="0" applyProtection="0"/>
    <xf numFmtId="0" fontId="29" fillId="14" borderId="9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51" fillId="62" borderId="90" applyNumberFormat="0" applyAlignment="0" applyProtection="0"/>
    <xf numFmtId="0" fontId="36" fillId="0" borderId="83" applyNumberFormat="0" applyFill="0" applyAlignment="0" applyProtection="0"/>
    <xf numFmtId="0" fontId="21" fillId="46" borderId="80" applyNumberFormat="0" applyAlignment="0" applyProtection="0"/>
    <xf numFmtId="0" fontId="36" fillId="0" borderId="93" applyNumberFormat="0" applyFill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46" borderId="80" applyNumberFormat="0" applyAlignment="0" applyProtection="0"/>
    <xf numFmtId="0" fontId="36" fillId="0" borderId="83" applyNumberFormat="0" applyFill="0" applyAlignment="0" applyProtection="0"/>
    <xf numFmtId="0" fontId="29" fillId="14" borderId="87" applyNumberFormat="0" applyAlignment="0" applyProtection="0"/>
    <xf numFmtId="0" fontId="21" fillId="9" borderId="72" applyNumberFormat="0" applyAlignment="0" applyProtection="0"/>
    <xf numFmtId="0" fontId="51" fillId="62" borderId="72" applyNumberFormat="0" applyAlignment="0" applyProtection="0"/>
    <xf numFmtId="0" fontId="36" fillId="0" borderId="75" applyNumberFormat="0" applyFill="0" applyAlignment="0" applyProtection="0"/>
    <xf numFmtId="0" fontId="21" fillId="9" borderId="85" applyNumberFormat="0" applyAlignment="0" applyProtection="0"/>
    <xf numFmtId="0" fontId="36" fillId="0" borderId="83" applyNumberFormat="0" applyFill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9" fillId="14" borderId="87" applyNumberFormat="0" applyAlignment="0" applyProtection="0"/>
    <xf numFmtId="0" fontId="10" fillId="6" borderId="91" applyNumberFormat="0" applyAlignment="0" applyProtection="0"/>
    <xf numFmtId="0" fontId="10" fillId="40" borderId="81" applyNumberFormat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9" fillId="62" borderId="82" applyNumberFormat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1" fillId="9" borderId="99" applyNumberFormat="0" applyAlignment="0" applyProtection="0"/>
    <xf numFmtId="0" fontId="36" fillId="0" borderId="84" applyNumberFormat="0" applyFill="0" applyAlignment="0" applyProtection="0"/>
    <xf numFmtId="0" fontId="18" fillId="14" borderId="90" applyNumberFormat="0" applyAlignment="0" applyProtection="0"/>
    <xf numFmtId="0" fontId="18" fillId="14" borderId="80" applyNumberFormat="0" applyAlignment="0" applyProtection="0"/>
    <xf numFmtId="0" fontId="10" fillId="40" borderId="73" applyNumberFormat="0" applyAlignment="0" applyProtection="0"/>
    <xf numFmtId="0" fontId="36" fillId="0" borderId="93" applyNumberFormat="0" applyFill="0" applyAlignment="0" applyProtection="0"/>
    <xf numFmtId="0" fontId="10" fillId="40" borderId="73" applyNumberFormat="0" applyAlignment="0" applyProtection="0"/>
    <xf numFmtId="0" fontId="21" fillId="9" borderId="85" applyNumberFormat="0" applyAlignment="0" applyProtection="0"/>
    <xf numFmtId="0" fontId="10" fillId="40" borderId="73" applyNumberFormat="0" applyAlignment="0" applyProtection="0"/>
    <xf numFmtId="0" fontId="29" fillId="14" borderId="92" applyNumberFormat="0" applyAlignment="0" applyProtection="0"/>
    <xf numFmtId="0" fontId="36" fillId="0" borderId="75" applyNumberFormat="0" applyFill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90" applyNumberFormat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29" fillId="62" borderId="87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83" applyNumberFormat="0" applyFill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0" fillId="6" borderId="100" applyNumberFormat="0" applyAlignment="0" applyProtection="0"/>
    <xf numFmtId="0" fontId="10" fillId="6" borderId="81" applyNumberFormat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21" fillId="46" borderId="85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9" fillId="14" borderId="82" applyNumberFormat="0" applyAlignment="0" applyProtection="0"/>
    <xf numFmtId="0" fontId="21" fillId="9" borderId="90" applyNumberFormat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36" fillId="0" borderId="75" applyNumberFormat="0" applyFill="0" applyAlignment="0" applyProtection="0"/>
    <xf numFmtId="0" fontId="21" fillId="46" borderId="80" applyNumberFormat="0" applyAlignment="0" applyProtection="0"/>
    <xf numFmtId="0" fontId="36" fillId="0" borderId="84" applyNumberFormat="0" applyFill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45" borderId="80" applyNumberFormat="0" applyAlignment="0" applyProtection="0"/>
    <xf numFmtId="0" fontId="10" fillId="6" borderId="81" applyNumberFormat="0" applyAlignment="0" applyProtection="0"/>
    <xf numFmtId="0" fontId="10" fillId="6" borderId="91" applyNumberFormat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36" fillId="0" borderId="84" applyNumberFormat="0" applyFill="0" applyAlignment="0" applyProtection="0"/>
    <xf numFmtId="0" fontId="10" fillId="40" borderId="81" applyNumberFormat="0" applyAlignment="0" applyProtection="0"/>
    <xf numFmtId="0" fontId="21" fillId="46" borderId="72" applyNumberFormat="0" applyAlignment="0" applyProtection="0"/>
    <xf numFmtId="0" fontId="18" fillId="14" borderId="85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1" fillId="45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8" fillId="14" borderId="80" applyNumberFormat="0" applyAlignment="0" applyProtection="0"/>
    <xf numFmtId="0" fontId="21" fillId="46" borderId="72" applyNumberFormat="0" applyAlignment="0" applyProtection="0"/>
    <xf numFmtId="0" fontId="36" fillId="0" borderId="83" applyNumberFormat="0" applyFill="0" applyAlignment="0" applyProtection="0"/>
    <xf numFmtId="0" fontId="29" fillId="14" borderId="92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51" fillId="62" borderId="85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40" borderId="86" applyNumberFormat="0" applyAlignment="0" applyProtection="0"/>
    <xf numFmtId="0" fontId="29" fillId="62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1" fillId="46" borderId="85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21" fillId="9" borderId="90" applyNumberFormat="0" applyAlignment="0" applyProtection="0"/>
    <xf numFmtId="0" fontId="21" fillId="9" borderId="99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1" fillId="9" borderId="90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40" borderId="81" applyNumberFormat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18" fillId="14" borderId="9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76" applyNumberFormat="0" applyAlignment="0" applyProtection="0"/>
    <xf numFmtId="0" fontId="10" fillId="6" borderId="77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0" fillId="6" borderId="86" applyNumberFormat="0" applyAlignment="0" applyProtection="0"/>
    <xf numFmtId="0" fontId="21" fillId="46" borderId="72" applyNumberFormat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36" fillId="0" borderId="75" applyNumberFormat="0" applyFill="0" applyAlignment="0" applyProtection="0"/>
    <xf numFmtId="0" fontId="51" fillId="62" borderId="80" applyNumberFormat="0" applyAlignment="0" applyProtection="0"/>
    <xf numFmtId="0" fontId="36" fillId="0" borderId="83" applyNumberFormat="0" applyFill="0" applyAlignment="0" applyProtection="0"/>
    <xf numFmtId="0" fontId="21" fillId="9" borderId="85" applyNumberFormat="0" applyAlignment="0" applyProtection="0"/>
    <xf numFmtId="0" fontId="29" fillId="62" borderId="74" applyNumberFormat="0" applyAlignment="0" applyProtection="0"/>
    <xf numFmtId="0" fontId="29" fillId="62" borderId="82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10" fillId="6" borderId="91" applyNumberFormat="0" applyAlignment="0" applyProtection="0"/>
    <xf numFmtId="0" fontId="29" fillId="14" borderId="82" applyNumberFormat="0" applyAlignment="0" applyProtection="0"/>
    <xf numFmtId="0" fontId="21" fillId="9" borderId="85" applyNumberFormat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10" fillId="6" borderId="81" applyNumberFormat="0" applyAlignment="0" applyProtection="0"/>
    <xf numFmtId="0" fontId="10" fillId="6" borderId="73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9" fillId="14" borderId="74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21" fillId="9" borderId="80" applyNumberFormat="0" applyAlignment="0" applyProtection="0"/>
    <xf numFmtId="0" fontId="18" fillId="14" borderId="99" applyNumberFormat="0" applyAlignment="0" applyProtection="0"/>
    <xf numFmtId="0" fontId="10" fillId="40" borderId="100" applyNumberFormat="0" applyAlignment="0" applyProtection="0"/>
    <xf numFmtId="0" fontId="36" fillId="0" borderId="83" applyNumberFormat="0" applyFill="0" applyAlignment="0" applyProtection="0"/>
    <xf numFmtId="0" fontId="36" fillId="0" borderId="88" applyNumberFormat="0" applyFill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9" fillId="14" borderId="82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10" fillId="6" borderId="86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51" fillId="62" borderId="72" applyNumberFormat="0" applyAlignment="0" applyProtection="0"/>
    <xf numFmtId="0" fontId="21" fillId="9" borderId="90" applyNumberFormat="0" applyAlignment="0" applyProtection="0"/>
    <xf numFmtId="0" fontId="29" fillId="14" borderId="82" applyNumberFormat="0" applyAlignment="0" applyProtection="0"/>
    <xf numFmtId="0" fontId="29" fillId="62" borderId="82" applyNumberFormat="0" applyAlignment="0" applyProtection="0"/>
    <xf numFmtId="0" fontId="36" fillId="0" borderId="83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9" fillId="14" borderId="87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29" fillId="14" borderId="92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21" fillId="9" borderId="90" applyNumberFormat="0" applyAlignment="0" applyProtection="0"/>
    <xf numFmtId="0" fontId="21" fillId="9" borderId="8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62" borderId="82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9" fillId="14" borderId="92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9" borderId="7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36" fillId="0" borderId="94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85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9" fillId="62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36" fillId="0" borderId="75" applyNumberFormat="0" applyFill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29" fillId="14" borderId="92" applyNumberFormat="0" applyAlignment="0" applyProtection="0"/>
    <xf numFmtId="0" fontId="29" fillId="14" borderId="101" applyNumberFormat="0" applyAlignment="0" applyProtection="0"/>
    <xf numFmtId="0" fontId="21" fillId="46" borderId="85" applyNumberFormat="0" applyAlignment="0" applyProtection="0"/>
    <xf numFmtId="0" fontId="29" fillId="62" borderId="82" applyNumberFormat="0" applyAlignment="0" applyProtection="0"/>
    <xf numFmtId="0" fontId="21" fillId="46" borderId="90" applyNumberFormat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18" fillId="14" borderId="85" applyNumberFormat="0" applyAlignment="0" applyProtection="0"/>
    <xf numFmtId="0" fontId="29" fillId="14" borderId="74" applyNumberFormat="0" applyAlignment="0" applyProtection="0"/>
    <xf numFmtId="0" fontId="18" fillId="14" borderId="85" applyNumberFormat="0" applyAlignment="0" applyProtection="0"/>
    <xf numFmtId="0" fontId="18" fillId="14" borderId="90" applyNumberFormat="0" applyAlignment="0" applyProtection="0"/>
    <xf numFmtId="0" fontId="36" fillId="0" borderId="88" applyNumberFormat="0" applyFill="0" applyAlignment="0" applyProtection="0"/>
    <xf numFmtId="0" fontId="10" fillId="6" borderId="91" applyNumberFormat="0" applyAlignment="0" applyProtection="0"/>
    <xf numFmtId="0" fontId="10" fillId="40" borderId="86" applyNumberFormat="0" applyAlignment="0" applyProtection="0"/>
    <xf numFmtId="0" fontId="18" fillId="14" borderId="85" applyNumberFormat="0" applyAlignment="0" applyProtection="0"/>
    <xf numFmtId="0" fontId="36" fillId="0" borderId="83" applyNumberFormat="0" applyFill="0" applyAlignment="0" applyProtection="0"/>
    <xf numFmtId="0" fontId="10" fillId="6" borderId="91" applyNumberFormat="0" applyAlignment="0" applyProtection="0"/>
    <xf numFmtId="0" fontId="21" fillId="9" borderId="99" applyNumberFormat="0" applyAlignment="0" applyProtection="0"/>
    <xf numFmtId="0" fontId="18" fillId="14" borderId="80" applyNumberFormat="0" applyAlignment="0" applyProtection="0"/>
    <xf numFmtId="0" fontId="18" fillId="14" borderId="90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40" borderId="9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10" fillId="6" borderId="86" applyNumberFormat="0" applyAlignment="0" applyProtection="0"/>
    <xf numFmtId="0" fontId="18" fillId="14" borderId="99" applyNumberFormat="0" applyAlignment="0" applyProtection="0"/>
    <xf numFmtId="0" fontId="21" fillId="45" borderId="80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18" fillId="14" borderId="80" applyNumberFormat="0" applyAlignment="0" applyProtection="0"/>
    <xf numFmtId="0" fontId="21" fillId="45" borderId="80" applyNumberFormat="0" applyAlignment="0" applyProtection="0"/>
    <xf numFmtId="0" fontId="21" fillId="9" borderId="90" applyNumberFormat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0" fillId="40" borderId="73" applyNumberFormat="0" applyAlignment="0" applyProtection="0"/>
    <xf numFmtId="0" fontId="36" fillId="0" borderId="83" applyNumberFormat="0" applyFill="0" applyAlignment="0" applyProtection="0"/>
    <xf numFmtId="0" fontId="29" fillId="62" borderId="87" applyNumberFormat="0" applyAlignment="0" applyProtection="0"/>
    <xf numFmtId="0" fontId="36" fillId="0" borderId="75" applyNumberFormat="0" applyFill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8" fillId="14" borderId="85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40" borderId="81" applyNumberFormat="0" applyAlignment="0" applyProtection="0"/>
    <xf numFmtId="0" fontId="18" fillId="14" borderId="72" applyNumberFormat="0" applyAlignment="0" applyProtection="0"/>
    <xf numFmtId="0" fontId="36" fillId="0" borderId="93" applyNumberFormat="0" applyFill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36" fillId="0" borderId="93" applyNumberFormat="0" applyFill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21" fillId="46" borderId="80" applyNumberFormat="0" applyAlignment="0" applyProtection="0"/>
    <xf numFmtId="0" fontId="29" fillId="14" borderId="87" applyNumberFormat="0" applyAlignment="0" applyProtection="0"/>
    <xf numFmtId="0" fontId="29" fillId="14" borderId="101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21" fillId="46" borderId="85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83" applyNumberFormat="0" applyFill="0" applyAlignment="0" applyProtection="0"/>
    <xf numFmtId="0" fontId="18" fillId="14" borderId="72" applyNumberFormat="0" applyAlignment="0" applyProtection="0"/>
    <xf numFmtId="0" fontId="18" fillId="14" borderId="99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83" applyNumberFormat="0" applyFill="0" applyAlignment="0" applyProtection="0"/>
    <xf numFmtId="0" fontId="10" fillId="6" borderId="91" applyNumberFormat="0" applyAlignment="0" applyProtection="0"/>
    <xf numFmtId="0" fontId="36" fillId="0" borderId="83" applyNumberFormat="0" applyFill="0" applyAlignment="0" applyProtection="0"/>
    <xf numFmtId="0" fontId="10" fillId="6" borderId="73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40" borderId="81" applyNumberFormat="0" applyAlignment="0" applyProtection="0"/>
    <xf numFmtId="0" fontId="36" fillId="0" borderId="75" applyNumberFormat="0" applyFill="0" applyAlignment="0" applyProtection="0"/>
    <xf numFmtId="0" fontId="10" fillId="40" borderId="86" applyNumberFormat="0" applyAlignment="0" applyProtection="0"/>
    <xf numFmtId="0" fontId="21" fillId="9" borderId="72" applyNumberFormat="0" applyAlignment="0" applyProtection="0"/>
    <xf numFmtId="0" fontId="29" fillId="62" borderId="92" applyNumberFormat="0" applyAlignment="0" applyProtection="0"/>
    <xf numFmtId="0" fontId="18" fillId="14" borderId="90" applyNumberFormat="0" applyAlignment="0" applyProtection="0"/>
    <xf numFmtId="0" fontId="36" fillId="0" borderId="88" applyNumberFormat="0" applyFill="0" applyAlignment="0" applyProtection="0"/>
    <xf numFmtId="0" fontId="21" fillId="9" borderId="72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29" fillId="14" borderId="92" applyNumberFormat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21" fillId="9" borderId="90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36" fillId="0" borderId="83" applyNumberFormat="0" applyFill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40" borderId="73" applyNumberFormat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8" fillId="14" borderId="72" applyNumberFormat="0" applyAlignment="0" applyProtection="0"/>
    <xf numFmtId="0" fontId="36" fillId="0" borderId="84" applyNumberFormat="0" applyFill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86" applyNumberFormat="0" applyAlignment="0" applyProtection="0"/>
    <xf numFmtId="0" fontId="29" fillId="62" borderId="82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45" borderId="72" applyNumberFormat="0" applyAlignment="0" applyProtection="0"/>
    <xf numFmtId="0" fontId="18" fillId="14" borderId="99" applyNumberFormat="0" applyAlignment="0" applyProtection="0"/>
    <xf numFmtId="0" fontId="21" fillId="9" borderId="80" applyNumberFormat="0" applyAlignment="0" applyProtection="0"/>
    <xf numFmtId="0" fontId="36" fillId="0" borderId="75" applyNumberFormat="0" applyFill="0" applyAlignment="0" applyProtection="0"/>
    <xf numFmtId="0" fontId="18" fillId="14" borderId="80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46" borderId="85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29" fillId="14" borderId="9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40" borderId="73" applyNumberFormat="0" applyAlignment="0" applyProtection="0"/>
    <xf numFmtId="0" fontId="29" fillId="62" borderId="8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10" fillId="6" borderId="73" applyNumberFormat="0" applyAlignment="0" applyProtection="0"/>
    <xf numFmtId="0" fontId="36" fillId="0" borderId="93" applyNumberFormat="0" applyFill="0" applyAlignment="0" applyProtection="0"/>
    <xf numFmtId="0" fontId="18" fillId="14" borderId="80" applyNumberFormat="0" applyAlignment="0" applyProtection="0"/>
    <xf numFmtId="0" fontId="10" fillId="40" borderId="73" applyNumberFormat="0" applyAlignment="0" applyProtection="0"/>
    <xf numFmtId="0" fontId="10" fillId="6" borderId="81" applyNumberFormat="0" applyAlignment="0" applyProtection="0"/>
    <xf numFmtId="0" fontId="29" fillId="62" borderId="87" applyNumberFormat="0" applyAlignment="0" applyProtection="0"/>
    <xf numFmtId="0" fontId="29" fillId="14" borderId="87" applyNumberFormat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6" borderId="91" applyNumberFormat="0" applyAlignment="0" applyProtection="0"/>
    <xf numFmtId="0" fontId="21" fillId="9" borderId="85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10" fillId="40" borderId="86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21" fillId="9" borderId="90" applyNumberFormat="0" applyAlignment="0" applyProtection="0"/>
    <xf numFmtId="0" fontId="18" fillId="14" borderId="99" applyNumberFormat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21" fillId="9" borderId="85" applyNumberFormat="0" applyAlignment="0" applyProtection="0"/>
    <xf numFmtId="0" fontId="29" fillId="14" borderId="74" applyNumberFormat="0" applyAlignment="0" applyProtection="0"/>
    <xf numFmtId="0" fontId="36" fillId="0" borderId="102" applyNumberFormat="0" applyFill="0" applyAlignment="0" applyProtection="0"/>
    <xf numFmtId="0" fontId="21" fillId="9" borderId="85" applyNumberFormat="0" applyAlignment="0" applyProtection="0"/>
    <xf numFmtId="0" fontId="36" fillId="0" borderId="102" applyNumberFormat="0" applyFill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21" fillId="46" borderId="85" applyNumberFormat="0" applyAlignment="0" applyProtection="0"/>
    <xf numFmtId="0" fontId="36" fillId="0" borderId="83" applyNumberFormat="0" applyFill="0" applyAlignment="0" applyProtection="0"/>
    <xf numFmtId="0" fontId="29" fillId="14" borderId="101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93" applyNumberFormat="0" applyFill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8" fillId="14" borderId="90" applyNumberFormat="0" applyAlignment="0" applyProtection="0"/>
    <xf numFmtId="0" fontId="21" fillId="45" borderId="99" applyNumberFormat="0" applyAlignment="0" applyProtection="0"/>
    <xf numFmtId="0" fontId="18" fillId="14" borderId="90" applyNumberFormat="0" applyAlignment="0" applyProtection="0"/>
    <xf numFmtId="0" fontId="29" fillId="14" borderId="82" applyNumberFormat="0" applyAlignment="0" applyProtection="0"/>
    <xf numFmtId="0" fontId="21" fillId="46" borderId="72" applyNumberFormat="0" applyAlignment="0" applyProtection="0"/>
    <xf numFmtId="0" fontId="10" fillId="40" borderId="100" applyNumberFormat="0" applyAlignment="0" applyProtection="0"/>
    <xf numFmtId="0" fontId="36" fillId="0" borderId="93" applyNumberFormat="0" applyFill="0" applyAlignment="0" applyProtection="0"/>
    <xf numFmtId="0" fontId="29" fillId="14" borderId="82" applyNumberFormat="0" applyAlignment="0" applyProtection="0"/>
    <xf numFmtId="0" fontId="51" fillId="62" borderId="72" applyNumberFormat="0" applyAlignment="0" applyProtection="0"/>
    <xf numFmtId="0" fontId="10" fillId="6" borderId="81" applyNumberFormat="0" applyAlignment="0" applyProtection="0"/>
    <xf numFmtId="0" fontId="10" fillId="6" borderId="86" applyNumberFormat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36" fillId="0" borderId="88" applyNumberFormat="0" applyFill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21" fillId="9" borderId="85" applyNumberFormat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21" fillId="9" borderId="72" applyNumberFormat="0" applyAlignment="0" applyProtection="0"/>
    <xf numFmtId="0" fontId="21" fillId="9" borderId="85" applyNumberFormat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36" fillId="0" borderId="75" applyNumberFormat="0" applyFill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9" fillId="14" borderId="82" applyNumberFormat="0" applyAlignment="0" applyProtection="0"/>
    <xf numFmtId="0" fontId="10" fillId="6" borderId="86" applyNumberFormat="0" applyAlignment="0" applyProtection="0"/>
    <xf numFmtId="0" fontId="36" fillId="0" borderId="75" applyNumberFormat="0" applyFill="0" applyAlignment="0" applyProtection="0"/>
    <xf numFmtId="0" fontId="36" fillId="0" borderId="88" applyNumberFormat="0" applyFill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21" fillId="46" borderId="85" applyNumberFormat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82" applyNumberFormat="0" applyAlignment="0" applyProtection="0"/>
    <xf numFmtId="0" fontId="21" fillId="9" borderId="90" applyNumberFormat="0" applyAlignment="0" applyProtection="0"/>
    <xf numFmtId="0" fontId="29" fillId="14" borderId="82" applyNumberFormat="0" applyAlignment="0" applyProtection="0"/>
    <xf numFmtId="0" fontId="18" fillId="14" borderId="99" applyNumberFormat="0" applyAlignment="0" applyProtection="0"/>
    <xf numFmtId="0" fontId="36" fillId="0" borderId="94" applyNumberFormat="0" applyFill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29" fillId="14" borderId="92" applyNumberFormat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0" fontId="36" fillId="0" borderId="83" applyNumberFormat="0" applyFill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51" fillId="62" borderId="85" applyNumberFormat="0" applyAlignment="0" applyProtection="0"/>
    <xf numFmtId="0" fontId="21" fillId="9" borderId="7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0" fillId="6" borderId="81" applyNumberFormat="0" applyAlignment="0" applyProtection="0"/>
    <xf numFmtId="0" fontId="10" fillId="6" borderId="91" applyNumberFormat="0" applyAlignment="0" applyProtection="0"/>
    <xf numFmtId="0" fontId="36" fillId="0" borderId="88" applyNumberFormat="0" applyFill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91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87" applyNumberFormat="0" applyAlignment="0" applyProtection="0"/>
    <xf numFmtId="0" fontId="29" fillId="14" borderId="92" applyNumberFormat="0" applyAlignment="0" applyProtection="0"/>
    <xf numFmtId="0" fontId="29" fillId="14" borderId="87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21" fillId="46" borderId="80" applyNumberFormat="0" applyAlignment="0" applyProtection="0"/>
    <xf numFmtId="0" fontId="10" fillId="6" borderId="73" applyNumberFormat="0" applyAlignment="0" applyProtection="0"/>
    <xf numFmtId="0" fontId="10" fillId="6" borderId="86" applyNumberFormat="0" applyAlignment="0" applyProtection="0"/>
    <xf numFmtId="0" fontId="10" fillId="6" borderId="91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36" fillId="0" borderId="102" applyNumberFormat="0" applyFill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8" fillId="14" borderId="85" applyNumberFormat="0" applyAlignment="0" applyProtection="0"/>
    <xf numFmtId="0" fontId="29" fillId="14" borderId="74" applyNumberFormat="0" applyAlignment="0" applyProtection="0"/>
    <xf numFmtId="0" fontId="18" fillId="14" borderId="85" applyNumberFormat="0" applyAlignment="0" applyProtection="0"/>
    <xf numFmtId="0" fontId="21" fillId="46" borderId="80" applyNumberFormat="0" applyAlignment="0" applyProtection="0"/>
    <xf numFmtId="0" fontId="10" fillId="40" borderId="73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29" fillId="62" borderId="82" applyNumberFormat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21" fillId="9" borderId="80" applyNumberFormat="0" applyAlignment="0" applyProtection="0"/>
    <xf numFmtId="0" fontId="21" fillId="45" borderId="85" applyNumberFormat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21" fillId="46" borderId="85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1" fillId="46" borderId="85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90" applyNumberFormat="0" applyAlignment="0" applyProtection="0"/>
    <xf numFmtId="0" fontId="21" fillId="9" borderId="85" applyNumberFormat="0" applyAlignment="0" applyProtection="0"/>
    <xf numFmtId="0" fontId="10" fillId="40" borderId="81" applyNumberFormat="0" applyAlignment="0" applyProtection="0"/>
    <xf numFmtId="0" fontId="36" fillId="0" borderId="102" applyNumberFormat="0" applyFill="0" applyAlignment="0" applyProtection="0"/>
    <xf numFmtId="0" fontId="21" fillId="9" borderId="85" applyNumberFormat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7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36" fillId="0" borderId="83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8" fillId="14" borderId="80" applyNumberFormat="0" applyAlignment="0" applyProtection="0"/>
    <xf numFmtId="0" fontId="21" fillId="9" borderId="72" applyNumberFormat="0" applyAlignment="0" applyProtection="0"/>
    <xf numFmtId="0" fontId="36" fillId="0" borderId="83" applyNumberFormat="0" applyFill="0" applyAlignment="0" applyProtection="0"/>
    <xf numFmtId="0" fontId="10" fillId="6" borderId="73" applyNumberFormat="0" applyAlignment="0" applyProtection="0"/>
    <xf numFmtId="0" fontId="21" fillId="46" borderId="80" applyNumberFormat="0" applyAlignment="0" applyProtection="0"/>
    <xf numFmtId="0" fontId="36" fillId="0" borderId="84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51" fillId="62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1" fillId="46" borderId="8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36" fillId="0" borderId="88" applyNumberFormat="0" applyFill="0" applyAlignment="0" applyProtection="0"/>
    <xf numFmtId="0" fontId="36" fillId="0" borderId="75" applyNumberFormat="0" applyFill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40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102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45" borderId="72" applyNumberFormat="0" applyAlignment="0" applyProtection="0"/>
    <xf numFmtId="0" fontId="10" fillId="6" borderId="73" applyNumberFormat="0" applyAlignment="0" applyProtection="0"/>
    <xf numFmtId="0" fontId="21" fillId="9" borderId="90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62" borderId="74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1" fillId="46" borderId="85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74" applyNumberFormat="0" applyAlignment="0" applyProtection="0"/>
    <xf numFmtId="0" fontId="29" fillId="14" borderId="82" applyNumberFormat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45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36" fillId="0" borderId="93" applyNumberFormat="0" applyFill="0" applyAlignment="0" applyProtection="0"/>
    <xf numFmtId="0" fontId="10" fillId="6" borderId="81" applyNumberFormat="0" applyAlignment="0" applyProtection="0"/>
    <xf numFmtId="0" fontId="10" fillId="6" borderId="100" applyNumberFormat="0" applyAlignment="0" applyProtection="0"/>
    <xf numFmtId="0" fontId="21" fillId="46" borderId="72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36" fillId="0" borderId="102" applyNumberFormat="0" applyFill="0" applyAlignment="0" applyProtection="0"/>
    <xf numFmtId="0" fontId="18" fillId="14" borderId="72" applyNumberFormat="0" applyAlignment="0" applyProtection="0"/>
    <xf numFmtId="0" fontId="29" fillId="14" borderId="87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29" fillId="62" borderId="87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1" fillId="46" borderId="72" applyNumberFormat="0" applyAlignment="0" applyProtection="0"/>
    <xf numFmtId="0" fontId="21" fillId="9" borderId="76" applyNumberFormat="0" applyAlignment="0" applyProtection="0"/>
    <xf numFmtId="0" fontId="10" fillId="6" borderId="77" applyNumberFormat="0" applyAlignment="0" applyProtection="0"/>
    <xf numFmtId="0" fontId="36" fillId="0" borderId="79" applyNumberFormat="0" applyFill="0" applyAlignment="0" applyProtection="0"/>
    <xf numFmtId="0" fontId="21" fillId="9" borderId="80" applyNumberFormat="0" applyAlignment="0" applyProtection="0"/>
    <xf numFmtId="0" fontId="21" fillId="9" borderId="90" applyNumberFormat="0" applyAlignment="0" applyProtection="0"/>
    <xf numFmtId="0" fontId="18" fillId="14" borderId="80" applyNumberFormat="0" applyAlignment="0" applyProtection="0"/>
    <xf numFmtId="0" fontId="21" fillId="9" borderId="7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62" borderId="74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18" fillId="14" borderId="72" applyNumberFormat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51" fillId="62" borderId="85" applyNumberFormat="0" applyAlignment="0" applyProtection="0"/>
    <xf numFmtId="0" fontId="51" fillId="62" borderId="80" applyNumberFormat="0" applyAlignment="0" applyProtection="0"/>
    <xf numFmtId="0" fontId="29" fillId="14" borderId="92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51" fillId="62" borderId="72" applyNumberFormat="0" applyAlignment="0" applyProtection="0"/>
    <xf numFmtId="0" fontId="21" fillId="9" borderId="72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51" fillId="62" borderId="85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9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21" fillId="9" borderId="99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21" fillId="9" borderId="80" applyNumberFormat="0" applyAlignment="0" applyProtection="0"/>
    <xf numFmtId="0" fontId="21" fillId="46" borderId="72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21" fillId="46" borderId="7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7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45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1" fillId="45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45" borderId="80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51" fillId="62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101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1" fillId="45" borderId="85" applyNumberFormat="0" applyAlignment="0" applyProtection="0"/>
    <xf numFmtId="0" fontId="36" fillId="0" borderId="93" applyNumberFormat="0" applyFill="0" applyAlignment="0" applyProtection="0"/>
    <xf numFmtId="0" fontId="21" fillId="45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8" fillId="14" borderId="76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51" fillId="62" borderId="80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88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8" fillId="14" borderId="85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8" fillId="14" borderId="99" applyNumberFormat="0" applyAlignment="0" applyProtection="0"/>
    <xf numFmtId="0" fontId="18" fillId="14" borderId="80" applyNumberFormat="0" applyAlignment="0" applyProtection="0"/>
    <xf numFmtId="0" fontId="21" fillId="45" borderId="80" applyNumberFormat="0" applyAlignment="0" applyProtection="0"/>
    <xf numFmtId="0" fontId="21" fillId="9" borderId="80" applyNumberFormat="0" applyAlignment="0" applyProtection="0"/>
    <xf numFmtId="0" fontId="21" fillId="46" borderId="72" applyNumberFormat="0" applyAlignment="0" applyProtection="0"/>
    <xf numFmtId="0" fontId="10" fillId="6" borderId="81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93" applyNumberFormat="0" applyFill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46" borderId="80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10" fillId="40" borderId="86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10" fillId="6" borderId="86" applyNumberFormat="0" applyAlignment="0" applyProtection="0"/>
    <xf numFmtId="0" fontId="36" fillId="0" borderId="84" applyNumberFormat="0" applyFill="0" applyAlignment="0" applyProtection="0"/>
    <xf numFmtId="0" fontId="10" fillId="6" borderId="81" applyNumberFormat="0" applyAlignment="0" applyProtection="0"/>
    <xf numFmtId="0" fontId="21" fillId="46" borderId="85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9" borderId="72" applyNumberFormat="0" applyAlignment="0" applyProtection="0"/>
    <xf numFmtId="0" fontId="29" fillId="14" borderId="9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21" fillId="45" borderId="72" applyNumberFormat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51" fillId="62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51" fillId="62" borderId="72" applyNumberFormat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29" fillId="14" borderId="87" applyNumberFormat="0" applyAlignment="0" applyProtection="0"/>
    <xf numFmtId="0" fontId="10" fillId="6" borderId="73" applyNumberFormat="0" applyAlignment="0" applyProtection="0"/>
    <xf numFmtId="0" fontId="36" fillId="0" borderId="88" applyNumberFormat="0" applyFill="0" applyAlignment="0" applyProtection="0"/>
    <xf numFmtId="0" fontId="51" fillId="62" borderId="72" applyNumberFormat="0" applyAlignment="0" applyProtection="0"/>
    <xf numFmtId="0" fontId="21" fillId="9" borderId="85" applyNumberFormat="0" applyAlignment="0" applyProtection="0"/>
    <xf numFmtId="0" fontId="36" fillId="0" borderId="75" applyNumberFormat="0" applyFill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36" fillId="0" borderId="102" applyNumberFormat="0" applyFill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10" fillId="40" borderId="73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9" fillId="62" borderId="82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36" fillId="0" borderId="83" applyNumberFormat="0" applyFill="0" applyAlignment="0" applyProtection="0"/>
    <xf numFmtId="0" fontId="10" fillId="40" borderId="100" applyNumberFormat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9" fillId="14" borderId="92" applyNumberFormat="0" applyAlignment="0" applyProtection="0"/>
    <xf numFmtId="0" fontId="18" fillId="14" borderId="80" applyNumberFormat="0" applyAlignment="0" applyProtection="0"/>
    <xf numFmtId="0" fontId="29" fillId="62" borderId="82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36" fillId="0" borderId="83" applyNumberFormat="0" applyFill="0" applyAlignment="0" applyProtection="0"/>
    <xf numFmtId="0" fontId="10" fillId="6" borderId="91" applyNumberFormat="0" applyAlignment="0" applyProtection="0"/>
    <xf numFmtId="0" fontId="18" fillId="14" borderId="99" applyNumberFormat="0" applyAlignment="0" applyProtection="0"/>
    <xf numFmtId="0" fontId="36" fillId="0" borderId="93" applyNumberFormat="0" applyFill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9" fillId="62" borderId="87" applyNumberFormat="0" applyAlignment="0" applyProtection="0"/>
    <xf numFmtId="0" fontId="10" fillId="6" borderId="86" applyNumberFormat="0" applyAlignment="0" applyProtection="0"/>
    <xf numFmtId="0" fontId="21" fillId="9" borderId="90" applyNumberFormat="0" applyAlignment="0" applyProtection="0"/>
    <xf numFmtId="0" fontId="18" fillId="14" borderId="85" applyNumberFormat="0" applyAlignment="0" applyProtection="0"/>
    <xf numFmtId="0" fontId="10" fillId="6" borderId="100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45" borderId="80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85" applyNumberFormat="0" applyAlignment="0" applyProtection="0"/>
    <xf numFmtId="0" fontId="21" fillId="46" borderId="72" applyNumberFormat="0" applyAlignment="0" applyProtection="0"/>
    <xf numFmtId="0" fontId="10" fillId="6" borderId="81" applyNumberFormat="0" applyAlignment="0" applyProtection="0"/>
    <xf numFmtId="0" fontId="29" fillId="14" borderId="92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1" fillId="46" borderId="85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0" fillId="6" borderId="73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21" fillId="9" borderId="85" applyNumberFormat="0" applyAlignment="0" applyProtection="0"/>
    <xf numFmtId="0" fontId="36" fillId="0" borderId="83" applyNumberFormat="0" applyFill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1" fillId="9" borderId="72" applyNumberFormat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74" applyNumberFormat="0" applyAlignment="0" applyProtection="0"/>
    <xf numFmtId="0" fontId="21" fillId="9" borderId="85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46" borderId="85" applyNumberFormat="0" applyAlignment="0" applyProtection="0"/>
    <xf numFmtId="0" fontId="36" fillId="0" borderId="75" applyNumberFormat="0" applyFill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45" borderId="72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51" fillId="62" borderId="72" applyNumberFormat="0" applyAlignment="0" applyProtection="0"/>
    <xf numFmtId="0" fontId="36" fillId="0" borderId="75" applyNumberFormat="0" applyFill="0" applyAlignment="0" applyProtection="0"/>
    <xf numFmtId="0" fontId="36" fillId="0" borderId="93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36" fillId="0" borderId="93" applyNumberFormat="0" applyFill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36" fillId="0" borderId="93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21" fillId="45" borderId="72" applyNumberFormat="0" applyAlignment="0" applyProtection="0"/>
    <xf numFmtId="0" fontId="21" fillId="46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45" borderId="72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8" fillId="14" borderId="90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21" fillId="46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8" fillId="14" borderId="90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29" fillId="62" borderId="74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46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0" fillId="6" borderId="91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46" borderId="85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40" borderId="100" applyNumberFormat="0" applyAlignment="0" applyProtection="0"/>
    <xf numFmtId="0" fontId="29" fillId="14" borderId="92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45" borderId="85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51" fillId="62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46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46" borderId="85" applyNumberFormat="0" applyAlignment="0" applyProtection="0"/>
    <xf numFmtId="0" fontId="36" fillId="0" borderId="89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84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9" borderId="90" applyNumberFormat="0" applyAlignment="0" applyProtection="0"/>
    <xf numFmtId="0" fontId="10" fillId="6" borderId="10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40" borderId="81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21" fillId="46" borderId="80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21" fillId="45" borderId="85" applyNumberFormat="0" applyAlignment="0" applyProtection="0"/>
    <xf numFmtId="0" fontId="21" fillId="9" borderId="90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45" borderId="85" applyNumberFormat="0" applyAlignment="0" applyProtection="0"/>
    <xf numFmtId="0" fontId="10" fillId="40" borderId="86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21" fillId="46" borderId="90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10" fillId="6" borderId="91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21" fillId="46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21" fillId="45" borderId="80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1" fillId="9" borderId="90" applyNumberFormat="0" applyAlignment="0" applyProtection="0"/>
    <xf numFmtId="0" fontId="18" fillId="14" borderId="99" applyNumberFormat="0" applyAlignment="0" applyProtection="0"/>
    <xf numFmtId="0" fontId="36" fillId="0" borderId="93" applyNumberFormat="0" applyFill="0" applyAlignment="0" applyProtection="0"/>
    <xf numFmtId="0" fontId="29" fillId="14" borderId="101" applyNumberFormat="0" applyAlignment="0" applyProtection="0"/>
    <xf numFmtId="0" fontId="36" fillId="0" borderId="93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0" fillId="40" borderId="91" applyNumberFormat="0" applyAlignment="0" applyProtection="0"/>
    <xf numFmtId="0" fontId="21" fillId="9" borderId="76" applyNumberFormat="0" applyAlignment="0" applyProtection="0"/>
    <xf numFmtId="0" fontId="36" fillId="0" borderId="75" applyNumberFormat="0" applyFill="0" applyAlignment="0" applyProtection="0"/>
    <xf numFmtId="0" fontId="18" fillId="14" borderId="85" applyNumberFormat="0" applyAlignment="0" applyProtection="0"/>
    <xf numFmtId="0" fontId="10" fillId="6" borderId="73" applyNumberFormat="0" applyAlignment="0" applyProtection="0"/>
    <xf numFmtId="0" fontId="36" fillId="0" borderId="88" applyNumberFormat="0" applyFill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0" fillId="6" borderId="73" applyNumberFormat="0" applyAlignment="0" applyProtection="0"/>
    <xf numFmtId="0" fontId="36" fillId="0" borderId="102" applyNumberFormat="0" applyFill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1" fillId="46" borderId="80" applyNumberFormat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36" fillId="0" borderId="83" applyNumberFormat="0" applyFill="0" applyAlignment="0" applyProtection="0"/>
    <xf numFmtId="0" fontId="21" fillId="9" borderId="85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0" fillId="6" borderId="91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1" fillId="45" borderId="85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51" fillId="62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29" fillId="14" borderId="92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8" fillId="14" borderId="9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1" fillId="45" borderId="80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29" fillId="62" borderId="87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1" fillId="9" borderId="72" applyNumberFormat="0" applyAlignment="0" applyProtection="0"/>
    <xf numFmtId="0" fontId="36" fillId="0" borderId="88" applyNumberFormat="0" applyFill="0" applyAlignment="0" applyProtection="0"/>
    <xf numFmtId="0" fontId="21" fillId="9" borderId="72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51" fillId="62" borderId="80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18" fillId="14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21" fillId="9" borderId="67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10" fillId="6" borderId="68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29" fillId="14" borderId="69" applyNumberFormat="0" applyAlignment="0" applyProtection="0"/>
    <xf numFmtId="0" fontId="10" fillId="40" borderId="81" applyNumberFormat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83" applyNumberFormat="0" applyFill="0" applyAlignment="0" applyProtection="0"/>
    <xf numFmtId="0" fontId="29" fillId="14" borderId="87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10" fillId="40" borderId="86" applyNumberFormat="0" applyAlignment="0" applyProtection="0"/>
    <xf numFmtId="0" fontId="36" fillId="0" borderId="83" applyNumberFormat="0" applyFill="0" applyAlignment="0" applyProtection="0"/>
    <xf numFmtId="0" fontId="21" fillId="9" borderId="85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92" applyNumberFormat="0" applyAlignment="0" applyProtection="0"/>
    <xf numFmtId="0" fontId="29" fillId="14" borderId="101" applyNumberFormat="0" applyAlignment="0" applyProtection="0"/>
    <xf numFmtId="0" fontId="21" fillId="46" borderId="80" applyNumberFormat="0" applyAlignment="0" applyProtection="0"/>
    <xf numFmtId="0" fontId="29" fillId="14" borderId="101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9" borderId="85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8" fillId="14" borderId="85" applyNumberFormat="0" applyAlignment="0" applyProtection="0"/>
    <xf numFmtId="0" fontId="36" fillId="0" borderId="93" applyNumberFormat="0" applyFill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9" fillId="14" borderId="82" applyNumberFormat="0" applyAlignment="0" applyProtection="0"/>
    <xf numFmtId="0" fontId="29" fillId="14" borderId="92" applyNumberFormat="0" applyAlignment="0" applyProtection="0"/>
    <xf numFmtId="0" fontId="29" fillId="62" borderId="87" applyNumberFormat="0" applyAlignment="0" applyProtection="0"/>
    <xf numFmtId="0" fontId="29" fillId="14" borderId="87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21" fillId="9" borderId="99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8" fillId="14" borderId="85" applyNumberFormat="0" applyAlignment="0" applyProtection="0"/>
    <xf numFmtId="0" fontId="10" fillId="6" borderId="91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9" fillId="62" borderId="74" applyNumberFormat="0" applyAlignment="0" applyProtection="0"/>
    <xf numFmtId="0" fontId="36" fillId="0" borderId="102" applyNumberFormat="0" applyFill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21" fillId="46" borderId="90" applyNumberFormat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36" fillId="0" borderId="93" applyNumberFormat="0" applyFill="0" applyAlignment="0" applyProtection="0"/>
    <xf numFmtId="0" fontId="29" fillId="62" borderId="87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21" fillId="46" borderId="85" applyNumberFormat="0" applyAlignment="0" applyProtection="0"/>
    <xf numFmtId="0" fontId="51" fillId="62" borderId="85" applyNumberFormat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10" fillId="6" borderId="73" applyNumberFormat="0" applyAlignment="0" applyProtection="0"/>
    <xf numFmtId="0" fontId="21" fillId="45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18" fillId="14" borderId="90" applyNumberFormat="0" applyAlignment="0" applyProtection="0"/>
    <xf numFmtId="0" fontId="21" fillId="46" borderId="80" applyNumberFormat="0" applyAlignment="0" applyProtection="0"/>
    <xf numFmtId="0" fontId="36" fillId="0" borderId="83" applyNumberFormat="0" applyFill="0" applyAlignment="0" applyProtection="0"/>
    <xf numFmtId="0" fontId="18" fillId="14" borderId="85" applyNumberFormat="0" applyAlignment="0" applyProtection="0"/>
    <xf numFmtId="0" fontId="18" fillId="14" borderId="72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0" fillId="6" borderId="91" applyNumberFormat="0" applyAlignment="0" applyProtection="0"/>
    <xf numFmtId="0" fontId="21" fillId="45" borderId="80" applyNumberFormat="0" applyAlignment="0" applyProtection="0"/>
    <xf numFmtId="0" fontId="29" fillId="62" borderId="74" applyNumberFormat="0" applyAlignment="0" applyProtection="0"/>
    <xf numFmtId="0" fontId="36" fillId="0" borderId="75" applyNumberFormat="0" applyFill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51" fillId="62" borderId="85" applyNumberFormat="0" applyAlignment="0" applyProtection="0"/>
    <xf numFmtId="0" fontId="18" fillId="14" borderId="72" applyNumberFormat="0" applyAlignment="0" applyProtection="0"/>
    <xf numFmtId="0" fontId="21" fillId="46" borderId="72" applyNumberFormat="0" applyAlignment="0" applyProtection="0"/>
    <xf numFmtId="0" fontId="29" fillId="14" borderId="82" applyNumberFormat="0" applyAlignment="0" applyProtection="0"/>
    <xf numFmtId="0" fontId="10" fillId="40" borderId="86" applyNumberFormat="0" applyAlignment="0" applyProtection="0"/>
    <xf numFmtId="0" fontId="18" fillId="14" borderId="85" applyNumberFormat="0" applyAlignment="0" applyProtection="0"/>
    <xf numFmtId="0" fontId="29" fillId="14" borderId="101" applyNumberFormat="0" applyAlignment="0" applyProtection="0"/>
    <xf numFmtId="0" fontId="10" fillId="6" borderId="91" applyNumberFormat="0" applyAlignment="0" applyProtection="0"/>
    <xf numFmtId="0" fontId="18" fillId="14" borderId="80" applyNumberFormat="0" applyAlignment="0" applyProtection="0"/>
    <xf numFmtId="0" fontId="36" fillId="0" borderId="75" applyNumberFormat="0" applyFill="0" applyAlignment="0" applyProtection="0"/>
    <xf numFmtId="0" fontId="21" fillId="9" borderId="85" applyNumberFormat="0" applyAlignment="0" applyProtection="0"/>
    <xf numFmtId="0" fontId="18" fillId="14" borderId="99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18" fillId="14" borderId="72" applyNumberFormat="0" applyAlignment="0" applyProtection="0"/>
    <xf numFmtId="0" fontId="36" fillId="0" borderId="84" applyNumberFormat="0" applyFill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36" fillId="0" borderId="93" applyNumberFormat="0" applyFill="0" applyAlignment="0" applyProtection="0"/>
    <xf numFmtId="0" fontId="36" fillId="0" borderId="83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88" applyNumberFormat="0" applyFill="0" applyAlignment="0" applyProtection="0"/>
    <xf numFmtId="0" fontId="10" fillId="40" borderId="81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46" borderId="80" applyNumberFormat="0" applyAlignment="0" applyProtection="0"/>
    <xf numFmtId="0" fontId="29" fillId="14" borderId="92" applyNumberFormat="0" applyAlignment="0" applyProtection="0"/>
    <xf numFmtId="0" fontId="10" fillId="6" borderId="86" applyNumberFormat="0" applyAlignment="0" applyProtection="0"/>
    <xf numFmtId="0" fontId="21" fillId="9" borderId="90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9" fillId="14" borderId="92" applyNumberFormat="0" applyAlignment="0" applyProtection="0"/>
    <xf numFmtId="0" fontId="10" fillId="6" borderId="81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51" fillId="62" borderId="80" applyNumberFormat="0" applyAlignment="0" applyProtection="0"/>
    <xf numFmtId="0" fontId="10" fillId="40" borderId="91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36" fillId="0" borderId="83" applyNumberFormat="0" applyFill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86" applyNumberFormat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0" fillId="40" borderId="81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40" borderId="91" applyNumberFormat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29" fillId="14" borderId="101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36" fillId="0" borderId="88" applyNumberFormat="0" applyFill="0" applyAlignment="0" applyProtection="0"/>
    <xf numFmtId="0" fontId="29" fillId="14" borderId="82" applyNumberFormat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36" fillId="0" borderId="75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78" applyNumberFormat="0" applyAlignment="0" applyProtection="0"/>
    <xf numFmtId="0" fontId="36" fillId="0" borderId="79" applyNumberFormat="0" applyFill="0" applyAlignment="0" applyProtection="0"/>
    <xf numFmtId="0" fontId="36" fillId="0" borderId="79" applyNumberFormat="0" applyFill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14" borderId="78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10" fillId="6" borderId="77" applyNumberFormat="0" applyAlignment="0" applyProtection="0"/>
    <xf numFmtId="0" fontId="10" fillId="6" borderId="77" applyNumberFormat="0" applyAlignment="0" applyProtection="0"/>
    <xf numFmtId="0" fontId="18" fillId="14" borderId="80" applyNumberFormat="0" applyAlignment="0" applyProtection="0"/>
    <xf numFmtId="0" fontId="21" fillId="9" borderId="76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1" fillId="9" borderId="76" applyNumberFormat="0" applyAlignment="0" applyProtection="0"/>
    <xf numFmtId="0" fontId="29" fillId="14" borderId="87" applyNumberFormat="0" applyAlignment="0" applyProtection="0"/>
    <xf numFmtId="0" fontId="18" fillId="14" borderId="76" applyNumberFormat="0" applyAlignment="0" applyProtection="0"/>
    <xf numFmtId="0" fontId="18" fillId="14" borderId="76" applyNumberFormat="0" applyAlignment="0" applyProtection="0"/>
    <xf numFmtId="0" fontId="18" fillId="14" borderId="76" applyNumberFormat="0" applyAlignment="0" applyProtection="0"/>
    <xf numFmtId="0" fontId="51" fillId="62" borderId="99" applyNumberFormat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29" fillId="62" borderId="92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40" borderId="91" applyNumberFormat="0" applyAlignment="0" applyProtection="0"/>
    <xf numFmtId="0" fontId="36" fillId="0" borderId="88" applyNumberFormat="0" applyFill="0" applyAlignment="0" applyProtection="0"/>
    <xf numFmtId="0" fontId="29" fillId="14" borderId="92" applyNumberFormat="0" applyAlignment="0" applyProtection="0"/>
    <xf numFmtId="0" fontId="10" fillId="6" borderId="100" applyNumberFormat="0" applyAlignment="0" applyProtection="0"/>
    <xf numFmtId="0" fontId="36" fillId="0" borderId="93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90" applyNumberFormat="0" applyAlignment="0" applyProtection="0"/>
    <xf numFmtId="0" fontId="10" fillId="6" borderId="10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92" applyNumberFormat="0" applyAlignment="0" applyProtection="0"/>
    <xf numFmtId="0" fontId="36" fillId="0" borderId="88" applyNumberFormat="0" applyFill="0" applyAlignment="0" applyProtection="0"/>
    <xf numFmtId="0" fontId="21" fillId="9" borderId="99" applyNumberFormat="0" applyAlignment="0" applyProtection="0"/>
    <xf numFmtId="0" fontId="29" fillId="14" borderId="87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93" applyNumberFormat="0" applyFill="0" applyAlignment="0" applyProtection="0"/>
    <xf numFmtId="0" fontId="36" fillId="0" borderId="102" applyNumberFormat="0" applyFill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8" fillId="14" borderId="99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46" borderId="85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9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9" fillId="62" borderId="87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9" fillId="14" borderId="92" applyNumberFormat="0" applyAlignment="0" applyProtection="0"/>
    <xf numFmtId="0" fontId="10" fillId="6" borderId="86" applyNumberFormat="0" applyAlignment="0" applyProtection="0"/>
    <xf numFmtId="0" fontId="29" fillId="14" borderId="92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36" fillId="0" borderId="89" applyNumberFormat="0" applyFill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18" fillId="14" borderId="99" applyNumberFormat="0" applyAlignment="0" applyProtection="0"/>
    <xf numFmtId="0" fontId="21" fillId="9" borderId="90" applyNumberFormat="0" applyAlignment="0" applyProtection="0"/>
    <xf numFmtId="0" fontId="21" fillId="9" borderId="99" applyNumberFormat="0" applyAlignment="0" applyProtection="0"/>
    <xf numFmtId="0" fontId="10" fillId="6" borderId="86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8" fillId="14" borderId="99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51" fillId="62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45" borderId="85" applyNumberFormat="0" applyAlignment="0" applyProtection="0"/>
    <xf numFmtId="0" fontId="21" fillId="46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1" fillId="9" borderId="85" applyNumberFormat="0" applyAlignment="0" applyProtection="0"/>
    <xf numFmtId="0" fontId="10" fillId="6" borderId="8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36" fillId="0" borderId="89" applyNumberFormat="0" applyFill="0" applyAlignment="0" applyProtection="0"/>
    <xf numFmtId="0" fontId="36" fillId="0" borderId="102" applyNumberFormat="0" applyFill="0" applyAlignment="0" applyProtection="0"/>
    <xf numFmtId="0" fontId="10" fillId="40" borderId="81" applyNumberFormat="0" applyAlignment="0" applyProtection="0"/>
    <xf numFmtId="0" fontId="10" fillId="40" borderId="86" applyNumberFormat="0" applyAlignment="0" applyProtection="0"/>
    <xf numFmtId="0" fontId="10" fillId="6" borderId="81" applyNumberFormat="0" applyAlignment="0" applyProtection="0"/>
    <xf numFmtId="0" fontId="18" fillId="14" borderId="99" applyNumberFormat="0" applyAlignment="0" applyProtection="0"/>
    <xf numFmtId="0" fontId="10" fillId="40" borderId="8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1" fillId="9" borderId="85" applyNumberFormat="0" applyAlignment="0" applyProtection="0"/>
    <xf numFmtId="0" fontId="21" fillId="45" borderId="90" applyNumberFormat="0" applyAlignment="0" applyProtection="0"/>
    <xf numFmtId="0" fontId="36" fillId="0" borderId="93" applyNumberFormat="0" applyFill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1" fillId="46" borderId="85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85" applyNumberFormat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10" fillId="6" borderId="91" applyNumberFormat="0" applyAlignment="0" applyProtection="0"/>
    <xf numFmtId="0" fontId="18" fillId="14" borderId="85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0" fillId="6" borderId="86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91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51" fillId="62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46" borderId="99" applyNumberFormat="0" applyAlignment="0" applyProtection="0"/>
    <xf numFmtId="0" fontId="18" fillId="14" borderId="9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0" applyNumberFormat="0" applyAlignment="0" applyProtection="0"/>
    <xf numFmtId="0" fontId="10" fillId="40" borderId="100" applyNumberFormat="0" applyAlignment="0" applyProtection="0"/>
    <xf numFmtId="0" fontId="10" fillId="6" borderId="86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46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8" fillId="14" borderId="99" applyNumberFormat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36" fillId="0" borderId="102" applyNumberFormat="0" applyFill="0" applyAlignment="0" applyProtection="0"/>
    <xf numFmtId="0" fontId="29" fillId="14" borderId="92" applyNumberFormat="0" applyAlignment="0" applyProtection="0"/>
    <xf numFmtId="0" fontId="36" fillId="0" borderId="88" applyNumberFormat="0" applyFill="0" applyAlignment="0" applyProtection="0"/>
    <xf numFmtId="0" fontId="10" fillId="40" borderId="91" applyNumberFormat="0" applyAlignment="0" applyProtection="0"/>
    <xf numFmtId="0" fontId="21" fillId="9" borderId="99" applyNumberFormat="0" applyAlignment="0" applyProtection="0"/>
    <xf numFmtId="0" fontId="36" fillId="0" borderId="88" applyNumberFormat="0" applyFill="0" applyAlignment="0" applyProtection="0"/>
    <xf numFmtId="0" fontId="29" fillId="14" borderId="92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99" applyNumberFormat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36" fillId="0" borderId="102" applyNumberFormat="0" applyFill="0" applyAlignment="0" applyProtection="0"/>
    <xf numFmtId="0" fontId="18" fillId="14" borderId="85" applyNumberFormat="0" applyAlignment="0" applyProtection="0"/>
    <xf numFmtId="0" fontId="18" fillId="14" borderId="99" applyNumberFormat="0" applyAlignment="0" applyProtection="0"/>
    <xf numFmtId="0" fontId="36" fillId="0" borderId="93" applyNumberFormat="0" applyFill="0" applyAlignment="0" applyProtection="0"/>
    <xf numFmtId="0" fontId="18" fillId="14" borderId="99" applyNumberFormat="0" applyAlignment="0" applyProtection="0"/>
    <xf numFmtId="0" fontId="21" fillId="9" borderId="90" applyNumberFormat="0" applyAlignment="0" applyProtection="0"/>
    <xf numFmtId="0" fontId="36" fillId="0" borderId="83" applyNumberFormat="0" applyFill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36" fillId="0" borderId="89" applyNumberFormat="0" applyFill="0" applyAlignment="0" applyProtection="0"/>
    <xf numFmtId="0" fontId="36" fillId="0" borderId="83" applyNumberFormat="0" applyFill="0" applyAlignment="0" applyProtection="0"/>
    <xf numFmtId="0" fontId="18" fillId="14" borderId="9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4" applyNumberFormat="0" applyFill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8" fillId="14" borderId="99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9" fillId="62" borderId="101" applyNumberFormat="0" applyAlignment="0" applyProtection="0"/>
    <xf numFmtId="0" fontId="36" fillId="0" borderId="102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83" applyNumberFormat="0" applyFill="0" applyAlignment="0" applyProtection="0"/>
    <xf numFmtId="0" fontId="10" fillId="6" borderId="100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18" fillId="14" borderId="90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36" fillId="0" borderId="93" applyNumberFormat="0" applyFill="0" applyAlignment="0" applyProtection="0"/>
    <xf numFmtId="0" fontId="29" fillId="14" borderId="82" applyNumberFormat="0" applyAlignment="0" applyProtection="0"/>
    <xf numFmtId="0" fontId="10" fillId="40" borderId="91" applyNumberFormat="0" applyAlignment="0" applyProtection="0"/>
    <xf numFmtId="0" fontId="21" fillId="9" borderId="85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9" fillId="62" borderId="87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8" fillId="14" borderId="90" applyNumberFormat="0" applyAlignment="0" applyProtection="0"/>
    <xf numFmtId="0" fontId="10" fillId="40" borderId="91" applyNumberFormat="0" applyAlignment="0" applyProtection="0"/>
    <xf numFmtId="0" fontId="21" fillId="9" borderId="99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8" fillId="14" borderId="90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1" fillId="45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21" fillId="45" borderId="99" applyNumberFormat="0" applyAlignment="0" applyProtection="0"/>
    <xf numFmtId="0" fontId="36" fillId="0" borderId="102" applyNumberFormat="0" applyFill="0" applyAlignment="0" applyProtection="0"/>
    <xf numFmtId="0" fontId="10" fillId="40" borderId="86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1" fillId="9" borderId="85" applyNumberFormat="0" applyAlignment="0" applyProtection="0"/>
    <xf numFmtId="0" fontId="18" fillId="14" borderId="99" applyNumberFormat="0" applyAlignment="0" applyProtection="0"/>
    <xf numFmtId="0" fontId="10" fillId="6" borderId="86" applyNumberFormat="0" applyAlignment="0" applyProtection="0"/>
    <xf numFmtId="0" fontId="21" fillId="9" borderId="90" applyNumberFormat="0" applyAlignment="0" applyProtection="0"/>
    <xf numFmtId="0" fontId="21" fillId="45" borderId="9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82" applyNumberFormat="0" applyAlignment="0" applyProtection="0"/>
    <xf numFmtId="0" fontId="10" fillId="40" borderId="91" applyNumberFormat="0" applyAlignment="0" applyProtection="0"/>
    <xf numFmtId="0" fontId="29" fillId="14" borderId="101" applyNumberFormat="0" applyAlignment="0" applyProtection="0"/>
    <xf numFmtId="0" fontId="29" fillId="14" borderId="92" applyNumberFormat="0" applyAlignment="0" applyProtection="0"/>
    <xf numFmtId="0" fontId="21" fillId="45" borderId="90" applyNumberFormat="0" applyAlignment="0" applyProtection="0"/>
    <xf numFmtId="0" fontId="21" fillId="9" borderId="90" applyNumberFormat="0" applyAlignment="0" applyProtection="0"/>
    <xf numFmtId="0" fontId="29" fillId="14" borderId="10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9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8" fillId="14" borderId="9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51" fillId="62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46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0" fillId="6" borderId="81" applyNumberFormat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51" fillId="62" borderId="85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8" fillId="14" borderId="90" applyNumberFormat="0" applyAlignment="0" applyProtection="0"/>
    <xf numFmtId="0" fontId="18" fillId="14" borderId="8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10" fillId="6" borderId="91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51" fillId="62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29" fillId="14" borderId="101" applyNumberFormat="0" applyAlignment="0" applyProtection="0"/>
    <xf numFmtId="0" fontId="36" fillId="0" borderId="83" applyNumberFormat="0" applyFill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9" borderId="85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83" applyNumberFormat="0" applyFill="0" applyAlignment="0" applyProtection="0"/>
    <xf numFmtId="0" fontId="36" fillId="0" borderId="93" applyNumberFormat="0" applyFill="0" applyAlignment="0" applyProtection="0"/>
    <xf numFmtId="0" fontId="10" fillId="40" borderId="86" applyNumberFormat="0" applyAlignment="0" applyProtection="0"/>
    <xf numFmtId="0" fontId="10" fillId="6" borderId="100" applyNumberFormat="0" applyAlignment="0" applyProtection="0"/>
    <xf numFmtId="0" fontId="21" fillId="9" borderId="90" applyNumberFormat="0" applyAlignment="0" applyProtection="0"/>
    <xf numFmtId="0" fontId="36" fillId="0" borderId="83" applyNumberFormat="0" applyFill="0" applyAlignment="0" applyProtection="0"/>
    <xf numFmtId="0" fontId="21" fillId="9" borderId="90" applyNumberFormat="0" applyAlignment="0" applyProtection="0"/>
    <xf numFmtId="0" fontId="29" fillId="14" borderId="82" applyNumberFormat="0" applyAlignment="0" applyProtection="0"/>
    <xf numFmtId="0" fontId="36" fillId="0" borderId="84" applyNumberFormat="0" applyFill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36" fillId="0" borderId="102" applyNumberFormat="0" applyFill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8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82" applyNumberFormat="0" applyAlignment="0" applyProtection="0"/>
    <xf numFmtId="0" fontId="10" fillId="6" borderId="86" applyNumberFormat="0" applyAlignment="0" applyProtection="0"/>
    <xf numFmtId="0" fontId="18" fillId="14" borderId="90" applyNumberFormat="0" applyAlignment="0" applyProtection="0"/>
    <xf numFmtId="0" fontId="18" fillId="14" borderId="85" applyNumberFormat="0" applyAlignment="0" applyProtection="0"/>
    <xf numFmtId="0" fontId="29" fillId="14" borderId="101" applyNumberFormat="0" applyAlignment="0" applyProtection="0"/>
    <xf numFmtId="0" fontId="18" fillId="14" borderId="90" applyNumberFormat="0" applyAlignment="0" applyProtection="0"/>
    <xf numFmtId="0" fontId="18" fillId="14" borderId="85" applyNumberFormat="0" applyAlignment="0" applyProtection="0"/>
    <xf numFmtId="0" fontId="36" fillId="0" borderId="83" applyNumberFormat="0" applyFill="0" applyAlignment="0" applyProtection="0"/>
    <xf numFmtId="0" fontId="18" fillId="14" borderId="85" applyNumberFormat="0" applyAlignment="0" applyProtection="0"/>
    <xf numFmtId="0" fontId="36" fillId="0" borderId="93" applyNumberFormat="0" applyFill="0" applyAlignment="0" applyProtection="0"/>
    <xf numFmtId="0" fontId="29" fillId="14" borderId="82" applyNumberFormat="0" applyAlignment="0" applyProtection="0"/>
    <xf numFmtId="0" fontId="29" fillId="14" borderId="87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9" fillId="14" borderId="101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36" fillId="0" borderId="84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4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9" fillId="14" borderId="92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62" borderId="82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36" fillId="0" borderId="83" applyNumberFormat="0" applyFill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10" fillId="40" borderId="81" applyNumberFormat="0" applyAlignment="0" applyProtection="0"/>
    <xf numFmtId="0" fontId="21" fillId="46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4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4" applyNumberFormat="0" applyFill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1" fillId="45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62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51" fillId="62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51" fillId="62" borderId="80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62" borderId="82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6" borderId="86" applyNumberFormat="0" applyAlignment="0" applyProtection="0"/>
    <xf numFmtId="0" fontId="36" fillId="0" borderId="94" applyNumberFormat="0" applyFill="0" applyAlignment="0" applyProtection="0"/>
    <xf numFmtId="0" fontId="21" fillId="9" borderId="85" applyNumberFormat="0" applyAlignment="0" applyProtection="0"/>
    <xf numFmtId="0" fontId="10" fillId="40" borderId="86" applyNumberFormat="0" applyAlignment="0" applyProtection="0"/>
    <xf numFmtId="0" fontId="21" fillId="45" borderId="85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51" fillId="62" borderId="85" applyNumberFormat="0" applyAlignment="0" applyProtection="0"/>
    <xf numFmtId="0" fontId="21" fillId="46" borderId="85" applyNumberFormat="0" applyAlignment="0" applyProtection="0"/>
    <xf numFmtId="0" fontId="10" fillId="40" borderId="86" applyNumberFormat="0" applyAlignment="0" applyProtection="0"/>
    <xf numFmtId="0" fontId="18" fillId="14" borderId="85" applyNumberFormat="0" applyAlignment="0" applyProtection="0"/>
    <xf numFmtId="0" fontId="36" fillId="0" borderId="89" applyNumberFormat="0" applyFill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46" borderId="85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46" borderId="99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88" applyNumberFormat="0" applyFill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8" fillId="14" borderId="90" applyNumberFormat="0" applyAlignment="0" applyProtection="0"/>
    <xf numFmtId="0" fontId="36" fillId="0" borderId="89" applyNumberFormat="0" applyFill="0" applyAlignment="0" applyProtection="0"/>
    <xf numFmtId="0" fontId="36" fillId="0" borderId="88" applyNumberFormat="0" applyFill="0" applyAlignment="0" applyProtection="0"/>
    <xf numFmtId="0" fontId="21" fillId="45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51" fillId="62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10" fillId="40" borderId="86" applyNumberFormat="0" applyAlignment="0" applyProtection="0"/>
    <xf numFmtId="0" fontId="10" fillId="6" borderId="81" applyNumberFormat="0" applyAlignment="0" applyProtection="0"/>
    <xf numFmtId="0" fontId="10" fillId="6" borderId="100" applyNumberFormat="0" applyAlignment="0" applyProtection="0"/>
    <xf numFmtId="0" fontId="10" fillId="6" borderId="81" applyNumberFormat="0" applyAlignment="0" applyProtection="0"/>
    <xf numFmtId="0" fontId="51" fillId="62" borderId="90" applyNumberFormat="0" applyAlignment="0" applyProtection="0"/>
    <xf numFmtId="0" fontId="29" fillId="14" borderId="87" applyNumberFormat="0" applyAlignment="0" applyProtection="0"/>
    <xf numFmtId="0" fontId="10" fillId="40" borderId="81" applyNumberFormat="0" applyAlignment="0" applyProtection="0"/>
    <xf numFmtId="0" fontId="29" fillId="14" borderId="87" applyNumberFormat="0" applyAlignment="0" applyProtection="0"/>
    <xf numFmtId="0" fontId="21" fillId="46" borderId="90" applyNumberFormat="0" applyAlignment="0" applyProtection="0"/>
    <xf numFmtId="0" fontId="36" fillId="0" borderId="94" applyNumberFormat="0" applyFill="0" applyAlignment="0" applyProtection="0"/>
    <xf numFmtId="0" fontId="21" fillId="9" borderId="85" applyNumberFormat="0" applyAlignment="0" applyProtection="0"/>
    <xf numFmtId="0" fontId="21" fillId="9" borderId="90" applyNumberFormat="0" applyAlignment="0" applyProtection="0"/>
    <xf numFmtId="0" fontId="10" fillId="40" borderId="86" applyNumberFormat="0" applyAlignment="0" applyProtection="0"/>
    <xf numFmtId="0" fontId="21" fillId="9" borderId="90" applyNumberFormat="0" applyAlignment="0" applyProtection="0"/>
    <xf numFmtId="0" fontId="29" fillId="14" borderId="82" applyNumberFormat="0" applyAlignment="0" applyProtection="0"/>
    <xf numFmtId="0" fontId="36" fillId="0" borderId="93" applyNumberFormat="0" applyFill="0" applyAlignment="0" applyProtection="0"/>
    <xf numFmtId="0" fontId="36" fillId="0" borderId="8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85" applyNumberFormat="0" applyAlignment="0" applyProtection="0"/>
    <xf numFmtId="0" fontId="36" fillId="0" borderId="93" applyNumberFormat="0" applyFill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40" borderId="100" applyNumberFormat="0" applyAlignment="0" applyProtection="0"/>
    <xf numFmtId="0" fontId="29" fillId="62" borderId="82" applyNumberFormat="0" applyAlignment="0" applyProtection="0"/>
    <xf numFmtId="0" fontId="36" fillId="0" borderId="93" applyNumberFormat="0" applyFill="0" applyAlignment="0" applyProtection="0"/>
    <xf numFmtId="0" fontId="29" fillId="14" borderId="82" applyNumberFormat="0" applyAlignment="0" applyProtection="0"/>
    <xf numFmtId="0" fontId="51" fillId="62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9" fillId="14" borderId="92" applyNumberFormat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36" fillId="0" borderId="84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21" fillId="45" borderId="80" applyNumberFormat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29" fillId="14" borderId="82" applyNumberFormat="0" applyAlignment="0" applyProtection="0"/>
    <xf numFmtId="0" fontId="18" fillId="14" borderId="85" applyNumberFormat="0" applyAlignment="0" applyProtection="0"/>
    <xf numFmtId="0" fontId="29" fillId="14" borderId="101" applyNumberFormat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21" fillId="46" borderId="85" applyNumberFormat="0" applyAlignment="0" applyProtection="0"/>
    <xf numFmtId="0" fontId="21" fillId="46" borderId="9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0" fillId="40" borderId="91" applyNumberFormat="0" applyAlignment="0" applyProtection="0"/>
    <xf numFmtId="0" fontId="10" fillId="40" borderId="81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9" fillId="62" borderId="82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1" fillId="45" borderId="80" applyNumberFormat="0" applyAlignment="0" applyProtection="0"/>
    <xf numFmtId="0" fontId="36" fillId="0" borderId="83" applyNumberFormat="0" applyFill="0" applyAlignment="0" applyProtection="0"/>
    <xf numFmtId="0" fontId="36" fillId="0" borderId="84" applyNumberFormat="0" applyFill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1" fillId="45" borderId="85" applyNumberFormat="0" applyAlignment="0" applyProtection="0"/>
    <xf numFmtId="0" fontId="36" fillId="0" borderId="89" applyNumberFormat="0" applyFill="0" applyAlignment="0" applyProtection="0"/>
    <xf numFmtId="0" fontId="36" fillId="0" borderId="88" applyNumberFormat="0" applyFill="0" applyAlignment="0" applyProtection="0"/>
    <xf numFmtId="0" fontId="21" fillId="45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62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51" fillId="62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9" fillId="62" borderId="87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36" fillId="0" borderId="93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45" borderId="85" applyNumberFormat="0" applyAlignment="0" applyProtection="0"/>
    <xf numFmtId="0" fontId="29" fillId="14" borderId="92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99" applyNumberFormat="0" applyAlignment="0" applyProtection="0"/>
    <xf numFmtId="0" fontId="10" fillId="40" borderId="91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9" applyNumberFormat="0" applyFill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36" fillId="0" borderId="89" applyNumberFormat="0" applyFill="0" applyAlignment="0" applyProtection="0"/>
    <xf numFmtId="0" fontId="36" fillId="0" borderId="88" applyNumberFormat="0" applyFill="0" applyAlignment="0" applyProtection="0"/>
    <xf numFmtId="0" fontId="29" fillId="62" borderId="87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1" fillId="45" borderId="85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9" fillId="14" borderId="82" applyNumberFormat="0" applyAlignment="0" applyProtection="0"/>
    <xf numFmtId="0" fontId="36" fillId="0" borderId="88" applyNumberFormat="0" applyFill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9" fillId="62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51" fillId="62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46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45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91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51" fillId="62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45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1" fillId="9" borderId="99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1" fillId="45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62" borderId="74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90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51" fillId="62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45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21" fillId="46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9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51" fillId="62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51" fillId="62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45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21" fillId="46" borderId="72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9" fillId="62" borderId="74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21" fillId="46" borderId="72" applyNumberFormat="0" applyAlignment="0" applyProtection="0"/>
    <xf numFmtId="0" fontId="21" fillId="45" borderId="72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51" fillId="62" borderId="72" applyNumberFormat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91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1" fillId="46" borderId="72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36" fillId="0" borderId="84" applyNumberFormat="0" applyFill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9" fillId="14" borderId="74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0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46" borderId="99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51" fillId="62" borderId="85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99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51" fillId="62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46" borderId="72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29" fillId="62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46" borderId="72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8" fillId="14" borderId="80" applyNumberFormat="0" applyAlignment="0" applyProtection="0"/>
    <xf numFmtId="0" fontId="21" fillId="45" borderId="72" applyNumberFormat="0" applyAlignment="0" applyProtection="0"/>
    <xf numFmtId="0" fontId="18" fillId="14" borderId="85" applyNumberFormat="0" applyAlignment="0" applyProtection="0"/>
    <xf numFmtId="0" fontId="29" fillId="62" borderId="87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1" fillId="45" borderId="85" applyNumberFormat="0" applyAlignment="0" applyProtection="0"/>
    <xf numFmtId="0" fontId="21" fillId="9" borderId="80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1" fillId="9" borderId="85" applyNumberFormat="0" applyAlignment="0" applyProtection="0"/>
    <xf numFmtId="0" fontId="21" fillId="46" borderId="99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62" borderId="87" applyNumberFormat="0" applyAlignment="0" applyProtection="0"/>
    <xf numFmtId="0" fontId="36" fillId="0" borderId="93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0" fillId="6" borderId="91" applyNumberFormat="0" applyAlignment="0" applyProtection="0"/>
    <xf numFmtId="0" fontId="29" fillId="14" borderId="101" applyNumberFormat="0" applyAlignment="0" applyProtection="0"/>
    <xf numFmtId="0" fontId="36" fillId="0" borderId="88" applyNumberFormat="0" applyFill="0" applyAlignment="0" applyProtection="0"/>
    <xf numFmtId="0" fontId="29" fillId="14" borderId="101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51" fillId="62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9" fillId="62" borderId="92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8" fillId="14" borderId="85" applyNumberFormat="0" applyAlignment="0" applyProtection="0"/>
    <xf numFmtId="0" fontId="36" fillId="0" borderId="89" applyNumberFormat="0" applyFill="0" applyAlignment="0" applyProtection="0"/>
    <xf numFmtId="0" fontId="29" fillId="62" borderId="74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86" applyNumberFormat="0" applyAlignment="0" applyProtection="0"/>
    <xf numFmtId="0" fontId="51" fillId="62" borderId="80" applyNumberFormat="0" applyAlignment="0" applyProtection="0"/>
    <xf numFmtId="0" fontId="10" fillId="40" borderId="81" applyNumberFormat="0" applyAlignment="0" applyProtection="0"/>
    <xf numFmtId="0" fontId="10" fillId="40" borderId="91" applyNumberFormat="0" applyAlignment="0" applyProtection="0"/>
    <xf numFmtId="0" fontId="10" fillId="6" borderId="86" applyNumberFormat="0" applyAlignment="0" applyProtection="0"/>
    <xf numFmtId="0" fontId="18" fillId="14" borderId="90" applyNumberFormat="0" applyAlignment="0" applyProtection="0"/>
    <xf numFmtId="0" fontId="18" fillId="14" borderId="85" applyNumberFormat="0" applyAlignment="0" applyProtection="0"/>
    <xf numFmtId="0" fontId="51" fillId="62" borderId="85" applyNumberFormat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29" fillId="62" borderId="92" applyNumberFormat="0" applyAlignment="0" applyProtection="0"/>
    <xf numFmtId="0" fontId="18" fillId="14" borderId="80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36" fillId="0" borderId="83" applyNumberFormat="0" applyFill="0" applyAlignment="0" applyProtection="0"/>
    <xf numFmtId="0" fontId="10" fillId="6" borderId="73" applyNumberFormat="0" applyAlignment="0" applyProtection="0"/>
    <xf numFmtId="0" fontId="10" fillId="6" borderId="81" applyNumberFormat="0" applyAlignment="0" applyProtection="0"/>
    <xf numFmtId="0" fontId="10" fillId="40" borderId="73" applyNumberFormat="0" applyAlignment="0" applyProtection="0"/>
    <xf numFmtId="0" fontId="51" fillId="62" borderId="80" applyNumberFormat="0" applyAlignment="0" applyProtection="0"/>
    <xf numFmtId="0" fontId="10" fillId="6" borderId="73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21" fillId="46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21" fillId="9" borderId="85" applyNumberFormat="0" applyAlignment="0" applyProtection="0"/>
    <xf numFmtId="0" fontId="36" fillId="0" borderId="89" applyNumberFormat="0" applyFill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21" fillId="45" borderId="90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9" fillId="14" borderId="92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99" applyNumberFormat="0" applyAlignment="0" applyProtection="0"/>
    <xf numFmtId="0" fontId="10" fillId="6" borderId="86" applyNumberFormat="0" applyAlignment="0" applyProtection="0"/>
    <xf numFmtId="0" fontId="10" fillId="40" borderId="8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36" fillId="0" borderId="84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29" fillId="14" borderId="87" applyNumberFormat="0" applyAlignment="0" applyProtection="0"/>
    <xf numFmtId="0" fontId="36" fillId="0" borderId="93" applyNumberFormat="0" applyFill="0" applyAlignment="0" applyProtection="0"/>
    <xf numFmtId="0" fontId="10" fillId="6" borderId="81" applyNumberFormat="0" applyAlignment="0" applyProtection="0"/>
    <xf numFmtId="0" fontId="29" fillId="14" borderId="87" applyNumberFormat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36" fillId="0" borderId="83" applyNumberFormat="0" applyFill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21" fillId="45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36" fillId="0" borderId="84" applyNumberFormat="0" applyFill="0" applyAlignment="0" applyProtection="0"/>
    <xf numFmtId="0" fontId="18" fillId="14" borderId="80" applyNumberFormat="0" applyAlignment="0" applyProtection="0"/>
    <xf numFmtId="0" fontId="21" fillId="46" borderId="72" applyNumberFormat="0" applyAlignment="0" applyProtection="0"/>
    <xf numFmtId="0" fontId="21" fillId="45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51" fillId="62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45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90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1" fillId="46" borderId="85" applyNumberFormat="0" applyAlignment="0" applyProtection="0"/>
    <xf numFmtId="0" fontId="29" fillId="14" borderId="82" applyNumberFormat="0" applyAlignment="0" applyProtection="0"/>
    <xf numFmtId="0" fontId="36" fillId="0" borderId="89" applyNumberFormat="0" applyFill="0" applyAlignment="0" applyProtection="0"/>
    <xf numFmtId="0" fontId="18" fillId="14" borderId="80" applyNumberFormat="0" applyAlignment="0" applyProtection="0"/>
    <xf numFmtId="0" fontId="21" fillId="9" borderId="99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62" borderId="82" applyNumberFormat="0" applyAlignment="0" applyProtection="0"/>
    <xf numFmtId="0" fontId="36" fillId="0" borderId="83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21" fillId="45" borderId="72" applyNumberFormat="0" applyAlignment="0" applyProtection="0"/>
    <xf numFmtId="0" fontId="29" fillId="62" borderId="74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62" borderId="74" applyNumberFormat="0" applyAlignment="0" applyProtection="0"/>
    <xf numFmtId="0" fontId="10" fillId="6" borderId="73" applyNumberFormat="0" applyAlignment="0" applyProtection="0"/>
    <xf numFmtId="0" fontId="21" fillId="45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51" fillId="62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40" borderId="73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46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1" fillId="46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40" borderId="73" applyNumberFormat="0" applyAlignment="0" applyProtection="0"/>
    <xf numFmtId="0" fontId="10" fillId="40" borderId="73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51" fillId="62" borderId="72" applyNumberFormat="0" applyAlignment="0" applyProtection="0"/>
    <xf numFmtId="0" fontId="21" fillId="46" borderId="72" applyNumberFormat="0" applyAlignment="0" applyProtection="0"/>
    <xf numFmtId="0" fontId="21" fillId="46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51" fillId="62" borderId="72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51" fillId="62" borderId="72" applyNumberFormat="0" applyAlignment="0" applyProtection="0"/>
    <xf numFmtId="0" fontId="10" fillId="40" borderId="73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51" fillId="62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1" fillId="45" borderId="72" applyNumberFormat="0" applyAlignment="0" applyProtection="0"/>
    <xf numFmtId="0" fontId="51" fillId="62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21" fillId="45" borderId="72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46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45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9" borderId="85" applyNumberFormat="0" applyAlignment="0" applyProtection="0"/>
    <xf numFmtId="0" fontId="21" fillId="9" borderId="72" applyNumberFormat="0" applyAlignment="0" applyProtection="0"/>
    <xf numFmtId="0" fontId="10" fillId="40" borderId="73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73" applyNumberFormat="0" applyAlignment="0" applyProtection="0"/>
    <xf numFmtId="0" fontId="21" fillId="9" borderId="90" applyNumberFormat="0" applyAlignment="0" applyProtection="0"/>
    <xf numFmtId="0" fontId="36" fillId="0" borderId="88" applyNumberFormat="0" applyFill="0" applyAlignment="0" applyProtection="0"/>
    <xf numFmtId="0" fontId="36" fillId="0" borderId="93" applyNumberFormat="0" applyFill="0" applyAlignment="0" applyProtection="0"/>
    <xf numFmtId="0" fontId="10" fillId="6" borderId="81" applyNumberFormat="0" applyAlignment="0" applyProtection="0"/>
    <xf numFmtId="0" fontId="36" fillId="0" borderId="89" applyNumberFormat="0" applyFill="0" applyAlignment="0" applyProtection="0"/>
    <xf numFmtId="0" fontId="36" fillId="0" borderId="88" applyNumberFormat="0" applyFill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40" borderId="73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18" fillId="14" borderId="72" applyNumberFormat="0" applyAlignment="0" applyProtection="0"/>
    <xf numFmtId="0" fontId="21" fillId="9" borderId="85" applyNumberFormat="0" applyAlignment="0" applyProtection="0"/>
    <xf numFmtId="0" fontId="29" fillId="62" borderId="87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92" applyNumberFormat="0" applyAlignment="0" applyProtection="0"/>
    <xf numFmtId="0" fontId="18" fillId="14" borderId="80" applyNumberFormat="0" applyAlignment="0" applyProtection="0"/>
    <xf numFmtId="0" fontId="21" fillId="9" borderId="90" applyNumberFormat="0" applyAlignment="0" applyProtection="0"/>
    <xf numFmtId="0" fontId="36" fillId="0" borderId="102" applyNumberFormat="0" applyFill="0" applyAlignment="0" applyProtection="0"/>
    <xf numFmtId="0" fontId="10" fillId="40" borderId="86" applyNumberFormat="0" applyAlignment="0" applyProtection="0"/>
    <xf numFmtId="0" fontId="10" fillId="6" borderId="73" applyNumberFormat="0" applyAlignment="0" applyProtection="0"/>
    <xf numFmtId="0" fontId="10" fillId="6" borderId="100" applyNumberFormat="0" applyAlignment="0" applyProtection="0"/>
    <xf numFmtId="0" fontId="21" fillId="9" borderId="90" applyNumberFormat="0" applyAlignment="0" applyProtection="0"/>
    <xf numFmtId="0" fontId="36" fillId="0" borderId="75" applyNumberFormat="0" applyFill="0" applyAlignment="0" applyProtection="0"/>
    <xf numFmtId="0" fontId="36" fillId="0" borderId="93" applyNumberFormat="0" applyFill="0" applyAlignment="0" applyProtection="0"/>
    <xf numFmtId="0" fontId="36" fillId="0" borderId="75" applyNumberFormat="0" applyFill="0" applyAlignment="0" applyProtection="0"/>
    <xf numFmtId="0" fontId="10" fillId="6" borderId="91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10" fillId="40" borderId="81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45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45" borderId="90" applyNumberFormat="0" applyAlignment="0" applyProtection="0"/>
    <xf numFmtId="0" fontId="21" fillId="9" borderId="80" applyNumberFormat="0" applyAlignment="0" applyProtection="0"/>
    <xf numFmtId="0" fontId="51" fillId="62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45" borderId="80" applyNumberFormat="0" applyAlignment="0" applyProtection="0"/>
    <xf numFmtId="0" fontId="29" fillId="14" borderId="92" applyNumberFormat="0" applyAlignment="0" applyProtection="0"/>
    <xf numFmtId="0" fontId="36" fillId="0" borderId="83" applyNumberFormat="0" applyFill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18" fillId="14" borderId="99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0" fillId="40" borderId="81" applyNumberFormat="0" applyAlignment="0" applyProtection="0"/>
    <xf numFmtId="0" fontId="21" fillId="9" borderId="90" applyNumberFormat="0" applyAlignment="0" applyProtection="0"/>
    <xf numFmtId="0" fontId="36" fillId="0" borderId="83" applyNumberFormat="0" applyFill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21" fillId="9" borderId="99" applyNumberFormat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40" borderId="86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18" fillId="14" borderId="9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36" fillId="0" borderId="75" applyNumberFormat="0" applyFill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72" applyNumberFormat="0" applyAlignment="0" applyProtection="0"/>
    <xf numFmtId="0" fontId="18" fillId="14" borderId="80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21" fillId="9" borderId="72" applyNumberFormat="0" applyAlignment="0" applyProtection="0"/>
    <xf numFmtId="0" fontId="10" fillId="6" borderId="81" applyNumberFormat="0" applyAlignment="0" applyProtection="0"/>
    <xf numFmtId="0" fontId="21" fillId="45" borderId="72" applyNumberFormat="0" applyAlignment="0" applyProtection="0"/>
    <xf numFmtId="0" fontId="10" fillId="6" borderId="81" applyNumberFormat="0" applyAlignment="0" applyProtection="0"/>
    <xf numFmtId="0" fontId="21" fillId="9" borderId="72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1" fillId="9" borderId="72" applyNumberFormat="0" applyAlignment="0" applyProtection="0"/>
    <xf numFmtId="0" fontId="10" fillId="40" borderId="81" applyNumberFormat="0" applyAlignment="0" applyProtection="0"/>
    <xf numFmtId="0" fontId="36" fillId="0" borderId="84" applyNumberFormat="0" applyFill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1" fillId="9" borderId="72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10" fillId="6" borderId="81" applyNumberFormat="0" applyAlignment="0" applyProtection="0"/>
    <xf numFmtId="0" fontId="18" fillId="14" borderId="72" applyNumberFormat="0" applyAlignment="0" applyProtection="0"/>
    <xf numFmtId="0" fontId="36" fillId="0" borderId="83" applyNumberFormat="0" applyFill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21" fillId="46" borderId="72" applyNumberFormat="0" applyAlignment="0" applyProtection="0"/>
    <xf numFmtId="0" fontId="29" fillId="62" borderId="74" applyNumberFormat="0" applyAlignment="0" applyProtection="0"/>
    <xf numFmtId="0" fontId="10" fillId="40" borderId="73" applyNumberFormat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45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10" fillId="40" borderId="86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5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1" fillId="46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1" fillId="9" borderId="72" applyNumberFormat="0" applyAlignment="0" applyProtection="0"/>
    <xf numFmtId="0" fontId="21" fillId="9" borderId="99" applyNumberFormat="0" applyAlignment="0" applyProtection="0"/>
    <xf numFmtId="0" fontId="29" fillId="14" borderId="82" applyNumberFormat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10" fillId="6" borderId="73" applyNumberFormat="0" applyAlignment="0" applyProtection="0"/>
    <xf numFmtId="0" fontId="18" fillId="14" borderId="80" applyNumberFormat="0" applyAlignment="0" applyProtection="0"/>
    <xf numFmtId="0" fontId="21" fillId="45" borderId="72" applyNumberFormat="0" applyAlignment="0" applyProtection="0"/>
    <xf numFmtId="0" fontId="29" fillId="14" borderId="74" applyNumberFormat="0" applyAlignment="0" applyProtection="0"/>
    <xf numFmtId="0" fontId="10" fillId="6" borderId="100" applyNumberFormat="0" applyAlignment="0" applyProtection="0"/>
    <xf numFmtId="0" fontId="10" fillId="6" borderId="73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9" fillId="62" borderId="74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8" fillId="14" borderId="80" applyNumberFormat="0" applyAlignment="0" applyProtection="0"/>
    <xf numFmtId="0" fontId="21" fillId="9" borderId="72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62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46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72" applyNumberFormat="0" applyAlignment="0" applyProtection="0"/>
    <xf numFmtId="0" fontId="51" fillId="62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36" fillId="0" borderId="75" applyNumberFormat="0" applyFill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74" applyNumberFormat="0" applyAlignment="0" applyProtection="0"/>
    <xf numFmtId="0" fontId="36" fillId="0" borderId="75" applyNumberFormat="0" applyFill="0" applyAlignment="0" applyProtection="0"/>
    <xf numFmtId="0" fontId="29" fillId="14" borderId="87" applyNumberFormat="0" applyAlignment="0" applyProtection="0"/>
    <xf numFmtId="0" fontId="18" fillId="14" borderId="72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92" applyNumberFormat="0" applyAlignment="0" applyProtection="0"/>
    <xf numFmtId="0" fontId="36" fillId="0" borderId="88" applyNumberFormat="0" applyFill="0" applyAlignment="0" applyProtection="0"/>
    <xf numFmtId="0" fontId="36" fillId="0" borderId="102" applyNumberFormat="0" applyFill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9" fillId="14" borderId="82" applyNumberFormat="0" applyAlignment="0" applyProtection="0"/>
    <xf numFmtId="0" fontId="18" fillId="14" borderId="85" applyNumberFormat="0" applyAlignment="0" applyProtection="0"/>
    <xf numFmtId="0" fontId="10" fillId="40" borderId="100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9" fillId="62" borderId="82" applyNumberFormat="0" applyAlignment="0" applyProtection="0"/>
    <xf numFmtId="0" fontId="29" fillId="14" borderId="74" applyNumberFormat="0" applyAlignment="0" applyProtection="0"/>
    <xf numFmtId="0" fontId="21" fillId="46" borderId="80" applyNumberFormat="0" applyAlignment="0" applyProtection="0"/>
    <xf numFmtId="0" fontId="29" fillId="62" borderId="82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0" fillId="40" borderId="100" applyNumberFormat="0" applyAlignment="0" applyProtection="0"/>
    <xf numFmtId="0" fontId="21" fillId="46" borderId="90" applyNumberFormat="0" applyAlignment="0" applyProtection="0"/>
    <xf numFmtId="0" fontId="18" fillId="14" borderId="90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73" applyNumberFormat="0" applyAlignment="0" applyProtection="0"/>
    <xf numFmtId="0" fontId="51" fillId="62" borderId="85" applyNumberFormat="0" applyAlignment="0" applyProtection="0"/>
    <xf numFmtId="0" fontId="10" fillId="6" borderId="81" applyNumberFormat="0" applyAlignment="0" applyProtection="0"/>
    <xf numFmtId="0" fontId="21" fillId="45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1" fillId="45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36" fillId="0" borderId="84" applyNumberFormat="0" applyFill="0" applyAlignment="0" applyProtection="0"/>
    <xf numFmtId="0" fontId="18" fillId="14" borderId="80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18" fillId="14" borderId="80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36" fillId="0" borderId="103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91" applyNumberFormat="0" applyAlignment="0" applyProtection="0"/>
    <xf numFmtId="0" fontId="29" fillId="14" borderId="101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36" fillId="0" borderId="83" applyNumberFormat="0" applyFill="0" applyAlignment="0" applyProtection="0"/>
    <xf numFmtId="0" fontId="21" fillId="45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62" borderId="82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21" fillId="9" borderId="90" applyNumberFormat="0" applyAlignment="0" applyProtection="0"/>
    <xf numFmtId="0" fontId="10" fillId="40" borderId="86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45" borderId="80" applyNumberFormat="0" applyAlignment="0" applyProtection="0"/>
    <xf numFmtId="0" fontId="29" fillId="14" borderId="82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21" fillId="9" borderId="72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0" fillId="6" borderId="91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0" fillId="40" borderId="81" applyNumberFormat="0" applyAlignment="0" applyProtection="0"/>
    <xf numFmtId="0" fontId="29" fillId="14" borderId="101" applyNumberFormat="0" applyAlignment="0" applyProtection="0"/>
    <xf numFmtId="0" fontId="21" fillId="9" borderId="85" applyNumberFormat="0" applyAlignment="0" applyProtection="0"/>
    <xf numFmtId="0" fontId="10" fillId="40" borderId="86" applyNumberFormat="0" applyAlignment="0" applyProtection="0"/>
    <xf numFmtId="0" fontId="36" fillId="0" borderId="88" applyNumberFormat="0" applyFill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51" fillId="62" borderId="99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21" fillId="46" borderId="85" applyNumberFormat="0" applyAlignment="0" applyProtection="0"/>
    <xf numFmtId="0" fontId="36" fillId="0" borderId="84" applyNumberFormat="0" applyFill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36" fillId="0" borderId="89" applyNumberFormat="0" applyFill="0" applyAlignment="0" applyProtection="0"/>
    <xf numFmtId="0" fontId="10" fillId="40" borderId="81" applyNumberFormat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36" fillId="0" borderId="93" applyNumberFormat="0" applyFill="0" applyAlignment="0" applyProtection="0"/>
    <xf numFmtId="0" fontId="10" fillId="40" borderId="91" applyNumberFormat="0" applyAlignment="0" applyProtection="0"/>
    <xf numFmtId="0" fontId="21" fillId="9" borderId="85" applyNumberFormat="0" applyAlignment="0" applyProtection="0"/>
    <xf numFmtId="0" fontId="36" fillId="0" borderId="93" applyNumberFormat="0" applyFill="0" applyAlignment="0" applyProtection="0"/>
    <xf numFmtId="0" fontId="36" fillId="0" borderId="102" applyNumberFormat="0" applyFill="0" applyAlignment="0" applyProtection="0"/>
    <xf numFmtId="0" fontId="21" fillId="9" borderId="90" applyNumberFormat="0" applyAlignment="0" applyProtection="0"/>
    <xf numFmtId="0" fontId="18" fillId="14" borderId="99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36" fillId="0" borderId="89" applyNumberFormat="0" applyFill="0" applyAlignment="0" applyProtection="0"/>
    <xf numFmtId="0" fontId="29" fillId="14" borderId="87" applyNumberFormat="0" applyAlignment="0" applyProtection="0"/>
    <xf numFmtId="0" fontId="21" fillId="9" borderId="90" applyNumberFormat="0" applyAlignment="0" applyProtection="0"/>
    <xf numFmtId="0" fontId="10" fillId="6" borderId="86" applyNumberFormat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36" fillId="0" borderId="75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1" fillId="9" borderId="85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40" borderId="86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9" borderId="80" applyNumberFormat="0" applyAlignment="0" applyProtection="0"/>
    <xf numFmtId="0" fontId="36" fillId="0" borderId="88" applyNumberFormat="0" applyFill="0" applyAlignment="0" applyProtection="0"/>
    <xf numFmtId="0" fontId="36" fillId="0" borderId="102" applyNumberFormat="0" applyFill="0" applyAlignment="0" applyProtection="0"/>
    <xf numFmtId="0" fontId="10" fillId="6" borderId="86" applyNumberFormat="0" applyAlignment="0" applyProtection="0"/>
    <xf numFmtId="0" fontId="51" fillId="62" borderId="85" applyNumberFormat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18" fillId="14" borderId="90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8" fillId="14" borderId="90" applyNumberFormat="0" applyAlignment="0" applyProtection="0"/>
    <xf numFmtId="0" fontId="10" fillId="40" borderId="86" applyNumberFormat="0" applyAlignment="0" applyProtection="0"/>
    <xf numFmtId="0" fontId="18" fillId="14" borderId="85" applyNumberFormat="0" applyAlignment="0" applyProtection="0"/>
    <xf numFmtId="0" fontId="21" fillId="45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85" applyNumberFormat="0" applyAlignment="0" applyProtection="0"/>
    <xf numFmtId="0" fontId="21" fillId="46" borderId="90" applyNumberFormat="0" applyAlignment="0" applyProtection="0"/>
    <xf numFmtId="0" fontId="36" fillId="0" borderId="103" applyNumberFormat="0" applyFill="0" applyAlignment="0" applyProtection="0"/>
    <xf numFmtId="0" fontId="29" fillId="14" borderId="92" applyNumberFormat="0" applyAlignment="0" applyProtection="0"/>
    <xf numFmtId="0" fontId="18" fillId="14" borderId="99" applyNumberFormat="0" applyAlignment="0" applyProtection="0"/>
    <xf numFmtId="0" fontId="36" fillId="0" borderId="93" applyNumberFormat="0" applyFill="0" applyAlignment="0" applyProtection="0"/>
    <xf numFmtId="0" fontId="21" fillId="9" borderId="99" applyNumberFormat="0" applyAlignment="0" applyProtection="0"/>
    <xf numFmtId="0" fontId="21" fillId="9" borderId="90" applyNumberFormat="0" applyAlignment="0" applyProtection="0"/>
    <xf numFmtId="0" fontId="36" fillId="0" borderId="88" applyNumberFormat="0" applyFill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0" fillId="6" borderId="10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46" borderId="85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0" fillId="6" borderId="81" applyNumberFormat="0" applyAlignment="0" applyProtection="0"/>
    <xf numFmtId="0" fontId="21" fillId="9" borderId="99" applyNumberFormat="0" applyAlignment="0" applyProtection="0"/>
    <xf numFmtId="0" fontId="21" fillId="45" borderId="99" applyNumberFormat="0" applyAlignment="0" applyProtection="0"/>
    <xf numFmtId="0" fontId="10" fillId="6" borderId="91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51" fillId="62" borderId="80" applyNumberFormat="0" applyAlignment="0" applyProtection="0"/>
    <xf numFmtId="0" fontId="29" fillId="14" borderId="74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62" borderId="74" applyNumberFormat="0" applyAlignment="0" applyProtection="0"/>
    <xf numFmtId="0" fontId="18" fillId="14" borderId="80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1" fillId="9" borderId="90" applyNumberFormat="0" applyAlignment="0" applyProtection="0"/>
    <xf numFmtId="0" fontId="10" fillId="6" borderId="86" applyNumberFormat="0" applyAlignment="0" applyProtection="0"/>
    <xf numFmtId="0" fontId="21" fillId="45" borderId="80" applyNumberFormat="0" applyAlignment="0" applyProtection="0"/>
    <xf numFmtId="0" fontId="10" fillId="40" borderId="81" applyNumberFormat="0" applyAlignment="0" applyProtection="0"/>
    <xf numFmtId="0" fontId="10" fillId="6" borderId="91" applyNumberFormat="0" applyAlignment="0" applyProtection="0"/>
    <xf numFmtId="0" fontId="21" fillId="9" borderId="85" applyNumberFormat="0" applyAlignment="0" applyProtection="0"/>
    <xf numFmtId="0" fontId="36" fillId="0" borderId="83" applyNumberFormat="0" applyFill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9" borderId="99" applyNumberFormat="0" applyAlignment="0" applyProtection="0"/>
    <xf numFmtId="0" fontId="21" fillId="9" borderId="8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36" fillId="0" borderId="88" applyNumberFormat="0" applyFill="0" applyAlignment="0" applyProtection="0"/>
    <xf numFmtId="0" fontId="10" fillId="40" borderId="100" applyNumberFormat="0" applyAlignment="0" applyProtection="0"/>
    <xf numFmtId="0" fontId="36" fillId="0" borderId="88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36" fillId="0" borderId="84" applyNumberFormat="0" applyFill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62" borderId="101" applyNumberFormat="0" applyAlignment="0" applyProtection="0"/>
    <xf numFmtId="0" fontId="36" fillId="0" borderId="83" applyNumberFormat="0" applyFill="0" applyAlignment="0" applyProtection="0"/>
    <xf numFmtId="0" fontId="18" fillId="14" borderId="90" applyNumberFormat="0" applyAlignment="0" applyProtection="0"/>
    <xf numFmtId="0" fontId="10" fillId="6" borderId="86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0" fillId="40" borderId="91" applyNumberFormat="0" applyAlignment="0" applyProtection="0"/>
    <xf numFmtId="0" fontId="18" fillId="14" borderId="90" applyNumberFormat="0" applyAlignment="0" applyProtection="0"/>
    <xf numFmtId="0" fontId="10" fillId="6" borderId="81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10" fillId="40" borderId="73" applyNumberFormat="0" applyAlignment="0" applyProtection="0"/>
    <xf numFmtId="0" fontId="10" fillId="6" borderId="73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0" fillId="6" borderId="73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5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40" borderId="91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1" fillId="9" borderId="80" applyNumberFormat="0" applyAlignment="0" applyProtection="0"/>
    <xf numFmtId="0" fontId="18" fillId="14" borderId="90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9" fillId="14" borderId="92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36" fillId="0" borderId="89" applyNumberFormat="0" applyFill="0" applyAlignment="0" applyProtection="0"/>
    <xf numFmtId="0" fontId="36" fillId="0" borderId="89" applyNumberFormat="0" applyFill="0" applyAlignment="0" applyProtection="0"/>
    <xf numFmtId="0" fontId="51" fillId="62" borderId="85" applyNumberFormat="0" applyAlignment="0" applyProtection="0"/>
    <xf numFmtId="0" fontId="10" fillId="6" borderId="86" applyNumberFormat="0" applyAlignment="0" applyProtection="0"/>
    <xf numFmtId="0" fontId="21" fillId="9" borderId="90" applyNumberFormat="0" applyAlignment="0" applyProtection="0"/>
    <xf numFmtId="0" fontId="10" fillId="6" borderId="81" applyNumberFormat="0" applyAlignment="0" applyProtection="0"/>
    <xf numFmtId="0" fontId="21" fillId="9" borderId="99" applyNumberFormat="0" applyAlignment="0" applyProtection="0"/>
    <xf numFmtId="0" fontId="18" fillId="14" borderId="90" applyNumberFormat="0" applyAlignment="0" applyProtection="0"/>
    <xf numFmtId="0" fontId="29" fillId="14" borderId="8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9" fillId="14" borderId="101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9" fillId="62" borderId="82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18" fillId="14" borderId="80" applyNumberFormat="0" applyAlignment="0" applyProtection="0"/>
    <xf numFmtId="0" fontId="29" fillId="62" borderId="82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36" fillId="0" borderId="84" applyNumberFormat="0" applyFill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0" fillId="40" borderId="81" applyNumberFormat="0" applyAlignment="0" applyProtection="0"/>
    <xf numFmtId="0" fontId="21" fillId="46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51" fillId="62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9" fillId="14" borderId="82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9" fillId="62" borderId="82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36" fillId="0" borderId="83" applyNumberFormat="0" applyFill="0" applyAlignment="0" applyProtection="0"/>
    <xf numFmtId="0" fontId="10" fillId="6" borderId="81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9" borderId="72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36" fillId="0" borderId="83" applyNumberFormat="0" applyFill="0" applyAlignment="0" applyProtection="0"/>
    <xf numFmtId="0" fontId="29" fillId="14" borderId="82" applyNumberFormat="0" applyAlignment="0" applyProtection="0"/>
    <xf numFmtId="0" fontId="18" fillId="14" borderId="80" applyNumberFormat="0" applyAlignment="0" applyProtection="0"/>
    <xf numFmtId="0" fontId="21" fillId="45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21" fillId="9" borderId="7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18" fillId="14" borderId="72" applyNumberFormat="0" applyAlignment="0" applyProtection="0"/>
    <xf numFmtId="0" fontId="21" fillId="9" borderId="80" applyNumberFormat="0" applyAlignment="0" applyProtection="0"/>
    <xf numFmtId="0" fontId="21" fillId="46" borderId="85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36" fillId="0" borderId="89" applyNumberFormat="0" applyFill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10" fillId="40" borderId="86" applyNumberFormat="0" applyAlignment="0" applyProtection="0"/>
    <xf numFmtId="0" fontId="21" fillId="45" borderId="80" applyNumberFormat="0" applyAlignment="0" applyProtection="0"/>
    <xf numFmtId="0" fontId="21" fillId="9" borderId="80" applyNumberFormat="0" applyAlignment="0" applyProtection="0"/>
    <xf numFmtId="0" fontId="21" fillId="45" borderId="80" applyNumberFormat="0" applyAlignment="0" applyProtection="0"/>
    <xf numFmtId="0" fontId="21" fillId="45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51" fillId="62" borderId="85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36" fillId="0" borderId="102" applyNumberFormat="0" applyFill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75" applyNumberFormat="0" applyFill="0" applyAlignment="0" applyProtection="0"/>
    <xf numFmtId="0" fontId="21" fillId="9" borderId="80" applyNumberFormat="0" applyAlignment="0" applyProtection="0"/>
    <xf numFmtId="0" fontId="18" fillId="14" borderId="99" applyNumberFormat="0" applyAlignment="0" applyProtection="0"/>
    <xf numFmtId="0" fontId="36" fillId="0" borderId="88" applyNumberFormat="0" applyFill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0" fillId="6" borderId="81" applyNumberFormat="0" applyAlignment="0" applyProtection="0"/>
    <xf numFmtId="0" fontId="10" fillId="6" borderId="86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86" applyNumberFormat="0" applyAlignment="0" applyProtection="0"/>
    <xf numFmtId="0" fontId="29" fillId="14" borderId="92" applyNumberFormat="0" applyAlignment="0" applyProtection="0"/>
    <xf numFmtId="0" fontId="29" fillId="62" borderId="92" applyNumberFormat="0" applyAlignment="0" applyProtection="0"/>
    <xf numFmtId="0" fontId="36" fillId="0" borderId="102" applyNumberFormat="0" applyFill="0" applyAlignment="0" applyProtection="0"/>
    <xf numFmtId="0" fontId="36" fillId="0" borderId="88" applyNumberFormat="0" applyFill="0" applyAlignment="0" applyProtection="0"/>
    <xf numFmtId="0" fontId="36" fillId="0" borderId="83" applyNumberFormat="0" applyFill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1" fillId="9" borderId="90" applyNumberFormat="0" applyAlignment="0" applyProtection="0"/>
    <xf numFmtId="0" fontId="10" fillId="6" borderId="81" applyNumberFormat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40" borderId="86" applyNumberFormat="0" applyAlignment="0" applyProtection="0"/>
    <xf numFmtId="0" fontId="10" fillId="6" borderId="91" applyNumberFormat="0" applyAlignment="0" applyProtection="0"/>
    <xf numFmtId="0" fontId="36" fillId="0" borderId="84" applyNumberFormat="0" applyFill="0" applyAlignment="0" applyProtection="0"/>
    <xf numFmtId="0" fontId="29" fillId="62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0" fillId="40" borderId="91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0" fillId="6" borderId="81" applyNumberFormat="0" applyAlignment="0" applyProtection="0"/>
    <xf numFmtId="0" fontId="21" fillId="46" borderId="80" applyNumberFormat="0" applyAlignment="0" applyProtection="0"/>
    <xf numFmtId="0" fontId="10" fillId="6" borderId="81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36" fillId="0" borderId="84" applyNumberFormat="0" applyFill="0" applyAlignment="0" applyProtection="0"/>
    <xf numFmtId="0" fontId="21" fillId="46" borderId="80" applyNumberFormat="0" applyAlignment="0" applyProtection="0"/>
    <xf numFmtId="0" fontId="29" fillId="14" borderId="82" applyNumberFormat="0" applyAlignment="0" applyProtection="0"/>
    <xf numFmtId="0" fontId="29" fillId="62" borderId="82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0" fillId="40" borderId="81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9" fillId="14" borderId="82" applyNumberFormat="0" applyAlignment="0" applyProtection="0"/>
    <xf numFmtId="0" fontId="18" fillId="14" borderId="72" applyNumberFormat="0" applyAlignment="0" applyProtection="0"/>
    <xf numFmtId="0" fontId="29" fillId="14" borderId="87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46" borderId="85" applyNumberFormat="0" applyAlignment="0" applyProtection="0"/>
    <xf numFmtId="0" fontId="10" fillId="6" borderId="86" applyNumberFormat="0" applyAlignment="0" applyProtection="0"/>
    <xf numFmtId="0" fontId="21" fillId="9" borderId="80" applyNumberFormat="0" applyAlignment="0" applyProtection="0"/>
    <xf numFmtId="0" fontId="29" fillId="14" borderId="87" applyNumberFormat="0" applyAlignment="0" applyProtection="0"/>
    <xf numFmtId="0" fontId="10" fillId="6" borderId="81" applyNumberFormat="0" applyAlignment="0" applyProtection="0"/>
    <xf numFmtId="0" fontId="29" fillId="14" borderId="92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21" fillId="46" borderId="80" applyNumberFormat="0" applyAlignment="0" applyProtection="0"/>
    <xf numFmtId="0" fontId="36" fillId="0" borderId="83" applyNumberFormat="0" applyFill="0" applyAlignment="0" applyProtection="0"/>
    <xf numFmtId="0" fontId="29" fillId="62" borderId="74" applyNumberFormat="0" applyAlignment="0" applyProtection="0"/>
    <xf numFmtId="0" fontId="21" fillId="46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29" fillId="14" borderId="82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9" fillId="14" borderId="82" applyNumberFormat="0" applyAlignment="0" applyProtection="0"/>
    <xf numFmtId="0" fontId="10" fillId="6" borderId="81" applyNumberFormat="0" applyAlignment="0" applyProtection="0"/>
    <xf numFmtId="0" fontId="21" fillId="45" borderId="80" applyNumberFormat="0" applyAlignment="0" applyProtection="0"/>
    <xf numFmtId="0" fontId="21" fillId="46" borderId="80" applyNumberFormat="0" applyAlignment="0" applyProtection="0"/>
    <xf numFmtId="0" fontId="51" fillId="62" borderId="80" applyNumberFormat="0" applyAlignment="0" applyProtection="0"/>
    <xf numFmtId="0" fontId="10" fillId="6" borderId="81" applyNumberFormat="0" applyAlignment="0" applyProtection="0"/>
    <xf numFmtId="0" fontId="29" fillId="14" borderId="82" applyNumberFormat="0" applyAlignment="0" applyProtection="0"/>
    <xf numFmtId="0" fontId="29" fillId="62" borderId="82" applyNumberFormat="0" applyAlignment="0" applyProtection="0"/>
    <xf numFmtId="0" fontId="18" fillId="14" borderId="80" applyNumberFormat="0" applyAlignment="0" applyProtection="0"/>
    <xf numFmtId="0" fontId="18" fillId="14" borderId="80" applyNumberFormat="0" applyAlignment="0" applyProtection="0"/>
    <xf numFmtId="0" fontId="21" fillId="9" borderId="80" applyNumberFormat="0" applyAlignment="0" applyProtection="0"/>
    <xf numFmtId="0" fontId="10" fillId="6" borderId="81" applyNumberFormat="0" applyAlignment="0" applyProtection="0"/>
    <xf numFmtId="0" fontId="21" fillId="9" borderId="80" applyNumberFormat="0" applyAlignment="0" applyProtection="0"/>
    <xf numFmtId="0" fontId="21" fillId="9" borderId="80" applyNumberFormat="0" applyAlignment="0" applyProtection="0"/>
    <xf numFmtId="0" fontId="21" fillId="46" borderId="80" applyNumberFormat="0" applyAlignment="0" applyProtection="0"/>
    <xf numFmtId="0" fontId="10" fillId="6" borderId="73" applyNumberFormat="0" applyAlignment="0" applyProtection="0"/>
    <xf numFmtId="0" fontId="29" fillId="14" borderId="74" applyNumberFormat="0" applyAlignment="0" applyProtection="0"/>
    <xf numFmtId="0" fontId="10" fillId="6" borderId="73" applyNumberFormat="0" applyAlignment="0" applyProtection="0"/>
    <xf numFmtId="0" fontId="10" fillId="6" borderId="73" applyNumberFormat="0" applyAlignment="0" applyProtection="0"/>
    <xf numFmtId="0" fontId="21" fillId="9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18" fillId="14" borderId="72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9" fillId="14" borderId="74" applyNumberFormat="0" applyAlignment="0" applyProtection="0"/>
    <xf numFmtId="0" fontId="21" fillId="46" borderId="85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51" fillId="62" borderId="90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8" fillId="14" borderId="80" applyNumberFormat="0" applyAlignment="0" applyProtection="0"/>
    <xf numFmtId="0" fontId="36" fillId="0" borderId="83" applyNumberFormat="0" applyFill="0" applyAlignment="0" applyProtection="0"/>
    <xf numFmtId="0" fontId="18" fillId="14" borderId="80" applyNumberFormat="0" applyAlignment="0" applyProtection="0"/>
    <xf numFmtId="0" fontId="21" fillId="46" borderId="80" applyNumberFormat="0" applyAlignment="0" applyProtection="0"/>
    <xf numFmtId="0" fontId="10" fillId="40" borderId="81" applyNumberFormat="0" applyAlignment="0" applyProtection="0"/>
    <xf numFmtId="0" fontId="29" fillId="14" borderId="82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29" fillId="62" borderId="87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36" fillId="0" borderId="88" applyNumberFormat="0" applyFill="0" applyAlignment="0" applyProtection="0"/>
    <xf numFmtId="0" fontId="10" fillId="40" borderId="91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45" borderId="90" applyNumberFormat="0" applyAlignment="0" applyProtection="0"/>
    <xf numFmtId="0" fontId="10" fillId="6" borderId="9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9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0" fillId="40" borderId="100" applyNumberFormat="0" applyAlignment="0" applyProtection="0"/>
    <xf numFmtId="0" fontId="10" fillId="6" borderId="86" applyNumberFormat="0" applyAlignment="0" applyProtection="0"/>
    <xf numFmtId="0" fontId="21" fillId="46" borderId="99" applyNumberFormat="0" applyAlignment="0" applyProtection="0"/>
    <xf numFmtId="0" fontId="18" fillId="14" borderId="99" applyNumberFormat="0" applyAlignment="0" applyProtection="0"/>
    <xf numFmtId="0" fontId="36" fillId="0" borderId="93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40" borderId="86" applyNumberFormat="0" applyAlignment="0" applyProtection="0"/>
    <xf numFmtId="0" fontId="10" fillId="40" borderId="91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29" fillId="62" borderId="92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36" fillId="0" borderId="94" applyNumberFormat="0" applyFill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94" applyNumberFormat="0" applyFill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1" fillId="45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36" fillId="0" borderId="102" applyNumberFormat="0" applyFill="0" applyAlignment="0" applyProtection="0"/>
    <xf numFmtId="0" fontId="21" fillId="9" borderId="90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91" applyNumberFormat="0" applyAlignment="0" applyProtection="0"/>
    <xf numFmtId="0" fontId="21" fillId="9" borderId="99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29" fillId="14" borderId="101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1" fillId="46" borderId="85" applyNumberFormat="0" applyAlignment="0" applyProtection="0"/>
    <xf numFmtId="0" fontId="21" fillId="45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8" fillId="14" borderId="90" applyNumberFormat="0" applyAlignment="0" applyProtection="0"/>
    <xf numFmtId="0" fontId="36" fillId="0" borderId="102" applyNumberFormat="0" applyFill="0" applyAlignment="0" applyProtection="0"/>
    <xf numFmtId="0" fontId="29" fillId="14" borderId="92" applyNumberFormat="0" applyAlignment="0" applyProtection="0"/>
    <xf numFmtId="0" fontId="29" fillId="62" borderId="101" applyNumberFormat="0" applyAlignment="0" applyProtection="0"/>
    <xf numFmtId="0" fontId="18" fillId="14" borderId="90" applyNumberFormat="0" applyAlignment="0" applyProtection="0"/>
    <xf numFmtId="0" fontId="18" fillId="14" borderId="99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1" fillId="45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9" fillId="62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1" fillId="46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51" fillId="62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51" fillId="62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5" borderId="85" applyNumberFormat="0" applyAlignment="0" applyProtection="0"/>
    <xf numFmtId="0" fontId="51" fillId="62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1" fillId="45" borderId="85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51" fillId="62" borderId="85" applyNumberFormat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46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40" borderId="86" applyNumberFormat="0" applyAlignment="0" applyProtection="0"/>
    <xf numFmtId="0" fontId="18" fillId="14" borderId="85" applyNumberFormat="0" applyAlignment="0" applyProtection="0"/>
    <xf numFmtId="0" fontId="51" fillId="62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45" borderId="85" applyNumberFormat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62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36" fillId="0" borderId="89" applyNumberFormat="0" applyFill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46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51" fillId="62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21" fillId="46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36" fillId="0" borderId="89" applyNumberFormat="0" applyFill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46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1" fillId="45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46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62" borderId="87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9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36" fillId="0" borderId="89" applyNumberFormat="0" applyFill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9" applyNumberFormat="0" applyFill="0" applyAlignment="0" applyProtection="0"/>
    <xf numFmtId="0" fontId="21" fillId="9" borderId="85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9" fillId="62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51" fillId="62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5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0" fillId="40" borderId="86" applyNumberFormat="0" applyAlignment="0" applyProtection="0"/>
    <xf numFmtId="0" fontId="36" fillId="0" borderId="88" applyNumberFormat="0" applyFill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10" fillId="6" borderId="100" applyNumberFormat="0" applyAlignment="0" applyProtection="0"/>
    <xf numFmtId="0" fontId="21" fillId="9" borderId="90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8" fillId="14" borderId="90" applyNumberFormat="0" applyAlignment="0" applyProtection="0"/>
    <xf numFmtId="0" fontId="10" fillId="6" borderId="86" applyNumberFormat="0" applyAlignment="0" applyProtection="0"/>
    <xf numFmtId="0" fontId="36" fillId="0" borderId="93" applyNumberFormat="0" applyFill="0" applyAlignment="0" applyProtection="0"/>
    <xf numFmtId="0" fontId="10" fillId="40" borderId="91" applyNumberFormat="0" applyAlignment="0" applyProtection="0"/>
    <xf numFmtId="0" fontId="29" fillId="14" borderId="87" applyNumberFormat="0" applyAlignment="0" applyProtection="0"/>
    <xf numFmtId="0" fontId="29" fillId="14" borderId="101" applyNumberFormat="0" applyAlignment="0" applyProtection="0"/>
    <xf numFmtId="0" fontId="10" fillId="6" borderId="91" applyNumberFormat="0" applyAlignment="0" applyProtection="0"/>
    <xf numFmtId="0" fontId="29" fillId="14" borderId="10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8" fillId="14" borderId="99" applyNumberFormat="0" applyAlignment="0" applyProtection="0"/>
    <xf numFmtId="0" fontId="36" fillId="0" borderId="88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9" fillId="14" borderId="92" applyNumberFormat="0" applyAlignment="0" applyProtection="0"/>
    <xf numFmtId="0" fontId="21" fillId="9" borderId="85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36" fillId="0" borderId="88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40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0" fillId="6" borderId="81" applyNumberFormat="0" applyAlignment="0" applyProtection="0"/>
    <xf numFmtId="0" fontId="18" fillId="14" borderId="99" applyNumberFormat="0" applyAlignment="0" applyProtection="0"/>
    <xf numFmtId="0" fontId="36" fillId="0" borderId="88" applyNumberFormat="0" applyFill="0" applyAlignment="0" applyProtection="0"/>
    <xf numFmtId="0" fontId="36" fillId="0" borderId="102" applyNumberFormat="0" applyFill="0" applyAlignment="0" applyProtection="0"/>
    <xf numFmtId="0" fontId="18" fillId="14" borderId="90" applyNumberFormat="0" applyAlignment="0" applyProtection="0"/>
    <xf numFmtId="0" fontId="36" fillId="0" borderId="88" applyNumberFormat="0" applyFill="0" applyAlignment="0" applyProtection="0"/>
    <xf numFmtId="0" fontId="29" fillId="14" borderId="101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8" fillId="14" borderId="90" applyNumberFormat="0" applyAlignment="0" applyProtection="0"/>
    <xf numFmtId="0" fontId="10" fillId="40" borderId="100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51" fillId="62" borderId="99" applyNumberFormat="0" applyAlignment="0" applyProtection="0"/>
    <xf numFmtId="0" fontId="21" fillId="9" borderId="99" applyNumberFormat="0" applyAlignment="0" applyProtection="0"/>
    <xf numFmtId="0" fontId="10" fillId="6" borderId="86" applyNumberFormat="0" applyAlignment="0" applyProtection="0"/>
    <xf numFmtId="0" fontId="10" fillId="40" borderId="100" applyNumberFormat="0" applyAlignment="0" applyProtection="0"/>
    <xf numFmtId="0" fontId="36" fillId="0" borderId="89" applyNumberFormat="0" applyFill="0" applyAlignment="0" applyProtection="0"/>
    <xf numFmtId="0" fontId="29" fillId="14" borderId="10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1" fillId="9" borderId="99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51" fillId="62" borderId="90" applyNumberFormat="0" applyAlignment="0" applyProtection="0"/>
    <xf numFmtId="0" fontId="10" fillId="40" borderId="91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62" borderId="92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8" fillId="14" borderId="85" applyNumberFormat="0" applyAlignment="0" applyProtection="0"/>
    <xf numFmtId="0" fontId="36" fillId="0" borderId="93" applyNumberFormat="0" applyFill="0" applyAlignment="0" applyProtection="0"/>
    <xf numFmtId="0" fontId="18" fillId="14" borderId="99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0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36" fillId="0" borderId="94" applyNumberFormat="0" applyFill="0" applyAlignment="0" applyProtection="0"/>
    <xf numFmtId="0" fontId="21" fillId="9" borderId="99" applyNumberFormat="0" applyAlignment="0" applyProtection="0"/>
    <xf numFmtId="0" fontId="21" fillId="9" borderId="85" applyNumberFormat="0" applyAlignment="0" applyProtection="0"/>
    <xf numFmtId="0" fontId="51" fillId="62" borderId="90" applyNumberFormat="0" applyAlignment="0" applyProtection="0"/>
    <xf numFmtId="0" fontId="29" fillId="14" borderId="92" applyNumberFormat="0" applyAlignment="0" applyProtection="0"/>
    <xf numFmtId="0" fontId="21" fillId="9" borderId="85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1" fillId="46" borderId="90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0" fillId="40" borderId="91" applyNumberFormat="0" applyAlignment="0" applyProtection="0"/>
    <xf numFmtId="0" fontId="21" fillId="46" borderId="90" applyNumberFormat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85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1" fillId="46" borderId="85" applyNumberFormat="0" applyAlignment="0" applyProtection="0"/>
    <xf numFmtId="0" fontId="29" fillId="62" borderId="87" applyNumberFormat="0" applyAlignment="0" applyProtection="0"/>
    <xf numFmtId="0" fontId="10" fillId="6" borderId="91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9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40" borderId="86" applyNumberFormat="0" applyAlignment="0" applyProtection="0"/>
    <xf numFmtId="0" fontId="21" fillId="46" borderId="85" applyNumberFormat="0" applyAlignment="0" applyProtection="0"/>
    <xf numFmtId="0" fontId="10" fillId="6" borderId="100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45" borderId="85" applyNumberFormat="0" applyAlignment="0" applyProtection="0"/>
    <xf numFmtId="0" fontId="29" fillId="14" borderId="101" applyNumberFormat="0" applyAlignment="0" applyProtection="0"/>
    <xf numFmtId="0" fontId="10" fillId="40" borderId="86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9" fillId="62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9" fillId="14" borderId="87" applyNumberFormat="0" applyAlignment="0" applyProtection="0"/>
    <xf numFmtId="0" fontId="29" fillId="62" borderId="87" applyNumberFormat="0" applyAlignment="0" applyProtection="0"/>
    <xf numFmtId="0" fontId="21" fillId="46" borderId="85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45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88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40" borderId="9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14" borderId="87" applyNumberFormat="0" applyAlignment="0" applyProtection="0"/>
    <xf numFmtId="0" fontId="18" fillId="14" borderId="90" applyNumberFormat="0" applyAlignment="0" applyProtection="0"/>
    <xf numFmtId="0" fontId="21" fillId="46" borderId="90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29" fillId="14" borderId="101" applyNumberFormat="0" applyAlignment="0" applyProtection="0"/>
    <xf numFmtId="0" fontId="10" fillId="40" borderId="91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9" borderId="90" applyNumberFormat="0" applyAlignment="0" applyProtection="0"/>
    <xf numFmtId="0" fontId="10" fillId="6" borderId="10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36" fillId="0" borderId="93" applyNumberFormat="0" applyFill="0" applyAlignment="0" applyProtection="0"/>
    <xf numFmtId="0" fontId="10" fillId="6" borderId="10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0" fillId="40" borderId="91" applyNumberFormat="0" applyAlignment="0" applyProtection="0"/>
    <xf numFmtId="0" fontId="36" fillId="0" borderId="102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62" borderId="92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51" fillId="62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36" fillId="0" borderId="94" applyNumberFormat="0" applyFill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29" fillId="14" borderId="101" applyNumberFormat="0" applyAlignment="0" applyProtection="0"/>
    <xf numFmtId="0" fontId="18" fillId="14" borderId="90" applyNumberFormat="0" applyAlignment="0" applyProtection="0"/>
    <xf numFmtId="0" fontId="51" fillId="62" borderId="90" applyNumberFormat="0" applyAlignment="0" applyProtection="0"/>
    <xf numFmtId="0" fontId="36" fillId="0" borderId="93" applyNumberFormat="0" applyFill="0" applyAlignment="0" applyProtection="0"/>
    <xf numFmtId="0" fontId="21" fillId="46" borderId="90" applyNumberFormat="0" applyAlignment="0" applyProtection="0"/>
    <xf numFmtId="0" fontId="29" fillId="14" borderId="10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9" fillId="14" borderId="101" applyNumberFormat="0" applyAlignment="0" applyProtection="0"/>
    <xf numFmtId="0" fontId="36" fillId="0" borderId="93" applyNumberFormat="0" applyFill="0" applyAlignment="0" applyProtection="0"/>
    <xf numFmtId="0" fontId="21" fillId="45" borderId="90" applyNumberFormat="0" applyAlignment="0" applyProtection="0"/>
    <xf numFmtId="0" fontId="18" fillId="14" borderId="90" applyNumberFormat="0" applyAlignment="0" applyProtection="0"/>
    <xf numFmtId="0" fontId="21" fillId="9" borderId="99" applyNumberFormat="0" applyAlignment="0" applyProtection="0"/>
    <xf numFmtId="0" fontId="21" fillId="9" borderId="90" applyNumberFormat="0" applyAlignment="0" applyProtection="0"/>
    <xf numFmtId="0" fontId="29" fillId="14" borderId="101" applyNumberFormat="0" applyAlignment="0" applyProtection="0"/>
    <xf numFmtId="0" fontId="21" fillId="9" borderId="90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91" applyNumberFormat="0" applyAlignment="0" applyProtection="0"/>
    <xf numFmtId="0" fontId="36" fillId="0" borderId="102" applyNumberFormat="0" applyFill="0" applyAlignment="0" applyProtection="0"/>
    <xf numFmtId="0" fontId="36" fillId="0" borderId="103" applyNumberFormat="0" applyFill="0" applyAlignment="0" applyProtection="0"/>
    <xf numFmtId="0" fontId="29" fillId="62" borderId="101" applyNumberFormat="0" applyAlignment="0" applyProtection="0"/>
    <xf numFmtId="0" fontId="36" fillId="0" borderId="102" applyNumberFormat="0" applyFill="0" applyAlignment="0" applyProtection="0"/>
    <xf numFmtId="0" fontId="10" fillId="6" borderId="91" applyNumberFormat="0" applyAlignment="0" applyProtection="0"/>
    <xf numFmtId="0" fontId="10" fillId="40" borderId="100" applyNumberFormat="0" applyAlignment="0" applyProtection="0"/>
    <xf numFmtId="0" fontId="29" fillId="62" borderId="10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36" fillId="0" borderId="94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51" fillId="62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51" fillId="62" borderId="90" applyNumberFormat="0" applyAlignment="0" applyProtection="0"/>
    <xf numFmtId="0" fontId="18" fillId="14" borderId="90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94" applyNumberFormat="0" applyFill="0" applyAlignment="0" applyProtection="0"/>
    <xf numFmtId="0" fontId="36" fillId="0" borderId="88" applyNumberFormat="0" applyFill="0" applyAlignment="0" applyProtection="0"/>
    <xf numFmtId="0" fontId="10" fillId="6" borderId="100" applyNumberFormat="0" applyAlignment="0" applyProtection="0"/>
    <xf numFmtId="0" fontId="51" fillId="62" borderId="99" applyNumberFormat="0" applyAlignment="0" applyProtection="0"/>
    <xf numFmtId="0" fontId="36" fillId="0" borderId="88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10" fillId="6" borderId="86" applyNumberFormat="0" applyAlignment="0" applyProtection="0"/>
    <xf numFmtId="0" fontId="21" fillId="45" borderId="99" applyNumberFormat="0" applyAlignment="0" applyProtection="0"/>
    <xf numFmtId="0" fontId="21" fillId="9" borderId="99" applyNumberFormat="0" applyAlignment="0" applyProtection="0"/>
    <xf numFmtId="0" fontId="10" fillId="6" borderId="86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36" fillId="0" borderId="93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36" fillId="0" borderId="93" applyNumberFormat="0" applyFill="0" applyAlignment="0" applyProtection="0"/>
    <xf numFmtId="0" fontId="21" fillId="9" borderId="99" applyNumberFormat="0" applyAlignment="0" applyProtection="0"/>
    <xf numFmtId="0" fontId="21" fillId="46" borderId="90" applyNumberFormat="0" applyAlignment="0" applyProtection="0"/>
    <xf numFmtId="0" fontId="18" fillId="14" borderId="99" applyNumberFormat="0" applyAlignment="0" applyProtection="0"/>
    <xf numFmtId="0" fontId="21" fillId="9" borderId="90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36" fillId="0" borderId="103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1" fillId="9" borderId="99" applyNumberFormat="0" applyAlignment="0" applyProtection="0"/>
    <xf numFmtId="0" fontId="36" fillId="0" borderId="93" applyNumberFormat="0" applyFill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36" fillId="0" borderId="102" applyNumberFormat="0" applyFill="0" applyAlignment="0" applyProtection="0"/>
    <xf numFmtId="0" fontId="10" fillId="6" borderId="91" applyNumberFormat="0" applyAlignment="0" applyProtection="0"/>
    <xf numFmtId="0" fontId="36" fillId="0" borderId="102" applyNumberFormat="0" applyFill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10" fillId="6" borderId="100" applyNumberFormat="0" applyAlignment="0" applyProtection="0"/>
    <xf numFmtId="0" fontId="21" fillId="46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51" fillId="62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62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36" fillId="0" borderId="93" applyNumberFormat="0" applyFill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9" borderId="90" applyNumberFormat="0" applyAlignment="0" applyProtection="0"/>
    <xf numFmtId="0" fontId="29" fillId="14" borderId="87" applyNumberFormat="0" applyAlignment="0" applyProtection="0"/>
    <xf numFmtId="0" fontId="29" fillId="62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51" fillId="62" borderId="90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62" borderId="92" applyNumberFormat="0" applyAlignment="0" applyProtection="0"/>
    <xf numFmtId="0" fontId="21" fillId="9" borderId="90" applyNumberFormat="0" applyAlignment="0" applyProtection="0"/>
    <xf numFmtId="0" fontId="51" fillId="62" borderId="90" applyNumberFormat="0" applyAlignment="0" applyProtection="0"/>
    <xf numFmtId="0" fontId="18" fillId="14" borderId="90" applyNumberFormat="0" applyAlignment="0" applyProtection="0"/>
    <xf numFmtId="0" fontId="21" fillId="45" borderId="90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3" applyNumberFormat="0" applyFill="0" applyAlignment="0" applyProtection="0"/>
    <xf numFmtId="0" fontId="21" fillId="9" borderId="9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1" fillId="45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9" borderId="90" applyNumberFormat="0" applyAlignment="0" applyProtection="0"/>
    <xf numFmtId="0" fontId="36" fillId="0" borderId="102" applyNumberFormat="0" applyFill="0" applyAlignment="0" applyProtection="0"/>
    <xf numFmtId="0" fontId="21" fillId="9" borderId="90" applyNumberFormat="0" applyAlignment="0" applyProtection="0"/>
    <xf numFmtId="0" fontId="21" fillId="9" borderId="99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8" fillId="14" borderId="9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51" fillId="62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62" borderId="101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1" fillId="46" borderId="90" applyNumberFormat="0" applyAlignment="0" applyProtection="0"/>
    <xf numFmtId="0" fontId="36" fillId="0" borderId="102" applyNumberFormat="0" applyFill="0" applyAlignment="0" applyProtection="0"/>
    <xf numFmtId="0" fontId="29" fillId="14" borderId="92" applyNumberFormat="0" applyAlignment="0" applyProtection="0"/>
    <xf numFmtId="0" fontId="10" fillId="40" borderId="86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36" fillId="0" borderId="93" applyNumberFormat="0" applyFill="0" applyAlignment="0" applyProtection="0"/>
    <xf numFmtId="0" fontId="10" fillId="40" borderId="91" applyNumberFormat="0" applyAlignment="0" applyProtection="0"/>
    <xf numFmtId="0" fontId="18" fillId="14" borderId="99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1" fillId="45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51" fillId="62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45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1" fillId="46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9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40" borderId="91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1" fillId="45" borderId="99" applyNumberFormat="0" applyAlignment="0" applyProtection="0"/>
    <xf numFmtId="0" fontId="18" fillId="14" borderId="99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45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29" fillId="62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21" fillId="45" borderId="90" applyNumberFormat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36" fillId="0" borderId="102" applyNumberFormat="0" applyFill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51" fillId="62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1" fillId="45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46" borderId="90" applyNumberFormat="0" applyAlignment="0" applyProtection="0"/>
    <xf numFmtId="0" fontId="29" fillId="62" borderId="92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9" fillId="62" borderId="92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45" borderId="90" applyNumberFormat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51" fillId="62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62" borderId="92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9" borderId="85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21" fillId="45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92" applyNumberFormat="0" applyAlignment="0" applyProtection="0"/>
    <xf numFmtId="0" fontId="18" fillId="14" borderId="85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101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36" fillId="0" borderId="88" applyNumberFormat="0" applyFill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36" fillId="0" borderId="93" applyNumberFormat="0" applyFill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8" fillId="14" borderId="9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18" fillId="14" borderId="90" applyNumberFormat="0" applyAlignment="0" applyProtection="0"/>
    <xf numFmtId="0" fontId="29" fillId="62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40" borderId="9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9" fillId="14" borderId="101" applyNumberFormat="0" applyAlignment="0" applyProtection="0"/>
    <xf numFmtId="0" fontId="29" fillId="14" borderId="92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51" fillId="62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85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36" fillId="0" borderId="94" applyNumberFormat="0" applyFill="0" applyAlignment="0" applyProtection="0"/>
    <xf numFmtId="0" fontId="21" fillId="45" borderId="90" applyNumberFormat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100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9" fillId="62" borderId="101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46" borderId="85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46" borderId="85" applyNumberFormat="0" applyAlignment="0" applyProtection="0"/>
    <xf numFmtId="0" fontId="21" fillId="9" borderId="90" applyNumberFormat="0" applyAlignment="0" applyProtection="0"/>
    <xf numFmtId="0" fontId="10" fillId="6" borderId="86" applyNumberFormat="0" applyAlignment="0" applyProtection="0"/>
    <xf numFmtId="0" fontId="21" fillId="9" borderId="99" applyNumberFormat="0" applyAlignment="0" applyProtection="0"/>
    <xf numFmtId="0" fontId="21" fillId="9" borderId="90" applyNumberFormat="0" applyAlignment="0" applyProtection="0"/>
    <xf numFmtId="0" fontId="36" fillId="0" borderId="89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10" fillId="40" borderId="86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9" fillId="14" borderId="87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103" applyNumberFormat="0" applyFill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45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51" fillId="62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62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9" applyNumberFormat="0" applyFill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9" applyNumberFormat="0" applyFill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21" fillId="45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62" borderId="87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0" fillId="6" borderId="86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10" fillId="6" borderId="86" applyNumberFormat="0" applyAlignment="0" applyProtection="0"/>
    <xf numFmtId="0" fontId="29" fillId="14" borderId="87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10" fillId="6" borderId="86" applyNumberFormat="0" applyAlignment="0" applyProtection="0"/>
    <xf numFmtId="0" fontId="21" fillId="9" borderId="85" applyNumberFormat="0" applyAlignment="0" applyProtection="0"/>
    <xf numFmtId="0" fontId="18" fillId="14" borderId="85" applyNumberFormat="0" applyAlignment="0" applyProtection="0"/>
    <xf numFmtId="0" fontId="36" fillId="0" borderId="88" applyNumberFormat="0" applyFill="0" applyAlignment="0" applyProtection="0"/>
    <xf numFmtId="0" fontId="29" fillId="14" borderId="101" applyNumberFormat="0" applyAlignment="0" applyProtection="0"/>
    <xf numFmtId="0" fontId="18" fillId="14" borderId="90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46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62" borderId="92" applyNumberFormat="0" applyAlignment="0" applyProtection="0"/>
    <xf numFmtId="0" fontId="10" fillId="40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45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40" borderId="91" applyNumberFormat="0" applyAlignment="0" applyProtection="0"/>
    <xf numFmtId="0" fontId="29" fillId="62" borderId="92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51" fillId="62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46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45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46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45" borderId="90" applyNumberFormat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21" fillId="45" borderId="90" applyNumberFormat="0" applyAlignment="0" applyProtection="0"/>
    <xf numFmtId="0" fontId="18" fillId="14" borderId="90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51" fillId="62" borderId="90" applyNumberFormat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51" fillId="62" borderId="90" applyNumberFormat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9" fillId="14" borderId="10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45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36" fillId="0" borderId="102" applyNumberFormat="0" applyFill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1" fillId="45" borderId="99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40" borderId="10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1" fillId="46" borderId="90" applyNumberFormat="0" applyAlignment="0" applyProtection="0"/>
    <xf numFmtId="0" fontId="21" fillId="9" borderId="99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1" fillId="45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94" applyNumberFormat="0" applyFill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51" fillId="62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29" fillId="62" borderId="92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1" fillId="46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29" fillId="62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51" fillId="62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1" fillId="9" borderId="99" applyNumberFormat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40" borderId="91" applyNumberFormat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3" applyNumberFormat="0" applyFill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1" fillId="45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51" fillId="62" borderId="90" applyNumberFormat="0" applyAlignment="0" applyProtection="0"/>
    <xf numFmtId="0" fontId="21" fillId="46" borderId="90" applyNumberFormat="0" applyAlignment="0" applyProtection="0"/>
    <xf numFmtId="0" fontId="21" fillId="45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6" borderId="91" applyNumberFormat="0" applyAlignment="0" applyProtection="0"/>
    <xf numFmtId="0" fontId="29" fillId="62" borderId="92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21" fillId="46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36" fillId="0" borderId="94" applyNumberFormat="0" applyFill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51" fillId="62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51" fillId="62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45" borderId="90" applyNumberFormat="0" applyAlignment="0" applyProtection="0"/>
    <xf numFmtId="0" fontId="18" fillId="14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1" fillId="46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45" borderId="90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51" fillId="62" borderId="90" applyNumberFormat="0" applyAlignment="0" applyProtection="0"/>
    <xf numFmtId="0" fontId="10" fillId="40" borderId="91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1" fillId="46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40" borderId="91" applyNumberFormat="0" applyAlignment="0" applyProtection="0"/>
    <xf numFmtId="0" fontId="18" fillId="14" borderId="90" applyNumberFormat="0" applyAlignment="0" applyProtection="0"/>
    <xf numFmtId="0" fontId="51" fillId="62" borderId="90" applyNumberFormat="0" applyAlignment="0" applyProtection="0"/>
    <xf numFmtId="0" fontId="21" fillId="45" borderId="90" applyNumberFormat="0" applyAlignment="0" applyProtection="0"/>
    <xf numFmtId="0" fontId="29" fillId="14" borderId="92" applyNumberFormat="0" applyAlignment="0" applyProtection="0"/>
    <xf numFmtId="0" fontId="36" fillId="0" borderId="94" applyNumberFormat="0" applyFill="0" applyAlignment="0" applyProtection="0"/>
    <xf numFmtId="0" fontId="29" fillId="14" borderId="92" applyNumberFormat="0" applyAlignment="0" applyProtection="0"/>
    <xf numFmtId="0" fontId="51" fillId="62" borderId="90" applyNumberFormat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9" fillId="62" borderId="92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1" fillId="45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51" fillId="62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46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1" fillId="46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45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51" fillId="62" borderId="90" applyNumberFormat="0" applyAlignment="0" applyProtection="0"/>
    <xf numFmtId="0" fontId="21" fillId="45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46" borderId="90" applyNumberFormat="0" applyAlignment="0" applyProtection="0"/>
    <xf numFmtId="0" fontId="29" fillId="14" borderId="92" applyNumberFormat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4" applyNumberFormat="0" applyFill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51" fillId="62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21" fillId="9" borderId="90" applyNumberFormat="0" applyAlignment="0" applyProtection="0"/>
    <xf numFmtId="0" fontId="21" fillId="45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0" fillId="40" borderId="91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9" applyNumberFormat="0" applyAlignment="0" applyProtection="0"/>
    <xf numFmtId="0" fontId="18" fillId="14" borderId="90" applyNumberFormat="0" applyAlignment="0" applyProtection="0"/>
    <xf numFmtId="0" fontId="18" fillId="14" borderId="99" applyNumberFormat="0" applyAlignment="0" applyProtection="0"/>
    <xf numFmtId="0" fontId="29" fillId="14" borderId="92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9" fillId="14" borderId="92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0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94" applyNumberFormat="0" applyFill="0" applyAlignment="0" applyProtection="0"/>
    <xf numFmtId="0" fontId="29" fillId="14" borderId="92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29" fillId="14" borderId="92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40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18" fillId="14" borderId="9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36" fillId="0" borderId="93" applyNumberFormat="0" applyFill="0" applyAlignment="0" applyProtection="0"/>
    <xf numFmtId="0" fontId="10" fillId="6" borderId="100" applyNumberFormat="0" applyAlignment="0" applyProtection="0"/>
    <xf numFmtId="0" fontId="18" fillId="14" borderId="9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51" fillId="62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46" borderId="90" applyNumberFormat="0" applyAlignment="0" applyProtection="0"/>
    <xf numFmtId="0" fontId="10" fillId="6" borderId="100" applyNumberFormat="0" applyAlignment="0" applyProtection="0"/>
    <xf numFmtId="0" fontId="21" fillId="9" borderId="90" applyNumberFormat="0" applyAlignment="0" applyProtection="0"/>
    <xf numFmtId="0" fontId="36" fillId="0" borderId="102" applyNumberFormat="0" applyFill="0" applyAlignment="0" applyProtection="0"/>
    <xf numFmtId="0" fontId="21" fillId="9" borderId="90" applyNumberFormat="0" applyAlignment="0" applyProtection="0"/>
    <xf numFmtId="0" fontId="36" fillId="0" borderId="102" applyNumberFormat="0" applyFill="0" applyAlignment="0" applyProtection="0"/>
    <xf numFmtId="0" fontId="51" fillId="62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93" applyNumberFormat="0" applyFill="0" applyAlignment="0" applyProtection="0"/>
    <xf numFmtId="0" fontId="21" fillId="46" borderId="99" applyNumberFormat="0" applyAlignment="0" applyProtection="0"/>
    <xf numFmtId="0" fontId="18" fillId="14" borderId="99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46" borderId="9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0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91" applyNumberFormat="0" applyAlignment="0" applyProtection="0"/>
    <xf numFmtId="0" fontId="21" fillId="9" borderId="99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45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1" fillId="46" borderId="90" applyNumberFormat="0" applyAlignment="0" applyProtection="0"/>
    <xf numFmtId="0" fontId="36" fillId="0" borderId="102" applyNumberFormat="0" applyFill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51" fillId="62" borderId="90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10" fillId="6" borderId="100" applyNumberFormat="0" applyAlignment="0" applyProtection="0"/>
    <xf numFmtId="0" fontId="18" fillId="14" borderId="90" applyNumberFormat="0" applyAlignment="0" applyProtection="0"/>
    <xf numFmtId="0" fontId="51" fillId="62" borderId="90" applyNumberFormat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36" fillId="0" borderId="93" applyNumberFormat="0" applyFill="0" applyAlignment="0" applyProtection="0"/>
    <xf numFmtId="0" fontId="10" fillId="6" borderId="91" applyNumberFormat="0" applyAlignment="0" applyProtection="0"/>
    <xf numFmtId="0" fontId="29" fillId="14" borderId="101" applyNumberFormat="0" applyAlignment="0" applyProtection="0"/>
    <xf numFmtId="0" fontId="29" fillId="14" borderId="92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10" fillId="6" borderId="9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3" applyNumberFormat="0" applyFill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51" fillId="62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1" fillId="45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36" fillId="0" borderId="103" applyNumberFormat="0" applyFill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36" fillId="0" borderId="103" applyNumberFormat="0" applyFill="0" applyAlignment="0" applyProtection="0"/>
    <xf numFmtId="0" fontId="10" fillId="6" borderId="100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51" fillId="62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8" fillId="14" borderId="9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51" fillId="62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36" fillId="0" borderId="103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36" fillId="0" borderId="103" applyNumberFormat="0" applyFill="0" applyAlignment="0" applyProtection="0"/>
    <xf numFmtId="0" fontId="51" fillId="62" borderId="99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36" fillId="0" borderId="102" applyNumberFormat="0" applyFill="0" applyAlignment="0" applyProtection="0"/>
    <xf numFmtId="0" fontId="21" fillId="46" borderId="99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36" fillId="0" borderId="102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100" applyNumberFormat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62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51" fillId="62" borderId="99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62" borderId="101" applyNumberFormat="0" applyAlignment="0" applyProtection="0"/>
    <xf numFmtId="0" fontId="51" fillId="62" borderId="99" applyNumberFormat="0" applyAlignment="0" applyProtection="0"/>
    <xf numFmtId="0" fontId="18" fillId="14" borderId="99" applyNumberFormat="0" applyAlignment="0" applyProtection="0"/>
    <xf numFmtId="0" fontId="21" fillId="45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1" fillId="45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45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51" fillId="62" borderId="99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45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45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45" borderId="99" applyNumberFormat="0" applyAlignment="0" applyProtection="0"/>
    <xf numFmtId="0" fontId="21" fillId="46" borderId="99" applyNumberFormat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3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51" fillId="62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1" fillId="45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29" fillId="62" borderId="10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62" borderId="101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45" borderId="99" applyNumberFormat="0" applyAlignment="0" applyProtection="0"/>
    <xf numFmtId="0" fontId="21" fillId="46" borderId="99" applyNumberFormat="0" applyAlignment="0" applyProtection="0"/>
    <xf numFmtId="0" fontId="29" fillId="14" borderId="101" applyNumberFormat="0" applyAlignment="0" applyProtection="0"/>
    <xf numFmtId="0" fontId="51" fillId="62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62" borderId="101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9" borderId="9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1" fillId="45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14" borderId="101" applyNumberFormat="0" applyAlignment="0" applyProtection="0"/>
    <xf numFmtId="0" fontId="18" fillId="14" borderId="9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9" fillId="14" borderId="101" applyNumberFormat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36" fillId="0" borderId="93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51" fillId="62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0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36" fillId="0" borderId="103" applyNumberFormat="0" applyFill="0" applyAlignment="0" applyProtection="0"/>
    <xf numFmtId="0" fontId="21" fillId="45" borderId="99" applyNumberFormat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9" fillId="14" borderId="92" applyNumberFormat="0" applyAlignment="0" applyProtection="0"/>
    <xf numFmtId="0" fontId="36" fillId="0" borderId="102" applyNumberFormat="0" applyFill="0" applyAlignment="0" applyProtection="0"/>
    <xf numFmtId="0" fontId="21" fillId="9" borderId="90" applyNumberFormat="0" applyAlignment="0" applyProtection="0"/>
    <xf numFmtId="0" fontId="36" fillId="0" borderId="102" applyNumberFormat="0" applyFill="0" applyAlignment="0" applyProtection="0"/>
    <xf numFmtId="0" fontId="36" fillId="0" borderId="93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18" fillId="14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21" fillId="9" borderId="85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10" fillId="6" borderId="86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9" fillId="14" borderId="87" applyNumberFormat="0" applyAlignment="0" applyProtection="0"/>
    <xf numFmtId="0" fontId="21" fillId="9" borderId="99" applyNumberFormat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36" fillId="0" borderId="88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1" fillId="45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51" fillId="62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62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4" applyNumberFormat="0" applyFill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36" fillId="0" borderId="94" applyNumberFormat="0" applyFill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21" fillId="45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29" fillId="62" borderId="92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0" fillId="6" borderId="91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10" fillId="6" borderId="91" applyNumberFormat="0" applyAlignment="0" applyProtection="0"/>
    <xf numFmtId="0" fontId="29" fillId="14" borderId="92" applyNumberFormat="0" applyAlignment="0" applyProtection="0"/>
    <xf numFmtId="0" fontId="36" fillId="0" borderId="93" applyNumberFormat="0" applyFill="0" applyAlignment="0" applyProtection="0"/>
    <xf numFmtId="0" fontId="36" fillId="0" borderId="93" applyNumberFormat="0" applyFill="0" applyAlignment="0" applyProtection="0"/>
    <xf numFmtId="0" fontId="29" fillId="14" borderId="92" applyNumberFormat="0" applyAlignment="0" applyProtection="0"/>
    <xf numFmtId="0" fontId="29" fillId="14" borderId="92" applyNumberFormat="0" applyAlignment="0" applyProtection="0"/>
    <xf numFmtId="0" fontId="10" fillId="6" borderId="91" applyNumberFormat="0" applyAlignment="0" applyProtection="0"/>
    <xf numFmtId="0" fontId="21" fillId="9" borderId="90" applyNumberFormat="0" applyAlignment="0" applyProtection="0"/>
    <xf numFmtId="0" fontId="18" fillId="14" borderId="90" applyNumberFormat="0" applyAlignment="0" applyProtection="0"/>
    <xf numFmtId="0" fontId="36" fillId="0" borderId="93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62" borderId="101" applyNumberFormat="0" applyAlignment="0" applyProtection="0"/>
    <xf numFmtId="0" fontId="10" fillId="40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45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29" fillId="62" borderId="101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51" fillId="62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18" fillId="14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46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45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0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45" borderId="99" applyNumberFormat="0" applyAlignment="0" applyProtection="0"/>
    <xf numFmtId="0" fontId="21" fillId="46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21" fillId="45" borderId="99" applyNumberFormat="0" applyAlignment="0" applyProtection="0"/>
    <xf numFmtId="0" fontId="18" fillId="14" borderId="99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51" fillId="62" borderId="99" applyNumberFormat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51" fillId="62" borderId="99" applyNumberFormat="0" applyAlignment="0" applyProtection="0"/>
    <xf numFmtId="0" fontId="21" fillId="46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1" fillId="46" borderId="99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45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45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3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51" fillId="62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29" fillId="62" borderId="101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21" fillId="46" borderId="99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29" fillId="62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51" fillId="62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51" fillId="62" borderId="99" applyNumberFormat="0" applyAlignment="0" applyProtection="0"/>
    <xf numFmtId="0" fontId="21" fillId="46" borderId="99" applyNumberFormat="0" applyAlignment="0" applyProtection="0"/>
    <xf numFmtId="0" fontId="21" fillId="45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62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3" applyNumberFormat="0" applyFill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1" fillId="46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51" fillId="62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51" fillId="62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45" borderId="99" applyNumberFormat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45" borderId="99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51" fillId="62" borderId="99" applyNumberFormat="0" applyAlignment="0" applyProtection="0"/>
    <xf numFmtId="0" fontId="10" fillId="40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1" fillId="46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18" fillId="14" borderId="99" applyNumberFormat="0" applyAlignment="0" applyProtection="0"/>
    <xf numFmtId="0" fontId="51" fillId="62" borderId="99" applyNumberFormat="0" applyAlignment="0" applyProtection="0"/>
    <xf numFmtId="0" fontId="21" fillId="45" borderId="99" applyNumberFormat="0" applyAlignment="0" applyProtection="0"/>
    <xf numFmtId="0" fontId="29" fillId="14" borderId="101" applyNumberFormat="0" applyAlignment="0" applyProtection="0"/>
    <xf numFmtId="0" fontId="36" fillId="0" borderId="103" applyNumberFormat="0" applyFill="0" applyAlignment="0" applyProtection="0"/>
    <xf numFmtId="0" fontId="29" fillId="14" borderId="101" applyNumberFormat="0" applyAlignment="0" applyProtection="0"/>
    <xf numFmtId="0" fontId="51" fillId="62" borderId="99" applyNumberFormat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9" fillId="62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45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51" fillId="62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46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45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51" fillId="62" borderId="99" applyNumberFormat="0" applyAlignment="0" applyProtection="0"/>
    <xf numFmtId="0" fontId="21" fillId="45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46" borderId="99" applyNumberFormat="0" applyAlignment="0" applyProtection="0"/>
    <xf numFmtId="0" fontId="29" fillId="14" borderId="101" applyNumberFormat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3" applyNumberFormat="0" applyFill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51" fillId="62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21" fillId="45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0" fillId="40" borderId="100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36" fillId="0" borderId="103" applyNumberFormat="0" applyFill="0" applyAlignment="0" applyProtection="0"/>
    <xf numFmtId="0" fontId="29" fillId="14" borderId="10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29" fillId="14" borderId="10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40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10" fillId="6" borderId="9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46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51" fillId="62" borderId="99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51" fillId="62" borderId="99" applyNumberFormat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36" fillId="0" borderId="102" applyNumberFormat="0" applyFill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62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1" fillId="45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1" fillId="9" borderId="99" applyNumberFormat="0" applyAlignment="0" applyProtection="0"/>
    <xf numFmtId="0" fontId="36" fillId="0" borderId="102" applyNumberFormat="0" applyFill="0" applyAlignment="0" applyProtection="0"/>
    <xf numFmtId="0" fontId="18" fillId="14" borderId="95" applyNumberFormat="0" applyAlignment="0" applyProtection="0"/>
    <xf numFmtId="0" fontId="18" fillId="14" borderId="95" applyNumberFormat="0" applyAlignment="0" applyProtection="0"/>
    <xf numFmtId="0" fontId="18" fillId="14" borderId="95" applyNumberFormat="0" applyAlignment="0" applyProtection="0"/>
    <xf numFmtId="0" fontId="18" fillId="14" borderId="95" applyNumberFormat="0" applyAlignment="0" applyProtection="0"/>
    <xf numFmtId="0" fontId="18" fillId="14" borderId="95" applyNumberFormat="0" applyAlignment="0" applyProtection="0"/>
    <xf numFmtId="0" fontId="21" fillId="9" borderId="95" applyNumberFormat="0" applyAlignment="0" applyProtection="0"/>
    <xf numFmtId="0" fontId="21" fillId="9" borderId="95" applyNumberFormat="0" applyAlignment="0" applyProtection="0"/>
    <xf numFmtId="0" fontId="21" fillId="9" borderId="95" applyNumberFormat="0" applyAlignment="0" applyProtection="0"/>
    <xf numFmtId="0" fontId="21" fillId="9" borderId="95" applyNumberFormat="0" applyAlignment="0" applyProtection="0"/>
    <xf numFmtId="0" fontId="21" fillId="9" borderId="95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6" borderId="96" applyNumberFormat="0" applyAlignment="0" applyProtection="0"/>
    <xf numFmtId="0" fontId="10" fillId="6" borderId="96" applyNumberFormat="0" applyAlignment="0" applyProtection="0"/>
    <xf numFmtId="0" fontId="10" fillId="6" borderId="96" applyNumberFormat="0" applyAlignment="0" applyProtection="0"/>
    <xf numFmtId="0" fontId="10" fillId="6" borderId="96" applyNumberFormat="0" applyAlignment="0" applyProtection="0"/>
    <xf numFmtId="0" fontId="10" fillId="6" borderId="96" applyNumberFormat="0" applyAlignment="0" applyProtection="0"/>
    <xf numFmtId="0" fontId="29" fillId="14" borderId="97" applyNumberFormat="0" applyAlignment="0" applyProtection="0"/>
    <xf numFmtId="0" fontId="29" fillId="14" borderId="97" applyNumberFormat="0" applyAlignment="0" applyProtection="0"/>
    <xf numFmtId="0" fontId="29" fillId="14" borderId="97" applyNumberFormat="0" applyAlignment="0" applyProtection="0"/>
    <xf numFmtId="0" fontId="29" fillId="14" borderId="97" applyNumberFormat="0" applyAlignment="0" applyProtection="0"/>
    <xf numFmtId="0" fontId="29" fillId="14" borderId="97" applyNumberFormat="0" applyAlignment="0" applyProtection="0"/>
    <xf numFmtId="0" fontId="36" fillId="0" borderId="98" applyNumberFormat="0" applyFill="0" applyAlignment="0" applyProtection="0"/>
    <xf numFmtId="0" fontId="36" fillId="0" borderId="98" applyNumberFormat="0" applyFill="0" applyAlignment="0" applyProtection="0"/>
    <xf numFmtId="0" fontId="36" fillId="0" borderId="98" applyNumberFormat="0" applyFill="0" applyAlignment="0" applyProtection="0"/>
    <xf numFmtId="0" fontId="36" fillId="0" borderId="98" applyNumberFormat="0" applyFill="0" applyAlignment="0" applyProtection="0"/>
    <xf numFmtId="0" fontId="36" fillId="0" borderId="98" applyNumberFormat="0" applyFill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1" fillId="45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51" fillId="62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62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3" applyNumberFormat="0" applyFill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36" fillId="0" borderId="103" applyNumberFormat="0" applyFill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21" fillId="45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29" fillId="62" borderId="101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0" fillId="6" borderId="100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29" fillId="14" borderId="101" applyNumberFormat="0" applyAlignment="0" applyProtection="0"/>
    <xf numFmtId="0" fontId="36" fillId="0" borderId="102" applyNumberFormat="0" applyFill="0" applyAlignment="0" applyProtection="0"/>
    <xf numFmtId="0" fontId="36" fillId="0" borderId="102" applyNumberFormat="0" applyFill="0" applyAlignment="0" applyProtection="0"/>
    <xf numFmtId="0" fontId="29" fillId="14" borderId="101" applyNumberFormat="0" applyAlignment="0" applyProtection="0"/>
    <xf numFmtId="0" fontId="29" fillId="14" borderId="101" applyNumberFormat="0" applyAlignment="0" applyProtection="0"/>
    <xf numFmtId="0" fontId="10" fillId="6" borderId="100" applyNumberFormat="0" applyAlignment="0" applyProtection="0"/>
    <xf numFmtId="0" fontId="21" fillId="9" borderId="99" applyNumberFormat="0" applyAlignment="0" applyProtection="0"/>
    <xf numFmtId="0" fontId="18" fillId="14" borderId="99" applyNumberFormat="0" applyAlignment="0" applyProtection="0"/>
    <xf numFmtId="0" fontId="36" fillId="0" borderId="102" applyNumberFormat="0" applyFill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51" fillId="62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18" fillId="14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46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45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21" fillId="9" borderId="99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40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0" fontId="10" fillId="6" borderId="100" applyNumberFormat="0" applyAlignment="0" applyProtection="0"/>
    <xf numFmtId="44" fontId="10" fillId="0" borderId="0" applyFont="0" applyFill="0" applyBorder="0" applyAlignment="0" applyProtection="0"/>
  </cellStyleXfs>
  <cellXfs count="743">
    <xf numFmtId="0" fontId="0" fillId="0" borderId="0" xfId="0"/>
    <xf numFmtId="0" fontId="40" fillId="0" borderId="0" xfId="3" applyFont="1" applyAlignment="1">
      <alignment horizontal="left" vertical="center"/>
    </xf>
    <xf numFmtId="0" fontId="41" fillId="0" borderId="0" xfId="107" applyFont="1" applyAlignment="1">
      <alignment vertical="center"/>
    </xf>
    <xf numFmtId="0" fontId="43" fillId="0" borderId="0" xfId="107" applyFont="1" applyAlignment="1">
      <alignment vertical="center"/>
    </xf>
    <xf numFmtId="0" fontId="43" fillId="0" borderId="0" xfId="3" applyFont="1" applyAlignment="1">
      <alignment vertical="center"/>
    </xf>
    <xf numFmtId="0" fontId="42" fillId="0" borderId="0" xfId="3" applyFont="1" applyAlignment="1">
      <alignment vertical="center"/>
    </xf>
    <xf numFmtId="0" fontId="41" fillId="0" borderId="0" xfId="3" applyFont="1" applyAlignment="1">
      <alignment vertical="center"/>
    </xf>
    <xf numFmtId="0" fontId="43" fillId="0" borderId="0" xfId="3" applyFont="1" applyAlignment="1">
      <alignment horizontal="right" vertical="center"/>
    </xf>
    <xf numFmtId="0" fontId="43" fillId="0" borderId="0" xfId="3" applyFont="1" applyAlignment="1">
      <alignment horizontal="center" vertical="center"/>
    </xf>
    <xf numFmtId="0" fontId="57" fillId="0" borderId="0" xfId="113" applyFont="1" applyAlignment="1">
      <alignment vertical="center"/>
    </xf>
    <xf numFmtId="0" fontId="57" fillId="0" borderId="0" xfId="113" applyFont="1" applyAlignment="1">
      <alignment horizontal="right" vertical="center"/>
    </xf>
    <xf numFmtId="0" fontId="50" fillId="0" borderId="0" xfId="113" applyFont="1" applyAlignment="1">
      <alignment vertical="center"/>
    </xf>
    <xf numFmtId="0" fontId="65" fillId="0" borderId="0" xfId="1112" applyFont="1" applyAlignment="1">
      <alignment horizontal="center" vertical="center"/>
    </xf>
    <xf numFmtId="0" fontId="67" fillId="0" borderId="0" xfId="1112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9" fillId="0" borderId="0" xfId="113" applyFont="1" applyAlignment="1">
      <alignment vertical="center"/>
    </xf>
    <xf numFmtId="0" fontId="43" fillId="0" borderId="0" xfId="113" applyFont="1" applyAlignment="1">
      <alignment vertical="center"/>
    </xf>
    <xf numFmtId="0" fontId="43" fillId="0" borderId="0" xfId="99" applyFont="1" applyAlignment="1">
      <alignment vertical="center"/>
    </xf>
    <xf numFmtId="0" fontId="58" fillId="0" borderId="0" xfId="97" applyFont="1" applyAlignment="1">
      <alignment vertical="center"/>
    </xf>
    <xf numFmtId="0" fontId="63" fillId="0" borderId="0" xfId="97" applyFont="1" applyAlignment="1">
      <alignment vertical="center"/>
    </xf>
    <xf numFmtId="0" fontId="58" fillId="0" borderId="0" xfId="97" applyFont="1" applyAlignment="1">
      <alignment horizontal="center" vertical="center"/>
    </xf>
    <xf numFmtId="168" fontId="58" fillId="0" borderId="0" xfId="49" applyFont="1" applyFill="1" applyBorder="1" applyAlignment="1" applyProtection="1">
      <alignment vertical="center"/>
    </xf>
    <xf numFmtId="0" fontId="72" fillId="0" borderId="0" xfId="3" applyFont="1" applyAlignment="1">
      <alignment vertical="center"/>
    </xf>
    <xf numFmtId="0" fontId="63" fillId="0" borderId="0" xfId="97" applyFont="1" applyAlignment="1">
      <alignment horizontal="center" vertical="center"/>
    </xf>
    <xf numFmtId="168" fontId="63" fillId="0" borderId="0" xfId="49" applyFont="1" applyFill="1" applyAlignment="1" applyProtection="1">
      <alignment vertical="center"/>
    </xf>
    <xf numFmtId="0" fontId="41" fillId="0" borderId="0" xfId="1135" applyFont="1" applyAlignment="1">
      <alignment vertical="center"/>
    </xf>
    <xf numFmtId="0" fontId="43" fillId="0" borderId="0" xfId="1135" applyFont="1" applyAlignment="1">
      <alignment vertical="center"/>
    </xf>
    <xf numFmtId="0" fontId="42" fillId="0" borderId="31" xfId="1135" applyFont="1" applyBorder="1" applyAlignment="1">
      <alignment horizontal="center" vertical="center" wrapText="1"/>
    </xf>
    <xf numFmtId="0" fontId="43" fillId="0" borderId="0" xfId="1135" applyFont="1" applyAlignment="1">
      <alignment horizontal="center" vertical="center"/>
    </xf>
    <xf numFmtId="0" fontId="43" fillId="0" borderId="31" xfId="1135" applyFont="1" applyBorder="1" applyAlignment="1">
      <alignment horizontal="center" vertical="center" wrapText="1"/>
    </xf>
    <xf numFmtId="0" fontId="43" fillId="0" borderId="31" xfId="1135" applyFont="1" applyBorder="1" applyAlignment="1">
      <alignment vertical="center" wrapText="1"/>
    </xf>
    <xf numFmtId="0" fontId="43" fillId="0" borderId="0" xfId="0" applyFont="1" applyAlignment="1">
      <alignment vertical="center"/>
    </xf>
    <xf numFmtId="0" fontId="58" fillId="2" borderId="0" xfId="107" applyFont="1" applyFill="1" applyAlignment="1">
      <alignment vertical="center"/>
    </xf>
    <xf numFmtId="0" fontId="43" fillId="0" borderId="0" xfId="0" applyFont="1" applyAlignment="1">
      <alignment horizontal="left" vertical="center"/>
    </xf>
    <xf numFmtId="0" fontId="57" fillId="0" borderId="0" xfId="3" applyFont="1" applyAlignment="1">
      <alignment vertical="center"/>
    </xf>
    <xf numFmtId="0" fontId="50" fillId="0" borderId="0" xfId="3" applyFont="1" applyAlignment="1">
      <alignment vertical="center"/>
    </xf>
    <xf numFmtId="0" fontId="61" fillId="0" borderId="0" xfId="3" applyFont="1" applyAlignment="1">
      <alignment vertical="center"/>
    </xf>
    <xf numFmtId="0" fontId="46" fillId="0" borderId="0" xfId="3" applyFont="1" applyAlignment="1">
      <alignment horizontal="right" vertical="center"/>
    </xf>
    <xf numFmtId="0" fontId="43" fillId="0" borderId="0" xfId="546" applyFont="1" applyAlignment="1">
      <alignment vertical="center"/>
    </xf>
    <xf numFmtId="0" fontId="63" fillId="0" borderId="0" xfId="97" applyFont="1" applyAlignment="1">
      <alignment horizontal="left" vertical="center"/>
    </xf>
    <xf numFmtId="0" fontId="78" fillId="0" borderId="0" xfId="0" applyFont="1" applyAlignment="1">
      <alignment horizontal="center" vertical="center"/>
    </xf>
    <xf numFmtId="0" fontId="71" fillId="0" borderId="0" xfId="487" applyFont="1" applyAlignment="1">
      <alignment vertical="center"/>
    </xf>
    <xf numFmtId="0" fontId="70" fillId="0" borderId="0" xfId="487" applyFont="1" applyAlignment="1">
      <alignment vertical="center"/>
    </xf>
    <xf numFmtId="0" fontId="61" fillId="0" borderId="0" xfId="113" applyFont="1" applyAlignment="1">
      <alignment vertical="center"/>
    </xf>
    <xf numFmtId="0" fontId="58" fillId="0" borderId="0" xfId="97" applyFont="1" applyAlignment="1">
      <alignment horizontal="right" vertical="center"/>
    </xf>
    <xf numFmtId="0" fontId="63" fillId="0" borderId="0" xfId="1120" applyFont="1" applyAlignment="1">
      <alignment vertical="center"/>
    </xf>
    <xf numFmtId="0" fontId="49" fillId="0" borderId="0" xfId="0" applyFont="1" applyAlignment="1">
      <alignment horizontal="left" vertical="center"/>
    </xf>
    <xf numFmtId="0" fontId="83" fillId="0" borderId="0" xfId="9109" applyAlignment="1">
      <alignment horizontal="left" vertical="center"/>
    </xf>
    <xf numFmtId="0" fontId="80" fillId="0" borderId="0" xfId="570" applyFont="1" applyAlignment="1">
      <alignment vertical="center"/>
    </xf>
    <xf numFmtId="0" fontId="65" fillId="0" borderId="0" xfId="1112" applyFont="1" applyAlignment="1">
      <alignment vertical="center"/>
    </xf>
    <xf numFmtId="0" fontId="65" fillId="0" borderId="0" xfId="1112" applyFont="1" applyAlignment="1">
      <alignment vertical="center" wrapText="1"/>
    </xf>
    <xf numFmtId="0" fontId="43" fillId="0" borderId="0" xfId="0" applyFont="1" applyAlignment="1">
      <alignment horizontal="right" vertical="center"/>
    </xf>
    <xf numFmtId="43" fontId="43" fillId="0" borderId="0" xfId="0" applyNumberFormat="1" applyFont="1" applyAlignment="1">
      <alignment horizontal="center" vertical="center"/>
    </xf>
    <xf numFmtId="0" fontId="50" fillId="0" borderId="0" xfId="97" applyFont="1" applyAlignment="1">
      <alignment horizontal="right" vertical="center"/>
    </xf>
    <xf numFmtId="0" fontId="41" fillId="0" borderId="0" xfId="1135" applyFont="1" applyAlignment="1">
      <alignment horizontal="center" vertical="center"/>
    </xf>
    <xf numFmtId="0" fontId="72" fillId="72" borderId="36" xfId="3" applyFont="1" applyFill="1" applyBorder="1" applyAlignment="1">
      <alignment horizontal="center" vertical="center"/>
    </xf>
    <xf numFmtId="0" fontId="1" fillId="0" borderId="0" xfId="113" applyFont="1" applyAlignment="1">
      <alignment vertical="center"/>
    </xf>
    <xf numFmtId="2" fontId="57" fillId="0" borderId="0" xfId="113" applyNumberFormat="1" applyFont="1" applyAlignment="1">
      <alignment vertical="center"/>
    </xf>
    <xf numFmtId="0" fontId="66" fillId="34" borderId="43" xfId="1112" applyFont="1" applyFill="1" applyBorder="1" applyAlignment="1">
      <alignment horizontal="center" vertical="center"/>
    </xf>
    <xf numFmtId="0" fontId="46" fillId="0" borderId="0" xfId="3" applyFont="1" applyAlignment="1">
      <alignment vertical="center"/>
    </xf>
    <xf numFmtId="0" fontId="66" fillId="34" borderId="43" xfId="1112" applyFont="1" applyFill="1" applyBorder="1" applyAlignment="1">
      <alignment horizontal="center" vertical="center" wrapText="1"/>
    </xf>
    <xf numFmtId="0" fontId="50" fillId="34" borderId="46" xfId="1134" applyFont="1" applyFill="1" applyBorder="1" applyAlignment="1" applyProtection="1">
      <alignment horizontal="right" vertical="center"/>
    </xf>
    <xf numFmtId="0" fontId="58" fillId="0" borderId="0" xfId="487" applyFont="1" applyAlignment="1">
      <alignment vertical="center"/>
    </xf>
    <xf numFmtId="0" fontId="60" fillId="72" borderId="47" xfId="3" applyFont="1" applyFill="1" applyBorder="1" applyAlignment="1">
      <alignment horizontal="center" vertical="center"/>
    </xf>
    <xf numFmtId="10" fontId="75" fillId="72" borderId="47" xfId="1" applyNumberFormat="1" applyFont="1" applyFill="1" applyBorder="1" applyAlignment="1">
      <alignment horizontal="center" vertical="center"/>
    </xf>
    <xf numFmtId="9" fontId="76" fillId="68" borderId="41" xfId="1" applyFont="1" applyFill="1" applyBorder="1" applyAlignment="1">
      <alignment horizontal="center" vertical="center"/>
    </xf>
    <xf numFmtId="43" fontId="43" fillId="0" borderId="0" xfId="3" applyNumberFormat="1" applyFont="1" applyAlignment="1">
      <alignment vertical="center"/>
    </xf>
    <xf numFmtId="0" fontId="89" fillId="72" borderId="57" xfId="3" applyFont="1" applyFill="1" applyBorder="1" applyAlignment="1">
      <alignment horizontal="center" vertical="center"/>
    </xf>
    <xf numFmtId="0" fontId="44" fillId="0" borderId="0" xfId="3" applyFont="1" applyAlignment="1">
      <alignment horizontal="center" vertical="center"/>
    </xf>
    <xf numFmtId="0" fontId="89" fillId="68" borderId="39" xfId="3" applyFont="1" applyFill="1" applyBorder="1" applyAlignment="1">
      <alignment horizontal="center" vertical="center"/>
    </xf>
    <xf numFmtId="164" fontId="43" fillId="0" borderId="0" xfId="0" applyNumberFormat="1" applyFont="1" applyAlignment="1">
      <alignment horizontal="center" vertical="center"/>
    </xf>
    <xf numFmtId="0" fontId="91" fillId="0" borderId="0" xfId="487" applyFont="1" applyAlignment="1">
      <alignment vertical="top" wrapText="1"/>
    </xf>
    <xf numFmtId="0" fontId="85" fillId="0" borderId="0" xfId="487" applyFont="1" applyAlignment="1">
      <alignment vertical="top" wrapText="1"/>
    </xf>
    <xf numFmtId="3" fontId="43" fillId="0" borderId="0" xfId="0" applyNumberFormat="1" applyFont="1" applyAlignment="1">
      <alignment horizontal="center" vertical="center"/>
    </xf>
    <xf numFmtId="216" fontId="43" fillId="0" borderId="0" xfId="0" applyNumberFormat="1" applyFont="1" applyAlignment="1">
      <alignment horizontal="left" vertical="center"/>
    </xf>
    <xf numFmtId="164" fontId="42" fillId="0" borderId="0" xfId="3" applyNumberFormat="1" applyFont="1" applyAlignment="1">
      <alignment vertical="center"/>
    </xf>
    <xf numFmtId="164" fontId="43" fillId="0" borderId="0" xfId="3" applyNumberFormat="1" applyFont="1" applyAlignment="1">
      <alignment vertical="center"/>
    </xf>
    <xf numFmtId="0" fontId="42" fillId="0" borderId="104" xfId="0" applyFont="1" applyBorder="1" applyAlignment="1">
      <alignment horizontal="center" vertical="center" wrapText="1"/>
    </xf>
    <xf numFmtId="0" fontId="57" fillId="0" borderId="106" xfId="113" applyFont="1" applyBorder="1" applyAlignment="1">
      <alignment vertical="center"/>
    </xf>
    <xf numFmtId="9" fontId="43" fillId="0" borderId="0" xfId="1" applyFont="1" applyAlignment="1">
      <alignment horizontal="left" vertical="center"/>
    </xf>
    <xf numFmtId="0" fontId="42" fillId="0" borderId="54" xfId="0" applyFont="1" applyBorder="1" applyAlignment="1">
      <alignment horizontal="right" vertical="center"/>
    </xf>
    <xf numFmtId="0" fontId="92" fillId="0" borderId="54" xfId="1112" applyFont="1" applyBorder="1" applyAlignment="1">
      <alignment horizontal="right" vertical="center"/>
    </xf>
    <xf numFmtId="0" fontId="93" fillId="0" borderId="0" xfId="1112" applyFont="1" applyAlignment="1">
      <alignment horizontal="center" vertical="center"/>
    </xf>
    <xf numFmtId="0" fontId="94" fillId="0" borderId="0" xfId="0" applyFont="1" applyAlignment="1">
      <alignment horizontal="center" vertical="center"/>
    </xf>
    <xf numFmtId="0" fontId="43" fillId="0" borderId="54" xfId="0" applyFont="1" applyBorder="1" applyAlignment="1">
      <alignment horizontal="center" vertical="center"/>
    </xf>
    <xf numFmtId="0" fontId="46" fillId="0" borderId="54" xfId="0" applyFont="1" applyBorder="1" applyAlignment="1">
      <alignment horizontal="right" vertical="center"/>
    </xf>
    <xf numFmtId="0" fontId="43" fillId="0" borderId="54" xfId="0" applyFont="1" applyBorder="1" applyAlignment="1">
      <alignment horizontal="left" vertical="center"/>
    </xf>
    <xf numFmtId="0" fontId="44" fillId="0" borderId="54" xfId="0" applyFont="1" applyBorder="1" applyAlignment="1">
      <alignment horizontal="center" vertical="center"/>
    </xf>
    <xf numFmtId="164" fontId="43" fillId="0" borderId="54" xfId="50" applyFont="1" applyFill="1" applyBorder="1" applyAlignment="1" applyProtection="1">
      <alignment horizontal="center" vertical="center"/>
    </xf>
    <xf numFmtId="3" fontId="43" fillId="0" borderId="54" xfId="214" applyNumberFormat="1" applyFont="1" applyFill="1" applyBorder="1" applyAlignment="1" applyProtection="1">
      <alignment horizontal="center" vertical="center"/>
    </xf>
    <xf numFmtId="49" fontId="61" fillId="0" borderId="54" xfId="0" applyNumberFormat="1" applyFont="1" applyBorder="1" applyAlignment="1">
      <alignment horizontal="right" vertical="center"/>
    </xf>
    <xf numFmtId="164" fontId="57" fillId="0" borderId="54" xfId="50" applyFont="1" applyFill="1" applyBorder="1" applyAlignment="1" applyProtection="1">
      <alignment vertical="center"/>
    </xf>
    <xf numFmtId="3" fontId="43" fillId="0" borderId="54" xfId="214" applyNumberFormat="1" applyFont="1" applyFill="1" applyBorder="1" applyAlignment="1">
      <alignment horizontal="center" vertical="center"/>
    </xf>
    <xf numFmtId="164" fontId="43" fillId="0" borderId="54" xfId="50" applyFont="1" applyFill="1" applyBorder="1" applyAlignment="1" applyProtection="1">
      <alignment vertical="center"/>
    </xf>
    <xf numFmtId="164" fontId="42" fillId="0" borderId="54" xfId="0" applyNumberFormat="1" applyFont="1" applyBorder="1" applyAlignment="1">
      <alignment horizontal="center" vertical="center"/>
    </xf>
    <xf numFmtId="3" fontId="65" fillId="0" borderId="54" xfId="1112" applyNumberFormat="1" applyFont="1" applyBorder="1" applyAlignment="1">
      <alignment horizontal="center" vertical="center"/>
    </xf>
    <xf numFmtId="3" fontId="66" fillId="74" borderId="54" xfId="1112" applyNumberFormat="1" applyFont="1" applyFill="1" applyBorder="1" applyAlignment="1">
      <alignment horizontal="center" vertical="center"/>
    </xf>
    <xf numFmtId="164" fontId="42" fillId="74" borderId="54" xfId="0" applyNumberFormat="1" applyFont="1" applyFill="1" applyBorder="1" applyAlignment="1">
      <alignment horizontal="center" vertical="center"/>
    </xf>
    <xf numFmtId="3" fontId="42" fillId="74" borderId="54" xfId="214" applyNumberFormat="1" applyFont="1" applyFill="1" applyBorder="1" applyAlignment="1">
      <alignment horizontal="center" vertical="center"/>
    </xf>
    <xf numFmtId="164" fontId="42" fillId="74" borderId="54" xfId="0" quotePrefix="1" applyNumberFormat="1" applyFont="1" applyFill="1" applyBorder="1" applyAlignment="1">
      <alignment horizontal="center" vertical="center"/>
    </xf>
    <xf numFmtId="0" fontId="66" fillId="74" borderId="54" xfId="1112" applyFont="1" applyFill="1" applyBorder="1" applyAlignment="1">
      <alignment horizontal="right" vertical="center"/>
    </xf>
    <xf numFmtId="0" fontId="50" fillId="34" borderId="104" xfId="97" applyFont="1" applyFill="1" applyBorder="1" applyAlignment="1">
      <alignment horizontal="center" vertical="center" wrapText="1"/>
    </xf>
    <xf numFmtId="0" fontId="50" fillId="34" borderId="104" xfId="97" applyFont="1" applyFill="1" applyBorder="1" applyAlignment="1">
      <alignment horizontal="center" vertical="center"/>
    </xf>
    <xf numFmtId="0" fontId="42" fillId="0" borderId="54" xfId="1135" applyFont="1" applyBorder="1" applyAlignment="1">
      <alignment horizontal="center" vertical="center"/>
    </xf>
    <xf numFmtId="0" fontId="43" fillId="0" borderId="54" xfId="1135" applyFont="1" applyBorder="1" applyAlignment="1">
      <alignment vertical="center"/>
    </xf>
    <xf numFmtId="0" fontId="43" fillId="0" borderId="54" xfId="1135" applyFont="1" applyBorder="1" applyAlignment="1">
      <alignment horizontal="center" vertical="center"/>
    </xf>
    <xf numFmtId="0" fontId="43" fillId="0" borderId="54" xfId="1135" applyFont="1" applyBorder="1" applyAlignment="1">
      <alignment horizontal="left" vertical="center"/>
    </xf>
    <xf numFmtId="210" fontId="43" fillId="34" borderId="54" xfId="1135" applyNumberFormat="1" applyFont="1" applyFill="1" applyBorder="1" applyAlignment="1">
      <alignment horizontal="center" vertical="center"/>
    </xf>
    <xf numFmtId="0" fontId="46" fillId="0" borderId="104" xfId="0" applyFont="1" applyBorder="1" applyAlignment="1">
      <alignment horizontal="right" vertical="center"/>
    </xf>
    <xf numFmtId="0" fontId="43" fillId="0" borderId="104" xfId="0" applyFont="1" applyBorder="1" applyAlignment="1">
      <alignment horizontal="left" vertical="center"/>
    </xf>
    <xf numFmtId="0" fontId="44" fillId="0" borderId="104" xfId="0" applyFont="1" applyBorder="1" applyAlignment="1">
      <alignment horizontal="center" vertical="center"/>
    </xf>
    <xf numFmtId="164" fontId="43" fillId="0" borderId="104" xfId="50" applyFont="1" applyFill="1" applyBorder="1" applyAlignment="1" applyProtection="1">
      <alignment horizontal="center" vertical="center"/>
    </xf>
    <xf numFmtId="4" fontId="43" fillId="0" borderId="54" xfId="214" applyNumberFormat="1" applyFont="1" applyFill="1" applyBorder="1" applyAlignment="1">
      <alignment horizontal="center" vertical="center"/>
    </xf>
    <xf numFmtId="164" fontId="42" fillId="0" borderId="104" xfId="50" applyFont="1" applyFill="1" applyBorder="1" applyAlignment="1" applyProtection="1">
      <alignment vertical="center"/>
    </xf>
    <xf numFmtId="0" fontId="58" fillId="0" borderId="104" xfId="97" applyFont="1" applyBorder="1" applyAlignment="1">
      <alignment horizontal="right" vertical="center"/>
    </xf>
    <xf numFmtId="0" fontId="63" fillId="0" borderId="104" xfId="97" applyFont="1" applyBorder="1" applyAlignment="1">
      <alignment horizontal="center" vertical="center"/>
    </xf>
    <xf numFmtId="0" fontId="48" fillId="0" borderId="104" xfId="97" applyFont="1" applyBorder="1" applyAlignment="1">
      <alignment horizontal="right" vertical="center"/>
    </xf>
    <xf numFmtId="0" fontId="63" fillId="0" borderId="104" xfId="97" applyFont="1" applyBorder="1" applyAlignment="1">
      <alignment vertical="center"/>
    </xf>
    <xf numFmtId="164" fontId="43" fillId="0" borderId="104" xfId="50" applyFont="1" applyFill="1" applyBorder="1" applyAlignment="1" applyProtection="1">
      <alignment vertical="center"/>
    </xf>
    <xf numFmtId="3" fontId="43" fillId="0" borderId="104" xfId="214" applyNumberFormat="1" applyFont="1" applyFill="1" applyBorder="1" applyAlignment="1">
      <alignment horizontal="center" vertical="center"/>
    </xf>
    <xf numFmtId="0" fontId="63" fillId="0" borderId="104" xfId="97" applyFont="1" applyBorder="1" applyAlignment="1">
      <alignment horizontal="left" vertical="center"/>
    </xf>
    <xf numFmtId="0" fontId="50" fillId="0" borderId="104" xfId="97" applyFont="1" applyBorder="1" applyAlignment="1">
      <alignment horizontal="right" vertical="center"/>
    </xf>
    <xf numFmtId="0" fontId="69" fillId="0" borderId="104" xfId="97" applyFont="1" applyBorder="1" applyAlignment="1">
      <alignment horizontal="center" vertical="center"/>
    </xf>
    <xf numFmtId="3" fontId="44" fillId="0" borderId="104" xfId="214" applyNumberFormat="1" applyFont="1" applyFill="1" applyBorder="1" applyAlignment="1" applyProtection="1">
      <alignment horizontal="right" vertical="center" indent="1"/>
    </xf>
    <xf numFmtId="0" fontId="43" fillId="0" borderId="104" xfId="0" applyFont="1" applyBorder="1" applyAlignment="1">
      <alignment horizontal="center" vertical="center"/>
    </xf>
    <xf numFmtId="0" fontId="50" fillId="34" borderId="104" xfId="1134" applyFont="1" applyFill="1" applyBorder="1" applyAlignment="1" applyProtection="1">
      <alignment horizontal="right" vertical="center"/>
    </xf>
    <xf numFmtId="0" fontId="50" fillId="34" borderId="104" xfId="1134" applyFont="1" applyFill="1" applyBorder="1" applyAlignment="1" applyProtection="1">
      <alignment vertical="center"/>
    </xf>
    <xf numFmtId="0" fontId="43" fillId="0" borderId="104" xfId="0" applyFont="1" applyBorder="1" applyAlignment="1">
      <alignment vertical="center"/>
    </xf>
    <xf numFmtId="49" fontId="43" fillId="0" borderId="104" xfId="0" applyNumberFormat="1" applyFont="1" applyBorder="1" applyAlignment="1">
      <alignment horizontal="center" vertical="center"/>
    </xf>
    <xf numFmtId="0" fontId="57" fillId="0" borderId="104" xfId="0" applyFont="1" applyBorder="1" applyAlignment="1">
      <alignment horizontal="left" vertical="center"/>
    </xf>
    <xf numFmtId="49" fontId="46" fillId="0" borderId="104" xfId="0" applyNumberFormat="1" applyFont="1" applyBorder="1" applyAlignment="1">
      <alignment horizontal="right" vertical="center"/>
    </xf>
    <xf numFmtId="208" fontId="43" fillId="0" borderId="104" xfId="50" applyNumberFormat="1" applyFont="1" applyFill="1" applyBorder="1" applyAlignment="1" applyProtection="1">
      <alignment vertical="center"/>
    </xf>
    <xf numFmtId="213" fontId="43" fillId="0" borderId="104" xfId="50" applyNumberFormat="1" applyFont="1" applyFill="1" applyBorder="1" applyAlignment="1" applyProtection="1">
      <alignment vertical="center"/>
    </xf>
    <xf numFmtId="167" fontId="43" fillId="0" borderId="104" xfId="0" applyNumberFormat="1" applyFont="1" applyBorder="1" applyAlignment="1">
      <alignment horizontal="center" vertical="center"/>
    </xf>
    <xf numFmtId="213" fontId="42" fillId="0" borderId="104" xfId="50" applyNumberFormat="1" applyFont="1" applyFill="1" applyBorder="1" applyAlignment="1" applyProtection="1">
      <alignment vertical="center"/>
    </xf>
    <xf numFmtId="208" fontId="42" fillId="0" borderId="104" xfId="50" applyNumberFormat="1" applyFont="1" applyFill="1" applyBorder="1" applyAlignment="1" applyProtection="1">
      <alignment vertical="center"/>
    </xf>
    <xf numFmtId="3" fontId="43" fillId="0" borderId="104" xfId="0" applyNumberFormat="1" applyFont="1" applyBorder="1" applyAlignment="1">
      <alignment horizontal="center" vertical="center"/>
    </xf>
    <xf numFmtId="209" fontId="57" fillId="0" borderId="104" xfId="0" applyNumberFormat="1" applyFont="1" applyBorder="1" applyAlignment="1" applyProtection="1">
      <alignment horizontal="center" vertical="center"/>
      <protection locked="0"/>
    </xf>
    <xf numFmtId="3" fontId="57" fillId="0" borderId="104" xfId="0" applyNumberFormat="1" applyFont="1" applyBorder="1" applyAlignment="1" applyProtection="1">
      <alignment horizontal="center" vertical="center"/>
      <protection locked="0"/>
    </xf>
    <xf numFmtId="212" fontId="43" fillId="0" borderId="104" xfId="0" applyNumberFormat="1" applyFont="1" applyBorder="1" applyAlignment="1">
      <alignment horizontal="center" vertical="center"/>
    </xf>
    <xf numFmtId="3" fontId="43" fillId="0" borderId="104" xfId="0" applyNumberFormat="1" applyFont="1" applyBorder="1" applyAlignment="1" applyProtection="1">
      <alignment horizontal="center" vertical="center"/>
      <protection locked="0"/>
    </xf>
    <xf numFmtId="211" fontId="43" fillId="0" borderId="104" xfId="0" applyNumberFormat="1" applyFont="1" applyBorder="1" applyAlignment="1">
      <alignment horizontal="center" vertical="center"/>
    </xf>
    <xf numFmtId="10" fontId="57" fillId="0" borderId="104" xfId="1" applyNumberFormat="1" applyFont="1" applyFill="1" applyBorder="1" applyAlignment="1" applyProtection="1">
      <alignment horizontal="center" vertical="center"/>
      <protection locked="0"/>
    </xf>
    <xf numFmtId="44" fontId="43" fillId="0" borderId="104" xfId="40292" applyFont="1" applyFill="1" applyBorder="1" applyAlignment="1" applyProtection="1">
      <alignment vertical="center"/>
    </xf>
    <xf numFmtId="0" fontId="97" fillId="0" borderId="23" xfId="1112" applyFont="1" applyBorder="1" applyAlignment="1">
      <alignment horizontal="center" vertical="center"/>
    </xf>
    <xf numFmtId="0" fontId="97" fillId="0" borderId="23" xfId="1112" applyFont="1" applyBorder="1" applyAlignment="1">
      <alignment horizontal="center" vertical="center" wrapText="1"/>
    </xf>
    <xf numFmtId="0" fontId="96" fillId="0" borderId="54" xfId="1112" applyFont="1" applyBorder="1" applyAlignment="1">
      <alignment horizontal="right" vertical="center"/>
    </xf>
    <xf numFmtId="0" fontId="42" fillId="0" borderId="110" xfId="1135" applyFont="1" applyBorder="1" applyAlignment="1">
      <alignment horizontal="center" vertical="center" wrapText="1"/>
    </xf>
    <xf numFmtId="0" fontId="43" fillId="0" borderId="110" xfId="1135" applyFont="1" applyBorder="1" applyAlignment="1">
      <alignment horizontal="center" vertical="center" wrapText="1"/>
    </xf>
    <xf numFmtId="0" fontId="43" fillId="0" borderId="110" xfId="1135" applyFont="1" applyBorder="1" applyAlignment="1">
      <alignment vertical="center" wrapText="1"/>
    </xf>
    <xf numFmtId="0" fontId="42" fillId="0" borderId="113" xfId="1135" applyFont="1" applyBorder="1" applyAlignment="1">
      <alignment horizontal="center" vertical="center" wrapText="1"/>
    </xf>
    <xf numFmtId="0" fontId="43" fillId="0" borderId="116" xfId="1135" applyFont="1" applyBorder="1" applyAlignment="1">
      <alignment vertical="center" wrapText="1"/>
    </xf>
    <xf numFmtId="0" fontId="43" fillId="0" borderId="116" xfId="1135" applyFont="1" applyBorder="1" applyAlignment="1">
      <alignment vertical="center"/>
    </xf>
    <xf numFmtId="0" fontId="43" fillId="0" borderId="110" xfId="0" applyFont="1" applyBorder="1" applyAlignment="1">
      <alignment vertical="center"/>
    </xf>
    <xf numFmtId="0" fontId="42" fillId="0" borderId="119" xfId="1135" applyFont="1" applyBorder="1" applyAlignment="1">
      <alignment horizontal="center" vertical="center" wrapText="1"/>
    </xf>
    <xf numFmtId="0" fontId="42" fillId="0" borderId="120" xfId="1135" applyFont="1" applyBorder="1" applyAlignment="1">
      <alignment horizontal="center" vertical="center" wrapText="1"/>
    </xf>
    <xf numFmtId="0" fontId="42" fillId="0" borderId="117" xfId="1135" applyFont="1" applyBorder="1" applyAlignment="1">
      <alignment horizontal="center" vertical="center" wrapText="1"/>
    </xf>
    <xf numFmtId="0" fontId="43" fillId="0" borderId="121" xfId="1135" applyFont="1" applyBorder="1" applyAlignment="1">
      <alignment vertical="center"/>
    </xf>
    <xf numFmtId="49" fontId="46" fillId="0" borderId="110" xfId="0" applyNumberFormat="1" applyFont="1" applyBorder="1" applyAlignment="1">
      <alignment horizontal="right" vertical="center"/>
    </xf>
    <xf numFmtId="0" fontId="44" fillId="0" borderId="110" xfId="0" applyFont="1" applyBorder="1" applyAlignment="1">
      <alignment horizontal="center" vertical="center"/>
    </xf>
    <xf numFmtId="0" fontId="43" fillId="0" borderId="110" xfId="0" applyFont="1" applyBorder="1" applyAlignment="1">
      <alignment horizontal="center" vertical="center"/>
    </xf>
    <xf numFmtId="9" fontId="43" fillId="0" borderId="110" xfId="1" applyFont="1" applyFill="1" applyBorder="1" applyAlignment="1">
      <alignment horizontal="center" vertical="center"/>
    </xf>
    <xf numFmtId="10" fontId="43" fillId="0" borderId="110" xfId="1168" applyNumberFormat="1" applyFont="1" applyFill="1" applyBorder="1" applyAlignment="1" applyProtection="1">
      <alignment horizontal="center" vertical="center"/>
    </xf>
    <xf numFmtId="0" fontId="50" fillId="0" borderId="110" xfId="97" applyFont="1" applyBorder="1" applyAlignment="1">
      <alignment horizontal="right" vertical="center"/>
    </xf>
    <xf numFmtId="0" fontId="50" fillId="34" borderId="110" xfId="1134" applyFont="1" applyFill="1" applyBorder="1" applyAlignment="1" applyProtection="1">
      <alignment horizontal="right" vertical="center"/>
    </xf>
    <xf numFmtId="0" fontId="42" fillId="0" borderId="110" xfId="0" applyFont="1" applyBorder="1" applyAlignment="1">
      <alignment horizontal="center" vertical="center" wrapText="1"/>
    </xf>
    <xf numFmtId="0" fontId="42" fillId="0" borderId="110" xfId="0" applyFont="1" applyBorder="1" applyAlignment="1">
      <alignment horizontal="center" vertical="center"/>
    </xf>
    <xf numFmtId="3" fontId="44" fillId="0" borderId="110" xfId="0" applyNumberFormat="1" applyFont="1" applyBorder="1" applyAlignment="1">
      <alignment horizontal="center" vertical="center"/>
    </xf>
    <xf numFmtId="3" fontId="43" fillId="0" borderId="110" xfId="0" applyNumberFormat="1" applyFont="1" applyBorder="1" applyAlignment="1">
      <alignment horizontal="center" vertical="center"/>
    </xf>
    <xf numFmtId="208" fontId="42" fillId="0" borderId="110" xfId="50" applyNumberFormat="1" applyFont="1" applyFill="1" applyBorder="1" applyAlignment="1" applyProtection="1">
      <alignment vertical="center"/>
    </xf>
    <xf numFmtId="0" fontId="58" fillId="34" borderId="110" xfId="97" applyFont="1" applyFill="1" applyBorder="1" applyAlignment="1">
      <alignment horizontal="right" vertical="center"/>
    </xf>
    <xf numFmtId="0" fontId="43" fillId="0" borderId="110" xfId="546" applyFont="1" applyBorder="1" applyAlignment="1">
      <alignment vertical="center"/>
    </xf>
    <xf numFmtId="49" fontId="43" fillId="0" borderId="110" xfId="0" applyNumberFormat="1" applyFont="1" applyBorder="1" applyAlignment="1">
      <alignment horizontal="right" vertical="center"/>
    </xf>
    <xf numFmtId="49" fontId="42" fillId="0" borderId="110" xfId="0" applyNumberFormat="1" applyFont="1" applyBorder="1" applyAlignment="1">
      <alignment vertical="center"/>
    </xf>
    <xf numFmtId="49" fontId="44" fillId="0" borderId="110" xfId="0" applyNumberFormat="1" applyFont="1" applyBorder="1" applyAlignment="1">
      <alignment vertical="center"/>
    </xf>
    <xf numFmtId="44" fontId="43" fillId="0" borderId="110" xfId="40292" applyFont="1" applyBorder="1" applyAlignment="1">
      <alignment vertical="center"/>
    </xf>
    <xf numFmtId="44" fontId="43" fillId="0" borderId="110" xfId="40292" applyFont="1" applyFill="1" applyBorder="1" applyAlignment="1" applyProtection="1">
      <alignment vertical="center"/>
    </xf>
    <xf numFmtId="44" fontId="42" fillId="0" borderId="110" xfId="40292" applyFont="1" applyFill="1" applyBorder="1" applyAlignment="1" applyProtection="1">
      <alignment vertical="center"/>
    </xf>
    <xf numFmtId="44" fontId="42" fillId="0" borderId="110" xfId="40292" applyFont="1" applyBorder="1" applyAlignment="1">
      <alignment vertical="center"/>
    </xf>
    <xf numFmtId="0" fontId="42" fillId="34" borderId="46" xfId="1134" applyFont="1" applyFill="1" applyBorder="1" applyAlignment="1" applyProtection="1">
      <alignment horizontal="right" vertical="center"/>
    </xf>
    <xf numFmtId="0" fontId="42" fillId="2" borderId="0" xfId="107" applyFont="1" applyFill="1" applyAlignment="1">
      <alignment vertical="center"/>
    </xf>
    <xf numFmtId="205" fontId="43" fillId="0" borderId="110" xfId="1168" applyNumberFormat="1" applyFont="1" applyFill="1" applyBorder="1" applyAlignment="1" applyProtection="1">
      <alignment horizontal="center" vertical="center"/>
    </xf>
    <xf numFmtId="1" fontId="44" fillId="0" borderId="110" xfId="0" applyNumberFormat="1" applyFont="1" applyBorder="1" applyAlignment="1">
      <alignment horizontal="center" vertical="center"/>
    </xf>
    <xf numFmtId="0" fontId="42" fillId="34" borderId="110" xfId="0" applyFont="1" applyFill="1" applyBorder="1" applyAlignment="1">
      <alignment horizontal="center" vertical="center"/>
    </xf>
    <xf numFmtId="0" fontId="66" fillId="73" borderId="110" xfId="1112" applyFont="1" applyFill="1" applyBorder="1" applyAlignment="1">
      <alignment horizontal="center" vertical="center"/>
    </xf>
    <xf numFmtId="0" fontId="66" fillId="0" borderId="110" xfId="1112" applyFont="1" applyBorder="1" applyAlignment="1">
      <alignment horizontal="center" vertical="center"/>
    </xf>
    <xf numFmtId="44" fontId="65" fillId="0" borderId="110" xfId="40292" applyFont="1" applyBorder="1" applyAlignment="1">
      <alignment horizontal="right" vertical="center"/>
    </xf>
    <xf numFmtId="44" fontId="50" fillId="0" borderId="110" xfId="40292" applyFont="1" applyBorder="1" applyAlignment="1">
      <alignment vertical="center"/>
    </xf>
    <xf numFmtId="44" fontId="43" fillId="0" borderId="0" xfId="40292" applyFont="1" applyAlignment="1">
      <alignment vertical="center"/>
    </xf>
    <xf numFmtId="44" fontId="42" fillId="0" borderId="43" xfId="40292" applyFont="1" applyBorder="1" applyAlignment="1">
      <alignment vertical="center"/>
    </xf>
    <xf numFmtId="44" fontId="43" fillId="0" borderId="0" xfId="40292" applyFont="1" applyAlignment="1">
      <alignment horizontal="center" vertical="center"/>
    </xf>
    <xf numFmtId="0" fontId="42" fillId="34" borderId="110" xfId="3" applyFont="1" applyFill="1" applyBorder="1" applyAlignment="1">
      <alignment horizontal="right" vertical="center"/>
    </xf>
    <xf numFmtId="0" fontId="47" fillId="34" borderId="110" xfId="3" applyFont="1" applyFill="1" applyBorder="1" applyAlignment="1">
      <alignment horizontal="center" vertical="center"/>
    </xf>
    <xf numFmtId="0" fontId="50" fillId="0" borderId="110" xfId="3" applyFont="1" applyBorder="1" applyAlignment="1">
      <alignment horizontal="right" vertical="center"/>
    </xf>
    <xf numFmtId="0" fontId="62" fillId="0" borderId="110" xfId="3" applyFont="1" applyBorder="1" applyAlignment="1">
      <alignment horizontal="right" vertical="center"/>
    </xf>
    <xf numFmtId="0" fontId="74" fillId="0" borderId="110" xfId="3" applyFont="1" applyBorder="1" applyAlignment="1">
      <alignment horizontal="center" vertical="center"/>
    </xf>
    <xf numFmtId="0" fontId="61" fillId="0" borderId="110" xfId="3" applyFont="1" applyBorder="1" applyAlignment="1">
      <alignment vertical="center"/>
    </xf>
    <xf numFmtId="3" fontId="59" fillId="0" borderId="110" xfId="3" applyNumberFormat="1" applyFont="1" applyBorder="1" applyAlignment="1">
      <alignment horizontal="center" vertical="center"/>
    </xf>
    <xf numFmtId="0" fontId="57" fillId="0" borderId="107" xfId="3" applyFont="1" applyBorder="1" applyAlignment="1">
      <alignment horizontal="center" vertical="center"/>
    </xf>
    <xf numFmtId="0" fontId="59" fillId="0" borderId="110" xfId="3" applyFont="1" applyBorder="1" applyAlignment="1">
      <alignment horizontal="center" vertical="center"/>
    </xf>
    <xf numFmtId="44" fontId="57" fillId="0" borderId="110" xfId="40292" applyFont="1" applyBorder="1" applyAlignment="1">
      <alignment vertical="center"/>
    </xf>
    <xf numFmtId="44" fontId="42" fillId="34" borderId="110" xfId="40292" applyFont="1" applyFill="1" applyBorder="1" applyAlignment="1">
      <alignment vertical="center"/>
    </xf>
    <xf numFmtId="0" fontId="61" fillId="0" borderId="110" xfId="3" applyFont="1" applyBorder="1" applyAlignment="1">
      <alignment horizontal="right" vertical="center"/>
    </xf>
    <xf numFmtId="3" fontId="75" fillId="72" borderId="36" xfId="3" applyNumberFormat="1" applyFont="1" applyFill="1" applyBorder="1" applyAlignment="1">
      <alignment horizontal="center" vertical="center"/>
    </xf>
    <xf numFmtId="44" fontId="60" fillId="72" borderId="36" xfId="40292" applyFont="1" applyFill="1" applyBorder="1" applyAlignment="1">
      <alignment horizontal="center" vertical="center"/>
    </xf>
    <xf numFmtId="44" fontId="60" fillId="72" borderId="36" xfId="40292" applyFont="1" applyFill="1" applyBorder="1" applyAlignment="1">
      <alignment vertical="center"/>
    </xf>
    <xf numFmtId="44" fontId="37" fillId="68" borderId="39" xfId="40292" applyFont="1" applyFill="1" applyBorder="1" applyAlignment="1">
      <alignment vertical="center"/>
    </xf>
    <xf numFmtId="44" fontId="43" fillId="0" borderId="0" xfId="40292" applyFont="1" applyAlignment="1">
      <alignment horizontal="right" vertical="center"/>
    </xf>
    <xf numFmtId="44" fontId="62" fillId="0" borderId="110" xfId="40292" applyFont="1" applyBorder="1" applyAlignment="1">
      <alignment vertical="center"/>
    </xf>
    <xf numFmtId="0" fontId="62" fillId="0" borderId="0" xfId="3" applyFont="1" applyAlignment="1">
      <alignment vertical="center"/>
    </xf>
    <xf numFmtId="44" fontId="42" fillId="34" borderId="110" xfId="40292" applyFont="1" applyFill="1" applyBorder="1" applyAlignment="1">
      <alignment horizontal="right" vertical="center"/>
    </xf>
    <xf numFmtId="0" fontId="98" fillId="0" borderId="110" xfId="3" applyFont="1" applyBorder="1" applyAlignment="1">
      <alignment horizontal="center" vertical="center"/>
    </xf>
    <xf numFmtId="0" fontId="99" fillId="34" borderId="110" xfId="3" applyFont="1" applyFill="1" applyBorder="1" applyAlignment="1">
      <alignment horizontal="center" vertical="center"/>
    </xf>
    <xf numFmtId="10" fontId="42" fillId="34" borderId="110" xfId="1" applyNumberFormat="1" applyFont="1" applyFill="1" applyBorder="1" applyAlignment="1" applyProtection="1">
      <alignment horizontal="center" vertical="center"/>
    </xf>
    <xf numFmtId="0" fontId="50" fillId="0" borderId="110" xfId="113" applyFont="1" applyBorder="1" applyAlignment="1">
      <alignment horizontal="center" vertical="center"/>
    </xf>
    <xf numFmtId="0" fontId="60" fillId="72" borderId="110" xfId="113" applyFont="1" applyFill="1" applyBorder="1" applyAlignment="1">
      <alignment horizontal="center" vertical="center"/>
    </xf>
    <xf numFmtId="0" fontId="60" fillId="76" borderId="110" xfId="113" applyFont="1" applyFill="1" applyBorder="1" applyAlignment="1">
      <alignment horizontal="center" vertical="center" wrapText="1"/>
    </xf>
    <xf numFmtId="0" fontId="50" fillId="0" borderId="110" xfId="113" applyFont="1" applyBorder="1" applyAlignment="1">
      <alignment horizontal="right" vertical="center"/>
    </xf>
    <xf numFmtId="0" fontId="58" fillId="0" borderId="110" xfId="113" applyFont="1" applyBorder="1" applyAlignment="1">
      <alignment vertical="center"/>
    </xf>
    <xf numFmtId="3" fontId="50" fillId="75" borderId="110" xfId="1097" applyNumberFormat="1" applyFont="1" applyFill="1" applyBorder="1" applyAlignment="1" applyProtection="1">
      <alignment horizontal="center" vertical="center"/>
    </xf>
    <xf numFmtId="206" fontId="60" fillId="72" borderId="110" xfId="375" applyNumberFormat="1" applyFont="1" applyFill="1" applyBorder="1" applyAlignment="1" applyProtection="1">
      <alignment horizontal="center" vertical="center"/>
    </xf>
    <xf numFmtId="206" fontId="58" fillId="75" borderId="110" xfId="375" applyNumberFormat="1" applyFont="1" applyFill="1" applyBorder="1" applyAlignment="1" applyProtection="1">
      <alignment horizontal="center" vertical="center"/>
    </xf>
    <xf numFmtId="1" fontId="97" fillId="0" borderId="23" xfId="40292" applyNumberFormat="1" applyFont="1" applyBorder="1" applyAlignment="1">
      <alignment horizontal="center" vertical="center" wrapText="1"/>
    </xf>
    <xf numFmtId="44" fontId="97" fillId="0" borderId="23" xfId="40292" applyFont="1" applyBorder="1" applyAlignment="1">
      <alignment horizontal="center" vertical="center" wrapText="1"/>
    </xf>
    <xf numFmtId="0" fontId="97" fillId="0" borderId="23" xfId="40292" applyNumberFormat="1" applyFont="1" applyBorder="1" applyAlignment="1">
      <alignment horizontal="center" vertical="center" wrapText="1"/>
    </xf>
    <xf numFmtId="0" fontId="58" fillId="0" borderId="110" xfId="113" applyFont="1" applyBorder="1" applyAlignment="1">
      <alignment horizontal="center" vertical="center"/>
    </xf>
    <xf numFmtId="0" fontId="100" fillId="0" borderId="0" xfId="0" applyFont="1"/>
    <xf numFmtId="0" fontId="43" fillId="0" borderId="0" xfId="0" applyFont="1"/>
    <xf numFmtId="0" fontId="42" fillId="77" borderId="110" xfId="0" applyFont="1" applyFill="1" applyBorder="1" applyAlignment="1">
      <alignment horizontal="center"/>
    </xf>
    <xf numFmtId="0" fontId="46" fillId="0" borderId="110" xfId="0" applyFont="1" applyBorder="1" applyAlignment="1">
      <alignment horizontal="right" vertical="center"/>
    </xf>
    <xf numFmtId="0" fontId="43" fillId="0" borderId="110" xfId="0" applyFont="1" applyBorder="1"/>
    <xf numFmtId="0" fontId="46" fillId="0" borderId="110" xfId="0" applyFont="1" applyBorder="1" applyAlignment="1">
      <alignment horizontal="center"/>
    </xf>
    <xf numFmtId="0" fontId="46" fillId="0" borderId="110" xfId="0" quotePrefix="1" applyFont="1" applyBorder="1" applyAlignment="1">
      <alignment horizontal="center"/>
    </xf>
    <xf numFmtId="44" fontId="43" fillId="0" borderId="110" xfId="40292" applyFont="1" applyBorder="1"/>
    <xf numFmtId="44" fontId="43" fillId="0" borderId="110" xfId="0" applyNumberFormat="1" applyFont="1" applyBorder="1"/>
    <xf numFmtId="0" fontId="46" fillId="0" borderId="110" xfId="0" applyFont="1" applyBorder="1" applyAlignment="1">
      <alignment horizontal="right"/>
    </xf>
    <xf numFmtId="0" fontId="101" fillId="0" borderId="0" xfId="0" applyFont="1"/>
    <xf numFmtId="0" fontId="42" fillId="34" borderId="110" xfId="3" applyFont="1" applyFill="1" applyBorder="1" applyAlignment="1">
      <alignment horizontal="center" vertical="center"/>
    </xf>
    <xf numFmtId="0" fontId="43" fillId="0" borderId="110" xfId="3" applyFont="1" applyBorder="1" applyAlignment="1">
      <alignment horizontal="center" vertical="center"/>
    </xf>
    <xf numFmtId="44" fontId="42" fillId="34" borderId="110" xfId="40292" applyFont="1" applyFill="1" applyBorder="1" applyAlignment="1">
      <alignment horizontal="center" vertical="center"/>
    </xf>
    <xf numFmtId="44" fontId="60" fillId="68" borderId="39" xfId="40292" applyFont="1" applyFill="1" applyBorder="1" applyAlignment="1">
      <alignment vertical="center"/>
    </xf>
    <xf numFmtId="0" fontId="57" fillId="0" borderId="0" xfId="113" applyFont="1" applyAlignment="1">
      <alignment horizontal="center" vertical="center"/>
    </xf>
    <xf numFmtId="164" fontId="42" fillId="0" borderId="110" xfId="50" applyFont="1" applyFill="1" applyBorder="1" applyAlignment="1" applyProtection="1">
      <alignment vertical="center"/>
    </xf>
    <xf numFmtId="44" fontId="50" fillId="0" borderId="0" xfId="40292" applyFont="1" applyAlignment="1">
      <alignment vertical="center"/>
    </xf>
    <xf numFmtId="44" fontId="57" fillId="0" borderId="0" xfId="40292" applyFont="1" applyAlignment="1">
      <alignment vertical="center"/>
    </xf>
    <xf numFmtId="0" fontId="66" fillId="34" borderId="18" xfId="1112" applyFont="1" applyFill="1" applyBorder="1" applyAlignment="1">
      <alignment horizontal="center" vertical="center"/>
    </xf>
    <xf numFmtId="0" fontId="66" fillId="34" borderId="104" xfId="1112" applyFont="1" applyFill="1" applyBorder="1" applyAlignment="1">
      <alignment horizontal="center" vertical="center" wrapText="1"/>
    </xf>
    <xf numFmtId="0" fontId="66" fillId="34" borderId="42" xfId="1112" applyFont="1" applyFill="1" applyBorder="1" applyAlignment="1">
      <alignment horizontal="center" vertical="center" wrapText="1"/>
    </xf>
    <xf numFmtId="0" fontId="66" fillId="34" borderId="12" xfId="1112" applyFont="1" applyFill="1" applyBorder="1" applyAlignment="1">
      <alignment horizontal="center" vertical="center" wrapText="1"/>
    </xf>
    <xf numFmtId="0" fontId="66" fillId="34" borderId="55" xfId="1112" applyFont="1" applyFill="1" applyBorder="1" applyAlignment="1">
      <alignment horizontal="center" vertical="center"/>
    </xf>
    <xf numFmtId="44" fontId="66" fillId="34" borderId="54" xfId="40292" applyFont="1" applyFill="1" applyBorder="1" applyAlignment="1">
      <alignment horizontal="center" vertical="center" wrapText="1"/>
    </xf>
    <xf numFmtId="44" fontId="63" fillId="0" borderId="0" xfId="40292" applyFont="1" applyAlignment="1">
      <alignment horizontal="center" vertical="center"/>
    </xf>
    <xf numFmtId="0" fontId="96" fillId="34" borderId="129" xfId="1112" applyFont="1" applyFill="1" applyBorder="1" applyAlignment="1">
      <alignment horizontal="center" vertical="center"/>
    </xf>
    <xf numFmtId="0" fontId="66" fillId="34" borderId="38" xfId="1112" applyFont="1" applyFill="1" applyBorder="1" applyAlignment="1">
      <alignment horizontal="center" vertical="center"/>
    </xf>
    <xf numFmtId="0" fontId="43" fillId="0" borderId="45" xfId="0" applyFont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49" fontId="57" fillId="0" borderId="54" xfId="0" applyNumberFormat="1" applyFont="1" applyBorder="1" applyAlignment="1">
      <alignment horizontal="center" vertical="center"/>
    </xf>
    <xf numFmtId="49" fontId="61" fillId="0" borderId="12" xfId="0" applyNumberFormat="1" applyFont="1" applyBorder="1" applyAlignment="1">
      <alignment horizontal="right" vertical="center"/>
    </xf>
    <xf numFmtId="44" fontId="43" fillId="0" borderId="12" xfId="40292" applyFont="1" applyFill="1" applyBorder="1" applyAlignment="1" applyProtection="1">
      <alignment vertical="center"/>
    </xf>
    <xf numFmtId="0" fontId="43" fillId="0" borderId="12" xfId="0" applyFont="1" applyBorder="1" applyAlignment="1">
      <alignment vertical="center"/>
    </xf>
    <xf numFmtId="10" fontId="43" fillId="0" borderId="12" xfId="1168" applyNumberFormat="1" applyFont="1" applyFill="1" applyBorder="1" applyAlignment="1" applyProtection="1">
      <alignment horizontal="center" vertical="center"/>
    </xf>
    <xf numFmtId="0" fontId="61" fillId="0" borderId="107" xfId="3" applyFont="1" applyBorder="1" applyAlignment="1">
      <alignment horizontal="center" vertical="center"/>
    </xf>
    <xf numFmtId="0" fontId="42" fillId="34" borderId="110" xfId="0" applyFont="1" applyFill="1" applyBorder="1" applyAlignment="1">
      <alignment horizontal="right" vertical="center"/>
    </xf>
    <xf numFmtId="0" fontId="95" fillId="0" borderId="110" xfId="113" applyFont="1" applyBorder="1" applyAlignment="1">
      <alignment horizontal="center" vertical="center"/>
    </xf>
    <xf numFmtId="0" fontId="104" fillId="72" borderId="106" xfId="113" applyFont="1" applyFill="1" applyBorder="1" applyAlignment="1">
      <alignment horizontal="center" vertical="center"/>
    </xf>
    <xf numFmtId="0" fontId="104" fillId="76" borderId="106" xfId="113" applyFont="1" applyFill="1" applyBorder="1" applyAlignment="1">
      <alignment horizontal="center" vertical="center" wrapText="1"/>
    </xf>
    <xf numFmtId="0" fontId="105" fillId="75" borderId="110" xfId="113" applyFont="1" applyFill="1" applyBorder="1" applyAlignment="1">
      <alignment horizontal="right" vertical="center"/>
    </xf>
    <xf numFmtId="206" fontId="105" fillId="75" borderId="110" xfId="375" applyNumberFormat="1" applyFont="1" applyFill="1" applyBorder="1" applyAlignment="1" applyProtection="1">
      <alignment horizontal="center" vertical="center"/>
    </xf>
    <xf numFmtId="0" fontId="95" fillId="75" borderId="110" xfId="113" applyFont="1" applyFill="1" applyBorder="1" applyAlignment="1">
      <alignment horizontal="right" vertical="center"/>
    </xf>
    <xf numFmtId="10" fontId="95" fillId="75" borderId="110" xfId="113" applyNumberFormat="1" applyFont="1" applyFill="1" applyBorder="1" applyAlignment="1">
      <alignment horizontal="center" vertical="center"/>
    </xf>
    <xf numFmtId="44" fontId="106" fillId="75" borderId="110" xfId="40292" applyFont="1" applyFill="1" applyBorder="1" applyAlignment="1" applyProtection="1">
      <alignment horizontal="center" vertical="center"/>
    </xf>
    <xf numFmtId="0" fontId="107" fillId="0" borderId="110" xfId="113" applyFont="1" applyBorder="1" applyAlignment="1">
      <alignment horizontal="right" vertical="center"/>
    </xf>
    <xf numFmtId="0" fontId="107" fillId="0" borderId="110" xfId="113" applyFont="1" applyBorder="1" applyAlignment="1">
      <alignment horizontal="left" vertical="center"/>
    </xf>
    <xf numFmtId="10" fontId="107" fillId="0" borderId="110" xfId="113" applyNumberFormat="1" applyFont="1" applyBorder="1" applyAlignment="1">
      <alignment horizontal="center" vertical="center"/>
    </xf>
    <xf numFmtId="206" fontId="107" fillId="0" borderId="110" xfId="113" applyNumberFormat="1" applyFont="1" applyBorder="1" applyAlignment="1">
      <alignment horizontal="center" vertical="center"/>
    </xf>
    <xf numFmtId="0" fontId="103" fillId="0" borderId="34" xfId="113" applyFont="1" applyBorder="1" applyAlignment="1">
      <alignment horizontal="right" vertical="center"/>
    </xf>
    <xf numFmtId="206" fontId="107" fillId="0" borderId="54" xfId="113" applyNumberFormat="1" applyFont="1" applyBorder="1" applyAlignment="1">
      <alignment horizontal="center" vertical="center"/>
    </xf>
    <xf numFmtId="0" fontId="95" fillId="79" borderId="110" xfId="113" applyFont="1" applyFill="1" applyBorder="1" applyAlignment="1">
      <alignment horizontal="right" vertical="center"/>
    </xf>
    <xf numFmtId="206" fontId="106" fillId="79" borderId="12" xfId="375" applyNumberFormat="1" applyFont="1" applyFill="1" applyBorder="1" applyAlignment="1" applyProtection="1">
      <alignment horizontal="center" vertical="center"/>
    </xf>
    <xf numFmtId="0" fontId="95" fillId="78" borderId="110" xfId="113" applyFont="1" applyFill="1" applyBorder="1" applyAlignment="1">
      <alignment horizontal="right" vertical="center"/>
    </xf>
    <xf numFmtId="9" fontId="106" fillId="78" borderId="110" xfId="113" applyNumberFormat="1" applyFont="1" applyFill="1" applyBorder="1" applyAlignment="1">
      <alignment horizontal="center" vertical="center"/>
    </xf>
    <xf numFmtId="206" fontId="106" fillId="78" borderId="12" xfId="375" applyNumberFormat="1" applyFont="1" applyFill="1" applyBorder="1" applyAlignment="1" applyProtection="1">
      <alignment horizontal="center" vertical="center"/>
    </xf>
    <xf numFmtId="206" fontId="106" fillId="79" borderId="110" xfId="375" applyNumberFormat="1" applyFont="1" applyFill="1" applyBorder="1" applyAlignment="1" applyProtection="1">
      <alignment horizontal="center" vertical="center"/>
    </xf>
    <xf numFmtId="206" fontId="106" fillId="75" borderId="110" xfId="375" applyNumberFormat="1" applyFont="1" applyFill="1" applyBorder="1" applyAlignment="1" applyProtection="1">
      <alignment horizontal="center" vertical="center"/>
    </xf>
    <xf numFmtId="206" fontId="106" fillId="75" borderId="37" xfId="375" applyNumberFormat="1" applyFont="1" applyFill="1" applyBorder="1" applyAlignment="1" applyProtection="1">
      <alignment horizontal="center" vertical="center"/>
    </xf>
    <xf numFmtId="0" fontId="95" fillId="34" borderId="110" xfId="113" applyFont="1" applyFill="1" applyBorder="1" applyAlignment="1">
      <alignment horizontal="right" vertical="center"/>
    </xf>
    <xf numFmtId="206" fontId="106" fillId="34" borderId="110" xfId="375" applyNumberFormat="1" applyFont="1" applyFill="1" applyBorder="1" applyAlignment="1" applyProtection="1">
      <alignment horizontal="center" vertical="center"/>
    </xf>
    <xf numFmtId="206" fontId="107" fillId="0" borderId="110" xfId="113" applyNumberFormat="1" applyFont="1" applyBorder="1" applyAlignment="1">
      <alignment vertical="center"/>
    </xf>
    <xf numFmtId="44" fontId="95" fillId="79" borderId="110" xfId="40292" applyFont="1" applyFill="1" applyBorder="1" applyAlignment="1">
      <alignment vertical="center"/>
    </xf>
    <xf numFmtId="44" fontId="106" fillId="79" borderId="42" xfId="40292" applyFont="1" applyFill="1" applyBorder="1" applyAlignment="1">
      <alignment horizontal="center" vertical="center"/>
    </xf>
    <xf numFmtId="0" fontId="103" fillId="0" borderId="110" xfId="113" applyFont="1" applyBorder="1" applyAlignment="1">
      <alignment horizontal="right" vertical="center"/>
    </xf>
    <xf numFmtId="214" fontId="107" fillId="0" borderId="16" xfId="127" applyNumberFormat="1" applyFont="1" applyFill="1" applyBorder="1" applyAlignment="1" applyProtection="1">
      <alignment horizontal="center" vertical="center"/>
    </xf>
    <xf numFmtId="206" fontId="110" fillId="0" borderId="110" xfId="113" applyNumberFormat="1" applyFont="1" applyBorder="1" applyAlignment="1">
      <alignment horizontal="center" vertical="center"/>
    </xf>
    <xf numFmtId="207" fontId="106" fillId="79" borderId="12" xfId="113" applyNumberFormat="1" applyFont="1" applyFill="1" applyBorder="1" applyAlignment="1">
      <alignment horizontal="center" vertical="center"/>
    </xf>
    <xf numFmtId="207" fontId="106" fillId="79" borderId="37" xfId="113" applyNumberFormat="1" applyFont="1" applyFill="1" applyBorder="1" applyAlignment="1">
      <alignment horizontal="center" vertical="center"/>
    </xf>
    <xf numFmtId="206" fontId="106" fillId="75" borderId="16" xfId="375" applyNumberFormat="1" applyFont="1" applyFill="1" applyBorder="1" applyAlignment="1" applyProtection="1">
      <alignment horizontal="center" vertical="center"/>
    </xf>
    <xf numFmtId="206" fontId="106" fillId="75" borderId="41" xfId="375" applyNumberFormat="1" applyFont="1" applyFill="1" applyBorder="1" applyAlignment="1" applyProtection="1">
      <alignment horizontal="center" vertical="center"/>
    </xf>
    <xf numFmtId="207" fontId="106" fillId="79" borderId="110" xfId="113" applyNumberFormat="1" applyFont="1" applyFill="1" applyBorder="1" applyAlignment="1">
      <alignment horizontal="center" vertical="center"/>
    </xf>
    <xf numFmtId="0" fontId="95" fillId="75" borderId="110" xfId="113" applyFont="1" applyFill="1" applyBorder="1" applyAlignment="1">
      <alignment vertical="center"/>
    </xf>
    <xf numFmtId="0" fontId="103" fillId="75" borderId="110" xfId="113" applyFont="1" applyFill="1" applyBorder="1" applyAlignment="1">
      <alignment vertical="center"/>
    </xf>
    <xf numFmtId="0" fontId="111" fillId="75" borderId="110" xfId="113" applyFont="1" applyFill="1" applyBorder="1" applyAlignment="1">
      <alignment horizontal="center" vertical="center"/>
    </xf>
    <xf numFmtId="206" fontId="106" fillId="75" borderId="12" xfId="375" applyNumberFormat="1" applyFont="1" applyFill="1" applyBorder="1" applyAlignment="1" applyProtection="1">
      <alignment horizontal="center" vertical="center"/>
    </xf>
    <xf numFmtId="9" fontId="107" fillId="0" borderId="110" xfId="113" applyNumberFormat="1" applyFont="1" applyBorder="1" applyAlignment="1">
      <alignment horizontal="center" vertical="center"/>
    </xf>
    <xf numFmtId="206" fontId="110" fillId="0" borderId="54" xfId="113" applyNumberFormat="1" applyFont="1" applyBorder="1" applyAlignment="1">
      <alignment horizontal="center" vertical="center"/>
    </xf>
    <xf numFmtId="206" fontId="106" fillId="34" borderId="12" xfId="375" applyNumberFormat="1" applyFont="1" applyFill="1" applyBorder="1" applyAlignment="1" applyProtection="1">
      <alignment horizontal="center" vertical="center"/>
    </xf>
    <xf numFmtId="206" fontId="106" fillId="34" borderId="42" xfId="375" applyNumberFormat="1" applyFont="1" applyFill="1" applyBorder="1" applyAlignment="1" applyProtection="1">
      <alignment horizontal="center" vertical="center"/>
    </xf>
    <xf numFmtId="207" fontId="106" fillId="79" borderId="42" xfId="113" applyNumberFormat="1" applyFont="1" applyFill="1" applyBorder="1" applyAlignment="1">
      <alignment horizontal="center" vertical="center"/>
    </xf>
    <xf numFmtId="0" fontId="95" fillId="80" borderId="110" xfId="113" applyFont="1" applyFill="1" applyBorder="1" applyAlignment="1">
      <alignment horizontal="right" vertical="center"/>
    </xf>
    <xf numFmtId="206" fontId="104" fillId="81" borderId="110" xfId="375" applyNumberFormat="1" applyFont="1" applyFill="1" applyBorder="1" applyAlignment="1" applyProtection="1">
      <alignment horizontal="center" vertical="center"/>
    </xf>
    <xf numFmtId="206" fontId="106" fillId="80" borderId="110" xfId="375" applyNumberFormat="1" applyFont="1" applyFill="1" applyBorder="1" applyAlignment="1" applyProtection="1">
      <alignment horizontal="center" vertical="center"/>
    </xf>
    <xf numFmtId="206" fontId="107" fillId="34" borderId="110" xfId="113" applyNumberFormat="1" applyFont="1" applyFill="1" applyBorder="1" applyAlignment="1">
      <alignment vertical="center"/>
    </xf>
    <xf numFmtId="0" fontId="105" fillId="80" borderId="110" xfId="113" applyFont="1" applyFill="1" applyBorder="1" applyAlignment="1">
      <alignment horizontal="right" vertical="center"/>
    </xf>
    <xf numFmtId="207" fontId="105" fillId="80" borderId="43" xfId="113" applyNumberFormat="1" applyFont="1" applyFill="1" applyBorder="1" applyAlignment="1">
      <alignment horizontal="center" vertical="center"/>
    </xf>
    <xf numFmtId="207" fontId="105" fillId="80" borderId="12" xfId="113" applyNumberFormat="1" applyFont="1" applyFill="1" applyBorder="1" applyAlignment="1">
      <alignment horizontal="center" vertical="center"/>
    </xf>
    <xf numFmtId="207" fontId="106" fillId="79" borderId="43" xfId="113" applyNumberFormat="1" applyFont="1" applyFill="1" applyBorder="1" applyAlignment="1">
      <alignment horizontal="center" vertical="center"/>
    </xf>
    <xf numFmtId="0" fontId="107" fillId="0" borderId="110" xfId="113" applyFont="1" applyBorder="1" applyAlignment="1">
      <alignment horizontal="center" vertical="center"/>
    </xf>
    <xf numFmtId="209" fontId="105" fillId="80" borderId="43" xfId="1039" applyNumberFormat="1" applyFont="1" applyFill="1" applyBorder="1" applyAlignment="1" applyProtection="1">
      <alignment horizontal="center" vertical="center"/>
    </xf>
    <xf numFmtId="0" fontId="95" fillId="80" borderId="16" xfId="113" applyFont="1" applyFill="1" applyBorder="1" applyAlignment="1">
      <alignment horizontal="right" vertical="center"/>
    </xf>
    <xf numFmtId="8" fontId="103" fillId="0" borderId="0" xfId="113" applyNumberFormat="1" applyFont="1" applyAlignment="1">
      <alignment vertical="center"/>
    </xf>
    <xf numFmtId="0" fontId="103" fillId="0" borderId="0" xfId="113" applyFont="1" applyAlignment="1">
      <alignment vertical="center"/>
    </xf>
    <xf numFmtId="0" fontId="111" fillId="0" borderId="110" xfId="113" applyFont="1" applyBorder="1" applyAlignment="1">
      <alignment horizontal="right" vertical="center"/>
    </xf>
    <xf numFmtId="0" fontId="104" fillId="69" borderId="110" xfId="113" applyFont="1" applyFill="1" applyBorder="1" applyAlignment="1">
      <alignment vertical="center"/>
    </xf>
    <xf numFmtId="207" fontId="104" fillId="69" borderId="110" xfId="113" applyNumberFormat="1" applyFont="1" applyFill="1" applyBorder="1" applyAlignment="1">
      <alignment horizontal="right" vertical="center"/>
    </xf>
    <xf numFmtId="10" fontId="103" fillId="0" borderId="0" xfId="113" applyNumberFormat="1" applyFont="1" applyAlignment="1">
      <alignment vertical="center"/>
    </xf>
    <xf numFmtId="215" fontId="112" fillId="69" borderId="110" xfId="127" applyNumberFormat="1" applyFont="1" applyFill="1" applyBorder="1" applyAlignment="1" applyProtection="1">
      <alignment horizontal="right" vertical="center"/>
    </xf>
    <xf numFmtId="205" fontId="103" fillId="0" borderId="0" xfId="1" applyNumberFormat="1" applyFont="1" applyFill="1" applyBorder="1" applyAlignment="1" applyProtection="1">
      <alignment vertical="center"/>
    </xf>
    <xf numFmtId="0" fontId="104" fillId="69" borderId="110" xfId="113" applyFont="1" applyFill="1" applyBorder="1" applyAlignment="1">
      <alignment horizontal="left" vertical="center"/>
    </xf>
    <xf numFmtId="190" fontId="104" fillId="69" borderId="110" xfId="113" applyNumberFormat="1" applyFont="1" applyFill="1" applyBorder="1" applyAlignment="1">
      <alignment horizontal="right" vertical="center"/>
    </xf>
    <xf numFmtId="207" fontId="110" fillId="0" borderId="110" xfId="113" applyNumberFormat="1" applyFont="1" applyBorder="1" applyAlignment="1">
      <alignment horizontal="right" vertical="center"/>
    </xf>
    <xf numFmtId="0" fontId="107" fillId="0" borderId="0" xfId="113" applyFont="1" applyAlignment="1">
      <alignment horizontal="right" vertical="center"/>
    </xf>
    <xf numFmtId="0" fontId="107" fillId="0" borderId="0" xfId="113" applyFont="1" applyAlignment="1">
      <alignment horizontal="left" vertical="center"/>
    </xf>
    <xf numFmtId="0" fontId="94" fillId="0" borderId="0" xfId="99" applyFont="1" applyAlignment="1">
      <alignment vertical="center"/>
    </xf>
    <xf numFmtId="0" fontId="107" fillId="0" borderId="110" xfId="764" applyNumberFormat="1" applyFont="1" applyFill="1" applyBorder="1" applyAlignment="1" applyProtection="1">
      <alignment horizontal="right" vertical="center"/>
    </xf>
    <xf numFmtId="0" fontId="63" fillId="0" borderId="110" xfId="97" applyFont="1" applyBorder="1" applyAlignment="1">
      <alignment horizontal="center" vertical="center"/>
    </xf>
    <xf numFmtId="0" fontId="43" fillId="0" borderId="110" xfId="0" applyFont="1" applyBorder="1" applyAlignment="1">
      <alignment horizontal="left" vertical="center"/>
    </xf>
    <xf numFmtId="0" fontId="57" fillId="0" borderId="16" xfId="3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43" fillId="0" borderId="110" xfId="0" applyFont="1" applyBorder="1" applyAlignment="1">
      <alignment horizontal="right" vertical="center"/>
    </xf>
    <xf numFmtId="3" fontId="43" fillId="0" borderId="110" xfId="214" applyNumberFormat="1" applyFont="1" applyFill="1" applyBorder="1" applyAlignment="1" applyProtection="1">
      <alignment horizontal="center" vertical="center"/>
    </xf>
    <xf numFmtId="164" fontId="43" fillId="0" borderId="110" xfId="50" applyFont="1" applyFill="1" applyBorder="1" applyAlignment="1" applyProtection="1">
      <alignment horizontal="center" vertical="center"/>
    </xf>
    <xf numFmtId="0" fontId="92" fillId="0" borderId="110" xfId="1112" applyFont="1" applyBorder="1" applyAlignment="1">
      <alignment horizontal="right" vertical="center"/>
    </xf>
    <xf numFmtId="0" fontId="63" fillId="0" borderId="110" xfId="97" applyFont="1" applyBorder="1" applyAlignment="1">
      <alignment vertical="center"/>
    </xf>
    <xf numFmtId="0" fontId="48" fillId="0" borderId="110" xfId="97" applyFont="1" applyBorder="1" applyAlignment="1">
      <alignment horizontal="right" vertical="center"/>
    </xf>
    <xf numFmtId="0" fontId="63" fillId="0" borderId="110" xfId="97" applyFont="1" applyBorder="1" applyAlignment="1">
      <alignment horizontal="left" vertical="center"/>
    </xf>
    <xf numFmtId="164" fontId="43" fillId="0" borderId="110" xfId="50" applyFont="1" applyFill="1" applyBorder="1" applyAlignment="1" applyProtection="1">
      <alignment vertical="center"/>
    </xf>
    <xf numFmtId="0" fontId="43" fillId="0" borderId="119" xfId="1135" applyFont="1" applyBorder="1" applyAlignment="1">
      <alignment horizontal="center" vertical="center" wrapText="1"/>
    </xf>
    <xf numFmtId="0" fontId="97" fillId="0" borderId="23" xfId="1" applyNumberFormat="1" applyFont="1" applyBorder="1" applyAlignment="1">
      <alignment horizontal="center" vertical="center" wrapText="1"/>
    </xf>
    <xf numFmtId="4" fontId="43" fillId="0" borderId="54" xfId="214" applyNumberFormat="1" applyFont="1" applyFill="1" applyBorder="1" applyAlignment="1" applyProtection="1">
      <alignment horizontal="center" vertical="center"/>
    </xf>
    <xf numFmtId="4" fontId="43" fillId="0" borderId="110" xfId="214" applyNumberFormat="1" applyFont="1" applyFill="1" applyBorder="1" applyAlignment="1" applyProtection="1">
      <alignment horizontal="center" vertical="center"/>
    </xf>
    <xf numFmtId="209" fontId="66" fillId="0" borderId="54" xfId="1112" applyNumberFormat="1" applyFont="1" applyBorder="1" applyAlignment="1">
      <alignment horizontal="center" vertical="center"/>
    </xf>
    <xf numFmtId="0" fontId="43" fillId="0" borderId="119" xfId="1136" applyFont="1" applyBorder="1" applyAlignment="1">
      <alignment horizontal="center" vertical="center" wrapText="1"/>
    </xf>
    <xf numFmtId="0" fontId="43" fillId="34" borderId="119" xfId="1135" applyFont="1" applyFill="1" applyBorder="1" applyAlignment="1">
      <alignment horizontal="center" vertical="center" wrapText="1"/>
    </xf>
    <xf numFmtId="217" fontId="37" fillId="70" borderId="113" xfId="1135" applyNumberFormat="1" applyFont="1" applyFill="1" applyBorder="1" applyAlignment="1">
      <alignment horizontal="center" vertical="center" wrapText="1"/>
    </xf>
    <xf numFmtId="0" fontId="43" fillId="34" borderId="54" xfId="1135" applyFont="1" applyFill="1" applyBorder="1" applyAlignment="1">
      <alignment horizontal="center" vertical="center"/>
    </xf>
    <xf numFmtId="170" fontId="43" fillId="0" borderId="54" xfId="1135" applyNumberFormat="1" applyFont="1" applyBorder="1" applyAlignment="1">
      <alignment horizontal="center" vertical="center"/>
    </xf>
    <xf numFmtId="217" fontId="69" fillId="0" borderId="104" xfId="97" applyNumberFormat="1" applyFont="1" applyBorder="1" applyAlignment="1">
      <alignment horizontal="center" vertical="center"/>
    </xf>
    <xf numFmtId="4" fontId="43" fillId="0" borderId="104" xfId="214" applyNumberFormat="1" applyFont="1" applyFill="1" applyBorder="1" applyAlignment="1">
      <alignment horizontal="center" vertical="center"/>
    </xf>
    <xf numFmtId="218" fontId="43" fillId="0" borderId="54" xfId="40292" applyNumberFormat="1" applyFont="1" applyFill="1" applyBorder="1" applyAlignment="1">
      <alignment horizontal="center" vertical="center"/>
    </xf>
    <xf numFmtId="218" fontId="58" fillId="0" borderId="54" xfId="40292" applyNumberFormat="1" applyFont="1" applyBorder="1" applyAlignment="1">
      <alignment horizontal="center" vertical="center"/>
    </xf>
    <xf numFmtId="219" fontId="43" fillId="0" borderId="104" xfId="50" applyNumberFormat="1" applyFont="1" applyFill="1" applyBorder="1" applyAlignment="1" applyProtection="1">
      <alignment vertical="center"/>
    </xf>
    <xf numFmtId="219" fontId="42" fillId="0" borderId="104" xfId="50" applyNumberFormat="1" applyFont="1" applyFill="1" applyBorder="1" applyAlignment="1" applyProtection="1">
      <alignment vertical="center"/>
    </xf>
    <xf numFmtId="220" fontId="43" fillId="0" borderId="54" xfId="40292" applyNumberFormat="1" applyFont="1" applyFill="1" applyBorder="1" applyAlignment="1">
      <alignment horizontal="center" vertical="center"/>
    </xf>
    <xf numFmtId="220" fontId="58" fillId="0" borderId="54" xfId="40292" applyNumberFormat="1" applyFont="1" applyBorder="1" applyAlignment="1">
      <alignment horizontal="center" vertical="center"/>
    </xf>
    <xf numFmtId="221" fontId="43" fillId="0" borderId="104" xfId="50" applyNumberFormat="1" applyFont="1" applyFill="1" applyBorder="1" applyAlignment="1" applyProtection="1">
      <alignment vertical="center"/>
    </xf>
    <xf numFmtId="221" fontId="42" fillId="0" borderId="104" xfId="50" applyNumberFormat="1" applyFont="1" applyFill="1" applyBorder="1" applyAlignment="1" applyProtection="1">
      <alignment vertical="center"/>
    </xf>
    <xf numFmtId="218" fontId="58" fillId="0" borderId="110" xfId="40292" applyNumberFormat="1" applyFont="1" applyBorder="1" applyAlignment="1">
      <alignment horizontal="center" vertical="center"/>
    </xf>
    <xf numFmtId="4" fontId="43" fillId="0" borderId="104" xfId="214" applyNumberFormat="1" applyFont="1" applyFill="1" applyBorder="1" applyAlignment="1" applyProtection="1">
      <alignment horizontal="center" vertical="center"/>
    </xf>
    <xf numFmtId="0" fontId="43" fillId="0" borderId="104" xfId="1" applyNumberFormat="1" applyFont="1" applyFill="1" applyBorder="1" applyAlignment="1" applyProtection="1">
      <alignment horizontal="center" vertical="center"/>
    </xf>
    <xf numFmtId="0" fontId="43" fillId="0" borderId="110" xfId="1" applyNumberFormat="1" applyFont="1" applyFill="1" applyBorder="1" applyAlignment="1">
      <alignment horizontal="center" vertical="center"/>
    </xf>
    <xf numFmtId="0" fontId="43" fillId="0" borderId="110" xfId="1168" applyNumberFormat="1" applyFont="1" applyFill="1" applyBorder="1" applyAlignment="1" applyProtection="1">
      <alignment horizontal="center" vertical="center"/>
    </xf>
    <xf numFmtId="0" fontId="63" fillId="71" borderId="110" xfId="777" applyNumberFormat="1" applyFont="1" applyFill="1" applyBorder="1" applyAlignment="1" applyProtection="1">
      <alignment horizontal="center" vertical="center"/>
    </xf>
    <xf numFmtId="220" fontId="43" fillId="0" borderId="110" xfId="40292" applyNumberFormat="1" applyFont="1" applyFill="1" applyBorder="1" applyAlignment="1" applyProtection="1">
      <alignment vertical="center"/>
    </xf>
    <xf numFmtId="222" fontId="43" fillId="0" borderId="110" xfId="40292" applyNumberFormat="1" applyFont="1" applyFill="1" applyBorder="1" applyAlignment="1" applyProtection="1">
      <alignment vertical="center"/>
    </xf>
    <xf numFmtId="220" fontId="42" fillId="0" borderId="110" xfId="40292" applyNumberFormat="1" applyFont="1" applyFill="1" applyBorder="1" applyAlignment="1" applyProtection="1">
      <alignment vertical="center"/>
    </xf>
    <xf numFmtId="0" fontId="61" fillId="0" borderId="110" xfId="1" applyNumberFormat="1" applyFont="1" applyBorder="1" applyAlignment="1">
      <alignment horizontal="center" vertical="center"/>
    </xf>
    <xf numFmtId="0" fontId="59" fillId="0" borderId="110" xfId="1" applyNumberFormat="1" applyFont="1" applyFill="1" applyBorder="1" applyAlignment="1" applyProtection="1">
      <alignment horizontal="center" vertical="center"/>
    </xf>
    <xf numFmtId="0" fontId="60" fillId="72" borderId="110" xfId="1" applyNumberFormat="1" applyFont="1" applyFill="1" applyBorder="1" applyAlignment="1" applyProtection="1">
      <alignment horizontal="center" vertical="center"/>
    </xf>
    <xf numFmtId="0" fontId="50" fillId="0" borderId="110" xfId="1" applyNumberFormat="1" applyFont="1" applyFill="1" applyBorder="1" applyAlignment="1" applyProtection="1">
      <alignment horizontal="center" vertical="center"/>
    </xf>
    <xf numFmtId="0" fontId="46" fillId="0" borderId="110" xfId="1" applyNumberFormat="1" applyFont="1" applyBorder="1" applyAlignment="1">
      <alignment horizontal="center"/>
    </xf>
    <xf numFmtId="0" fontId="43" fillId="0" borderId="110" xfId="1" applyNumberFormat="1" applyFont="1" applyBorder="1" applyAlignment="1">
      <alignment horizontal="center"/>
    </xf>
    <xf numFmtId="0" fontId="50" fillId="0" borderId="110" xfId="1" applyNumberFormat="1" applyFont="1" applyFill="1" applyBorder="1" applyAlignment="1">
      <alignment horizontal="center" vertical="center"/>
    </xf>
    <xf numFmtId="0" fontId="61" fillId="0" borderId="110" xfId="1" applyNumberFormat="1" applyFont="1" applyFill="1" applyBorder="1" applyAlignment="1">
      <alignment horizontal="center" vertical="center"/>
    </xf>
    <xf numFmtId="0" fontId="42" fillId="34" borderId="110" xfId="1" applyNumberFormat="1" applyFont="1" applyFill="1" applyBorder="1" applyAlignment="1" applyProtection="1">
      <alignment horizontal="center" vertical="center"/>
    </xf>
    <xf numFmtId="0" fontId="62" fillId="0" borderId="110" xfId="1" applyNumberFormat="1" applyFont="1" applyFill="1" applyBorder="1" applyAlignment="1">
      <alignment horizontal="center" vertical="center"/>
    </xf>
    <xf numFmtId="0" fontId="45" fillId="34" borderId="110" xfId="1" applyNumberFormat="1" applyFont="1" applyFill="1" applyBorder="1" applyAlignment="1" applyProtection="1">
      <alignment horizontal="center" vertical="center"/>
    </xf>
    <xf numFmtId="0" fontId="43" fillId="0" borderId="110" xfId="1" applyNumberFormat="1" applyFont="1" applyBorder="1" applyAlignment="1" applyProtection="1">
      <alignment horizontal="center" vertical="center"/>
    </xf>
    <xf numFmtId="0" fontId="50" fillId="0" borderId="119" xfId="113" applyFont="1" applyBorder="1" applyAlignment="1">
      <alignment horizontal="center" vertical="center"/>
    </xf>
    <xf numFmtId="0" fontId="50" fillId="0" borderId="111" xfId="113" applyFont="1" applyBorder="1" applyAlignment="1">
      <alignment horizontal="center" vertical="center"/>
    </xf>
    <xf numFmtId="0" fontId="0" fillId="0" borderId="110" xfId="0" applyBorder="1" applyAlignment="1">
      <alignment horizontal="center"/>
    </xf>
    <xf numFmtId="0" fontId="58" fillId="0" borderId="110" xfId="113" applyFont="1" applyBorder="1" applyAlignment="1">
      <alignment horizontal="left" vertical="center"/>
    </xf>
    <xf numFmtId="0" fontId="95" fillId="34" borderId="110" xfId="1112" applyFont="1" applyFill="1" applyBorder="1" applyAlignment="1">
      <alignment horizontal="center" vertical="center"/>
    </xf>
    <xf numFmtId="0" fontId="57" fillId="0" borderId="110" xfId="113" applyFont="1" applyBorder="1" applyAlignment="1">
      <alignment horizontal="center" vertical="center"/>
    </xf>
    <xf numFmtId="0" fontId="60" fillId="72" borderId="110" xfId="113" applyFont="1" applyFill="1" applyBorder="1" applyAlignment="1">
      <alignment horizontal="center" vertical="center"/>
    </xf>
    <xf numFmtId="0" fontId="102" fillId="0" borderId="110" xfId="570" applyFont="1" applyBorder="1" applyAlignment="1">
      <alignment horizontal="left" vertical="center"/>
    </xf>
    <xf numFmtId="0" fontId="85" fillId="34" borderId="12" xfId="487" applyFont="1" applyFill="1" applyBorder="1" applyAlignment="1">
      <alignment horizontal="center" vertical="center" wrapText="1"/>
    </xf>
    <xf numFmtId="0" fontId="91" fillId="0" borderId="0" xfId="487" applyFont="1" applyAlignment="1">
      <alignment horizontal="center" vertical="top" wrapText="1"/>
    </xf>
    <xf numFmtId="0" fontId="79" fillId="0" borderId="110" xfId="487" applyFont="1" applyBorder="1" applyAlignment="1">
      <alignment horizontal="left" vertical="center"/>
    </xf>
    <xf numFmtId="0" fontId="102" fillId="0" borderId="110" xfId="487" applyFont="1" applyBorder="1" applyAlignment="1">
      <alignment horizontal="left" vertical="center"/>
    </xf>
    <xf numFmtId="0" fontId="105" fillId="34" borderId="46" xfId="1112" applyFont="1" applyFill="1" applyBorder="1" applyAlignment="1">
      <alignment horizontal="center" vertical="center"/>
    </xf>
    <xf numFmtId="0" fontId="94" fillId="34" borderId="36" xfId="1112" applyFont="1" applyFill="1" applyBorder="1" applyAlignment="1">
      <alignment vertical="center"/>
    </xf>
    <xf numFmtId="0" fontId="94" fillId="34" borderId="47" xfId="1112" applyFont="1" applyFill="1" applyBorder="1" applyAlignment="1">
      <alignment vertical="center"/>
    </xf>
    <xf numFmtId="0" fontId="65" fillId="0" borderId="12" xfId="1112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54" xfId="0" applyFont="1" applyBorder="1" applyAlignment="1">
      <alignment horizontal="center" vertical="center"/>
    </xf>
    <xf numFmtId="0" fontId="43" fillId="0" borderId="131" xfId="0" applyFont="1" applyBorder="1" applyAlignment="1">
      <alignment horizontal="left" vertical="center"/>
    </xf>
    <xf numFmtId="0" fontId="43" fillId="0" borderId="133" xfId="0" applyFont="1" applyBorder="1" applyAlignment="1">
      <alignment horizontal="left" vertical="center"/>
    </xf>
    <xf numFmtId="0" fontId="43" fillId="0" borderId="132" xfId="0" applyFont="1" applyBorder="1" applyAlignment="1">
      <alignment horizontal="left" vertical="center"/>
    </xf>
    <xf numFmtId="0" fontId="43" fillId="0" borderId="104" xfId="0" applyFont="1" applyBorder="1" applyAlignment="1">
      <alignment horizontal="left" vertical="center"/>
    </xf>
    <xf numFmtId="0" fontId="42" fillId="0" borderId="131" xfId="0" applyFont="1" applyBorder="1" applyAlignment="1">
      <alignment horizontal="left" vertical="center"/>
    </xf>
    <xf numFmtId="0" fontId="42" fillId="0" borderId="133" xfId="0" applyFont="1" applyBorder="1" applyAlignment="1">
      <alignment horizontal="left" vertical="center"/>
    </xf>
    <xf numFmtId="0" fontId="42" fillId="0" borderId="132" xfId="0" applyFont="1" applyBorder="1" applyAlignment="1">
      <alignment horizontal="left" vertical="center"/>
    </xf>
    <xf numFmtId="0" fontId="43" fillId="0" borderId="133" xfId="0" applyFont="1" applyBorder="1" applyAlignment="1">
      <alignment horizontal="center" vertical="center"/>
    </xf>
    <xf numFmtId="0" fontId="92" fillId="0" borderId="110" xfId="1112" applyFont="1" applyBorder="1" applyAlignment="1">
      <alignment horizontal="left" vertical="center"/>
    </xf>
    <xf numFmtId="0" fontId="43" fillId="0" borderId="130" xfId="0" applyFont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66" fillId="34" borderId="131" xfId="1112" applyFont="1" applyFill="1" applyBorder="1" applyAlignment="1">
      <alignment horizontal="center" vertical="center"/>
    </xf>
    <xf numFmtId="0" fontId="66" fillId="34" borderId="133" xfId="1112" applyFont="1" applyFill="1" applyBorder="1" applyAlignment="1">
      <alignment horizontal="center" vertical="center"/>
    </xf>
    <xf numFmtId="0" fontId="66" fillId="34" borderId="132" xfId="1112" applyFont="1" applyFill="1" applyBorder="1" applyAlignment="1">
      <alignment horizontal="center" vertical="center"/>
    </xf>
    <xf numFmtId="0" fontId="42" fillId="0" borderId="54" xfId="0" applyFont="1" applyBorder="1" applyAlignment="1">
      <alignment horizontal="left" vertical="center"/>
    </xf>
    <xf numFmtId="0" fontId="43" fillId="0" borderId="45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2" fillId="0" borderId="45" xfId="0" applyFont="1" applyBorder="1" applyAlignment="1">
      <alignment horizontal="left" vertical="center"/>
    </xf>
    <xf numFmtId="0" fontId="42" fillId="0" borderId="48" xfId="0" applyFont="1" applyBorder="1" applyAlignment="1">
      <alignment horizontal="left" vertical="center"/>
    </xf>
    <xf numFmtId="0" fontId="43" fillId="0" borderId="57" xfId="0" applyFont="1" applyBorder="1" applyAlignment="1">
      <alignment horizontal="center" vertical="center"/>
    </xf>
    <xf numFmtId="0" fontId="43" fillId="0" borderId="110" xfId="0" applyFont="1" applyBorder="1" applyAlignment="1">
      <alignment horizontal="center" vertical="center"/>
    </xf>
    <xf numFmtId="0" fontId="42" fillId="0" borderId="55" xfId="0" applyFont="1" applyBorder="1" applyAlignment="1">
      <alignment horizontal="left" vertical="center"/>
    </xf>
    <xf numFmtId="0" fontId="42" fillId="0" borderId="57" xfId="0" applyFont="1" applyBorder="1" applyAlignment="1">
      <alignment horizontal="left" vertical="center"/>
    </xf>
    <xf numFmtId="0" fontId="42" fillId="0" borderId="56" xfId="0" applyFont="1" applyBorder="1" applyAlignment="1">
      <alignment horizontal="left" vertical="center"/>
    </xf>
    <xf numFmtId="0" fontId="92" fillId="0" borderId="54" xfId="1112" applyFont="1" applyBorder="1" applyAlignment="1">
      <alignment horizontal="left" vertical="center"/>
    </xf>
    <xf numFmtId="0" fontId="43" fillId="0" borderId="40" xfId="0" applyFont="1" applyBorder="1" applyAlignment="1">
      <alignment horizontal="center" vertical="center"/>
    </xf>
    <xf numFmtId="0" fontId="66" fillId="34" borderId="28" xfId="1112" applyFont="1" applyFill="1" applyBorder="1" applyAlignment="1">
      <alignment horizontal="center" vertical="center"/>
    </xf>
    <xf numFmtId="0" fontId="66" fillId="34" borderId="29" xfId="1112" applyFont="1" applyFill="1" applyBorder="1" applyAlignment="1">
      <alignment horizontal="center" vertical="center"/>
    </xf>
    <xf numFmtId="0" fontId="66" fillId="34" borderId="30" xfId="1112" applyFont="1" applyFill="1" applyBorder="1" applyAlignment="1">
      <alignment horizontal="center" vertical="center"/>
    </xf>
    <xf numFmtId="0" fontId="42" fillId="0" borderId="49" xfId="0" applyFont="1" applyBorder="1" applyAlignment="1">
      <alignment horizontal="left" vertical="center"/>
    </xf>
    <xf numFmtId="0" fontId="95" fillId="34" borderId="55" xfId="1112" applyFont="1" applyFill="1" applyBorder="1" applyAlignment="1">
      <alignment horizontal="center" vertical="center"/>
    </xf>
    <xf numFmtId="0" fontId="95" fillId="34" borderId="57" xfId="1112" applyFont="1" applyFill="1" applyBorder="1" applyAlignment="1">
      <alignment horizontal="center" vertical="center"/>
    </xf>
    <xf numFmtId="0" fontId="95" fillId="34" borderId="56" xfId="1112" applyFont="1" applyFill="1" applyBorder="1" applyAlignment="1">
      <alignment horizontal="center" vertical="center"/>
    </xf>
    <xf numFmtId="0" fontId="66" fillId="34" borderId="43" xfId="1112" applyFont="1" applyFill="1" applyBorder="1" applyAlignment="1">
      <alignment horizontal="center" vertical="center"/>
    </xf>
    <xf numFmtId="0" fontId="65" fillId="0" borderId="57" xfId="1112" applyFont="1" applyBorder="1" applyAlignment="1">
      <alignment horizontal="center" vertical="center"/>
    </xf>
    <xf numFmtId="0" fontId="96" fillId="0" borderId="55" xfId="1112" applyFont="1" applyBorder="1" applyAlignment="1">
      <alignment horizontal="left" vertical="center"/>
    </xf>
    <xf numFmtId="0" fontId="96" fillId="0" borderId="57" xfId="1112" applyFont="1" applyBorder="1" applyAlignment="1">
      <alignment horizontal="left" vertical="center"/>
    </xf>
    <xf numFmtId="0" fontId="96" fillId="0" borderId="56" xfId="1112" applyFont="1" applyBorder="1" applyAlignment="1">
      <alignment horizontal="left" vertical="center"/>
    </xf>
    <xf numFmtId="0" fontId="66" fillId="74" borderId="55" xfId="1112" applyFont="1" applyFill="1" applyBorder="1" applyAlignment="1">
      <alignment horizontal="left" vertical="center"/>
    </xf>
    <xf numFmtId="0" fontId="66" fillId="74" borderId="57" xfId="1112" applyFont="1" applyFill="1" applyBorder="1" applyAlignment="1">
      <alignment horizontal="left" vertical="center"/>
    </xf>
    <xf numFmtId="49" fontId="77" fillId="0" borderId="57" xfId="0" applyNumberFormat="1" applyFont="1" applyBorder="1" applyAlignment="1">
      <alignment horizontal="center" vertical="center"/>
    </xf>
    <xf numFmtId="0" fontId="43" fillId="0" borderId="44" xfId="0" applyFont="1" applyBorder="1" applyAlignment="1">
      <alignment horizontal="center" vertical="center"/>
    </xf>
    <xf numFmtId="0" fontId="42" fillId="74" borderId="55" xfId="0" applyFont="1" applyFill="1" applyBorder="1" applyAlignment="1">
      <alignment horizontal="left" vertical="center"/>
    </xf>
    <xf numFmtId="0" fontId="42" fillId="74" borderId="57" xfId="0" applyFont="1" applyFill="1" applyBorder="1" applyAlignment="1">
      <alignment horizontal="left" vertical="center"/>
    </xf>
    <xf numFmtId="0" fontId="42" fillId="74" borderId="56" xfId="0" applyFont="1" applyFill="1" applyBorder="1" applyAlignment="1">
      <alignment horizontal="left" vertical="center"/>
    </xf>
    <xf numFmtId="49" fontId="50" fillId="0" borderId="54" xfId="0" applyNumberFormat="1" applyFont="1" applyBorder="1" applyAlignment="1">
      <alignment horizontal="center" vertical="center"/>
    </xf>
    <xf numFmtId="49" fontId="50" fillId="74" borderId="54" xfId="0" applyNumberFormat="1" applyFont="1" applyFill="1" applyBorder="1" applyAlignment="1">
      <alignment horizontal="center" vertical="center"/>
    </xf>
    <xf numFmtId="0" fontId="95" fillId="34" borderId="46" xfId="1112" applyFont="1" applyFill="1" applyBorder="1" applyAlignment="1">
      <alignment horizontal="center" vertical="center"/>
    </xf>
    <xf numFmtId="0" fontId="95" fillId="34" borderId="36" xfId="1112" applyFont="1" applyFill="1" applyBorder="1" applyAlignment="1">
      <alignment horizontal="center" vertical="center"/>
    </xf>
    <xf numFmtId="49" fontId="50" fillId="74" borderId="11" xfId="0" applyNumberFormat="1" applyFont="1" applyFill="1" applyBorder="1" applyAlignment="1">
      <alignment horizontal="center" vertical="center"/>
    </xf>
    <xf numFmtId="49" fontId="50" fillId="74" borderId="39" xfId="0" applyNumberFormat="1" applyFont="1" applyFill="1" applyBorder="1" applyAlignment="1">
      <alignment horizontal="center" vertical="center"/>
    </xf>
    <xf numFmtId="0" fontId="66" fillId="74" borderId="54" xfId="1112" applyFont="1" applyFill="1" applyBorder="1" applyAlignment="1">
      <alignment horizontal="left" vertical="center"/>
    </xf>
    <xf numFmtId="0" fontId="66" fillId="0" borderId="57" xfId="1112" applyFont="1" applyBorder="1" applyAlignment="1">
      <alignment horizontal="center" vertical="center"/>
    </xf>
    <xf numFmtId="0" fontId="66" fillId="0" borderId="48" xfId="1112" applyFont="1" applyBorder="1" applyAlignment="1">
      <alignment horizontal="center" vertical="center"/>
    </xf>
    <xf numFmtId="0" fontId="65" fillId="0" borderId="130" xfId="1112" applyFont="1" applyBorder="1" applyAlignment="1">
      <alignment horizontal="center" vertical="center"/>
    </xf>
    <xf numFmtId="0" fontId="65" fillId="0" borderId="34" xfId="1112" applyFont="1" applyBorder="1" applyAlignment="1">
      <alignment horizontal="center" vertical="center"/>
    </xf>
    <xf numFmtId="0" fontId="66" fillId="0" borderId="39" xfId="1112" applyFont="1" applyBorder="1" applyAlignment="1">
      <alignment horizontal="center" vertical="center"/>
    </xf>
    <xf numFmtId="0" fontId="44" fillId="0" borderId="110" xfId="1135" applyFont="1" applyBorder="1" applyAlignment="1">
      <alignment horizontal="left" vertical="center" wrapText="1"/>
    </xf>
    <xf numFmtId="0" fontId="44" fillId="0" borderId="119" xfId="1135" applyFont="1" applyBorder="1" applyAlignment="1">
      <alignment horizontal="left" vertical="center" wrapText="1"/>
    </xf>
    <xf numFmtId="0" fontId="42" fillId="0" borderId="118" xfId="1135" applyFont="1" applyBorder="1" applyAlignment="1">
      <alignment horizontal="center" vertical="center" wrapText="1"/>
    </xf>
    <xf numFmtId="0" fontId="42" fillId="0" borderId="110" xfId="1135" applyFont="1" applyBorder="1" applyAlignment="1">
      <alignment horizontal="center" vertical="center" wrapText="1"/>
    </xf>
    <xf numFmtId="0" fontId="43" fillId="0" borderId="110" xfId="0" applyFont="1" applyBorder="1" applyAlignment="1">
      <alignment vertical="center"/>
    </xf>
    <xf numFmtId="0" fontId="42" fillId="14" borderId="115" xfId="1135" applyFont="1" applyFill="1" applyBorder="1" applyAlignment="1">
      <alignment horizontal="center" vertical="center" wrapText="1"/>
    </xf>
    <xf numFmtId="0" fontId="43" fillId="0" borderId="116" xfId="0" applyFont="1" applyBorder="1" applyAlignment="1">
      <alignment vertical="center"/>
    </xf>
    <xf numFmtId="0" fontId="42" fillId="0" borderId="113" xfId="1135" applyFont="1" applyBorder="1" applyAlignment="1">
      <alignment horizontal="center" vertical="center" wrapText="1"/>
    </xf>
    <xf numFmtId="0" fontId="42" fillId="0" borderId="114" xfId="1135" applyFont="1" applyBorder="1" applyAlignment="1">
      <alignment horizontal="center" vertical="center" wrapText="1"/>
    </xf>
    <xf numFmtId="0" fontId="43" fillId="0" borderId="33" xfId="1135" applyFont="1" applyBorder="1" applyAlignment="1">
      <alignment vertical="center" wrapText="1"/>
    </xf>
    <xf numFmtId="0" fontId="43" fillId="0" borderId="112" xfId="1135" applyFont="1" applyBorder="1" applyAlignment="1">
      <alignment vertical="center" wrapText="1"/>
    </xf>
    <xf numFmtId="0" fontId="43" fillId="0" borderId="117" xfId="1135" applyFont="1" applyBorder="1" applyAlignment="1">
      <alignment horizontal="center" vertical="center" wrapText="1"/>
    </xf>
    <xf numFmtId="0" fontId="43" fillId="0" borderId="112" xfId="1135" applyFont="1" applyBorder="1" applyAlignment="1">
      <alignment horizontal="center" vertical="center" wrapText="1"/>
    </xf>
    <xf numFmtId="0" fontId="44" fillId="0" borderId="121" xfId="1135" applyFont="1" applyBorder="1" applyAlignment="1">
      <alignment horizontal="left" vertical="top"/>
    </xf>
    <xf numFmtId="0" fontId="44" fillId="0" borderId="110" xfId="1135" applyFont="1" applyBorder="1" applyAlignment="1">
      <alignment horizontal="left" vertical="top"/>
    </xf>
    <xf numFmtId="0" fontId="43" fillId="0" borderId="16" xfId="1135" applyFont="1" applyBorder="1" applyAlignment="1">
      <alignment horizontal="center" vertical="center"/>
    </xf>
    <xf numFmtId="0" fontId="43" fillId="0" borderId="110" xfId="1135" applyFont="1" applyBorder="1" applyAlignment="1">
      <alignment horizontal="center" vertical="center"/>
    </xf>
    <xf numFmtId="0" fontId="44" fillId="0" borderId="121" xfId="1135" applyFont="1" applyBorder="1" applyAlignment="1">
      <alignment horizontal="left" vertical="center"/>
    </xf>
    <xf numFmtId="0" fontId="44" fillId="0" borderId="110" xfId="1135" applyFont="1" applyBorder="1" applyAlignment="1">
      <alignment horizontal="left" vertical="center"/>
    </xf>
    <xf numFmtId="0" fontId="43" fillId="0" borderId="110" xfId="1135" applyFont="1" applyBorder="1" applyAlignment="1">
      <alignment horizontal="center" vertical="center" wrapText="1"/>
    </xf>
    <xf numFmtId="0" fontId="43" fillId="0" borderId="119" xfId="1135" applyFont="1" applyBorder="1" applyAlignment="1">
      <alignment horizontal="center" vertical="center" wrapText="1"/>
    </xf>
    <xf numFmtId="0" fontId="43" fillId="0" borderId="121" xfId="1135" applyFont="1" applyBorder="1" applyAlignment="1">
      <alignment horizontal="center" vertical="center"/>
    </xf>
    <xf numFmtId="0" fontId="42" fillId="0" borderId="119" xfId="1135" applyFont="1" applyBorder="1" applyAlignment="1">
      <alignment horizontal="center" vertical="center" wrapText="1"/>
    </xf>
    <xf numFmtId="0" fontId="42" fillId="0" borderId="121" xfId="1135" applyFont="1" applyBorder="1" applyAlignment="1">
      <alignment horizontal="center" vertical="center"/>
    </xf>
    <xf numFmtId="0" fontId="42" fillId="0" borderId="54" xfId="1135" applyFont="1" applyBorder="1" applyAlignment="1">
      <alignment horizontal="center" vertical="center"/>
    </xf>
    <xf numFmtId="0" fontId="42" fillId="0" borderId="12" xfId="1135" applyFont="1" applyBorder="1" applyAlignment="1">
      <alignment horizontal="center" vertical="center" wrapText="1"/>
    </xf>
    <xf numFmtId="0" fontId="40" fillId="14" borderId="113" xfId="1135" applyFont="1" applyFill="1" applyBorder="1" applyAlignment="1">
      <alignment horizontal="center" vertical="center" wrapText="1"/>
    </xf>
    <xf numFmtId="0" fontId="40" fillId="14" borderId="114" xfId="1135" applyFont="1" applyFill="1" applyBorder="1" applyAlignment="1">
      <alignment horizontal="center" vertical="center" wrapText="1"/>
    </xf>
    <xf numFmtId="0" fontId="95" fillId="34" borderId="47" xfId="1112" applyFont="1" applyFill="1" applyBorder="1" applyAlignment="1">
      <alignment horizontal="center" vertical="center"/>
    </xf>
    <xf numFmtId="0" fontId="42" fillId="0" borderId="32" xfId="1135" applyFont="1" applyBorder="1" applyAlignment="1">
      <alignment horizontal="center" vertical="center" wrapText="1"/>
    </xf>
    <xf numFmtId="0" fontId="42" fillId="0" borderId="115" xfId="1135" applyFont="1" applyBorder="1" applyAlignment="1">
      <alignment horizontal="center" vertical="center" wrapText="1"/>
    </xf>
    <xf numFmtId="0" fontId="42" fillId="0" borderId="15" xfId="1135" applyFont="1" applyBorder="1" applyAlignment="1">
      <alignment horizontal="center" vertical="center"/>
    </xf>
    <xf numFmtId="0" fontId="42" fillId="0" borderId="16" xfId="1135" applyFont="1" applyBorder="1" applyAlignment="1">
      <alignment horizontal="center" vertical="center"/>
    </xf>
    <xf numFmtId="0" fontId="42" fillId="14" borderId="31" xfId="1135" applyFont="1" applyFill="1" applyBorder="1" applyAlignment="1">
      <alignment horizontal="center" vertical="center" wrapText="1"/>
    </xf>
    <xf numFmtId="0" fontId="42" fillId="14" borderId="117" xfId="1135" applyFont="1" applyFill="1" applyBorder="1" applyAlignment="1">
      <alignment horizontal="center" vertical="center" wrapText="1"/>
    </xf>
    <xf numFmtId="0" fontId="43" fillId="0" borderId="109" xfId="1135" applyFont="1" applyBorder="1" applyAlignment="1">
      <alignment vertical="center" wrapText="1"/>
    </xf>
    <xf numFmtId="0" fontId="43" fillId="0" borderId="113" xfId="1135" applyFont="1" applyBorder="1" applyAlignment="1">
      <alignment vertical="center" wrapText="1"/>
    </xf>
    <xf numFmtId="0" fontId="95" fillId="34" borderId="104" xfId="1112" applyFont="1" applyFill="1" applyBorder="1" applyAlignment="1">
      <alignment horizontal="center" vertical="center"/>
    </xf>
    <xf numFmtId="0" fontId="95" fillId="34" borderId="54" xfId="1112" applyFont="1" applyFill="1" applyBorder="1" applyAlignment="1">
      <alignment horizontal="center" vertical="center"/>
    </xf>
    <xf numFmtId="0" fontId="58" fillId="0" borderId="104" xfId="97" applyFont="1" applyBorder="1" applyAlignment="1">
      <alignment horizontal="center" vertical="center"/>
    </xf>
    <xf numFmtId="0" fontId="43" fillId="0" borderId="104" xfId="3" applyFont="1" applyBorder="1" applyAlignment="1">
      <alignment horizontal="center" vertical="center"/>
    </xf>
    <xf numFmtId="0" fontId="43" fillId="0" borderId="54" xfId="3" applyFont="1" applyBorder="1" applyAlignment="1">
      <alignment horizontal="center" vertical="center"/>
    </xf>
    <xf numFmtId="0" fontId="58" fillId="0" borderId="110" xfId="97" applyFont="1" applyBorder="1" applyAlignment="1">
      <alignment horizontal="center" vertical="center"/>
    </xf>
    <xf numFmtId="0" fontId="50" fillId="34" borderId="104" xfId="97" applyFont="1" applyFill="1" applyBorder="1" applyAlignment="1">
      <alignment horizontal="center" vertical="center"/>
    </xf>
    <xf numFmtId="0" fontId="58" fillId="0" borderId="104" xfId="97" applyFont="1" applyBorder="1" applyAlignment="1">
      <alignment horizontal="left" vertical="center"/>
    </xf>
    <xf numFmtId="0" fontId="58" fillId="0" borderId="54" xfId="97" applyFont="1" applyBorder="1" applyAlignment="1">
      <alignment horizontal="left" vertical="center"/>
    </xf>
    <xf numFmtId="0" fontId="63" fillId="0" borderId="110" xfId="97" applyFont="1" applyBorder="1" applyAlignment="1">
      <alignment horizontal="center" vertical="center"/>
    </xf>
    <xf numFmtId="0" fontId="63" fillId="0" borderId="104" xfId="97" applyFont="1" applyBorder="1" applyAlignment="1">
      <alignment horizontal="center" vertical="center"/>
    </xf>
    <xf numFmtId="0" fontId="48" fillId="0" borderId="104" xfId="97" applyFont="1" applyBorder="1" applyAlignment="1">
      <alignment horizontal="center" vertical="center"/>
    </xf>
    <xf numFmtId="0" fontId="58" fillId="0" borderId="104" xfId="97" applyFont="1" applyBorder="1" applyAlignment="1">
      <alignment horizontal="right" vertical="center"/>
    </xf>
    <xf numFmtId="0" fontId="86" fillId="34" borderId="104" xfId="1112" applyFont="1" applyFill="1" applyBorder="1" applyAlignment="1">
      <alignment horizontal="center" vertical="center"/>
    </xf>
    <xf numFmtId="0" fontId="69" fillId="0" borderId="104" xfId="97" applyFont="1" applyBorder="1" applyAlignment="1">
      <alignment horizontal="right" vertical="center"/>
    </xf>
    <xf numFmtId="0" fontId="58" fillId="0" borderId="46" xfId="97" applyFont="1" applyBorder="1" applyAlignment="1">
      <alignment horizontal="center" vertical="center"/>
    </xf>
    <xf numFmtId="0" fontId="58" fillId="0" borderId="36" xfId="97" applyFont="1" applyBorder="1" applyAlignment="1">
      <alignment horizontal="center" vertical="center"/>
    </xf>
    <xf numFmtId="0" fontId="58" fillId="0" borderId="47" xfId="97" applyFont="1" applyBorder="1" applyAlignment="1">
      <alignment horizontal="center" vertical="center"/>
    </xf>
    <xf numFmtId="0" fontId="50" fillId="0" borderId="46" xfId="97" applyFont="1" applyBorder="1" applyAlignment="1">
      <alignment horizontal="left" vertical="center"/>
    </xf>
    <xf numFmtId="0" fontId="50" fillId="0" borderId="36" xfId="97" applyFont="1" applyBorder="1" applyAlignment="1">
      <alignment horizontal="left" vertical="center"/>
    </xf>
    <xf numFmtId="0" fontId="50" fillId="0" borderId="47" xfId="97" applyFont="1" applyBorder="1" applyAlignment="1">
      <alignment horizontal="left" vertical="center"/>
    </xf>
    <xf numFmtId="0" fontId="50" fillId="0" borderId="46" xfId="97" applyFont="1" applyBorder="1" applyAlignment="1">
      <alignment horizontal="center" vertical="center"/>
    </xf>
    <xf numFmtId="0" fontId="50" fillId="0" borderId="36" xfId="97" applyFont="1" applyBorder="1" applyAlignment="1">
      <alignment horizontal="center" vertical="center"/>
    </xf>
    <xf numFmtId="0" fontId="50" fillId="0" borderId="47" xfId="97" applyFont="1" applyBorder="1" applyAlignment="1">
      <alignment horizontal="center" vertical="center"/>
    </xf>
    <xf numFmtId="0" fontId="63" fillId="0" borderId="107" xfId="97" applyFont="1" applyBorder="1" applyAlignment="1">
      <alignment horizontal="center" vertical="center"/>
    </xf>
    <xf numFmtId="0" fontId="63" fillId="0" borderId="34" xfId="97" applyFont="1" applyBorder="1" applyAlignment="1">
      <alignment horizontal="center" vertical="center"/>
    </xf>
    <xf numFmtId="0" fontId="48" fillId="0" borderId="36" xfId="97" applyFont="1" applyBorder="1" applyAlignment="1">
      <alignment horizontal="center" vertical="center"/>
    </xf>
    <xf numFmtId="0" fontId="63" fillId="0" borderId="122" xfId="97" applyFont="1" applyBorder="1" applyAlignment="1">
      <alignment horizontal="center" vertical="center"/>
    </xf>
    <xf numFmtId="0" fontId="63" fillId="0" borderId="16" xfId="97" applyFont="1" applyBorder="1" applyAlignment="1">
      <alignment horizontal="center" vertical="center"/>
    </xf>
    <xf numFmtId="49" fontId="44" fillId="0" borderId="104" xfId="0" applyNumberFormat="1" applyFont="1" applyBorder="1" applyAlignment="1">
      <alignment horizontal="right" vertical="center"/>
    </xf>
    <xf numFmtId="49" fontId="42" fillId="0" borderId="104" xfId="0" applyNumberFormat="1" applyFont="1" applyBorder="1" applyAlignment="1">
      <alignment horizontal="right" vertical="center"/>
    </xf>
    <xf numFmtId="0" fontId="43" fillId="0" borderId="107" xfId="0" applyFont="1" applyBorder="1" applyAlignment="1">
      <alignment horizontal="center" vertical="center"/>
    </xf>
    <xf numFmtId="0" fontId="43" fillId="0" borderId="108" xfId="0" applyFont="1" applyBorder="1" applyAlignment="1">
      <alignment horizontal="center" vertical="center"/>
    </xf>
    <xf numFmtId="0" fontId="42" fillId="0" borderId="104" xfId="0" applyFont="1" applyBorder="1" applyAlignment="1">
      <alignment horizontal="center" vertical="center" wrapText="1"/>
    </xf>
    <xf numFmtId="0" fontId="50" fillId="0" borderId="104" xfId="97" applyFont="1" applyBorder="1" applyAlignment="1">
      <alignment horizontal="left" vertical="center"/>
    </xf>
    <xf numFmtId="0" fontId="50" fillId="0" borderId="46" xfId="97" applyFont="1" applyBorder="1" applyAlignment="1">
      <alignment vertical="center"/>
    </xf>
    <xf numFmtId="0" fontId="50" fillId="0" borderId="36" xfId="97" applyFont="1" applyBorder="1" applyAlignment="1">
      <alignment vertical="center"/>
    </xf>
    <xf numFmtId="0" fontId="50" fillId="0" borderId="47" xfId="97" applyFont="1" applyBorder="1" applyAlignment="1">
      <alignment vertical="center"/>
    </xf>
    <xf numFmtId="0" fontId="50" fillId="34" borderId="46" xfId="1134" applyFont="1" applyFill="1" applyBorder="1" applyAlignment="1" applyProtection="1">
      <alignment horizontal="left" vertical="center"/>
    </xf>
    <xf numFmtId="0" fontId="50" fillId="34" borderId="36" xfId="1134" applyFont="1" applyFill="1" applyBorder="1" applyAlignment="1" applyProtection="1">
      <alignment horizontal="left" vertical="center"/>
    </xf>
    <xf numFmtId="0" fontId="50" fillId="34" borderId="47" xfId="1134" applyFont="1" applyFill="1" applyBorder="1" applyAlignment="1" applyProtection="1">
      <alignment horizontal="left" vertical="center"/>
    </xf>
    <xf numFmtId="3" fontId="43" fillId="0" borderId="104" xfId="0" applyNumberFormat="1" applyFont="1" applyBorder="1" applyAlignment="1">
      <alignment horizontal="center" vertical="center"/>
    </xf>
    <xf numFmtId="0" fontId="44" fillId="0" borderId="104" xfId="0" applyFont="1" applyBorder="1" applyAlignment="1">
      <alignment horizontal="left" vertical="center" indent="1"/>
    </xf>
    <xf numFmtId="0" fontId="43" fillId="0" borderId="46" xfId="0" applyFont="1" applyBorder="1" applyAlignment="1">
      <alignment horizontal="center" vertical="center"/>
    </xf>
    <xf numFmtId="0" fontId="43" fillId="0" borderId="36" xfId="0" applyFont="1" applyBorder="1" applyAlignment="1">
      <alignment horizontal="center" vertical="center"/>
    </xf>
    <xf numFmtId="0" fontId="43" fillId="0" borderId="47" xfId="0" applyFont="1" applyBorder="1" applyAlignment="1">
      <alignment horizontal="center" vertical="center"/>
    </xf>
    <xf numFmtId="0" fontId="42" fillId="0" borderId="104" xfId="0" applyFont="1" applyBorder="1" applyAlignment="1">
      <alignment horizontal="center" vertical="center"/>
    </xf>
    <xf numFmtId="44" fontId="43" fillId="0" borderId="104" xfId="40292" applyFont="1" applyFill="1" applyBorder="1" applyAlignment="1" applyProtection="1">
      <alignment horizontal="left" vertical="center" indent="1"/>
      <protection locked="0"/>
    </xf>
    <xf numFmtId="0" fontId="44" fillId="0" borderId="104" xfId="0" quotePrefix="1" applyFont="1" applyBorder="1" applyAlignment="1">
      <alignment horizontal="center" vertical="center"/>
    </xf>
    <xf numFmtId="0" fontId="44" fillId="0" borderId="104" xfId="0" applyFont="1" applyBorder="1" applyAlignment="1">
      <alignment horizontal="center" vertical="center"/>
    </xf>
    <xf numFmtId="49" fontId="43" fillId="0" borderId="107" xfId="0" applyNumberFormat="1" applyFont="1" applyBorder="1" applyAlignment="1">
      <alignment horizontal="center" vertical="center"/>
    </xf>
    <xf numFmtId="49" fontId="43" fillId="0" borderId="34" xfId="0" applyNumberFormat="1" applyFont="1" applyBorder="1" applyAlignment="1">
      <alignment horizontal="center" vertical="center"/>
    </xf>
    <xf numFmtId="49" fontId="43" fillId="0" borderId="108" xfId="0" applyNumberFormat="1" applyFont="1" applyBorder="1" applyAlignment="1">
      <alignment horizontal="center" vertical="center"/>
    </xf>
    <xf numFmtId="44" fontId="43" fillId="0" borderId="104" xfId="40292" applyFont="1" applyFill="1" applyBorder="1" applyAlignment="1" applyProtection="1">
      <alignment horizontal="left" vertical="center" indent="1"/>
    </xf>
    <xf numFmtId="0" fontId="43" fillId="0" borderId="104" xfId="0" applyFont="1" applyBorder="1" applyAlignment="1" applyProtection="1">
      <alignment horizontal="center" vertical="center"/>
      <protection locked="0"/>
    </xf>
    <xf numFmtId="17" fontId="43" fillId="0" borderId="104" xfId="0" quotePrefix="1" applyNumberFormat="1" applyFont="1" applyBorder="1" applyAlignment="1" applyProtection="1">
      <alignment horizontal="center" vertical="center"/>
      <protection locked="0"/>
    </xf>
    <xf numFmtId="17" fontId="43" fillId="0" borderId="104" xfId="0" applyNumberFormat="1" applyFont="1" applyBorder="1" applyAlignment="1" applyProtection="1">
      <alignment horizontal="center" vertical="center"/>
      <protection locked="0"/>
    </xf>
    <xf numFmtId="0" fontId="43" fillId="0" borderId="104" xfId="0" applyFont="1" applyBorder="1" applyAlignment="1">
      <alignment horizontal="center" vertical="center"/>
    </xf>
    <xf numFmtId="49" fontId="42" fillId="0" borderId="119" xfId="0" applyNumberFormat="1" applyFont="1" applyBorder="1" applyAlignment="1">
      <alignment horizontal="right" vertical="center"/>
    </xf>
    <xf numFmtId="49" fontId="42" fillId="0" borderId="111" xfId="0" applyNumberFormat="1" applyFont="1" applyBorder="1" applyAlignment="1">
      <alignment horizontal="right" vertical="center"/>
    </xf>
    <xf numFmtId="49" fontId="42" fillId="0" borderId="121" xfId="0" applyNumberFormat="1" applyFont="1" applyBorder="1" applyAlignment="1">
      <alignment horizontal="right" vertical="center"/>
    </xf>
    <xf numFmtId="49" fontId="44" fillId="0" borderId="119" xfId="0" applyNumberFormat="1" applyFont="1" applyBorder="1" applyAlignment="1">
      <alignment horizontal="right" vertical="center"/>
    </xf>
    <xf numFmtId="49" fontId="44" fillId="0" borderId="111" xfId="0" applyNumberFormat="1" applyFont="1" applyBorder="1" applyAlignment="1">
      <alignment horizontal="right" vertical="center"/>
    </xf>
    <xf numFmtId="49" fontId="44" fillId="0" borderId="121" xfId="0" applyNumberFormat="1" applyFont="1" applyBorder="1" applyAlignment="1">
      <alignment horizontal="right" vertical="center"/>
    </xf>
    <xf numFmtId="0" fontId="50" fillId="34" borderId="125" xfId="1134" applyFont="1" applyFill="1" applyBorder="1" applyAlignment="1" applyProtection="1">
      <alignment horizontal="left" vertical="center"/>
    </xf>
    <xf numFmtId="0" fontId="50" fillId="34" borderId="126" xfId="1134" applyFont="1" applyFill="1" applyBorder="1" applyAlignment="1" applyProtection="1">
      <alignment horizontal="left" vertical="center"/>
    </xf>
    <xf numFmtId="0" fontId="42" fillId="0" borderId="45" xfId="0" applyFont="1" applyBorder="1" applyAlignment="1">
      <alignment horizontal="center" vertical="center" wrapText="1"/>
    </xf>
    <xf numFmtId="0" fontId="42" fillId="0" borderId="48" xfId="0" applyFont="1" applyBorder="1" applyAlignment="1">
      <alignment horizontal="center" vertical="center" wrapText="1"/>
    </xf>
    <xf numFmtId="0" fontId="42" fillId="0" borderId="123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110" xfId="0" applyFont="1" applyBorder="1" applyAlignment="1">
      <alignment horizontal="center" vertical="center"/>
    </xf>
    <xf numFmtId="0" fontId="42" fillId="0" borderId="110" xfId="0" applyFont="1" applyBorder="1" applyAlignment="1">
      <alignment horizontal="center" vertical="center" wrapText="1"/>
    </xf>
    <xf numFmtId="49" fontId="42" fillId="0" borderId="110" xfId="0" applyNumberFormat="1" applyFont="1" applyBorder="1" applyAlignment="1">
      <alignment horizontal="right" vertical="center"/>
    </xf>
    <xf numFmtId="49" fontId="44" fillId="0" borderId="110" xfId="0" applyNumberFormat="1" applyFont="1" applyBorder="1" applyAlignment="1">
      <alignment horizontal="right" vertical="center"/>
    </xf>
    <xf numFmtId="3" fontId="44" fillId="0" borderId="119" xfId="0" applyNumberFormat="1" applyFont="1" applyBorder="1" applyAlignment="1">
      <alignment horizontal="center" vertical="center"/>
    </xf>
    <xf numFmtId="3" fontId="44" fillId="0" borderId="111" xfId="0" applyNumberFormat="1" applyFont="1" applyBorder="1" applyAlignment="1">
      <alignment horizontal="center" vertical="center"/>
    </xf>
    <xf numFmtId="3" fontId="44" fillId="0" borderId="121" xfId="0" applyNumberFormat="1" applyFont="1" applyBorder="1" applyAlignment="1">
      <alignment horizontal="center" vertical="center"/>
    </xf>
    <xf numFmtId="0" fontId="43" fillId="0" borderId="119" xfId="0" applyFont="1" applyBorder="1" applyAlignment="1">
      <alignment horizontal="left" vertical="center"/>
    </xf>
    <xf numFmtId="0" fontId="43" fillId="0" borderId="111" xfId="0" applyFont="1" applyBorder="1" applyAlignment="1">
      <alignment horizontal="left" vertical="center"/>
    </xf>
    <xf numFmtId="0" fontId="43" fillId="0" borderId="121" xfId="0" applyFont="1" applyBorder="1" applyAlignment="1">
      <alignment horizontal="left" vertical="center"/>
    </xf>
    <xf numFmtId="0" fontId="58" fillId="34" borderId="110" xfId="97" applyFont="1" applyFill="1" applyBorder="1" applyAlignment="1">
      <alignment horizontal="left" vertical="center"/>
    </xf>
    <xf numFmtId="0" fontId="43" fillId="0" borderId="110" xfId="0" applyFont="1" applyBorder="1" applyAlignment="1">
      <alignment horizontal="left" vertical="center"/>
    </xf>
    <xf numFmtId="0" fontId="42" fillId="0" borderId="127" xfId="0" applyFont="1" applyBorder="1" applyAlignment="1">
      <alignment horizontal="center" vertical="center" wrapText="1"/>
    </xf>
    <xf numFmtId="0" fontId="42" fillId="0" borderId="49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0" fontId="43" fillId="0" borderId="119" xfId="0" applyFont="1" applyBorder="1" applyAlignment="1">
      <alignment horizontal="center" vertical="center"/>
    </xf>
    <xf numFmtId="0" fontId="43" fillId="0" borderId="111" xfId="0" applyFont="1" applyBorder="1" applyAlignment="1">
      <alignment horizontal="center" vertical="center"/>
    </xf>
    <xf numFmtId="0" fontId="43" fillId="0" borderId="121" xfId="0" applyFont="1" applyBorder="1" applyAlignment="1">
      <alignment horizontal="center" vertical="center"/>
    </xf>
    <xf numFmtId="0" fontId="50" fillId="34" borderId="110" xfId="1134" applyFont="1" applyFill="1" applyBorder="1" applyAlignment="1" applyProtection="1">
      <alignment horizontal="left" vertical="center"/>
    </xf>
    <xf numFmtId="0" fontId="50" fillId="0" borderId="110" xfId="97" applyFont="1" applyBorder="1" applyAlignment="1">
      <alignment horizontal="left" vertical="center"/>
    </xf>
    <xf numFmtId="0" fontId="86" fillId="34" borderId="46" xfId="1112" applyFont="1" applyFill="1" applyBorder="1" applyAlignment="1">
      <alignment horizontal="center" vertical="center"/>
    </xf>
    <xf numFmtId="0" fontId="86" fillId="34" borderId="36" xfId="1112" applyFont="1" applyFill="1" applyBorder="1" applyAlignment="1">
      <alignment horizontal="center" vertical="center"/>
    </xf>
    <xf numFmtId="0" fontId="86" fillId="34" borderId="47" xfId="1112" applyFont="1" applyFill="1" applyBorder="1" applyAlignment="1">
      <alignment horizontal="center" vertical="center"/>
    </xf>
    <xf numFmtId="0" fontId="50" fillId="34" borderId="119" xfId="1134" applyFont="1" applyFill="1" applyBorder="1" applyAlignment="1" applyProtection="1">
      <alignment horizontal="left" vertical="center"/>
    </xf>
    <xf numFmtId="0" fontId="50" fillId="34" borderId="111" xfId="1134" applyFont="1" applyFill="1" applyBorder="1" applyAlignment="1" applyProtection="1">
      <alignment horizontal="left" vertical="center"/>
    </xf>
    <xf numFmtId="0" fontId="50" fillId="34" borderId="121" xfId="1134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42" fillId="0" borderId="45" xfId="0" applyFont="1" applyBorder="1" applyAlignment="1">
      <alignment horizontal="center" vertical="center"/>
    </xf>
    <xf numFmtId="0" fontId="42" fillId="0" borderId="49" xfId="0" applyFont="1" applyBorder="1" applyAlignment="1">
      <alignment horizontal="center" vertical="center"/>
    </xf>
    <xf numFmtId="0" fontId="42" fillId="0" borderId="40" xfId="0" applyFont="1" applyBorder="1" applyAlignment="1">
      <alignment horizontal="center" vertical="center"/>
    </xf>
    <xf numFmtId="0" fontId="42" fillId="0" borderId="41" xfId="0" applyFont="1" applyBorder="1" applyAlignment="1">
      <alignment horizontal="center" vertical="center"/>
    </xf>
    <xf numFmtId="0" fontId="42" fillId="0" borderId="128" xfId="0" applyFont="1" applyBorder="1" applyAlignment="1">
      <alignment horizontal="center" vertical="center" wrapText="1"/>
    </xf>
    <xf numFmtId="0" fontId="42" fillId="0" borderId="122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3" fillId="0" borderId="12" xfId="546" applyFont="1" applyBorder="1" applyAlignment="1">
      <alignment horizontal="center" vertical="center"/>
    </xf>
    <xf numFmtId="0" fontId="42" fillId="34" borderId="125" xfId="1134" applyFont="1" applyFill="1" applyBorder="1" applyAlignment="1" applyProtection="1">
      <alignment horizontal="left" vertical="center"/>
    </xf>
    <xf numFmtId="0" fontId="42" fillId="34" borderId="126" xfId="1134" applyFont="1" applyFill="1" applyBorder="1" applyAlignment="1" applyProtection="1">
      <alignment horizontal="left" vertical="center"/>
    </xf>
    <xf numFmtId="0" fontId="58" fillId="34" borderId="45" xfId="97" applyFont="1" applyFill="1" applyBorder="1" applyAlignment="1">
      <alignment horizontal="center" vertical="center"/>
    </xf>
    <xf numFmtId="0" fontId="58" fillId="34" borderId="48" xfId="97" applyFont="1" applyFill="1" applyBorder="1" applyAlignment="1">
      <alignment horizontal="center" vertical="center"/>
    </xf>
    <xf numFmtId="0" fontId="58" fillId="34" borderId="49" xfId="97" applyFont="1" applyFill="1" applyBorder="1" applyAlignment="1">
      <alignment horizontal="center" vertical="center"/>
    </xf>
    <xf numFmtId="0" fontId="58" fillId="0" borderId="0" xfId="1120" applyFont="1" applyAlignment="1">
      <alignment horizontal="center" vertical="center"/>
    </xf>
    <xf numFmtId="44" fontId="43" fillId="34" borderId="107" xfId="40292" applyFont="1" applyFill="1" applyBorder="1" applyAlignment="1">
      <alignment horizontal="center"/>
    </xf>
    <xf numFmtId="44" fontId="43" fillId="34" borderId="34" xfId="40292" applyFont="1" applyFill="1" applyBorder="1" applyAlignment="1">
      <alignment horizontal="center"/>
    </xf>
    <xf numFmtId="44" fontId="43" fillId="34" borderId="16" xfId="40292" applyFont="1" applyFill="1" applyBorder="1" applyAlignment="1">
      <alignment horizontal="center"/>
    </xf>
    <xf numFmtId="44" fontId="43" fillId="0" borderId="110" xfId="40292" applyFont="1" applyBorder="1" applyAlignment="1">
      <alignment horizontal="center" vertical="center"/>
    </xf>
    <xf numFmtId="44" fontId="65" fillId="0" borderId="107" xfId="40292" applyFont="1" applyBorder="1" applyAlignment="1">
      <alignment horizontal="center"/>
    </xf>
    <xf numFmtId="44" fontId="65" fillId="0" borderId="34" xfId="40292" applyFont="1" applyBorder="1" applyAlignment="1">
      <alignment horizontal="center"/>
    </xf>
    <xf numFmtId="44" fontId="65" fillId="0" borderId="16" xfId="40292" applyFont="1" applyBorder="1" applyAlignment="1">
      <alignment horizontal="center"/>
    </xf>
    <xf numFmtId="44" fontId="65" fillId="73" borderId="107" xfId="40292" applyFont="1" applyFill="1" applyBorder="1" applyAlignment="1">
      <alignment horizontal="center"/>
    </xf>
    <xf numFmtId="44" fontId="65" fillId="73" borderId="34" xfId="40292" applyFont="1" applyFill="1" applyBorder="1" applyAlignment="1">
      <alignment horizontal="center"/>
    </xf>
    <xf numFmtId="44" fontId="65" fillId="73" borderId="16" xfId="40292" applyFont="1" applyFill="1" applyBorder="1" applyAlignment="1">
      <alignment horizontal="center"/>
    </xf>
    <xf numFmtId="44" fontId="65" fillId="0" borderId="110" xfId="40292" applyFont="1" applyBorder="1" applyAlignment="1">
      <alignment horizontal="center" vertical="center"/>
    </xf>
    <xf numFmtId="0" fontId="42" fillId="34" borderId="119" xfId="97" applyFont="1" applyFill="1" applyBorder="1" applyAlignment="1">
      <alignment horizontal="left" vertical="center"/>
    </xf>
    <xf numFmtId="0" fontId="42" fillId="34" borderId="121" xfId="97" applyFont="1" applyFill="1" applyBorder="1" applyAlignment="1">
      <alignment horizontal="left" vertical="center"/>
    </xf>
    <xf numFmtId="44" fontId="42" fillId="34" borderId="119" xfId="97" applyNumberFormat="1" applyFont="1" applyFill="1" applyBorder="1" applyAlignment="1">
      <alignment horizontal="center" vertical="center"/>
    </xf>
    <xf numFmtId="0" fontId="42" fillId="34" borderId="111" xfId="97" applyFont="1" applyFill="1" applyBorder="1" applyAlignment="1">
      <alignment horizontal="center" vertical="center"/>
    </xf>
    <xf numFmtId="0" fontId="42" fillId="34" borderId="121" xfId="97" applyFont="1" applyFill="1" applyBorder="1" applyAlignment="1">
      <alignment horizontal="center" vertical="center"/>
    </xf>
    <xf numFmtId="0" fontId="43" fillId="0" borderId="110" xfId="9114" applyFont="1" applyBorder="1" applyAlignment="1">
      <alignment horizontal="center" vertical="center"/>
    </xf>
    <xf numFmtId="0" fontId="101" fillId="0" borderId="124" xfId="0" applyFont="1" applyBorder="1" applyAlignment="1">
      <alignment horizontal="center"/>
    </xf>
    <xf numFmtId="0" fontId="42" fillId="34" borderId="110" xfId="97" applyFont="1" applyFill="1" applyBorder="1" applyAlignment="1">
      <alignment horizontal="left" vertical="center"/>
    </xf>
    <xf numFmtId="0" fontId="43" fillId="0" borderId="107" xfId="0" applyFont="1" applyBorder="1" applyAlignment="1">
      <alignment horizontal="center"/>
    </xf>
    <xf numFmtId="0" fontId="43" fillId="0" borderId="122" xfId="0" applyFont="1" applyBorder="1" applyAlignment="1">
      <alignment horizontal="center"/>
    </xf>
    <xf numFmtId="0" fontId="43" fillId="0" borderId="16" xfId="0" applyFont="1" applyBorder="1" applyAlignment="1">
      <alignment horizontal="center"/>
    </xf>
    <xf numFmtId="44" fontId="43" fillId="0" borderId="119" xfId="0" applyNumberFormat="1" applyFont="1" applyBorder="1" applyAlignment="1">
      <alignment horizontal="center"/>
    </xf>
    <xf numFmtId="0" fontId="43" fillId="0" borderId="111" xfId="0" applyFont="1" applyBorder="1" applyAlignment="1">
      <alignment horizontal="center"/>
    </xf>
    <xf numFmtId="0" fontId="43" fillId="0" borderId="121" xfId="0" applyFont="1" applyBorder="1" applyAlignment="1">
      <alignment horizontal="center"/>
    </xf>
    <xf numFmtId="0" fontId="86" fillId="34" borderId="110" xfId="1112" applyFont="1" applyFill="1" applyBorder="1" applyAlignment="1">
      <alignment horizontal="center" vertical="center"/>
    </xf>
    <xf numFmtId="0" fontId="94" fillId="0" borderId="110" xfId="9114" applyFont="1" applyBorder="1" applyAlignment="1">
      <alignment horizontal="center" vertical="center"/>
    </xf>
    <xf numFmtId="0" fontId="42" fillId="77" borderId="110" xfId="0" applyFont="1" applyFill="1" applyBorder="1" applyAlignment="1">
      <alignment horizontal="center"/>
    </xf>
    <xf numFmtId="0" fontId="42" fillId="34" borderId="110" xfId="0" applyFont="1" applyFill="1" applyBorder="1" applyAlignment="1">
      <alignment horizontal="left"/>
    </xf>
    <xf numFmtId="0" fontId="50" fillId="0" borderId="107" xfId="3" applyFont="1" applyBorder="1" applyAlignment="1">
      <alignment horizontal="center" vertical="center"/>
    </xf>
    <xf numFmtId="0" fontId="50" fillId="0" borderId="34" xfId="3" applyFont="1" applyBorder="1" applyAlignment="1">
      <alignment horizontal="center" vertical="center"/>
    </xf>
    <xf numFmtId="0" fontId="50" fillId="0" borderId="16" xfId="3" applyFont="1" applyBorder="1" applyAlignment="1">
      <alignment horizontal="center" vertical="center"/>
    </xf>
    <xf numFmtId="0" fontId="61" fillId="0" borderId="34" xfId="3" applyFont="1" applyBorder="1" applyAlignment="1">
      <alignment horizontal="center" vertical="center"/>
    </xf>
    <xf numFmtId="0" fontId="61" fillId="0" borderId="16" xfId="3" applyFont="1" applyBorder="1" applyAlignment="1">
      <alignment horizontal="center" vertical="center"/>
    </xf>
    <xf numFmtId="0" fontId="62" fillId="0" borderId="119" xfId="3" applyFont="1" applyBorder="1" applyAlignment="1">
      <alignment horizontal="left" vertical="center"/>
    </xf>
    <xf numFmtId="0" fontId="62" fillId="0" borderId="121" xfId="3" applyFont="1" applyBorder="1" applyAlignment="1">
      <alignment horizontal="left" vertical="center"/>
    </xf>
    <xf numFmtId="44" fontId="42" fillId="34" borderId="110" xfId="40292" applyFont="1" applyFill="1" applyBorder="1" applyAlignment="1">
      <alignment horizontal="center" vertical="center"/>
    </xf>
    <xf numFmtId="0" fontId="42" fillId="34" borderId="110" xfId="3" applyFont="1" applyFill="1" applyBorder="1" applyAlignment="1">
      <alignment horizontal="center" vertical="center"/>
    </xf>
    <xf numFmtId="0" fontId="43" fillId="0" borderId="119" xfId="3" applyFont="1" applyBorder="1" applyAlignment="1">
      <alignment horizontal="left" vertical="center"/>
    </xf>
    <xf numFmtId="0" fontId="43" fillId="0" borderId="111" xfId="3" applyFont="1" applyBorder="1" applyAlignment="1">
      <alignment horizontal="left" vertical="center"/>
    </xf>
    <xf numFmtId="0" fontId="43" fillId="0" borderId="121" xfId="3" applyFont="1" applyBorder="1" applyAlignment="1">
      <alignment horizontal="left" vertical="center"/>
    </xf>
    <xf numFmtId="0" fontId="50" fillId="0" borderId="119" xfId="3" applyFont="1" applyBorder="1" applyAlignment="1">
      <alignment horizontal="left" vertical="center"/>
    </xf>
    <xf numFmtId="0" fontId="50" fillId="0" borderId="121" xfId="3" applyFont="1" applyBorder="1" applyAlignment="1">
      <alignment horizontal="left" vertical="center"/>
    </xf>
    <xf numFmtId="0" fontId="42" fillId="34" borderId="119" xfId="3" applyFont="1" applyFill="1" applyBorder="1" applyAlignment="1">
      <alignment horizontal="left" vertical="center"/>
    </xf>
    <xf numFmtId="0" fontId="42" fillId="34" borderId="111" xfId="3" applyFont="1" applyFill="1" applyBorder="1" applyAlignment="1">
      <alignment horizontal="left" vertical="center"/>
    </xf>
    <xf numFmtId="0" fontId="42" fillId="34" borderId="121" xfId="3" applyFont="1" applyFill="1" applyBorder="1" applyAlignment="1">
      <alignment horizontal="left" vertical="center"/>
    </xf>
    <xf numFmtId="0" fontId="42" fillId="34" borderId="110" xfId="3" applyFont="1" applyFill="1" applyBorder="1" applyAlignment="1">
      <alignment horizontal="left" vertical="center"/>
    </xf>
    <xf numFmtId="0" fontId="61" fillId="0" borderId="107" xfId="3" applyFont="1" applyBorder="1" applyAlignment="1">
      <alignment horizontal="center" vertical="center"/>
    </xf>
    <xf numFmtId="0" fontId="43" fillId="0" borderId="111" xfId="3" applyFont="1" applyBorder="1" applyAlignment="1">
      <alignment horizontal="center" vertical="center"/>
    </xf>
    <xf numFmtId="0" fontId="50" fillId="0" borderId="131" xfId="3" applyFont="1" applyBorder="1" applyAlignment="1">
      <alignment horizontal="left" vertical="center"/>
    </xf>
    <xf numFmtId="0" fontId="50" fillId="0" borderId="132" xfId="3" applyFont="1" applyBorder="1" applyAlignment="1">
      <alignment horizontal="left" vertical="center"/>
    </xf>
    <xf numFmtId="0" fontId="42" fillId="34" borderId="131" xfId="3" applyFont="1" applyFill="1" applyBorder="1" applyAlignment="1">
      <alignment horizontal="left" vertical="center"/>
    </xf>
    <xf numFmtId="0" fontId="42" fillId="34" borderId="133" xfId="3" applyFont="1" applyFill="1" applyBorder="1" applyAlignment="1">
      <alignment horizontal="left" vertical="center"/>
    </xf>
    <xf numFmtId="0" fontId="42" fillId="34" borderId="132" xfId="3" applyFont="1" applyFill="1" applyBorder="1" applyAlignment="1">
      <alignment horizontal="left" vertical="center"/>
    </xf>
    <xf numFmtId="0" fontId="37" fillId="68" borderId="131" xfId="3" applyFont="1" applyFill="1" applyBorder="1" applyAlignment="1">
      <alignment horizontal="center" vertical="center"/>
    </xf>
    <xf numFmtId="0" fontId="37" fillId="68" borderId="133" xfId="3" applyFont="1" applyFill="1" applyBorder="1" applyAlignment="1">
      <alignment horizontal="center" vertical="center"/>
    </xf>
    <xf numFmtId="0" fontId="60" fillId="72" borderId="119" xfId="3" applyFont="1" applyFill="1" applyBorder="1" applyAlignment="1">
      <alignment horizontal="center" vertical="center"/>
    </xf>
    <xf numFmtId="0" fontId="60" fillId="72" borderId="111" xfId="3" applyFont="1" applyFill="1" applyBorder="1" applyAlignment="1">
      <alignment horizontal="center" vertical="center"/>
    </xf>
    <xf numFmtId="0" fontId="60" fillId="72" borderId="46" xfId="3" applyFont="1" applyFill="1" applyBorder="1" applyAlignment="1">
      <alignment horizontal="center" vertical="center"/>
    </xf>
    <xf numFmtId="0" fontId="60" fillId="72" borderId="36" xfId="3" applyFont="1" applyFill="1" applyBorder="1" applyAlignment="1">
      <alignment horizontal="center" vertical="center"/>
    </xf>
    <xf numFmtId="0" fontId="42" fillId="0" borderId="111" xfId="107" applyFont="1" applyBorder="1" applyAlignment="1">
      <alignment horizontal="center" vertical="center"/>
    </xf>
    <xf numFmtId="0" fontId="95" fillId="79" borderId="119" xfId="113" applyFont="1" applyFill="1" applyBorder="1" applyAlignment="1">
      <alignment horizontal="left" vertical="center"/>
    </xf>
    <xf numFmtId="0" fontId="95" fillId="79" borderId="111" xfId="113" applyFont="1" applyFill="1" applyBorder="1" applyAlignment="1">
      <alignment horizontal="left" vertical="center"/>
    </xf>
    <xf numFmtId="0" fontId="95" fillId="79" borderId="121" xfId="113" applyFont="1" applyFill="1" applyBorder="1" applyAlignment="1">
      <alignment horizontal="left" vertical="center"/>
    </xf>
    <xf numFmtId="0" fontId="95" fillId="80" borderId="119" xfId="113" applyFont="1" applyFill="1" applyBorder="1" applyAlignment="1">
      <alignment horizontal="left" vertical="center"/>
    </xf>
    <xf numFmtId="0" fontId="95" fillId="80" borderId="111" xfId="113" applyFont="1" applyFill="1" applyBorder="1" applyAlignment="1">
      <alignment horizontal="left" vertical="center"/>
    </xf>
    <xf numFmtId="0" fontId="95" fillId="80" borderId="121" xfId="113" applyFont="1" applyFill="1" applyBorder="1" applyAlignment="1">
      <alignment horizontal="left" vertical="center"/>
    </xf>
    <xf numFmtId="0" fontId="103" fillId="0" borderId="111" xfId="113" applyFont="1" applyBorder="1" applyAlignment="1">
      <alignment horizontal="center" vertical="center"/>
    </xf>
    <xf numFmtId="0" fontId="103" fillId="0" borderId="121" xfId="113" applyFont="1" applyBorder="1" applyAlignment="1">
      <alignment horizontal="center" vertical="center"/>
    </xf>
    <xf numFmtId="0" fontId="95" fillId="0" borderId="111" xfId="113" applyFont="1" applyBorder="1" applyAlignment="1">
      <alignment horizontal="center" vertical="center"/>
    </xf>
    <xf numFmtId="0" fontId="103" fillId="0" borderId="110" xfId="113" applyFont="1" applyBorder="1" applyAlignment="1">
      <alignment horizontal="center" vertical="center"/>
    </xf>
    <xf numFmtId="0" fontId="105" fillId="80" borderId="119" xfId="113" applyFont="1" applyFill="1" applyBorder="1" applyAlignment="1">
      <alignment horizontal="left" vertical="center"/>
    </xf>
    <xf numFmtId="0" fontId="105" fillId="80" borderId="111" xfId="113" applyFont="1" applyFill="1" applyBorder="1" applyAlignment="1">
      <alignment horizontal="left" vertical="center"/>
    </xf>
    <xf numFmtId="0" fontId="105" fillId="80" borderId="121" xfId="113" applyFont="1" applyFill="1" applyBorder="1" applyAlignment="1">
      <alignment horizontal="left" vertical="center"/>
    </xf>
    <xf numFmtId="0" fontId="95" fillId="0" borderId="110" xfId="113" applyFont="1" applyBorder="1" applyAlignment="1">
      <alignment horizontal="center" vertical="center"/>
    </xf>
    <xf numFmtId="0" fontId="108" fillId="0" borderId="110" xfId="113" applyFont="1" applyBorder="1" applyAlignment="1">
      <alignment horizontal="center" vertical="center"/>
    </xf>
    <xf numFmtId="0" fontId="107" fillId="0" borderId="54" xfId="113" applyFont="1" applyBorder="1" applyAlignment="1">
      <alignment horizontal="center" vertical="center"/>
    </xf>
    <xf numFmtId="0" fontId="95" fillId="80" borderId="110" xfId="113" applyFont="1" applyFill="1" applyBorder="1" applyAlignment="1">
      <alignment horizontal="left" vertical="center"/>
    </xf>
    <xf numFmtId="0" fontId="107" fillId="0" borderId="110" xfId="113" applyFont="1" applyBorder="1" applyAlignment="1">
      <alignment horizontal="left" vertical="center"/>
    </xf>
    <xf numFmtId="0" fontId="95" fillId="79" borderId="110" xfId="113" applyFont="1" applyFill="1" applyBorder="1" applyAlignment="1">
      <alignment horizontal="left" vertical="center"/>
    </xf>
    <xf numFmtId="0" fontId="108" fillId="0" borderId="111" xfId="113" applyFont="1" applyBorder="1" applyAlignment="1">
      <alignment horizontal="center" vertical="center"/>
    </xf>
    <xf numFmtId="0" fontId="107" fillId="0" borderId="119" xfId="113" applyFont="1" applyBorder="1" applyAlignment="1">
      <alignment horizontal="left" vertical="center"/>
    </xf>
    <xf numFmtId="0" fontId="107" fillId="0" borderId="111" xfId="113" applyFont="1" applyBorder="1" applyAlignment="1">
      <alignment horizontal="left" vertical="center"/>
    </xf>
    <xf numFmtId="0" fontId="107" fillId="0" borderId="121" xfId="113" applyFont="1" applyBorder="1" applyAlignment="1">
      <alignment horizontal="left" vertical="center"/>
    </xf>
    <xf numFmtId="0" fontId="103" fillId="0" borderId="54" xfId="113" applyFont="1" applyBorder="1" applyAlignment="1">
      <alignment horizontal="center" vertical="center"/>
    </xf>
    <xf numFmtId="0" fontId="95" fillId="34" borderId="119" xfId="113" applyFont="1" applyFill="1" applyBorder="1" applyAlignment="1">
      <alignment horizontal="left" vertical="center"/>
    </xf>
    <xf numFmtId="0" fontId="95" fillId="34" borderId="111" xfId="113" applyFont="1" applyFill="1" applyBorder="1" applyAlignment="1">
      <alignment horizontal="left" vertical="center"/>
    </xf>
    <xf numFmtId="0" fontId="95" fillId="34" borderId="121" xfId="113" applyFont="1" applyFill="1" applyBorder="1" applyAlignment="1">
      <alignment horizontal="left" vertical="center"/>
    </xf>
    <xf numFmtId="0" fontId="107" fillId="0" borderId="54" xfId="113" applyFont="1" applyBorder="1" applyAlignment="1">
      <alignment horizontal="left" vertical="center"/>
    </xf>
    <xf numFmtId="0" fontId="95" fillId="75" borderId="110" xfId="113" applyFont="1" applyFill="1" applyBorder="1" applyAlignment="1">
      <alignment horizontal="left" vertical="center"/>
    </xf>
    <xf numFmtId="0" fontId="103" fillId="0" borderId="107" xfId="113" applyFont="1" applyBorder="1" applyAlignment="1">
      <alignment horizontal="center" vertical="center"/>
    </xf>
    <xf numFmtId="0" fontId="103" fillId="0" borderId="34" xfId="113" applyFont="1" applyBorder="1" applyAlignment="1">
      <alignment horizontal="center" vertical="center"/>
    </xf>
    <xf numFmtId="0" fontId="103" fillId="0" borderId="16" xfId="113" applyFont="1" applyBorder="1" applyAlignment="1">
      <alignment horizontal="center" vertical="center"/>
    </xf>
    <xf numFmtId="207" fontId="95" fillId="75" borderId="119" xfId="107" applyNumberFormat="1" applyFont="1" applyFill="1" applyBorder="1" applyAlignment="1">
      <alignment horizontal="center" vertical="center"/>
    </xf>
    <xf numFmtId="207" fontId="95" fillId="75" borderId="121" xfId="107" applyNumberFormat="1" applyFont="1" applyFill="1" applyBorder="1" applyAlignment="1">
      <alignment horizontal="center" vertical="center"/>
    </xf>
    <xf numFmtId="207" fontId="95" fillId="0" borderId="119" xfId="107" applyNumberFormat="1" applyFont="1" applyBorder="1" applyAlignment="1">
      <alignment horizontal="center" vertical="center"/>
    </xf>
    <xf numFmtId="207" fontId="95" fillId="0" borderId="121" xfId="107" applyNumberFormat="1" applyFont="1" applyBorder="1" applyAlignment="1">
      <alignment horizontal="center" vertical="center"/>
    </xf>
    <xf numFmtId="0" fontId="103" fillId="0" borderId="107" xfId="113" applyFont="1" applyBorder="1" applyAlignment="1">
      <alignment horizontal="right" vertical="center"/>
    </xf>
    <xf numFmtId="0" fontId="103" fillId="0" borderId="34" xfId="113" applyFont="1" applyBorder="1" applyAlignment="1">
      <alignment horizontal="right" vertical="center"/>
    </xf>
    <xf numFmtId="0" fontId="103" fillId="0" borderId="16" xfId="113" applyFont="1" applyBorder="1" applyAlignment="1">
      <alignment horizontal="right" vertical="center"/>
    </xf>
    <xf numFmtId="0" fontId="106" fillId="34" borderId="119" xfId="113" applyFont="1" applyFill="1" applyBorder="1" applyAlignment="1">
      <alignment horizontal="left" vertical="center"/>
    </xf>
    <xf numFmtId="0" fontId="106" fillId="34" borderId="111" xfId="113" applyFont="1" applyFill="1" applyBorder="1" applyAlignment="1">
      <alignment horizontal="left" vertical="center"/>
    </xf>
    <xf numFmtId="0" fontId="106" fillId="34" borderId="121" xfId="113" applyFont="1" applyFill="1" applyBorder="1" applyAlignment="1">
      <alignment horizontal="left" vertical="center"/>
    </xf>
    <xf numFmtId="0" fontId="57" fillId="0" borderId="119" xfId="113" applyFont="1" applyBorder="1" applyAlignment="1">
      <alignment horizontal="center" vertical="center"/>
    </xf>
    <xf numFmtId="0" fontId="106" fillId="79" borderId="110" xfId="113" applyFont="1" applyFill="1" applyBorder="1" applyAlignment="1">
      <alignment horizontal="left" vertical="center"/>
    </xf>
    <xf numFmtId="0" fontId="106" fillId="78" borderId="110" xfId="113" applyFont="1" applyFill="1" applyBorder="1" applyAlignment="1">
      <alignment horizontal="left" vertical="center"/>
    </xf>
    <xf numFmtId="0" fontId="106" fillId="78" borderId="119" xfId="113" applyFont="1" applyFill="1" applyBorder="1" applyAlignment="1">
      <alignment horizontal="center" vertical="center"/>
    </xf>
    <xf numFmtId="0" fontId="106" fillId="78" borderId="121" xfId="113" applyFont="1" applyFill="1" applyBorder="1" applyAlignment="1">
      <alignment horizontal="center" vertical="center"/>
    </xf>
    <xf numFmtId="0" fontId="106" fillId="75" borderId="119" xfId="113" applyFont="1" applyFill="1" applyBorder="1" applyAlignment="1">
      <alignment horizontal="left" vertical="center"/>
    </xf>
    <xf numFmtId="0" fontId="106" fillId="75" borderId="121" xfId="113" applyFont="1" applyFill="1" applyBorder="1" applyAlignment="1">
      <alignment horizontal="left" vertical="center"/>
    </xf>
    <xf numFmtId="0" fontId="57" fillId="0" borderId="111" xfId="113" applyFont="1" applyBorder="1" applyAlignment="1">
      <alignment horizontal="center" vertical="center"/>
    </xf>
    <xf numFmtId="0" fontId="57" fillId="0" borderId="121" xfId="113" applyFont="1" applyBorder="1" applyAlignment="1">
      <alignment horizontal="center" vertical="center"/>
    </xf>
    <xf numFmtId="0" fontId="105" fillId="75" borderId="119" xfId="113" applyFont="1" applyFill="1" applyBorder="1" applyAlignment="1">
      <alignment horizontal="left" vertical="center"/>
    </xf>
    <xf numFmtId="0" fontId="105" fillId="75" borderId="111" xfId="113" applyFont="1" applyFill="1" applyBorder="1" applyAlignment="1">
      <alignment horizontal="left" vertical="center"/>
    </xf>
    <xf numFmtId="0" fontId="105" fillId="75" borderId="121" xfId="113" applyFont="1" applyFill="1" applyBorder="1" applyAlignment="1">
      <alignment horizontal="left" vertical="center"/>
    </xf>
    <xf numFmtId="0" fontId="95" fillId="75" borderId="119" xfId="113" applyFont="1" applyFill="1" applyBorder="1" applyAlignment="1">
      <alignment horizontal="center" vertical="center"/>
    </xf>
    <xf numFmtId="0" fontId="95" fillId="75" borderId="121" xfId="113" applyFont="1" applyFill="1" applyBorder="1" applyAlignment="1">
      <alignment horizontal="center" vertical="center"/>
    </xf>
    <xf numFmtId="0" fontId="95" fillId="0" borderId="119" xfId="113" applyFont="1" applyBorder="1" applyAlignment="1">
      <alignment horizontal="center" vertical="center"/>
    </xf>
    <xf numFmtId="0" fontId="95" fillId="0" borderId="121" xfId="113" applyFont="1" applyBorder="1" applyAlignment="1">
      <alignment horizontal="center" vertical="center"/>
    </xf>
    <xf numFmtId="0" fontId="103" fillId="0" borderId="119" xfId="113" applyFont="1" applyBorder="1" applyAlignment="1">
      <alignment horizontal="center" vertical="center"/>
    </xf>
    <xf numFmtId="0" fontId="106" fillId="80" borderId="16" xfId="113" applyFont="1" applyFill="1" applyBorder="1" applyAlignment="1">
      <alignment horizontal="center" vertical="center"/>
    </xf>
    <xf numFmtId="0" fontId="104" fillId="72" borderId="105" xfId="113" applyFont="1" applyFill="1" applyBorder="1" applyAlignment="1">
      <alignment horizontal="center" vertical="center"/>
    </xf>
    <xf numFmtId="0" fontId="104" fillId="72" borderId="106" xfId="113" applyFont="1" applyFill="1" applyBorder="1" applyAlignment="1">
      <alignment horizontal="center" vertical="center"/>
    </xf>
    <xf numFmtId="0" fontId="106" fillId="75" borderId="111" xfId="113" applyFont="1" applyFill="1" applyBorder="1" applyAlignment="1">
      <alignment horizontal="left" vertical="center"/>
    </xf>
    <xf numFmtId="44" fontId="106" fillId="79" borderId="110" xfId="40292" applyFont="1" applyFill="1" applyBorder="1" applyAlignment="1">
      <alignment horizontal="left" vertical="center"/>
    </xf>
    <xf numFmtId="0" fontId="95" fillId="75" borderId="119" xfId="113" applyFont="1" applyFill="1" applyBorder="1" applyAlignment="1">
      <alignment horizontal="left" vertical="center"/>
    </xf>
    <xf numFmtId="0" fontId="95" fillId="75" borderId="111" xfId="113" applyFont="1" applyFill="1" applyBorder="1" applyAlignment="1">
      <alignment horizontal="left" vertical="center"/>
    </xf>
    <xf numFmtId="0" fontId="95" fillId="75" borderId="121" xfId="113" applyFont="1" applyFill="1" applyBorder="1" applyAlignment="1">
      <alignment horizontal="left" vertical="center"/>
    </xf>
  </cellXfs>
  <cellStyles count="40293">
    <cellStyle name="20% - Ênfase1 2" xfId="11" xr:uid="{00000000-0005-0000-0000-000000000000}"/>
    <cellStyle name="20% - Ênfase1 2 2" xfId="216" xr:uid="{00000000-0005-0000-0000-000001000000}"/>
    <cellStyle name="20% - Ênfase1 3" xfId="217" xr:uid="{00000000-0005-0000-0000-000002000000}"/>
    <cellStyle name="20% - Ênfase1 3 2" xfId="1709" xr:uid="{00000000-0005-0000-0000-000003000000}"/>
    <cellStyle name="20% - Ênfase1 3 2 2" xfId="5058" xr:uid="{00000000-0005-0000-0000-000004000000}"/>
    <cellStyle name="20% - Ênfase1 3 2 2 2" xfId="14212" xr:uid="{00000000-0005-0000-0000-000005000000}"/>
    <cellStyle name="20% - Ênfase1 3 2 3" xfId="10863" xr:uid="{00000000-0005-0000-0000-000006000000}"/>
    <cellStyle name="20% - Ênfase1 3 3" xfId="3228" xr:uid="{00000000-0005-0000-0000-000007000000}"/>
    <cellStyle name="20% - Ênfase1 3 3 2" xfId="5059" xr:uid="{00000000-0005-0000-0000-000008000000}"/>
    <cellStyle name="20% - Ênfase1 3 3 2 2" xfId="14213" xr:uid="{00000000-0005-0000-0000-000009000000}"/>
    <cellStyle name="20% - Ênfase1 3 3 3" xfId="12382" xr:uid="{00000000-0005-0000-0000-00000A000000}"/>
    <cellStyle name="20% - Ênfase1 3 4" xfId="1198" xr:uid="{00000000-0005-0000-0000-00000B000000}"/>
    <cellStyle name="20% - Ênfase1 3 4 2" xfId="5060" xr:uid="{00000000-0005-0000-0000-00000C000000}"/>
    <cellStyle name="20% - Ênfase1 3 4 2 2" xfId="14214" xr:uid="{00000000-0005-0000-0000-00000D000000}"/>
    <cellStyle name="20% - Ênfase1 3 4 3" xfId="10352" xr:uid="{00000000-0005-0000-0000-00000E000000}"/>
    <cellStyle name="20% - Ênfase1 3 5" xfId="5057" xr:uid="{00000000-0005-0000-0000-00000F000000}"/>
    <cellStyle name="20% - Ênfase1 3 5 2" xfId="14211" xr:uid="{00000000-0005-0000-0000-000010000000}"/>
    <cellStyle name="20% - Ênfase1 3 6" xfId="9375" xr:uid="{00000000-0005-0000-0000-000011000000}"/>
    <cellStyle name="20% - Ênfase1 4" xfId="218" xr:uid="{00000000-0005-0000-0000-000012000000}"/>
    <cellStyle name="20% - Ênfase1 5" xfId="219" xr:uid="{00000000-0005-0000-0000-000013000000}"/>
    <cellStyle name="20% - Ênfase1 5 2" xfId="1710" xr:uid="{00000000-0005-0000-0000-000014000000}"/>
    <cellStyle name="20% - Ênfase1 5 2 2" xfId="5062" xr:uid="{00000000-0005-0000-0000-000015000000}"/>
    <cellStyle name="20% - Ênfase1 5 2 2 2" xfId="14216" xr:uid="{00000000-0005-0000-0000-000016000000}"/>
    <cellStyle name="20% - Ênfase1 5 2 3" xfId="10864" xr:uid="{00000000-0005-0000-0000-000017000000}"/>
    <cellStyle name="20% - Ênfase1 5 3" xfId="3229" xr:uid="{00000000-0005-0000-0000-000018000000}"/>
    <cellStyle name="20% - Ênfase1 5 3 2" xfId="5063" xr:uid="{00000000-0005-0000-0000-000019000000}"/>
    <cellStyle name="20% - Ênfase1 5 3 2 2" xfId="14217" xr:uid="{00000000-0005-0000-0000-00001A000000}"/>
    <cellStyle name="20% - Ênfase1 5 3 3" xfId="12383" xr:uid="{00000000-0005-0000-0000-00001B000000}"/>
    <cellStyle name="20% - Ênfase1 5 4" xfId="1199" xr:uid="{00000000-0005-0000-0000-00001C000000}"/>
    <cellStyle name="20% - Ênfase1 5 4 2" xfId="5064" xr:uid="{00000000-0005-0000-0000-00001D000000}"/>
    <cellStyle name="20% - Ênfase1 5 4 2 2" xfId="14218" xr:uid="{00000000-0005-0000-0000-00001E000000}"/>
    <cellStyle name="20% - Ênfase1 5 4 3" xfId="10353" xr:uid="{00000000-0005-0000-0000-00001F000000}"/>
    <cellStyle name="20% - Ênfase1 5 5" xfId="5061" xr:uid="{00000000-0005-0000-0000-000020000000}"/>
    <cellStyle name="20% - Ênfase1 5 5 2" xfId="14215" xr:uid="{00000000-0005-0000-0000-000021000000}"/>
    <cellStyle name="20% - Ênfase1 5 6" xfId="9377" xr:uid="{00000000-0005-0000-0000-000022000000}"/>
    <cellStyle name="20% - Ênfase1 6" xfId="220" xr:uid="{00000000-0005-0000-0000-000023000000}"/>
    <cellStyle name="20% - Ênfase1 6 2" xfId="1711" xr:uid="{00000000-0005-0000-0000-000024000000}"/>
    <cellStyle name="20% - Ênfase1 6 2 2" xfId="5066" xr:uid="{00000000-0005-0000-0000-000025000000}"/>
    <cellStyle name="20% - Ênfase1 6 2 2 2" xfId="14220" xr:uid="{00000000-0005-0000-0000-000026000000}"/>
    <cellStyle name="20% - Ênfase1 6 2 3" xfId="10865" xr:uid="{00000000-0005-0000-0000-000027000000}"/>
    <cellStyle name="20% - Ênfase1 6 3" xfId="3230" xr:uid="{00000000-0005-0000-0000-000028000000}"/>
    <cellStyle name="20% - Ênfase1 6 3 2" xfId="5067" xr:uid="{00000000-0005-0000-0000-000029000000}"/>
    <cellStyle name="20% - Ênfase1 6 3 2 2" xfId="14221" xr:uid="{00000000-0005-0000-0000-00002A000000}"/>
    <cellStyle name="20% - Ênfase1 6 3 3" xfId="12384" xr:uid="{00000000-0005-0000-0000-00002B000000}"/>
    <cellStyle name="20% - Ênfase1 6 4" xfId="1200" xr:uid="{00000000-0005-0000-0000-00002C000000}"/>
    <cellStyle name="20% - Ênfase1 6 4 2" xfId="5068" xr:uid="{00000000-0005-0000-0000-00002D000000}"/>
    <cellStyle name="20% - Ênfase1 6 4 2 2" xfId="14222" xr:uid="{00000000-0005-0000-0000-00002E000000}"/>
    <cellStyle name="20% - Ênfase1 6 4 3" xfId="10354" xr:uid="{00000000-0005-0000-0000-00002F000000}"/>
    <cellStyle name="20% - Ênfase1 6 5" xfId="5065" xr:uid="{00000000-0005-0000-0000-000030000000}"/>
    <cellStyle name="20% - Ênfase1 6 5 2" xfId="14219" xr:uid="{00000000-0005-0000-0000-000031000000}"/>
    <cellStyle name="20% - Ênfase1 6 6" xfId="9378" xr:uid="{00000000-0005-0000-0000-000032000000}"/>
    <cellStyle name="20% - Ênfase1 7" xfId="221" xr:uid="{00000000-0005-0000-0000-000033000000}"/>
    <cellStyle name="20% - Ênfase1 7 2" xfId="1712" xr:uid="{00000000-0005-0000-0000-000034000000}"/>
    <cellStyle name="20% - Ênfase1 7 2 2" xfId="5070" xr:uid="{00000000-0005-0000-0000-000035000000}"/>
    <cellStyle name="20% - Ênfase1 7 2 2 2" xfId="14224" xr:uid="{00000000-0005-0000-0000-000036000000}"/>
    <cellStyle name="20% - Ênfase1 7 2 3" xfId="10866" xr:uid="{00000000-0005-0000-0000-000037000000}"/>
    <cellStyle name="20% - Ênfase1 7 3" xfId="3231" xr:uid="{00000000-0005-0000-0000-000038000000}"/>
    <cellStyle name="20% - Ênfase1 7 3 2" xfId="5071" xr:uid="{00000000-0005-0000-0000-000039000000}"/>
    <cellStyle name="20% - Ênfase1 7 3 2 2" xfId="14225" xr:uid="{00000000-0005-0000-0000-00003A000000}"/>
    <cellStyle name="20% - Ênfase1 7 3 3" xfId="12385" xr:uid="{00000000-0005-0000-0000-00003B000000}"/>
    <cellStyle name="20% - Ênfase1 7 4" xfId="1201" xr:uid="{00000000-0005-0000-0000-00003C000000}"/>
    <cellStyle name="20% - Ênfase1 7 4 2" xfId="5072" xr:uid="{00000000-0005-0000-0000-00003D000000}"/>
    <cellStyle name="20% - Ênfase1 7 4 2 2" xfId="14226" xr:uid="{00000000-0005-0000-0000-00003E000000}"/>
    <cellStyle name="20% - Ênfase1 7 4 3" xfId="10355" xr:uid="{00000000-0005-0000-0000-00003F000000}"/>
    <cellStyle name="20% - Ênfase1 7 5" xfId="5069" xr:uid="{00000000-0005-0000-0000-000040000000}"/>
    <cellStyle name="20% - Ênfase1 7 5 2" xfId="14223" xr:uid="{00000000-0005-0000-0000-000041000000}"/>
    <cellStyle name="20% - Ênfase1 7 6" xfId="9379" xr:uid="{00000000-0005-0000-0000-000042000000}"/>
    <cellStyle name="20% - Ênfase1 8" xfId="222" xr:uid="{00000000-0005-0000-0000-000043000000}"/>
    <cellStyle name="20% - Ênfase1 8 2" xfId="1713" xr:uid="{00000000-0005-0000-0000-000044000000}"/>
    <cellStyle name="20% - Ênfase1 8 2 2" xfId="5074" xr:uid="{00000000-0005-0000-0000-000045000000}"/>
    <cellStyle name="20% - Ênfase1 8 2 2 2" xfId="14228" xr:uid="{00000000-0005-0000-0000-000046000000}"/>
    <cellStyle name="20% - Ênfase1 8 2 3" xfId="10867" xr:uid="{00000000-0005-0000-0000-000047000000}"/>
    <cellStyle name="20% - Ênfase1 8 3" xfId="3232" xr:uid="{00000000-0005-0000-0000-000048000000}"/>
    <cellStyle name="20% - Ênfase1 8 3 2" xfId="5075" xr:uid="{00000000-0005-0000-0000-000049000000}"/>
    <cellStyle name="20% - Ênfase1 8 3 2 2" xfId="14229" xr:uid="{00000000-0005-0000-0000-00004A000000}"/>
    <cellStyle name="20% - Ênfase1 8 3 3" xfId="12386" xr:uid="{00000000-0005-0000-0000-00004B000000}"/>
    <cellStyle name="20% - Ênfase1 8 4" xfId="1202" xr:uid="{00000000-0005-0000-0000-00004C000000}"/>
    <cellStyle name="20% - Ênfase1 8 4 2" xfId="5076" xr:uid="{00000000-0005-0000-0000-00004D000000}"/>
    <cellStyle name="20% - Ênfase1 8 4 2 2" xfId="14230" xr:uid="{00000000-0005-0000-0000-00004E000000}"/>
    <cellStyle name="20% - Ênfase1 8 4 3" xfId="10356" xr:uid="{00000000-0005-0000-0000-00004F000000}"/>
    <cellStyle name="20% - Ênfase1 8 5" xfId="5073" xr:uid="{00000000-0005-0000-0000-000050000000}"/>
    <cellStyle name="20% - Ênfase1 8 5 2" xfId="14227" xr:uid="{00000000-0005-0000-0000-000051000000}"/>
    <cellStyle name="20% - Ênfase1 8 6" xfId="9380" xr:uid="{00000000-0005-0000-0000-000052000000}"/>
    <cellStyle name="20% - Ênfase2 2" xfId="12" xr:uid="{00000000-0005-0000-0000-000053000000}"/>
    <cellStyle name="20% - Ênfase2 3" xfId="223" xr:uid="{00000000-0005-0000-0000-000054000000}"/>
    <cellStyle name="20% - Ênfase2 3 2" xfId="1714" xr:uid="{00000000-0005-0000-0000-000055000000}"/>
    <cellStyle name="20% - Ênfase2 3 2 2" xfId="5078" xr:uid="{00000000-0005-0000-0000-000056000000}"/>
    <cellStyle name="20% - Ênfase2 3 2 2 2" xfId="14232" xr:uid="{00000000-0005-0000-0000-000057000000}"/>
    <cellStyle name="20% - Ênfase2 3 2 3" xfId="10868" xr:uid="{00000000-0005-0000-0000-000058000000}"/>
    <cellStyle name="20% - Ênfase2 3 3" xfId="3233" xr:uid="{00000000-0005-0000-0000-000059000000}"/>
    <cellStyle name="20% - Ênfase2 3 3 2" xfId="5079" xr:uid="{00000000-0005-0000-0000-00005A000000}"/>
    <cellStyle name="20% - Ênfase2 3 3 2 2" xfId="14233" xr:uid="{00000000-0005-0000-0000-00005B000000}"/>
    <cellStyle name="20% - Ênfase2 3 3 3" xfId="12387" xr:uid="{00000000-0005-0000-0000-00005C000000}"/>
    <cellStyle name="20% - Ênfase2 3 4" xfId="1203" xr:uid="{00000000-0005-0000-0000-00005D000000}"/>
    <cellStyle name="20% - Ênfase2 3 4 2" xfId="5080" xr:uid="{00000000-0005-0000-0000-00005E000000}"/>
    <cellStyle name="20% - Ênfase2 3 4 2 2" xfId="14234" xr:uid="{00000000-0005-0000-0000-00005F000000}"/>
    <cellStyle name="20% - Ênfase2 3 4 3" xfId="10357" xr:uid="{00000000-0005-0000-0000-000060000000}"/>
    <cellStyle name="20% - Ênfase2 3 5" xfId="5077" xr:uid="{00000000-0005-0000-0000-000061000000}"/>
    <cellStyle name="20% - Ênfase2 3 5 2" xfId="14231" xr:uid="{00000000-0005-0000-0000-000062000000}"/>
    <cellStyle name="20% - Ênfase2 3 6" xfId="9381" xr:uid="{00000000-0005-0000-0000-000063000000}"/>
    <cellStyle name="20% - Ênfase2 4" xfId="224" xr:uid="{00000000-0005-0000-0000-000064000000}"/>
    <cellStyle name="20% - Ênfase2 5" xfId="225" xr:uid="{00000000-0005-0000-0000-000065000000}"/>
    <cellStyle name="20% - Ênfase2 5 2" xfId="1715" xr:uid="{00000000-0005-0000-0000-000066000000}"/>
    <cellStyle name="20% - Ênfase2 5 2 2" xfId="5082" xr:uid="{00000000-0005-0000-0000-000067000000}"/>
    <cellStyle name="20% - Ênfase2 5 2 2 2" xfId="14236" xr:uid="{00000000-0005-0000-0000-000068000000}"/>
    <cellStyle name="20% - Ênfase2 5 2 3" xfId="10869" xr:uid="{00000000-0005-0000-0000-000069000000}"/>
    <cellStyle name="20% - Ênfase2 5 3" xfId="3234" xr:uid="{00000000-0005-0000-0000-00006A000000}"/>
    <cellStyle name="20% - Ênfase2 5 3 2" xfId="5083" xr:uid="{00000000-0005-0000-0000-00006B000000}"/>
    <cellStyle name="20% - Ênfase2 5 3 2 2" xfId="14237" xr:uid="{00000000-0005-0000-0000-00006C000000}"/>
    <cellStyle name="20% - Ênfase2 5 3 3" xfId="12388" xr:uid="{00000000-0005-0000-0000-00006D000000}"/>
    <cellStyle name="20% - Ênfase2 5 4" xfId="1204" xr:uid="{00000000-0005-0000-0000-00006E000000}"/>
    <cellStyle name="20% - Ênfase2 5 4 2" xfId="5084" xr:uid="{00000000-0005-0000-0000-00006F000000}"/>
    <cellStyle name="20% - Ênfase2 5 4 2 2" xfId="14238" xr:uid="{00000000-0005-0000-0000-000070000000}"/>
    <cellStyle name="20% - Ênfase2 5 4 3" xfId="10358" xr:uid="{00000000-0005-0000-0000-000071000000}"/>
    <cellStyle name="20% - Ênfase2 5 5" xfId="5081" xr:uid="{00000000-0005-0000-0000-000072000000}"/>
    <cellStyle name="20% - Ênfase2 5 5 2" xfId="14235" xr:uid="{00000000-0005-0000-0000-000073000000}"/>
    <cellStyle name="20% - Ênfase2 5 6" xfId="9383" xr:uid="{00000000-0005-0000-0000-000074000000}"/>
    <cellStyle name="20% - Ênfase2 6" xfId="226" xr:uid="{00000000-0005-0000-0000-000075000000}"/>
    <cellStyle name="20% - Ênfase2 6 2" xfId="1716" xr:uid="{00000000-0005-0000-0000-000076000000}"/>
    <cellStyle name="20% - Ênfase2 6 2 2" xfId="5086" xr:uid="{00000000-0005-0000-0000-000077000000}"/>
    <cellStyle name="20% - Ênfase2 6 2 2 2" xfId="14240" xr:uid="{00000000-0005-0000-0000-000078000000}"/>
    <cellStyle name="20% - Ênfase2 6 2 3" xfId="10870" xr:uid="{00000000-0005-0000-0000-000079000000}"/>
    <cellStyle name="20% - Ênfase2 6 3" xfId="3235" xr:uid="{00000000-0005-0000-0000-00007A000000}"/>
    <cellStyle name="20% - Ênfase2 6 3 2" xfId="5087" xr:uid="{00000000-0005-0000-0000-00007B000000}"/>
    <cellStyle name="20% - Ênfase2 6 3 2 2" xfId="14241" xr:uid="{00000000-0005-0000-0000-00007C000000}"/>
    <cellStyle name="20% - Ênfase2 6 3 3" xfId="12389" xr:uid="{00000000-0005-0000-0000-00007D000000}"/>
    <cellStyle name="20% - Ênfase2 6 4" xfId="1205" xr:uid="{00000000-0005-0000-0000-00007E000000}"/>
    <cellStyle name="20% - Ênfase2 6 4 2" xfId="5088" xr:uid="{00000000-0005-0000-0000-00007F000000}"/>
    <cellStyle name="20% - Ênfase2 6 4 2 2" xfId="14242" xr:uid="{00000000-0005-0000-0000-000080000000}"/>
    <cellStyle name="20% - Ênfase2 6 4 3" xfId="10359" xr:uid="{00000000-0005-0000-0000-000081000000}"/>
    <cellStyle name="20% - Ênfase2 6 5" xfId="5085" xr:uid="{00000000-0005-0000-0000-000082000000}"/>
    <cellStyle name="20% - Ênfase2 6 5 2" xfId="14239" xr:uid="{00000000-0005-0000-0000-000083000000}"/>
    <cellStyle name="20% - Ênfase2 6 6" xfId="9384" xr:uid="{00000000-0005-0000-0000-000084000000}"/>
    <cellStyle name="20% - Ênfase2 7" xfId="227" xr:uid="{00000000-0005-0000-0000-000085000000}"/>
    <cellStyle name="20% - Ênfase2 7 2" xfId="1717" xr:uid="{00000000-0005-0000-0000-000086000000}"/>
    <cellStyle name="20% - Ênfase2 7 2 2" xfId="5090" xr:uid="{00000000-0005-0000-0000-000087000000}"/>
    <cellStyle name="20% - Ênfase2 7 2 2 2" xfId="14244" xr:uid="{00000000-0005-0000-0000-000088000000}"/>
    <cellStyle name="20% - Ênfase2 7 2 3" xfId="10871" xr:uid="{00000000-0005-0000-0000-000089000000}"/>
    <cellStyle name="20% - Ênfase2 7 3" xfId="3236" xr:uid="{00000000-0005-0000-0000-00008A000000}"/>
    <cellStyle name="20% - Ênfase2 7 3 2" xfId="5091" xr:uid="{00000000-0005-0000-0000-00008B000000}"/>
    <cellStyle name="20% - Ênfase2 7 3 2 2" xfId="14245" xr:uid="{00000000-0005-0000-0000-00008C000000}"/>
    <cellStyle name="20% - Ênfase2 7 3 3" xfId="12390" xr:uid="{00000000-0005-0000-0000-00008D000000}"/>
    <cellStyle name="20% - Ênfase2 7 4" xfId="1206" xr:uid="{00000000-0005-0000-0000-00008E000000}"/>
    <cellStyle name="20% - Ênfase2 7 4 2" xfId="5092" xr:uid="{00000000-0005-0000-0000-00008F000000}"/>
    <cellStyle name="20% - Ênfase2 7 4 2 2" xfId="14246" xr:uid="{00000000-0005-0000-0000-000090000000}"/>
    <cellStyle name="20% - Ênfase2 7 4 3" xfId="10360" xr:uid="{00000000-0005-0000-0000-000091000000}"/>
    <cellStyle name="20% - Ênfase2 7 5" xfId="5089" xr:uid="{00000000-0005-0000-0000-000092000000}"/>
    <cellStyle name="20% - Ênfase2 7 5 2" xfId="14243" xr:uid="{00000000-0005-0000-0000-000093000000}"/>
    <cellStyle name="20% - Ênfase2 7 6" xfId="9385" xr:uid="{00000000-0005-0000-0000-000094000000}"/>
    <cellStyle name="20% - Ênfase2 8" xfId="228" xr:uid="{00000000-0005-0000-0000-000095000000}"/>
    <cellStyle name="20% - Ênfase2 8 2" xfId="1718" xr:uid="{00000000-0005-0000-0000-000096000000}"/>
    <cellStyle name="20% - Ênfase2 8 2 2" xfId="5094" xr:uid="{00000000-0005-0000-0000-000097000000}"/>
    <cellStyle name="20% - Ênfase2 8 2 2 2" xfId="14248" xr:uid="{00000000-0005-0000-0000-000098000000}"/>
    <cellStyle name="20% - Ênfase2 8 2 3" xfId="10872" xr:uid="{00000000-0005-0000-0000-000099000000}"/>
    <cellStyle name="20% - Ênfase2 8 3" xfId="3237" xr:uid="{00000000-0005-0000-0000-00009A000000}"/>
    <cellStyle name="20% - Ênfase2 8 3 2" xfId="5095" xr:uid="{00000000-0005-0000-0000-00009B000000}"/>
    <cellStyle name="20% - Ênfase2 8 3 2 2" xfId="14249" xr:uid="{00000000-0005-0000-0000-00009C000000}"/>
    <cellStyle name="20% - Ênfase2 8 3 3" xfId="12391" xr:uid="{00000000-0005-0000-0000-00009D000000}"/>
    <cellStyle name="20% - Ênfase2 8 4" xfId="1207" xr:uid="{00000000-0005-0000-0000-00009E000000}"/>
    <cellStyle name="20% - Ênfase2 8 4 2" xfId="5096" xr:uid="{00000000-0005-0000-0000-00009F000000}"/>
    <cellStyle name="20% - Ênfase2 8 4 2 2" xfId="14250" xr:uid="{00000000-0005-0000-0000-0000A0000000}"/>
    <cellStyle name="20% - Ênfase2 8 4 3" xfId="10361" xr:uid="{00000000-0005-0000-0000-0000A1000000}"/>
    <cellStyle name="20% - Ênfase2 8 5" xfId="5093" xr:uid="{00000000-0005-0000-0000-0000A2000000}"/>
    <cellStyle name="20% - Ênfase2 8 5 2" xfId="14247" xr:uid="{00000000-0005-0000-0000-0000A3000000}"/>
    <cellStyle name="20% - Ênfase2 8 6" xfId="9386" xr:uid="{00000000-0005-0000-0000-0000A4000000}"/>
    <cellStyle name="20% - Ênfase3 2" xfId="13" xr:uid="{00000000-0005-0000-0000-0000A5000000}"/>
    <cellStyle name="20% - Ênfase3 2 2" xfId="229" xr:uid="{00000000-0005-0000-0000-0000A6000000}"/>
    <cellStyle name="20% - Ênfase3 3" xfId="230" xr:uid="{00000000-0005-0000-0000-0000A7000000}"/>
    <cellStyle name="20% - Ênfase3 3 2" xfId="1719" xr:uid="{00000000-0005-0000-0000-0000A8000000}"/>
    <cellStyle name="20% - Ênfase3 3 2 2" xfId="5098" xr:uid="{00000000-0005-0000-0000-0000A9000000}"/>
    <cellStyle name="20% - Ênfase3 3 2 2 2" xfId="14252" xr:uid="{00000000-0005-0000-0000-0000AA000000}"/>
    <cellStyle name="20% - Ênfase3 3 2 3" xfId="10873" xr:uid="{00000000-0005-0000-0000-0000AB000000}"/>
    <cellStyle name="20% - Ênfase3 3 3" xfId="3238" xr:uid="{00000000-0005-0000-0000-0000AC000000}"/>
    <cellStyle name="20% - Ênfase3 3 3 2" xfId="5099" xr:uid="{00000000-0005-0000-0000-0000AD000000}"/>
    <cellStyle name="20% - Ênfase3 3 3 2 2" xfId="14253" xr:uid="{00000000-0005-0000-0000-0000AE000000}"/>
    <cellStyle name="20% - Ênfase3 3 3 3" xfId="12392" xr:uid="{00000000-0005-0000-0000-0000AF000000}"/>
    <cellStyle name="20% - Ênfase3 3 4" xfId="1208" xr:uid="{00000000-0005-0000-0000-0000B0000000}"/>
    <cellStyle name="20% - Ênfase3 3 4 2" xfId="5100" xr:uid="{00000000-0005-0000-0000-0000B1000000}"/>
    <cellStyle name="20% - Ênfase3 3 4 2 2" xfId="14254" xr:uid="{00000000-0005-0000-0000-0000B2000000}"/>
    <cellStyle name="20% - Ênfase3 3 4 3" xfId="10362" xr:uid="{00000000-0005-0000-0000-0000B3000000}"/>
    <cellStyle name="20% - Ênfase3 3 5" xfId="5097" xr:uid="{00000000-0005-0000-0000-0000B4000000}"/>
    <cellStyle name="20% - Ênfase3 3 5 2" xfId="14251" xr:uid="{00000000-0005-0000-0000-0000B5000000}"/>
    <cellStyle name="20% - Ênfase3 3 6" xfId="9388" xr:uid="{00000000-0005-0000-0000-0000B6000000}"/>
    <cellStyle name="20% - Ênfase3 4" xfId="231" xr:uid="{00000000-0005-0000-0000-0000B7000000}"/>
    <cellStyle name="20% - Ênfase3 5" xfId="232" xr:uid="{00000000-0005-0000-0000-0000B8000000}"/>
    <cellStyle name="20% - Ênfase3 5 2" xfId="1720" xr:uid="{00000000-0005-0000-0000-0000B9000000}"/>
    <cellStyle name="20% - Ênfase3 5 2 2" xfId="5102" xr:uid="{00000000-0005-0000-0000-0000BA000000}"/>
    <cellStyle name="20% - Ênfase3 5 2 2 2" xfId="14256" xr:uid="{00000000-0005-0000-0000-0000BB000000}"/>
    <cellStyle name="20% - Ênfase3 5 2 3" xfId="10874" xr:uid="{00000000-0005-0000-0000-0000BC000000}"/>
    <cellStyle name="20% - Ênfase3 5 3" xfId="3239" xr:uid="{00000000-0005-0000-0000-0000BD000000}"/>
    <cellStyle name="20% - Ênfase3 5 3 2" xfId="5103" xr:uid="{00000000-0005-0000-0000-0000BE000000}"/>
    <cellStyle name="20% - Ênfase3 5 3 2 2" xfId="14257" xr:uid="{00000000-0005-0000-0000-0000BF000000}"/>
    <cellStyle name="20% - Ênfase3 5 3 3" xfId="12393" xr:uid="{00000000-0005-0000-0000-0000C0000000}"/>
    <cellStyle name="20% - Ênfase3 5 4" xfId="1209" xr:uid="{00000000-0005-0000-0000-0000C1000000}"/>
    <cellStyle name="20% - Ênfase3 5 4 2" xfId="5104" xr:uid="{00000000-0005-0000-0000-0000C2000000}"/>
    <cellStyle name="20% - Ênfase3 5 4 2 2" xfId="14258" xr:uid="{00000000-0005-0000-0000-0000C3000000}"/>
    <cellStyle name="20% - Ênfase3 5 4 3" xfId="10363" xr:uid="{00000000-0005-0000-0000-0000C4000000}"/>
    <cellStyle name="20% - Ênfase3 5 5" xfId="5101" xr:uid="{00000000-0005-0000-0000-0000C5000000}"/>
    <cellStyle name="20% - Ênfase3 5 5 2" xfId="14255" xr:uid="{00000000-0005-0000-0000-0000C6000000}"/>
    <cellStyle name="20% - Ênfase3 5 6" xfId="9390" xr:uid="{00000000-0005-0000-0000-0000C7000000}"/>
    <cellStyle name="20% - Ênfase3 6" xfId="233" xr:uid="{00000000-0005-0000-0000-0000C8000000}"/>
    <cellStyle name="20% - Ênfase3 6 2" xfId="1721" xr:uid="{00000000-0005-0000-0000-0000C9000000}"/>
    <cellStyle name="20% - Ênfase3 6 2 2" xfId="5106" xr:uid="{00000000-0005-0000-0000-0000CA000000}"/>
    <cellStyle name="20% - Ênfase3 6 2 2 2" xfId="14260" xr:uid="{00000000-0005-0000-0000-0000CB000000}"/>
    <cellStyle name="20% - Ênfase3 6 2 3" xfId="10875" xr:uid="{00000000-0005-0000-0000-0000CC000000}"/>
    <cellStyle name="20% - Ênfase3 6 3" xfId="3240" xr:uid="{00000000-0005-0000-0000-0000CD000000}"/>
    <cellStyle name="20% - Ênfase3 6 3 2" xfId="5107" xr:uid="{00000000-0005-0000-0000-0000CE000000}"/>
    <cellStyle name="20% - Ênfase3 6 3 2 2" xfId="14261" xr:uid="{00000000-0005-0000-0000-0000CF000000}"/>
    <cellStyle name="20% - Ênfase3 6 3 3" xfId="12394" xr:uid="{00000000-0005-0000-0000-0000D0000000}"/>
    <cellStyle name="20% - Ênfase3 6 4" xfId="1210" xr:uid="{00000000-0005-0000-0000-0000D1000000}"/>
    <cellStyle name="20% - Ênfase3 6 4 2" xfId="5108" xr:uid="{00000000-0005-0000-0000-0000D2000000}"/>
    <cellStyle name="20% - Ênfase3 6 4 2 2" xfId="14262" xr:uid="{00000000-0005-0000-0000-0000D3000000}"/>
    <cellStyle name="20% - Ênfase3 6 4 3" xfId="10364" xr:uid="{00000000-0005-0000-0000-0000D4000000}"/>
    <cellStyle name="20% - Ênfase3 6 5" xfId="5105" xr:uid="{00000000-0005-0000-0000-0000D5000000}"/>
    <cellStyle name="20% - Ênfase3 6 5 2" xfId="14259" xr:uid="{00000000-0005-0000-0000-0000D6000000}"/>
    <cellStyle name="20% - Ênfase3 6 6" xfId="9391" xr:uid="{00000000-0005-0000-0000-0000D7000000}"/>
    <cellStyle name="20% - Ênfase3 7" xfId="234" xr:uid="{00000000-0005-0000-0000-0000D8000000}"/>
    <cellStyle name="20% - Ênfase3 7 2" xfId="1722" xr:uid="{00000000-0005-0000-0000-0000D9000000}"/>
    <cellStyle name="20% - Ênfase3 7 2 2" xfId="5110" xr:uid="{00000000-0005-0000-0000-0000DA000000}"/>
    <cellStyle name="20% - Ênfase3 7 2 2 2" xfId="14264" xr:uid="{00000000-0005-0000-0000-0000DB000000}"/>
    <cellStyle name="20% - Ênfase3 7 2 3" xfId="10876" xr:uid="{00000000-0005-0000-0000-0000DC000000}"/>
    <cellStyle name="20% - Ênfase3 7 3" xfId="3241" xr:uid="{00000000-0005-0000-0000-0000DD000000}"/>
    <cellStyle name="20% - Ênfase3 7 3 2" xfId="5111" xr:uid="{00000000-0005-0000-0000-0000DE000000}"/>
    <cellStyle name="20% - Ênfase3 7 3 2 2" xfId="14265" xr:uid="{00000000-0005-0000-0000-0000DF000000}"/>
    <cellStyle name="20% - Ênfase3 7 3 3" xfId="12395" xr:uid="{00000000-0005-0000-0000-0000E0000000}"/>
    <cellStyle name="20% - Ênfase3 7 4" xfId="1211" xr:uid="{00000000-0005-0000-0000-0000E1000000}"/>
    <cellStyle name="20% - Ênfase3 7 4 2" xfId="5112" xr:uid="{00000000-0005-0000-0000-0000E2000000}"/>
    <cellStyle name="20% - Ênfase3 7 4 2 2" xfId="14266" xr:uid="{00000000-0005-0000-0000-0000E3000000}"/>
    <cellStyle name="20% - Ênfase3 7 4 3" xfId="10365" xr:uid="{00000000-0005-0000-0000-0000E4000000}"/>
    <cellStyle name="20% - Ênfase3 7 5" xfId="5109" xr:uid="{00000000-0005-0000-0000-0000E5000000}"/>
    <cellStyle name="20% - Ênfase3 7 5 2" xfId="14263" xr:uid="{00000000-0005-0000-0000-0000E6000000}"/>
    <cellStyle name="20% - Ênfase3 7 6" xfId="9392" xr:uid="{00000000-0005-0000-0000-0000E7000000}"/>
    <cellStyle name="20% - Ênfase3 8" xfId="235" xr:uid="{00000000-0005-0000-0000-0000E8000000}"/>
    <cellStyle name="20% - Ênfase3 8 2" xfId="1723" xr:uid="{00000000-0005-0000-0000-0000E9000000}"/>
    <cellStyle name="20% - Ênfase3 8 2 2" xfId="5114" xr:uid="{00000000-0005-0000-0000-0000EA000000}"/>
    <cellStyle name="20% - Ênfase3 8 2 2 2" xfId="14268" xr:uid="{00000000-0005-0000-0000-0000EB000000}"/>
    <cellStyle name="20% - Ênfase3 8 2 3" xfId="10877" xr:uid="{00000000-0005-0000-0000-0000EC000000}"/>
    <cellStyle name="20% - Ênfase3 8 3" xfId="3242" xr:uid="{00000000-0005-0000-0000-0000ED000000}"/>
    <cellStyle name="20% - Ênfase3 8 3 2" xfId="5115" xr:uid="{00000000-0005-0000-0000-0000EE000000}"/>
    <cellStyle name="20% - Ênfase3 8 3 2 2" xfId="14269" xr:uid="{00000000-0005-0000-0000-0000EF000000}"/>
    <cellStyle name="20% - Ênfase3 8 3 3" xfId="12396" xr:uid="{00000000-0005-0000-0000-0000F0000000}"/>
    <cellStyle name="20% - Ênfase3 8 4" xfId="1212" xr:uid="{00000000-0005-0000-0000-0000F1000000}"/>
    <cellStyle name="20% - Ênfase3 8 4 2" xfId="5116" xr:uid="{00000000-0005-0000-0000-0000F2000000}"/>
    <cellStyle name="20% - Ênfase3 8 4 2 2" xfId="14270" xr:uid="{00000000-0005-0000-0000-0000F3000000}"/>
    <cellStyle name="20% - Ênfase3 8 4 3" xfId="10366" xr:uid="{00000000-0005-0000-0000-0000F4000000}"/>
    <cellStyle name="20% - Ênfase3 8 5" xfId="5113" xr:uid="{00000000-0005-0000-0000-0000F5000000}"/>
    <cellStyle name="20% - Ênfase3 8 5 2" xfId="14267" xr:uid="{00000000-0005-0000-0000-0000F6000000}"/>
    <cellStyle name="20% - Ênfase3 8 6" xfId="9393" xr:uid="{00000000-0005-0000-0000-0000F7000000}"/>
    <cellStyle name="20% - Ênfase4 2" xfId="14" xr:uid="{00000000-0005-0000-0000-0000F8000000}"/>
    <cellStyle name="20% - Ênfase4 2 2" xfId="236" xr:uid="{00000000-0005-0000-0000-0000F9000000}"/>
    <cellStyle name="20% - Ênfase4 3" xfId="237" xr:uid="{00000000-0005-0000-0000-0000FA000000}"/>
    <cellStyle name="20% - Ênfase4 3 2" xfId="1724" xr:uid="{00000000-0005-0000-0000-0000FB000000}"/>
    <cellStyle name="20% - Ênfase4 3 2 2" xfId="5118" xr:uid="{00000000-0005-0000-0000-0000FC000000}"/>
    <cellStyle name="20% - Ênfase4 3 2 2 2" xfId="14272" xr:uid="{00000000-0005-0000-0000-0000FD000000}"/>
    <cellStyle name="20% - Ênfase4 3 2 3" xfId="10878" xr:uid="{00000000-0005-0000-0000-0000FE000000}"/>
    <cellStyle name="20% - Ênfase4 3 3" xfId="3243" xr:uid="{00000000-0005-0000-0000-0000FF000000}"/>
    <cellStyle name="20% - Ênfase4 3 3 2" xfId="5119" xr:uid="{00000000-0005-0000-0000-000000010000}"/>
    <cellStyle name="20% - Ênfase4 3 3 2 2" xfId="14273" xr:uid="{00000000-0005-0000-0000-000001010000}"/>
    <cellStyle name="20% - Ênfase4 3 3 3" xfId="12397" xr:uid="{00000000-0005-0000-0000-000002010000}"/>
    <cellStyle name="20% - Ênfase4 3 4" xfId="1213" xr:uid="{00000000-0005-0000-0000-000003010000}"/>
    <cellStyle name="20% - Ênfase4 3 4 2" xfId="5120" xr:uid="{00000000-0005-0000-0000-000004010000}"/>
    <cellStyle name="20% - Ênfase4 3 4 2 2" xfId="14274" xr:uid="{00000000-0005-0000-0000-000005010000}"/>
    <cellStyle name="20% - Ênfase4 3 4 3" xfId="10367" xr:uid="{00000000-0005-0000-0000-000006010000}"/>
    <cellStyle name="20% - Ênfase4 3 5" xfId="5117" xr:uid="{00000000-0005-0000-0000-000007010000}"/>
    <cellStyle name="20% - Ênfase4 3 5 2" xfId="14271" xr:uid="{00000000-0005-0000-0000-000008010000}"/>
    <cellStyle name="20% - Ênfase4 3 6" xfId="9395" xr:uid="{00000000-0005-0000-0000-000009010000}"/>
    <cellStyle name="20% - Ênfase4 4" xfId="238" xr:uid="{00000000-0005-0000-0000-00000A010000}"/>
    <cellStyle name="20% - Ênfase4 5" xfId="239" xr:uid="{00000000-0005-0000-0000-00000B010000}"/>
    <cellStyle name="20% - Ênfase4 5 2" xfId="1725" xr:uid="{00000000-0005-0000-0000-00000C010000}"/>
    <cellStyle name="20% - Ênfase4 5 2 2" xfId="5122" xr:uid="{00000000-0005-0000-0000-00000D010000}"/>
    <cellStyle name="20% - Ênfase4 5 2 2 2" xfId="14276" xr:uid="{00000000-0005-0000-0000-00000E010000}"/>
    <cellStyle name="20% - Ênfase4 5 2 3" xfId="10879" xr:uid="{00000000-0005-0000-0000-00000F010000}"/>
    <cellStyle name="20% - Ênfase4 5 3" xfId="3244" xr:uid="{00000000-0005-0000-0000-000010010000}"/>
    <cellStyle name="20% - Ênfase4 5 3 2" xfId="5123" xr:uid="{00000000-0005-0000-0000-000011010000}"/>
    <cellStyle name="20% - Ênfase4 5 3 2 2" xfId="14277" xr:uid="{00000000-0005-0000-0000-000012010000}"/>
    <cellStyle name="20% - Ênfase4 5 3 3" xfId="12398" xr:uid="{00000000-0005-0000-0000-000013010000}"/>
    <cellStyle name="20% - Ênfase4 5 4" xfId="1214" xr:uid="{00000000-0005-0000-0000-000014010000}"/>
    <cellStyle name="20% - Ênfase4 5 4 2" xfId="5124" xr:uid="{00000000-0005-0000-0000-000015010000}"/>
    <cellStyle name="20% - Ênfase4 5 4 2 2" xfId="14278" xr:uid="{00000000-0005-0000-0000-000016010000}"/>
    <cellStyle name="20% - Ênfase4 5 4 3" xfId="10368" xr:uid="{00000000-0005-0000-0000-000017010000}"/>
    <cellStyle name="20% - Ênfase4 5 5" xfId="5121" xr:uid="{00000000-0005-0000-0000-000018010000}"/>
    <cellStyle name="20% - Ênfase4 5 5 2" xfId="14275" xr:uid="{00000000-0005-0000-0000-000019010000}"/>
    <cellStyle name="20% - Ênfase4 5 6" xfId="9397" xr:uid="{00000000-0005-0000-0000-00001A010000}"/>
    <cellStyle name="20% - Ênfase4 6" xfId="240" xr:uid="{00000000-0005-0000-0000-00001B010000}"/>
    <cellStyle name="20% - Ênfase4 6 2" xfId="1726" xr:uid="{00000000-0005-0000-0000-00001C010000}"/>
    <cellStyle name="20% - Ênfase4 6 2 2" xfId="5126" xr:uid="{00000000-0005-0000-0000-00001D010000}"/>
    <cellStyle name="20% - Ênfase4 6 2 2 2" xfId="14280" xr:uid="{00000000-0005-0000-0000-00001E010000}"/>
    <cellStyle name="20% - Ênfase4 6 2 3" xfId="10880" xr:uid="{00000000-0005-0000-0000-00001F010000}"/>
    <cellStyle name="20% - Ênfase4 6 3" xfId="3245" xr:uid="{00000000-0005-0000-0000-000020010000}"/>
    <cellStyle name="20% - Ênfase4 6 3 2" xfId="5127" xr:uid="{00000000-0005-0000-0000-000021010000}"/>
    <cellStyle name="20% - Ênfase4 6 3 2 2" xfId="14281" xr:uid="{00000000-0005-0000-0000-000022010000}"/>
    <cellStyle name="20% - Ênfase4 6 3 3" xfId="12399" xr:uid="{00000000-0005-0000-0000-000023010000}"/>
    <cellStyle name="20% - Ênfase4 6 4" xfId="1215" xr:uid="{00000000-0005-0000-0000-000024010000}"/>
    <cellStyle name="20% - Ênfase4 6 4 2" xfId="5128" xr:uid="{00000000-0005-0000-0000-000025010000}"/>
    <cellStyle name="20% - Ênfase4 6 4 2 2" xfId="14282" xr:uid="{00000000-0005-0000-0000-000026010000}"/>
    <cellStyle name="20% - Ênfase4 6 4 3" xfId="10369" xr:uid="{00000000-0005-0000-0000-000027010000}"/>
    <cellStyle name="20% - Ênfase4 6 5" xfId="5125" xr:uid="{00000000-0005-0000-0000-000028010000}"/>
    <cellStyle name="20% - Ênfase4 6 5 2" xfId="14279" xr:uid="{00000000-0005-0000-0000-000029010000}"/>
    <cellStyle name="20% - Ênfase4 6 6" xfId="9398" xr:uid="{00000000-0005-0000-0000-00002A010000}"/>
    <cellStyle name="20% - Ênfase4 7" xfId="241" xr:uid="{00000000-0005-0000-0000-00002B010000}"/>
    <cellStyle name="20% - Ênfase4 7 2" xfId="1727" xr:uid="{00000000-0005-0000-0000-00002C010000}"/>
    <cellStyle name="20% - Ênfase4 7 2 2" xfId="5130" xr:uid="{00000000-0005-0000-0000-00002D010000}"/>
    <cellStyle name="20% - Ênfase4 7 2 2 2" xfId="14284" xr:uid="{00000000-0005-0000-0000-00002E010000}"/>
    <cellStyle name="20% - Ênfase4 7 2 3" xfId="10881" xr:uid="{00000000-0005-0000-0000-00002F010000}"/>
    <cellStyle name="20% - Ênfase4 7 3" xfId="3246" xr:uid="{00000000-0005-0000-0000-000030010000}"/>
    <cellStyle name="20% - Ênfase4 7 3 2" xfId="5131" xr:uid="{00000000-0005-0000-0000-000031010000}"/>
    <cellStyle name="20% - Ênfase4 7 3 2 2" xfId="14285" xr:uid="{00000000-0005-0000-0000-000032010000}"/>
    <cellStyle name="20% - Ênfase4 7 3 3" xfId="12400" xr:uid="{00000000-0005-0000-0000-000033010000}"/>
    <cellStyle name="20% - Ênfase4 7 4" xfId="1216" xr:uid="{00000000-0005-0000-0000-000034010000}"/>
    <cellStyle name="20% - Ênfase4 7 4 2" xfId="5132" xr:uid="{00000000-0005-0000-0000-000035010000}"/>
    <cellStyle name="20% - Ênfase4 7 4 2 2" xfId="14286" xr:uid="{00000000-0005-0000-0000-000036010000}"/>
    <cellStyle name="20% - Ênfase4 7 4 3" xfId="10370" xr:uid="{00000000-0005-0000-0000-000037010000}"/>
    <cellStyle name="20% - Ênfase4 7 5" xfId="5129" xr:uid="{00000000-0005-0000-0000-000038010000}"/>
    <cellStyle name="20% - Ênfase4 7 5 2" xfId="14283" xr:uid="{00000000-0005-0000-0000-000039010000}"/>
    <cellStyle name="20% - Ênfase4 7 6" xfId="9399" xr:uid="{00000000-0005-0000-0000-00003A010000}"/>
    <cellStyle name="20% - Ênfase4 8" xfId="242" xr:uid="{00000000-0005-0000-0000-00003B010000}"/>
    <cellStyle name="20% - Ênfase4 8 2" xfId="1728" xr:uid="{00000000-0005-0000-0000-00003C010000}"/>
    <cellStyle name="20% - Ênfase4 8 2 2" xfId="5134" xr:uid="{00000000-0005-0000-0000-00003D010000}"/>
    <cellStyle name="20% - Ênfase4 8 2 2 2" xfId="14288" xr:uid="{00000000-0005-0000-0000-00003E010000}"/>
    <cellStyle name="20% - Ênfase4 8 2 3" xfId="10882" xr:uid="{00000000-0005-0000-0000-00003F010000}"/>
    <cellStyle name="20% - Ênfase4 8 3" xfId="3247" xr:uid="{00000000-0005-0000-0000-000040010000}"/>
    <cellStyle name="20% - Ênfase4 8 3 2" xfId="5135" xr:uid="{00000000-0005-0000-0000-000041010000}"/>
    <cellStyle name="20% - Ênfase4 8 3 2 2" xfId="14289" xr:uid="{00000000-0005-0000-0000-000042010000}"/>
    <cellStyle name="20% - Ênfase4 8 3 3" xfId="12401" xr:uid="{00000000-0005-0000-0000-000043010000}"/>
    <cellStyle name="20% - Ênfase4 8 4" xfId="1217" xr:uid="{00000000-0005-0000-0000-000044010000}"/>
    <cellStyle name="20% - Ênfase4 8 4 2" xfId="5136" xr:uid="{00000000-0005-0000-0000-000045010000}"/>
    <cellStyle name="20% - Ênfase4 8 4 2 2" xfId="14290" xr:uid="{00000000-0005-0000-0000-000046010000}"/>
    <cellStyle name="20% - Ênfase4 8 4 3" xfId="10371" xr:uid="{00000000-0005-0000-0000-000047010000}"/>
    <cellStyle name="20% - Ênfase4 8 5" xfId="5133" xr:uid="{00000000-0005-0000-0000-000048010000}"/>
    <cellStyle name="20% - Ênfase4 8 5 2" xfId="14287" xr:uid="{00000000-0005-0000-0000-000049010000}"/>
    <cellStyle name="20% - Ênfase4 8 6" xfId="9400" xr:uid="{00000000-0005-0000-0000-00004A010000}"/>
    <cellStyle name="20% - Ênfase5 2" xfId="15" xr:uid="{00000000-0005-0000-0000-00004B010000}"/>
    <cellStyle name="20% - Ênfase5 2 2" xfId="243" xr:uid="{00000000-0005-0000-0000-00004C010000}"/>
    <cellStyle name="20% - Ênfase5 3" xfId="244" xr:uid="{00000000-0005-0000-0000-00004D010000}"/>
    <cellStyle name="20% - Ênfase5 3 2" xfId="1729" xr:uid="{00000000-0005-0000-0000-00004E010000}"/>
    <cellStyle name="20% - Ênfase5 3 2 2" xfId="5138" xr:uid="{00000000-0005-0000-0000-00004F010000}"/>
    <cellStyle name="20% - Ênfase5 3 2 2 2" xfId="14292" xr:uid="{00000000-0005-0000-0000-000050010000}"/>
    <cellStyle name="20% - Ênfase5 3 2 3" xfId="10883" xr:uid="{00000000-0005-0000-0000-000051010000}"/>
    <cellStyle name="20% - Ênfase5 3 3" xfId="3248" xr:uid="{00000000-0005-0000-0000-000052010000}"/>
    <cellStyle name="20% - Ênfase5 3 3 2" xfId="5139" xr:uid="{00000000-0005-0000-0000-000053010000}"/>
    <cellStyle name="20% - Ênfase5 3 3 2 2" xfId="14293" xr:uid="{00000000-0005-0000-0000-000054010000}"/>
    <cellStyle name="20% - Ênfase5 3 3 3" xfId="12402" xr:uid="{00000000-0005-0000-0000-000055010000}"/>
    <cellStyle name="20% - Ênfase5 3 4" xfId="1218" xr:uid="{00000000-0005-0000-0000-000056010000}"/>
    <cellStyle name="20% - Ênfase5 3 4 2" xfId="5140" xr:uid="{00000000-0005-0000-0000-000057010000}"/>
    <cellStyle name="20% - Ênfase5 3 4 2 2" xfId="14294" xr:uid="{00000000-0005-0000-0000-000058010000}"/>
    <cellStyle name="20% - Ênfase5 3 4 3" xfId="10372" xr:uid="{00000000-0005-0000-0000-000059010000}"/>
    <cellStyle name="20% - Ênfase5 3 5" xfId="5137" xr:uid="{00000000-0005-0000-0000-00005A010000}"/>
    <cellStyle name="20% - Ênfase5 3 5 2" xfId="14291" xr:uid="{00000000-0005-0000-0000-00005B010000}"/>
    <cellStyle name="20% - Ênfase5 3 6" xfId="9402" xr:uid="{00000000-0005-0000-0000-00005C010000}"/>
    <cellStyle name="20% - Ênfase5 4" xfId="245" xr:uid="{00000000-0005-0000-0000-00005D010000}"/>
    <cellStyle name="20% - Ênfase5 5" xfId="246" xr:uid="{00000000-0005-0000-0000-00005E010000}"/>
    <cellStyle name="20% - Ênfase5 5 2" xfId="1730" xr:uid="{00000000-0005-0000-0000-00005F010000}"/>
    <cellStyle name="20% - Ênfase5 5 2 2" xfId="5142" xr:uid="{00000000-0005-0000-0000-000060010000}"/>
    <cellStyle name="20% - Ênfase5 5 2 2 2" xfId="14296" xr:uid="{00000000-0005-0000-0000-000061010000}"/>
    <cellStyle name="20% - Ênfase5 5 2 3" xfId="10884" xr:uid="{00000000-0005-0000-0000-000062010000}"/>
    <cellStyle name="20% - Ênfase5 5 3" xfId="3249" xr:uid="{00000000-0005-0000-0000-000063010000}"/>
    <cellStyle name="20% - Ênfase5 5 3 2" xfId="5143" xr:uid="{00000000-0005-0000-0000-000064010000}"/>
    <cellStyle name="20% - Ênfase5 5 3 2 2" xfId="14297" xr:uid="{00000000-0005-0000-0000-000065010000}"/>
    <cellStyle name="20% - Ênfase5 5 3 3" xfId="12403" xr:uid="{00000000-0005-0000-0000-000066010000}"/>
    <cellStyle name="20% - Ênfase5 5 4" xfId="1219" xr:uid="{00000000-0005-0000-0000-000067010000}"/>
    <cellStyle name="20% - Ênfase5 5 4 2" xfId="5144" xr:uid="{00000000-0005-0000-0000-000068010000}"/>
    <cellStyle name="20% - Ênfase5 5 4 2 2" xfId="14298" xr:uid="{00000000-0005-0000-0000-000069010000}"/>
    <cellStyle name="20% - Ênfase5 5 4 3" xfId="10373" xr:uid="{00000000-0005-0000-0000-00006A010000}"/>
    <cellStyle name="20% - Ênfase5 5 5" xfId="5141" xr:uid="{00000000-0005-0000-0000-00006B010000}"/>
    <cellStyle name="20% - Ênfase5 5 5 2" xfId="14295" xr:uid="{00000000-0005-0000-0000-00006C010000}"/>
    <cellStyle name="20% - Ênfase5 5 6" xfId="9404" xr:uid="{00000000-0005-0000-0000-00006D010000}"/>
    <cellStyle name="20% - Ênfase5 6" xfId="247" xr:uid="{00000000-0005-0000-0000-00006E010000}"/>
    <cellStyle name="20% - Ênfase5 6 2" xfId="1731" xr:uid="{00000000-0005-0000-0000-00006F010000}"/>
    <cellStyle name="20% - Ênfase5 6 2 2" xfId="5146" xr:uid="{00000000-0005-0000-0000-000070010000}"/>
    <cellStyle name="20% - Ênfase5 6 2 2 2" xfId="14300" xr:uid="{00000000-0005-0000-0000-000071010000}"/>
    <cellStyle name="20% - Ênfase5 6 2 3" xfId="10885" xr:uid="{00000000-0005-0000-0000-000072010000}"/>
    <cellStyle name="20% - Ênfase5 6 3" xfId="3250" xr:uid="{00000000-0005-0000-0000-000073010000}"/>
    <cellStyle name="20% - Ênfase5 6 3 2" xfId="5147" xr:uid="{00000000-0005-0000-0000-000074010000}"/>
    <cellStyle name="20% - Ênfase5 6 3 2 2" xfId="14301" xr:uid="{00000000-0005-0000-0000-000075010000}"/>
    <cellStyle name="20% - Ênfase5 6 3 3" xfId="12404" xr:uid="{00000000-0005-0000-0000-000076010000}"/>
    <cellStyle name="20% - Ênfase5 6 4" xfId="1220" xr:uid="{00000000-0005-0000-0000-000077010000}"/>
    <cellStyle name="20% - Ênfase5 6 4 2" xfId="5148" xr:uid="{00000000-0005-0000-0000-000078010000}"/>
    <cellStyle name="20% - Ênfase5 6 4 2 2" xfId="14302" xr:uid="{00000000-0005-0000-0000-000079010000}"/>
    <cellStyle name="20% - Ênfase5 6 4 3" xfId="10374" xr:uid="{00000000-0005-0000-0000-00007A010000}"/>
    <cellStyle name="20% - Ênfase5 6 5" xfId="5145" xr:uid="{00000000-0005-0000-0000-00007B010000}"/>
    <cellStyle name="20% - Ênfase5 6 5 2" xfId="14299" xr:uid="{00000000-0005-0000-0000-00007C010000}"/>
    <cellStyle name="20% - Ênfase5 6 6" xfId="9405" xr:uid="{00000000-0005-0000-0000-00007D010000}"/>
    <cellStyle name="20% - Ênfase6 2" xfId="16" xr:uid="{00000000-0005-0000-0000-00007E010000}"/>
    <cellStyle name="20% - Ênfase6 2 2" xfId="248" xr:uid="{00000000-0005-0000-0000-00007F010000}"/>
    <cellStyle name="20% - Ênfase6 3" xfId="249" xr:uid="{00000000-0005-0000-0000-000080010000}"/>
    <cellStyle name="20% - Ênfase6 3 2" xfId="1732" xr:uid="{00000000-0005-0000-0000-000081010000}"/>
    <cellStyle name="20% - Ênfase6 3 2 2" xfId="5150" xr:uid="{00000000-0005-0000-0000-000082010000}"/>
    <cellStyle name="20% - Ênfase6 3 2 2 2" xfId="14304" xr:uid="{00000000-0005-0000-0000-000083010000}"/>
    <cellStyle name="20% - Ênfase6 3 2 3" xfId="10886" xr:uid="{00000000-0005-0000-0000-000084010000}"/>
    <cellStyle name="20% - Ênfase6 3 3" xfId="3251" xr:uid="{00000000-0005-0000-0000-000085010000}"/>
    <cellStyle name="20% - Ênfase6 3 3 2" xfId="5151" xr:uid="{00000000-0005-0000-0000-000086010000}"/>
    <cellStyle name="20% - Ênfase6 3 3 2 2" xfId="14305" xr:uid="{00000000-0005-0000-0000-000087010000}"/>
    <cellStyle name="20% - Ênfase6 3 3 3" xfId="12405" xr:uid="{00000000-0005-0000-0000-000088010000}"/>
    <cellStyle name="20% - Ênfase6 3 4" xfId="1221" xr:uid="{00000000-0005-0000-0000-000089010000}"/>
    <cellStyle name="20% - Ênfase6 3 4 2" xfId="5152" xr:uid="{00000000-0005-0000-0000-00008A010000}"/>
    <cellStyle name="20% - Ênfase6 3 4 2 2" xfId="14306" xr:uid="{00000000-0005-0000-0000-00008B010000}"/>
    <cellStyle name="20% - Ênfase6 3 4 3" xfId="10375" xr:uid="{00000000-0005-0000-0000-00008C010000}"/>
    <cellStyle name="20% - Ênfase6 3 5" xfId="5149" xr:uid="{00000000-0005-0000-0000-00008D010000}"/>
    <cellStyle name="20% - Ênfase6 3 5 2" xfId="14303" xr:uid="{00000000-0005-0000-0000-00008E010000}"/>
    <cellStyle name="20% - Ênfase6 3 6" xfId="9407" xr:uid="{00000000-0005-0000-0000-00008F010000}"/>
    <cellStyle name="20% - Ênfase6 4" xfId="250" xr:uid="{00000000-0005-0000-0000-000090010000}"/>
    <cellStyle name="20% - Ênfase6 5" xfId="251" xr:uid="{00000000-0005-0000-0000-000091010000}"/>
    <cellStyle name="20% - Ênfase6 5 2" xfId="1733" xr:uid="{00000000-0005-0000-0000-000092010000}"/>
    <cellStyle name="20% - Ênfase6 5 2 2" xfId="5154" xr:uid="{00000000-0005-0000-0000-000093010000}"/>
    <cellStyle name="20% - Ênfase6 5 2 2 2" xfId="14308" xr:uid="{00000000-0005-0000-0000-000094010000}"/>
    <cellStyle name="20% - Ênfase6 5 2 3" xfId="10887" xr:uid="{00000000-0005-0000-0000-000095010000}"/>
    <cellStyle name="20% - Ênfase6 5 3" xfId="3252" xr:uid="{00000000-0005-0000-0000-000096010000}"/>
    <cellStyle name="20% - Ênfase6 5 3 2" xfId="5155" xr:uid="{00000000-0005-0000-0000-000097010000}"/>
    <cellStyle name="20% - Ênfase6 5 3 2 2" xfId="14309" xr:uid="{00000000-0005-0000-0000-000098010000}"/>
    <cellStyle name="20% - Ênfase6 5 3 3" xfId="12406" xr:uid="{00000000-0005-0000-0000-000099010000}"/>
    <cellStyle name="20% - Ênfase6 5 4" xfId="1222" xr:uid="{00000000-0005-0000-0000-00009A010000}"/>
    <cellStyle name="20% - Ênfase6 5 4 2" xfId="5156" xr:uid="{00000000-0005-0000-0000-00009B010000}"/>
    <cellStyle name="20% - Ênfase6 5 4 2 2" xfId="14310" xr:uid="{00000000-0005-0000-0000-00009C010000}"/>
    <cellStyle name="20% - Ênfase6 5 4 3" xfId="10376" xr:uid="{00000000-0005-0000-0000-00009D010000}"/>
    <cellStyle name="20% - Ênfase6 5 5" xfId="5153" xr:uid="{00000000-0005-0000-0000-00009E010000}"/>
    <cellStyle name="20% - Ênfase6 5 5 2" xfId="14307" xr:uid="{00000000-0005-0000-0000-00009F010000}"/>
    <cellStyle name="20% - Ênfase6 5 6" xfId="9409" xr:uid="{00000000-0005-0000-0000-0000A0010000}"/>
    <cellStyle name="20% - Ênfase6 6" xfId="252" xr:uid="{00000000-0005-0000-0000-0000A1010000}"/>
    <cellStyle name="20% - Ênfase6 6 2" xfId="1734" xr:uid="{00000000-0005-0000-0000-0000A2010000}"/>
    <cellStyle name="20% - Ênfase6 6 2 2" xfId="5158" xr:uid="{00000000-0005-0000-0000-0000A3010000}"/>
    <cellStyle name="20% - Ênfase6 6 2 2 2" xfId="14312" xr:uid="{00000000-0005-0000-0000-0000A4010000}"/>
    <cellStyle name="20% - Ênfase6 6 2 3" xfId="10888" xr:uid="{00000000-0005-0000-0000-0000A5010000}"/>
    <cellStyle name="20% - Ênfase6 6 3" xfId="3253" xr:uid="{00000000-0005-0000-0000-0000A6010000}"/>
    <cellStyle name="20% - Ênfase6 6 3 2" xfId="5159" xr:uid="{00000000-0005-0000-0000-0000A7010000}"/>
    <cellStyle name="20% - Ênfase6 6 3 2 2" xfId="14313" xr:uid="{00000000-0005-0000-0000-0000A8010000}"/>
    <cellStyle name="20% - Ênfase6 6 3 3" xfId="12407" xr:uid="{00000000-0005-0000-0000-0000A9010000}"/>
    <cellStyle name="20% - Ênfase6 6 4" xfId="1223" xr:uid="{00000000-0005-0000-0000-0000AA010000}"/>
    <cellStyle name="20% - Ênfase6 6 4 2" xfId="5160" xr:uid="{00000000-0005-0000-0000-0000AB010000}"/>
    <cellStyle name="20% - Ênfase6 6 4 2 2" xfId="14314" xr:uid="{00000000-0005-0000-0000-0000AC010000}"/>
    <cellStyle name="20% - Ênfase6 6 4 3" xfId="10377" xr:uid="{00000000-0005-0000-0000-0000AD010000}"/>
    <cellStyle name="20% - Ênfase6 6 5" xfId="5157" xr:uid="{00000000-0005-0000-0000-0000AE010000}"/>
    <cellStyle name="20% - Ênfase6 6 5 2" xfId="14311" xr:uid="{00000000-0005-0000-0000-0000AF010000}"/>
    <cellStyle name="20% - Ênfase6 6 6" xfId="9410" xr:uid="{00000000-0005-0000-0000-0000B0010000}"/>
    <cellStyle name="40% - Ênfase1 2" xfId="17" xr:uid="{00000000-0005-0000-0000-0000B1010000}"/>
    <cellStyle name="40% - Ênfase1 2 2" xfId="253" xr:uid="{00000000-0005-0000-0000-0000B2010000}"/>
    <cellStyle name="40% - Ênfase1 3" xfId="254" xr:uid="{00000000-0005-0000-0000-0000B3010000}"/>
    <cellStyle name="40% - Ênfase1 3 2" xfId="1735" xr:uid="{00000000-0005-0000-0000-0000B4010000}"/>
    <cellStyle name="40% - Ênfase1 3 2 2" xfId="5162" xr:uid="{00000000-0005-0000-0000-0000B5010000}"/>
    <cellStyle name="40% - Ênfase1 3 2 2 2" xfId="14316" xr:uid="{00000000-0005-0000-0000-0000B6010000}"/>
    <cellStyle name="40% - Ênfase1 3 2 3" xfId="10889" xr:uid="{00000000-0005-0000-0000-0000B7010000}"/>
    <cellStyle name="40% - Ênfase1 3 3" xfId="3254" xr:uid="{00000000-0005-0000-0000-0000B8010000}"/>
    <cellStyle name="40% - Ênfase1 3 3 2" xfId="5163" xr:uid="{00000000-0005-0000-0000-0000B9010000}"/>
    <cellStyle name="40% - Ênfase1 3 3 2 2" xfId="14317" xr:uid="{00000000-0005-0000-0000-0000BA010000}"/>
    <cellStyle name="40% - Ênfase1 3 3 3" xfId="12408" xr:uid="{00000000-0005-0000-0000-0000BB010000}"/>
    <cellStyle name="40% - Ênfase1 3 4" xfId="1224" xr:uid="{00000000-0005-0000-0000-0000BC010000}"/>
    <cellStyle name="40% - Ênfase1 3 4 2" xfId="5164" xr:uid="{00000000-0005-0000-0000-0000BD010000}"/>
    <cellStyle name="40% - Ênfase1 3 4 2 2" xfId="14318" xr:uid="{00000000-0005-0000-0000-0000BE010000}"/>
    <cellStyle name="40% - Ênfase1 3 4 3" xfId="10378" xr:uid="{00000000-0005-0000-0000-0000BF010000}"/>
    <cellStyle name="40% - Ênfase1 3 5" xfId="5161" xr:uid="{00000000-0005-0000-0000-0000C0010000}"/>
    <cellStyle name="40% - Ênfase1 3 5 2" xfId="14315" xr:uid="{00000000-0005-0000-0000-0000C1010000}"/>
    <cellStyle name="40% - Ênfase1 3 6" xfId="9412" xr:uid="{00000000-0005-0000-0000-0000C2010000}"/>
    <cellStyle name="40% - Ênfase1 4" xfId="255" xr:uid="{00000000-0005-0000-0000-0000C3010000}"/>
    <cellStyle name="40% - Ênfase1 5" xfId="256" xr:uid="{00000000-0005-0000-0000-0000C4010000}"/>
    <cellStyle name="40% - Ênfase1 5 2" xfId="1736" xr:uid="{00000000-0005-0000-0000-0000C5010000}"/>
    <cellStyle name="40% - Ênfase1 5 2 2" xfId="5166" xr:uid="{00000000-0005-0000-0000-0000C6010000}"/>
    <cellStyle name="40% - Ênfase1 5 2 2 2" xfId="14320" xr:uid="{00000000-0005-0000-0000-0000C7010000}"/>
    <cellStyle name="40% - Ênfase1 5 2 3" xfId="10890" xr:uid="{00000000-0005-0000-0000-0000C8010000}"/>
    <cellStyle name="40% - Ênfase1 5 3" xfId="3255" xr:uid="{00000000-0005-0000-0000-0000C9010000}"/>
    <cellStyle name="40% - Ênfase1 5 3 2" xfId="5167" xr:uid="{00000000-0005-0000-0000-0000CA010000}"/>
    <cellStyle name="40% - Ênfase1 5 3 2 2" xfId="14321" xr:uid="{00000000-0005-0000-0000-0000CB010000}"/>
    <cellStyle name="40% - Ênfase1 5 3 3" xfId="12409" xr:uid="{00000000-0005-0000-0000-0000CC010000}"/>
    <cellStyle name="40% - Ênfase1 5 4" xfId="1225" xr:uid="{00000000-0005-0000-0000-0000CD010000}"/>
    <cellStyle name="40% - Ênfase1 5 4 2" xfId="5168" xr:uid="{00000000-0005-0000-0000-0000CE010000}"/>
    <cellStyle name="40% - Ênfase1 5 4 2 2" xfId="14322" xr:uid="{00000000-0005-0000-0000-0000CF010000}"/>
    <cellStyle name="40% - Ênfase1 5 4 3" xfId="10379" xr:uid="{00000000-0005-0000-0000-0000D0010000}"/>
    <cellStyle name="40% - Ênfase1 5 5" xfId="5165" xr:uid="{00000000-0005-0000-0000-0000D1010000}"/>
    <cellStyle name="40% - Ênfase1 5 5 2" xfId="14319" xr:uid="{00000000-0005-0000-0000-0000D2010000}"/>
    <cellStyle name="40% - Ênfase1 5 6" xfId="9414" xr:uid="{00000000-0005-0000-0000-0000D3010000}"/>
    <cellStyle name="40% - Ênfase1 6" xfId="257" xr:uid="{00000000-0005-0000-0000-0000D4010000}"/>
    <cellStyle name="40% - Ênfase1 6 2" xfId="1737" xr:uid="{00000000-0005-0000-0000-0000D5010000}"/>
    <cellStyle name="40% - Ênfase1 6 2 2" xfId="5170" xr:uid="{00000000-0005-0000-0000-0000D6010000}"/>
    <cellStyle name="40% - Ênfase1 6 2 2 2" xfId="14324" xr:uid="{00000000-0005-0000-0000-0000D7010000}"/>
    <cellStyle name="40% - Ênfase1 6 2 3" xfId="10891" xr:uid="{00000000-0005-0000-0000-0000D8010000}"/>
    <cellStyle name="40% - Ênfase1 6 3" xfId="3256" xr:uid="{00000000-0005-0000-0000-0000D9010000}"/>
    <cellStyle name="40% - Ênfase1 6 3 2" xfId="5171" xr:uid="{00000000-0005-0000-0000-0000DA010000}"/>
    <cellStyle name="40% - Ênfase1 6 3 2 2" xfId="14325" xr:uid="{00000000-0005-0000-0000-0000DB010000}"/>
    <cellStyle name="40% - Ênfase1 6 3 3" xfId="12410" xr:uid="{00000000-0005-0000-0000-0000DC010000}"/>
    <cellStyle name="40% - Ênfase1 6 4" xfId="1226" xr:uid="{00000000-0005-0000-0000-0000DD010000}"/>
    <cellStyle name="40% - Ênfase1 6 4 2" xfId="5172" xr:uid="{00000000-0005-0000-0000-0000DE010000}"/>
    <cellStyle name="40% - Ênfase1 6 4 2 2" xfId="14326" xr:uid="{00000000-0005-0000-0000-0000DF010000}"/>
    <cellStyle name="40% - Ênfase1 6 4 3" xfId="10380" xr:uid="{00000000-0005-0000-0000-0000E0010000}"/>
    <cellStyle name="40% - Ênfase1 6 5" xfId="5169" xr:uid="{00000000-0005-0000-0000-0000E1010000}"/>
    <cellStyle name="40% - Ênfase1 6 5 2" xfId="14323" xr:uid="{00000000-0005-0000-0000-0000E2010000}"/>
    <cellStyle name="40% - Ênfase1 6 6" xfId="9415" xr:uid="{00000000-0005-0000-0000-0000E3010000}"/>
    <cellStyle name="40% - Ênfase2 2" xfId="18" xr:uid="{00000000-0005-0000-0000-0000E4010000}"/>
    <cellStyle name="40% - Ênfase2 3" xfId="258" xr:uid="{00000000-0005-0000-0000-0000E5010000}"/>
    <cellStyle name="40% - Ênfase2 3 2" xfId="1738" xr:uid="{00000000-0005-0000-0000-0000E6010000}"/>
    <cellStyle name="40% - Ênfase2 3 2 2" xfId="5174" xr:uid="{00000000-0005-0000-0000-0000E7010000}"/>
    <cellStyle name="40% - Ênfase2 3 2 2 2" xfId="14328" xr:uid="{00000000-0005-0000-0000-0000E8010000}"/>
    <cellStyle name="40% - Ênfase2 3 2 3" xfId="10892" xr:uid="{00000000-0005-0000-0000-0000E9010000}"/>
    <cellStyle name="40% - Ênfase2 3 3" xfId="3257" xr:uid="{00000000-0005-0000-0000-0000EA010000}"/>
    <cellStyle name="40% - Ênfase2 3 3 2" xfId="5175" xr:uid="{00000000-0005-0000-0000-0000EB010000}"/>
    <cellStyle name="40% - Ênfase2 3 3 2 2" xfId="14329" xr:uid="{00000000-0005-0000-0000-0000EC010000}"/>
    <cellStyle name="40% - Ênfase2 3 3 3" xfId="12411" xr:uid="{00000000-0005-0000-0000-0000ED010000}"/>
    <cellStyle name="40% - Ênfase2 3 4" xfId="1227" xr:uid="{00000000-0005-0000-0000-0000EE010000}"/>
    <cellStyle name="40% - Ênfase2 3 4 2" xfId="5176" xr:uid="{00000000-0005-0000-0000-0000EF010000}"/>
    <cellStyle name="40% - Ênfase2 3 4 2 2" xfId="14330" xr:uid="{00000000-0005-0000-0000-0000F0010000}"/>
    <cellStyle name="40% - Ênfase2 3 4 3" xfId="10381" xr:uid="{00000000-0005-0000-0000-0000F1010000}"/>
    <cellStyle name="40% - Ênfase2 3 5" xfId="5173" xr:uid="{00000000-0005-0000-0000-0000F2010000}"/>
    <cellStyle name="40% - Ênfase2 3 5 2" xfId="14327" xr:uid="{00000000-0005-0000-0000-0000F3010000}"/>
    <cellStyle name="40% - Ênfase2 3 6" xfId="9416" xr:uid="{00000000-0005-0000-0000-0000F4010000}"/>
    <cellStyle name="40% - Ênfase2 4" xfId="259" xr:uid="{00000000-0005-0000-0000-0000F5010000}"/>
    <cellStyle name="40% - Ênfase2 4 2" xfId="1739" xr:uid="{00000000-0005-0000-0000-0000F6010000}"/>
    <cellStyle name="40% - Ênfase2 4 2 2" xfId="5178" xr:uid="{00000000-0005-0000-0000-0000F7010000}"/>
    <cellStyle name="40% - Ênfase2 4 2 2 2" xfId="14332" xr:uid="{00000000-0005-0000-0000-0000F8010000}"/>
    <cellStyle name="40% - Ênfase2 4 2 3" xfId="10893" xr:uid="{00000000-0005-0000-0000-0000F9010000}"/>
    <cellStyle name="40% - Ênfase2 4 3" xfId="3258" xr:uid="{00000000-0005-0000-0000-0000FA010000}"/>
    <cellStyle name="40% - Ênfase2 4 3 2" xfId="5179" xr:uid="{00000000-0005-0000-0000-0000FB010000}"/>
    <cellStyle name="40% - Ênfase2 4 3 2 2" xfId="14333" xr:uid="{00000000-0005-0000-0000-0000FC010000}"/>
    <cellStyle name="40% - Ênfase2 4 3 3" xfId="12412" xr:uid="{00000000-0005-0000-0000-0000FD010000}"/>
    <cellStyle name="40% - Ênfase2 4 4" xfId="1228" xr:uid="{00000000-0005-0000-0000-0000FE010000}"/>
    <cellStyle name="40% - Ênfase2 4 4 2" xfId="5180" xr:uid="{00000000-0005-0000-0000-0000FF010000}"/>
    <cellStyle name="40% - Ênfase2 4 4 2 2" xfId="14334" xr:uid="{00000000-0005-0000-0000-000000020000}"/>
    <cellStyle name="40% - Ênfase2 4 4 3" xfId="10382" xr:uid="{00000000-0005-0000-0000-000001020000}"/>
    <cellStyle name="40% - Ênfase2 4 5" xfId="5177" xr:uid="{00000000-0005-0000-0000-000002020000}"/>
    <cellStyle name="40% - Ênfase2 4 5 2" xfId="14331" xr:uid="{00000000-0005-0000-0000-000003020000}"/>
    <cellStyle name="40% - Ênfase2 4 6" xfId="9417" xr:uid="{00000000-0005-0000-0000-000004020000}"/>
    <cellStyle name="40% - Ênfase2 5" xfId="260" xr:uid="{00000000-0005-0000-0000-000005020000}"/>
    <cellStyle name="40% - Ênfase2 5 2" xfId="1740" xr:uid="{00000000-0005-0000-0000-000006020000}"/>
    <cellStyle name="40% - Ênfase2 5 2 2" xfId="5182" xr:uid="{00000000-0005-0000-0000-000007020000}"/>
    <cellStyle name="40% - Ênfase2 5 2 2 2" xfId="14336" xr:uid="{00000000-0005-0000-0000-000008020000}"/>
    <cellStyle name="40% - Ênfase2 5 2 3" xfId="10894" xr:uid="{00000000-0005-0000-0000-000009020000}"/>
    <cellStyle name="40% - Ênfase2 5 3" xfId="3259" xr:uid="{00000000-0005-0000-0000-00000A020000}"/>
    <cellStyle name="40% - Ênfase2 5 3 2" xfId="5183" xr:uid="{00000000-0005-0000-0000-00000B020000}"/>
    <cellStyle name="40% - Ênfase2 5 3 2 2" xfId="14337" xr:uid="{00000000-0005-0000-0000-00000C020000}"/>
    <cellStyle name="40% - Ênfase2 5 3 3" xfId="12413" xr:uid="{00000000-0005-0000-0000-00000D020000}"/>
    <cellStyle name="40% - Ênfase2 5 4" xfId="1229" xr:uid="{00000000-0005-0000-0000-00000E020000}"/>
    <cellStyle name="40% - Ênfase2 5 4 2" xfId="5184" xr:uid="{00000000-0005-0000-0000-00000F020000}"/>
    <cellStyle name="40% - Ênfase2 5 4 2 2" xfId="14338" xr:uid="{00000000-0005-0000-0000-000010020000}"/>
    <cellStyle name="40% - Ênfase2 5 4 3" xfId="10383" xr:uid="{00000000-0005-0000-0000-000011020000}"/>
    <cellStyle name="40% - Ênfase2 5 5" xfId="5181" xr:uid="{00000000-0005-0000-0000-000012020000}"/>
    <cellStyle name="40% - Ênfase2 5 5 2" xfId="14335" xr:uid="{00000000-0005-0000-0000-000013020000}"/>
    <cellStyle name="40% - Ênfase2 5 6" xfId="9418" xr:uid="{00000000-0005-0000-0000-000014020000}"/>
    <cellStyle name="40% - Ênfase3 2" xfId="19" xr:uid="{00000000-0005-0000-0000-000015020000}"/>
    <cellStyle name="40% - Ênfase3 2 2" xfId="261" xr:uid="{00000000-0005-0000-0000-000016020000}"/>
    <cellStyle name="40% - Ênfase3 3" xfId="262" xr:uid="{00000000-0005-0000-0000-000017020000}"/>
    <cellStyle name="40% - Ênfase3 3 2" xfId="1741" xr:uid="{00000000-0005-0000-0000-000018020000}"/>
    <cellStyle name="40% - Ênfase3 3 2 2" xfId="5186" xr:uid="{00000000-0005-0000-0000-000019020000}"/>
    <cellStyle name="40% - Ênfase3 3 2 2 2" xfId="14340" xr:uid="{00000000-0005-0000-0000-00001A020000}"/>
    <cellStyle name="40% - Ênfase3 3 2 3" xfId="10895" xr:uid="{00000000-0005-0000-0000-00001B020000}"/>
    <cellStyle name="40% - Ênfase3 3 3" xfId="3260" xr:uid="{00000000-0005-0000-0000-00001C020000}"/>
    <cellStyle name="40% - Ênfase3 3 3 2" xfId="5187" xr:uid="{00000000-0005-0000-0000-00001D020000}"/>
    <cellStyle name="40% - Ênfase3 3 3 2 2" xfId="14341" xr:uid="{00000000-0005-0000-0000-00001E020000}"/>
    <cellStyle name="40% - Ênfase3 3 3 3" xfId="12414" xr:uid="{00000000-0005-0000-0000-00001F020000}"/>
    <cellStyle name="40% - Ênfase3 3 4" xfId="1230" xr:uid="{00000000-0005-0000-0000-000020020000}"/>
    <cellStyle name="40% - Ênfase3 3 4 2" xfId="5188" xr:uid="{00000000-0005-0000-0000-000021020000}"/>
    <cellStyle name="40% - Ênfase3 3 4 2 2" xfId="14342" xr:uid="{00000000-0005-0000-0000-000022020000}"/>
    <cellStyle name="40% - Ênfase3 3 4 3" xfId="10384" xr:uid="{00000000-0005-0000-0000-000023020000}"/>
    <cellStyle name="40% - Ênfase3 3 5" xfId="5185" xr:uid="{00000000-0005-0000-0000-000024020000}"/>
    <cellStyle name="40% - Ênfase3 3 5 2" xfId="14339" xr:uid="{00000000-0005-0000-0000-000025020000}"/>
    <cellStyle name="40% - Ênfase3 3 6" xfId="9420" xr:uid="{00000000-0005-0000-0000-000026020000}"/>
    <cellStyle name="40% - Ênfase3 4" xfId="263" xr:uid="{00000000-0005-0000-0000-000027020000}"/>
    <cellStyle name="40% - Ênfase3 5" xfId="264" xr:uid="{00000000-0005-0000-0000-000028020000}"/>
    <cellStyle name="40% - Ênfase3 5 2" xfId="1742" xr:uid="{00000000-0005-0000-0000-000029020000}"/>
    <cellStyle name="40% - Ênfase3 5 2 2" xfId="5190" xr:uid="{00000000-0005-0000-0000-00002A020000}"/>
    <cellStyle name="40% - Ênfase3 5 2 2 2" xfId="14344" xr:uid="{00000000-0005-0000-0000-00002B020000}"/>
    <cellStyle name="40% - Ênfase3 5 2 3" xfId="10896" xr:uid="{00000000-0005-0000-0000-00002C020000}"/>
    <cellStyle name="40% - Ênfase3 5 3" xfId="3261" xr:uid="{00000000-0005-0000-0000-00002D020000}"/>
    <cellStyle name="40% - Ênfase3 5 3 2" xfId="5191" xr:uid="{00000000-0005-0000-0000-00002E020000}"/>
    <cellStyle name="40% - Ênfase3 5 3 2 2" xfId="14345" xr:uid="{00000000-0005-0000-0000-00002F020000}"/>
    <cellStyle name="40% - Ênfase3 5 3 3" xfId="12415" xr:uid="{00000000-0005-0000-0000-000030020000}"/>
    <cellStyle name="40% - Ênfase3 5 4" xfId="1231" xr:uid="{00000000-0005-0000-0000-000031020000}"/>
    <cellStyle name="40% - Ênfase3 5 4 2" xfId="5192" xr:uid="{00000000-0005-0000-0000-000032020000}"/>
    <cellStyle name="40% - Ênfase3 5 4 2 2" xfId="14346" xr:uid="{00000000-0005-0000-0000-000033020000}"/>
    <cellStyle name="40% - Ênfase3 5 4 3" xfId="10385" xr:uid="{00000000-0005-0000-0000-000034020000}"/>
    <cellStyle name="40% - Ênfase3 5 5" xfId="5189" xr:uid="{00000000-0005-0000-0000-000035020000}"/>
    <cellStyle name="40% - Ênfase3 5 5 2" xfId="14343" xr:uid="{00000000-0005-0000-0000-000036020000}"/>
    <cellStyle name="40% - Ênfase3 5 6" xfId="9422" xr:uid="{00000000-0005-0000-0000-000037020000}"/>
    <cellStyle name="40% - Ênfase3 6" xfId="265" xr:uid="{00000000-0005-0000-0000-000038020000}"/>
    <cellStyle name="40% - Ênfase3 6 2" xfId="1743" xr:uid="{00000000-0005-0000-0000-000039020000}"/>
    <cellStyle name="40% - Ênfase3 6 2 2" xfId="5194" xr:uid="{00000000-0005-0000-0000-00003A020000}"/>
    <cellStyle name="40% - Ênfase3 6 2 2 2" xfId="14348" xr:uid="{00000000-0005-0000-0000-00003B020000}"/>
    <cellStyle name="40% - Ênfase3 6 2 3" xfId="10897" xr:uid="{00000000-0005-0000-0000-00003C020000}"/>
    <cellStyle name="40% - Ênfase3 6 3" xfId="3262" xr:uid="{00000000-0005-0000-0000-00003D020000}"/>
    <cellStyle name="40% - Ênfase3 6 3 2" xfId="5195" xr:uid="{00000000-0005-0000-0000-00003E020000}"/>
    <cellStyle name="40% - Ênfase3 6 3 2 2" xfId="14349" xr:uid="{00000000-0005-0000-0000-00003F020000}"/>
    <cellStyle name="40% - Ênfase3 6 3 3" xfId="12416" xr:uid="{00000000-0005-0000-0000-000040020000}"/>
    <cellStyle name="40% - Ênfase3 6 4" xfId="1232" xr:uid="{00000000-0005-0000-0000-000041020000}"/>
    <cellStyle name="40% - Ênfase3 6 4 2" xfId="5196" xr:uid="{00000000-0005-0000-0000-000042020000}"/>
    <cellStyle name="40% - Ênfase3 6 4 2 2" xfId="14350" xr:uid="{00000000-0005-0000-0000-000043020000}"/>
    <cellStyle name="40% - Ênfase3 6 4 3" xfId="10386" xr:uid="{00000000-0005-0000-0000-000044020000}"/>
    <cellStyle name="40% - Ênfase3 6 5" xfId="5193" xr:uid="{00000000-0005-0000-0000-000045020000}"/>
    <cellStyle name="40% - Ênfase3 6 5 2" xfId="14347" xr:uid="{00000000-0005-0000-0000-000046020000}"/>
    <cellStyle name="40% - Ênfase3 6 6" xfId="9423" xr:uid="{00000000-0005-0000-0000-000047020000}"/>
    <cellStyle name="40% - Ênfase3 7" xfId="266" xr:uid="{00000000-0005-0000-0000-000048020000}"/>
    <cellStyle name="40% - Ênfase3 7 2" xfId="1744" xr:uid="{00000000-0005-0000-0000-000049020000}"/>
    <cellStyle name="40% - Ênfase3 7 2 2" xfId="5198" xr:uid="{00000000-0005-0000-0000-00004A020000}"/>
    <cellStyle name="40% - Ênfase3 7 2 2 2" xfId="14352" xr:uid="{00000000-0005-0000-0000-00004B020000}"/>
    <cellStyle name="40% - Ênfase3 7 2 3" xfId="10898" xr:uid="{00000000-0005-0000-0000-00004C020000}"/>
    <cellStyle name="40% - Ênfase3 7 3" xfId="3263" xr:uid="{00000000-0005-0000-0000-00004D020000}"/>
    <cellStyle name="40% - Ênfase3 7 3 2" xfId="5199" xr:uid="{00000000-0005-0000-0000-00004E020000}"/>
    <cellStyle name="40% - Ênfase3 7 3 2 2" xfId="14353" xr:uid="{00000000-0005-0000-0000-00004F020000}"/>
    <cellStyle name="40% - Ênfase3 7 3 3" xfId="12417" xr:uid="{00000000-0005-0000-0000-000050020000}"/>
    <cellStyle name="40% - Ênfase3 7 4" xfId="1233" xr:uid="{00000000-0005-0000-0000-000051020000}"/>
    <cellStyle name="40% - Ênfase3 7 4 2" xfId="5200" xr:uid="{00000000-0005-0000-0000-000052020000}"/>
    <cellStyle name="40% - Ênfase3 7 4 2 2" xfId="14354" xr:uid="{00000000-0005-0000-0000-000053020000}"/>
    <cellStyle name="40% - Ênfase3 7 4 3" xfId="10387" xr:uid="{00000000-0005-0000-0000-000054020000}"/>
    <cellStyle name="40% - Ênfase3 7 5" xfId="5197" xr:uid="{00000000-0005-0000-0000-000055020000}"/>
    <cellStyle name="40% - Ênfase3 7 5 2" xfId="14351" xr:uid="{00000000-0005-0000-0000-000056020000}"/>
    <cellStyle name="40% - Ênfase3 7 6" xfId="9424" xr:uid="{00000000-0005-0000-0000-000057020000}"/>
    <cellStyle name="40% - Ênfase3 8" xfId="267" xr:uid="{00000000-0005-0000-0000-000058020000}"/>
    <cellStyle name="40% - Ênfase3 8 2" xfId="1745" xr:uid="{00000000-0005-0000-0000-000059020000}"/>
    <cellStyle name="40% - Ênfase3 8 2 2" xfId="5202" xr:uid="{00000000-0005-0000-0000-00005A020000}"/>
    <cellStyle name="40% - Ênfase3 8 2 2 2" xfId="14356" xr:uid="{00000000-0005-0000-0000-00005B020000}"/>
    <cellStyle name="40% - Ênfase3 8 2 3" xfId="10899" xr:uid="{00000000-0005-0000-0000-00005C020000}"/>
    <cellStyle name="40% - Ênfase3 8 3" xfId="3264" xr:uid="{00000000-0005-0000-0000-00005D020000}"/>
    <cellStyle name="40% - Ênfase3 8 3 2" xfId="5203" xr:uid="{00000000-0005-0000-0000-00005E020000}"/>
    <cellStyle name="40% - Ênfase3 8 3 2 2" xfId="14357" xr:uid="{00000000-0005-0000-0000-00005F020000}"/>
    <cellStyle name="40% - Ênfase3 8 3 3" xfId="12418" xr:uid="{00000000-0005-0000-0000-000060020000}"/>
    <cellStyle name="40% - Ênfase3 8 4" xfId="1234" xr:uid="{00000000-0005-0000-0000-000061020000}"/>
    <cellStyle name="40% - Ênfase3 8 4 2" xfId="5204" xr:uid="{00000000-0005-0000-0000-000062020000}"/>
    <cellStyle name="40% - Ênfase3 8 4 2 2" xfId="14358" xr:uid="{00000000-0005-0000-0000-000063020000}"/>
    <cellStyle name="40% - Ênfase3 8 4 3" xfId="10388" xr:uid="{00000000-0005-0000-0000-000064020000}"/>
    <cellStyle name="40% - Ênfase3 8 5" xfId="5201" xr:uid="{00000000-0005-0000-0000-000065020000}"/>
    <cellStyle name="40% - Ênfase3 8 5 2" xfId="14355" xr:uid="{00000000-0005-0000-0000-000066020000}"/>
    <cellStyle name="40% - Ênfase3 8 6" xfId="9425" xr:uid="{00000000-0005-0000-0000-000067020000}"/>
    <cellStyle name="40% - Ênfase4 2" xfId="20" xr:uid="{00000000-0005-0000-0000-000068020000}"/>
    <cellStyle name="40% - Ênfase4 2 2" xfId="268" xr:uid="{00000000-0005-0000-0000-000069020000}"/>
    <cellStyle name="40% - Ênfase4 3" xfId="269" xr:uid="{00000000-0005-0000-0000-00006A020000}"/>
    <cellStyle name="40% - Ênfase4 3 2" xfId="1746" xr:uid="{00000000-0005-0000-0000-00006B020000}"/>
    <cellStyle name="40% - Ênfase4 3 2 2" xfId="5206" xr:uid="{00000000-0005-0000-0000-00006C020000}"/>
    <cellStyle name="40% - Ênfase4 3 2 2 2" xfId="14360" xr:uid="{00000000-0005-0000-0000-00006D020000}"/>
    <cellStyle name="40% - Ênfase4 3 2 3" xfId="10900" xr:uid="{00000000-0005-0000-0000-00006E020000}"/>
    <cellStyle name="40% - Ênfase4 3 3" xfId="3265" xr:uid="{00000000-0005-0000-0000-00006F020000}"/>
    <cellStyle name="40% - Ênfase4 3 3 2" xfId="5207" xr:uid="{00000000-0005-0000-0000-000070020000}"/>
    <cellStyle name="40% - Ênfase4 3 3 2 2" xfId="14361" xr:uid="{00000000-0005-0000-0000-000071020000}"/>
    <cellStyle name="40% - Ênfase4 3 3 3" xfId="12419" xr:uid="{00000000-0005-0000-0000-000072020000}"/>
    <cellStyle name="40% - Ênfase4 3 4" xfId="1235" xr:uid="{00000000-0005-0000-0000-000073020000}"/>
    <cellStyle name="40% - Ênfase4 3 4 2" xfId="5208" xr:uid="{00000000-0005-0000-0000-000074020000}"/>
    <cellStyle name="40% - Ênfase4 3 4 2 2" xfId="14362" xr:uid="{00000000-0005-0000-0000-000075020000}"/>
    <cellStyle name="40% - Ênfase4 3 4 3" xfId="10389" xr:uid="{00000000-0005-0000-0000-000076020000}"/>
    <cellStyle name="40% - Ênfase4 3 5" xfId="5205" xr:uid="{00000000-0005-0000-0000-000077020000}"/>
    <cellStyle name="40% - Ênfase4 3 5 2" xfId="14359" xr:uid="{00000000-0005-0000-0000-000078020000}"/>
    <cellStyle name="40% - Ênfase4 3 6" xfId="9427" xr:uid="{00000000-0005-0000-0000-000079020000}"/>
    <cellStyle name="40% - Ênfase4 4" xfId="270" xr:uid="{00000000-0005-0000-0000-00007A020000}"/>
    <cellStyle name="40% - Ênfase4 5" xfId="271" xr:uid="{00000000-0005-0000-0000-00007B020000}"/>
    <cellStyle name="40% - Ênfase4 5 2" xfId="1747" xr:uid="{00000000-0005-0000-0000-00007C020000}"/>
    <cellStyle name="40% - Ênfase4 5 2 2" xfId="5210" xr:uid="{00000000-0005-0000-0000-00007D020000}"/>
    <cellStyle name="40% - Ênfase4 5 2 2 2" xfId="14364" xr:uid="{00000000-0005-0000-0000-00007E020000}"/>
    <cellStyle name="40% - Ênfase4 5 2 3" xfId="10901" xr:uid="{00000000-0005-0000-0000-00007F020000}"/>
    <cellStyle name="40% - Ênfase4 5 3" xfId="3266" xr:uid="{00000000-0005-0000-0000-000080020000}"/>
    <cellStyle name="40% - Ênfase4 5 3 2" xfId="5211" xr:uid="{00000000-0005-0000-0000-000081020000}"/>
    <cellStyle name="40% - Ênfase4 5 3 2 2" xfId="14365" xr:uid="{00000000-0005-0000-0000-000082020000}"/>
    <cellStyle name="40% - Ênfase4 5 3 3" xfId="12420" xr:uid="{00000000-0005-0000-0000-000083020000}"/>
    <cellStyle name="40% - Ênfase4 5 4" xfId="1236" xr:uid="{00000000-0005-0000-0000-000084020000}"/>
    <cellStyle name="40% - Ênfase4 5 4 2" xfId="5212" xr:uid="{00000000-0005-0000-0000-000085020000}"/>
    <cellStyle name="40% - Ênfase4 5 4 2 2" xfId="14366" xr:uid="{00000000-0005-0000-0000-000086020000}"/>
    <cellStyle name="40% - Ênfase4 5 4 3" xfId="10390" xr:uid="{00000000-0005-0000-0000-000087020000}"/>
    <cellStyle name="40% - Ênfase4 5 5" xfId="5209" xr:uid="{00000000-0005-0000-0000-000088020000}"/>
    <cellStyle name="40% - Ênfase4 5 5 2" xfId="14363" xr:uid="{00000000-0005-0000-0000-000089020000}"/>
    <cellStyle name="40% - Ênfase4 5 6" xfId="9429" xr:uid="{00000000-0005-0000-0000-00008A020000}"/>
    <cellStyle name="40% - Ênfase4 6" xfId="272" xr:uid="{00000000-0005-0000-0000-00008B020000}"/>
    <cellStyle name="40% - Ênfase4 6 2" xfId="1748" xr:uid="{00000000-0005-0000-0000-00008C020000}"/>
    <cellStyle name="40% - Ênfase4 6 2 2" xfId="5214" xr:uid="{00000000-0005-0000-0000-00008D020000}"/>
    <cellStyle name="40% - Ênfase4 6 2 2 2" xfId="14368" xr:uid="{00000000-0005-0000-0000-00008E020000}"/>
    <cellStyle name="40% - Ênfase4 6 2 3" xfId="10902" xr:uid="{00000000-0005-0000-0000-00008F020000}"/>
    <cellStyle name="40% - Ênfase4 6 3" xfId="3267" xr:uid="{00000000-0005-0000-0000-000090020000}"/>
    <cellStyle name="40% - Ênfase4 6 3 2" xfId="5215" xr:uid="{00000000-0005-0000-0000-000091020000}"/>
    <cellStyle name="40% - Ênfase4 6 3 2 2" xfId="14369" xr:uid="{00000000-0005-0000-0000-000092020000}"/>
    <cellStyle name="40% - Ênfase4 6 3 3" xfId="12421" xr:uid="{00000000-0005-0000-0000-000093020000}"/>
    <cellStyle name="40% - Ênfase4 6 4" xfId="1237" xr:uid="{00000000-0005-0000-0000-000094020000}"/>
    <cellStyle name="40% - Ênfase4 6 4 2" xfId="5216" xr:uid="{00000000-0005-0000-0000-000095020000}"/>
    <cellStyle name="40% - Ênfase4 6 4 2 2" xfId="14370" xr:uid="{00000000-0005-0000-0000-000096020000}"/>
    <cellStyle name="40% - Ênfase4 6 4 3" xfId="10391" xr:uid="{00000000-0005-0000-0000-000097020000}"/>
    <cellStyle name="40% - Ênfase4 6 5" xfId="5213" xr:uid="{00000000-0005-0000-0000-000098020000}"/>
    <cellStyle name="40% - Ênfase4 6 5 2" xfId="14367" xr:uid="{00000000-0005-0000-0000-000099020000}"/>
    <cellStyle name="40% - Ênfase4 6 6" xfId="9430" xr:uid="{00000000-0005-0000-0000-00009A020000}"/>
    <cellStyle name="40% - Ênfase5 2" xfId="21" xr:uid="{00000000-0005-0000-0000-00009B020000}"/>
    <cellStyle name="40% - Ênfase5 2 2" xfId="273" xr:uid="{00000000-0005-0000-0000-00009C020000}"/>
    <cellStyle name="40% - Ênfase5 3" xfId="274" xr:uid="{00000000-0005-0000-0000-00009D020000}"/>
    <cellStyle name="40% - Ênfase5 3 2" xfId="1749" xr:uid="{00000000-0005-0000-0000-00009E020000}"/>
    <cellStyle name="40% - Ênfase5 3 2 2" xfId="5218" xr:uid="{00000000-0005-0000-0000-00009F020000}"/>
    <cellStyle name="40% - Ênfase5 3 2 2 2" xfId="14372" xr:uid="{00000000-0005-0000-0000-0000A0020000}"/>
    <cellStyle name="40% - Ênfase5 3 2 3" xfId="10903" xr:uid="{00000000-0005-0000-0000-0000A1020000}"/>
    <cellStyle name="40% - Ênfase5 3 3" xfId="3268" xr:uid="{00000000-0005-0000-0000-0000A2020000}"/>
    <cellStyle name="40% - Ênfase5 3 3 2" xfId="5219" xr:uid="{00000000-0005-0000-0000-0000A3020000}"/>
    <cellStyle name="40% - Ênfase5 3 3 2 2" xfId="14373" xr:uid="{00000000-0005-0000-0000-0000A4020000}"/>
    <cellStyle name="40% - Ênfase5 3 3 3" xfId="12422" xr:uid="{00000000-0005-0000-0000-0000A5020000}"/>
    <cellStyle name="40% - Ênfase5 3 4" xfId="1238" xr:uid="{00000000-0005-0000-0000-0000A6020000}"/>
    <cellStyle name="40% - Ênfase5 3 4 2" xfId="5220" xr:uid="{00000000-0005-0000-0000-0000A7020000}"/>
    <cellStyle name="40% - Ênfase5 3 4 2 2" xfId="14374" xr:uid="{00000000-0005-0000-0000-0000A8020000}"/>
    <cellStyle name="40% - Ênfase5 3 4 3" xfId="10392" xr:uid="{00000000-0005-0000-0000-0000A9020000}"/>
    <cellStyle name="40% - Ênfase5 3 5" xfId="5217" xr:uid="{00000000-0005-0000-0000-0000AA020000}"/>
    <cellStyle name="40% - Ênfase5 3 5 2" xfId="14371" xr:uid="{00000000-0005-0000-0000-0000AB020000}"/>
    <cellStyle name="40% - Ênfase5 3 6" xfId="9432" xr:uid="{00000000-0005-0000-0000-0000AC020000}"/>
    <cellStyle name="40% - Ênfase5 4" xfId="275" xr:uid="{00000000-0005-0000-0000-0000AD020000}"/>
    <cellStyle name="40% - Ênfase5 5" xfId="276" xr:uid="{00000000-0005-0000-0000-0000AE020000}"/>
    <cellStyle name="40% - Ênfase5 5 2" xfId="1750" xr:uid="{00000000-0005-0000-0000-0000AF020000}"/>
    <cellStyle name="40% - Ênfase5 5 2 2" xfId="5222" xr:uid="{00000000-0005-0000-0000-0000B0020000}"/>
    <cellStyle name="40% - Ênfase5 5 2 2 2" xfId="14376" xr:uid="{00000000-0005-0000-0000-0000B1020000}"/>
    <cellStyle name="40% - Ênfase5 5 2 3" xfId="10904" xr:uid="{00000000-0005-0000-0000-0000B2020000}"/>
    <cellStyle name="40% - Ênfase5 5 3" xfId="3269" xr:uid="{00000000-0005-0000-0000-0000B3020000}"/>
    <cellStyle name="40% - Ênfase5 5 3 2" xfId="5223" xr:uid="{00000000-0005-0000-0000-0000B4020000}"/>
    <cellStyle name="40% - Ênfase5 5 3 2 2" xfId="14377" xr:uid="{00000000-0005-0000-0000-0000B5020000}"/>
    <cellStyle name="40% - Ênfase5 5 3 3" xfId="12423" xr:uid="{00000000-0005-0000-0000-0000B6020000}"/>
    <cellStyle name="40% - Ênfase5 5 4" xfId="1239" xr:uid="{00000000-0005-0000-0000-0000B7020000}"/>
    <cellStyle name="40% - Ênfase5 5 4 2" xfId="5224" xr:uid="{00000000-0005-0000-0000-0000B8020000}"/>
    <cellStyle name="40% - Ênfase5 5 4 2 2" xfId="14378" xr:uid="{00000000-0005-0000-0000-0000B9020000}"/>
    <cellStyle name="40% - Ênfase5 5 4 3" xfId="10393" xr:uid="{00000000-0005-0000-0000-0000BA020000}"/>
    <cellStyle name="40% - Ênfase5 5 5" xfId="5221" xr:uid="{00000000-0005-0000-0000-0000BB020000}"/>
    <cellStyle name="40% - Ênfase5 5 5 2" xfId="14375" xr:uid="{00000000-0005-0000-0000-0000BC020000}"/>
    <cellStyle name="40% - Ênfase5 5 6" xfId="9434" xr:uid="{00000000-0005-0000-0000-0000BD020000}"/>
    <cellStyle name="40% - Ênfase5 6" xfId="277" xr:uid="{00000000-0005-0000-0000-0000BE020000}"/>
    <cellStyle name="40% - Ênfase5 6 2" xfId="1751" xr:uid="{00000000-0005-0000-0000-0000BF020000}"/>
    <cellStyle name="40% - Ênfase5 6 2 2" xfId="5226" xr:uid="{00000000-0005-0000-0000-0000C0020000}"/>
    <cellStyle name="40% - Ênfase5 6 2 2 2" xfId="14380" xr:uid="{00000000-0005-0000-0000-0000C1020000}"/>
    <cellStyle name="40% - Ênfase5 6 2 3" xfId="10905" xr:uid="{00000000-0005-0000-0000-0000C2020000}"/>
    <cellStyle name="40% - Ênfase5 6 3" xfId="3270" xr:uid="{00000000-0005-0000-0000-0000C3020000}"/>
    <cellStyle name="40% - Ênfase5 6 3 2" xfId="5227" xr:uid="{00000000-0005-0000-0000-0000C4020000}"/>
    <cellStyle name="40% - Ênfase5 6 3 2 2" xfId="14381" xr:uid="{00000000-0005-0000-0000-0000C5020000}"/>
    <cellStyle name="40% - Ênfase5 6 3 3" xfId="12424" xr:uid="{00000000-0005-0000-0000-0000C6020000}"/>
    <cellStyle name="40% - Ênfase5 6 4" xfId="1240" xr:uid="{00000000-0005-0000-0000-0000C7020000}"/>
    <cellStyle name="40% - Ênfase5 6 4 2" xfId="5228" xr:uid="{00000000-0005-0000-0000-0000C8020000}"/>
    <cellStyle name="40% - Ênfase5 6 4 2 2" xfId="14382" xr:uid="{00000000-0005-0000-0000-0000C9020000}"/>
    <cellStyle name="40% - Ênfase5 6 4 3" xfId="10394" xr:uid="{00000000-0005-0000-0000-0000CA020000}"/>
    <cellStyle name="40% - Ênfase5 6 5" xfId="5225" xr:uid="{00000000-0005-0000-0000-0000CB020000}"/>
    <cellStyle name="40% - Ênfase5 6 5 2" xfId="14379" xr:uid="{00000000-0005-0000-0000-0000CC020000}"/>
    <cellStyle name="40% - Ênfase5 6 6" xfId="9435" xr:uid="{00000000-0005-0000-0000-0000CD020000}"/>
    <cellStyle name="40% - Ênfase6 2" xfId="22" xr:uid="{00000000-0005-0000-0000-0000CE020000}"/>
    <cellStyle name="40% - Ênfase6 2 2" xfId="278" xr:uid="{00000000-0005-0000-0000-0000CF020000}"/>
    <cellStyle name="40% - Ênfase6 3" xfId="279" xr:uid="{00000000-0005-0000-0000-0000D0020000}"/>
    <cellStyle name="40% - Ênfase6 3 2" xfId="1752" xr:uid="{00000000-0005-0000-0000-0000D1020000}"/>
    <cellStyle name="40% - Ênfase6 3 2 2" xfId="5230" xr:uid="{00000000-0005-0000-0000-0000D2020000}"/>
    <cellStyle name="40% - Ênfase6 3 2 2 2" xfId="14384" xr:uid="{00000000-0005-0000-0000-0000D3020000}"/>
    <cellStyle name="40% - Ênfase6 3 2 3" xfId="10906" xr:uid="{00000000-0005-0000-0000-0000D4020000}"/>
    <cellStyle name="40% - Ênfase6 3 3" xfId="3271" xr:uid="{00000000-0005-0000-0000-0000D5020000}"/>
    <cellStyle name="40% - Ênfase6 3 3 2" xfId="5231" xr:uid="{00000000-0005-0000-0000-0000D6020000}"/>
    <cellStyle name="40% - Ênfase6 3 3 2 2" xfId="14385" xr:uid="{00000000-0005-0000-0000-0000D7020000}"/>
    <cellStyle name="40% - Ênfase6 3 3 3" xfId="12425" xr:uid="{00000000-0005-0000-0000-0000D8020000}"/>
    <cellStyle name="40% - Ênfase6 3 4" xfId="1241" xr:uid="{00000000-0005-0000-0000-0000D9020000}"/>
    <cellStyle name="40% - Ênfase6 3 4 2" xfId="5232" xr:uid="{00000000-0005-0000-0000-0000DA020000}"/>
    <cellStyle name="40% - Ênfase6 3 4 2 2" xfId="14386" xr:uid="{00000000-0005-0000-0000-0000DB020000}"/>
    <cellStyle name="40% - Ênfase6 3 4 3" xfId="10395" xr:uid="{00000000-0005-0000-0000-0000DC020000}"/>
    <cellStyle name="40% - Ênfase6 3 5" xfId="5229" xr:uid="{00000000-0005-0000-0000-0000DD020000}"/>
    <cellStyle name="40% - Ênfase6 3 5 2" xfId="14383" xr:uid="{00000000-0005-0000-0000-0000DE020000}"/>
    <cellStyle name="40% - Ênfase6 3 6" xfId="9437" xr:uid="{00000000-0005-0000-0000-0000DF020000}"/>
    <cellStyle name="40% - Ênfase6 4" xfId="280" xr:uid="{00000000-0005-0000-0000-0000E0020000}"/>
    <cellStyle name="40% - Ênfase6 5" xfId="281" xr:uid="{00000000-0005-0000-0000-0000E1020000}"/>
    <cellStyle name="40% - Ênfase6 5 2" xfId="1753" xr:uid="{00000000-0005-0000-0000-0000E2020000}"/>
    <cellStyle name="40% - Ênfase6 5 2 2" xfId="5234" xr:uid="{00000000-0005-0000-0000-0000E3020000}"/>
    <cellStyle name="40% - Ênfase6 5 2 2 2" xfId="14388" xr:uid="{00000000-0005-0000-0000-0000E4020000}"/>
    <cellStyle name="40% - Ênfase6 5 2 3" xfId="10907" xr:uid="{00000000-0005-0000-0000-0000E5020000}"/>
    <cellStyle name="40% - Ênfase6 5 3" xfId="3272" xr:uid="{00000000-0005-0000-0000-0000E6020000}"/>
    <cellStyle name="40% - Ênfase6 5 3 2" xfId="5235" xr:uid="{00000000-0005-0000-0000-0000E7020000}"/>
    <cellStyle name="40% - Ênfase6 5 3 2 2" xfId="14389" xr:uid="{00000000-0005-0000-0000-0000E8020000}"/>
    <cellStyle name="40% - Ênfase6 5 3 3" xfId="12426" xr:uid="{00000000-0005-0000-0000-0000E9020000}"/>
    <cellStyle name="40% - Ênfase6 5 4" xfId="1242" xr:uid="{00000000-0005-0000-0000-0000EA020000}"/>
    <cellStyle name="40% - Ênfase6 5 4 2" xfId="5236" xr:uid="{00000000-0005-0000-0000-0000EB020000}"/>
    <cellStyle name="40% - Ênfase6 5 4 2 2" xfId="14390" xr:uid="{00000000-0005-0000-0000-0000EC020000}"/>
    <cellStyle name="40% - Ênfase6 5 4 3" xfId="10396" xr:uid="{00000000-0005-0000-0000-0000ED020000}"/>
    <cellStyle name="40% - Ênfase6 5 5" xfId="5233" xr:uid="{00000000-0005-0000-0000-0000EE020000}"/>
    <cellStyle name="40% - Ênfase6 5 5 2" xfId="14387" xr:uid="{00000000-0005-0000-0000-0000EF020000}"/>
    <cellStyle name="40% - Ênfase6 5 6" xfId="9439" xr:uid="{00000000-0005-0000-0000-0000F0020000}"/>
    <cellStyle name="40% - Ênfase6 6" xfId="282" xr:uid="{00000000-0005-0000-0000-0000F1020000}"/>
    <cellStyle name="40% - Ênfase6 6 2" xfId="1754" xr:uid="{00000000-0005-0000-0000-0000F2020000}"/>
    <cellStyle name="40% - Ênfase6 6 2 2" xfId="5238" xr:uid="{00000000-0005-0000-0000-0000F3020000}"/>
    <cellStyle name="40% - Ênfase6 6 2 2 2" xfId="14392" xr:uid="{00000000-0005-0000-0000-0000F4020000}"/>
    <cellStyle name="40% - Ênfase6 6 2 3" xfId="10908" xr:uid="{00000000-0005-0000-0000-0000F5020000}"/>
    <cellStyle name="40% - Ênfase6 6 3" xfId="3273" xr:uid="{00000000-0005-0000-0000-0000F6020000}"/>
    <cellStyle name="40% - Ênfase6 6 3 2" xfId="5239" xr:uid="{00000000-0005-0000-0000-0000F7020000}"/>
    <cellStyle name="40% - Ênfase6 6 3 2 2" xfId="14393" xr:uid="{00000000-0005-0000-0000-0000F8020000}"/>
    <cellStyle name="40% - Ênfase6 6 3 3" xfId="12427" xr:uid="{00000000-0005-0000-0000-0000F9020000}"/>
    <cellStyle name="40% - Ênfase6 6 4" xfId="1243" xr:uid="{00000000-0005-0000-0000-0000FA020000}"/>
    <cellStyle name="40% - Ênfase6 6 4 2" xfId="5240" xr:uid="{00000000-0005-0000-0000-0000FB020000}"/>
    <cellStyle name="40% - Ênfase6 6 4 2 2" xfId="14394" xr:uid="{00000000-0005-0000-0000-0000FC020000}"/>
    <cellStyle name="40% - Ênfase6 6 4 3" xfId="10397" xr:uid="{00000000-0005-0000-0000-0000FD020000}"/>
    <cellStyle name="40% - Ênfase6 6 5" xfId="5237" xr:uid="{00000000-0005-0000-0000-0000FE020000}"/>
    <cellStyle name="40% - Ênfase6 6 5 2" xfId="14391" xr:uid="{00000000-0005-0000-0000-0000FF020000}"/>
    <cellStyle name="40% - Ênfase6 6 6" xfId="9440" xr:uid="{00000000-0005-0000-0000-000000030000}"/>
    <cellStyle name="60% - Ênfase1 2" xfId="23" xr:uid="{00000000-0005-0000-0000-000001030000}"/>
    <cellStyle name="60% - Ênfase1 2 2" xfId="283" xr:uid="{00000000-0005-0000-0000-000002030000}"/>
    <cellStyle name="60% - Ênfase1 3" xfId="284" xr:uid="{00000000-0005-0000-0000-000003030000}"/>
    <cellStyle name="60% - Ênfase2 2" xfId="24" xr:uid="{00000000-0005-0000-0000-000004030000}"/>
    <cellStyle name="60% - Ênfase2 2 2" xfId="285" xr:uid="{00000000-0005-0000-0000-000005030000}"/>
    <cellStyle name="60% - Ênfase2 3" xfId="286" xr:uid="{00000000-0005-0000-0000-000006030000}"/>
    <cellStyle name="60% - Ênfase3 2" xfId="25" xr:uid="{00000000-0005-0000-0000-000007030000}"/>
    <cellStyle name="60% - Ênfase3 2 2" xfId="287" xr:uid="{00000000-0005-0000-0000-000008030000}"/>
    <cellStyle name="60% - Ênfase3 3" xfId="288" xr:uid="{00000000-0005-0000-0000-000009030000}"/>
    <cellStyle name="60% - Ênfase3 4" xfId="289" xr:uid="{00000000-0005-0000-0000-00000A030000}"/>
    <cellStyle name="60% - Ênfase4 2" xfId="26" xr:uid="{00000000-0005-0000-0000-00000B030000}"/>
    <cellStyle name="60% - Ênfase4 2 2" xfId="290" xr:uid="{00000000-0005-0000-0000-00000C030000}"/>
    <cellStyle name="60% - Ênfase4 3" xfId="291" xr:uid="{00000000-0005-0000-0000-00000D030000}"/>
    <cellStyle name="60% - Ênfase4 4" xfId="292" xr:uid="{00000000-0005-0000-0000-00000E030000}"/>
    <cellStyle name="60% - Ênfase5 2" xfId="27" xr:uid="{00000000-0005-0000-0000-00000F030000}"/>
    <cellStyle name="60% - Ênfase5 2 2" xfId="293" xr:uid="{00000000-0005-0000-0000-000010030000}"/>
    <cellStyle name="60% - Ênfase5 3" xfId="294" xr:uid="{00000000-0005-0000-0000-000011030000}"/>
    <cellStyle name="60% - Ênfase6 2" xfId="28" xr:uid="{00000000-0005-0000-0000-000012030000}"/>
    <cellStyle name="60% - Ênfase6 3" xfId="295" xr:uid="{00000000-0005-0000-0000-000013030000}"/>
    <cellStyle name="60% - Ênfase6 4" xfId="296" xr:uid="{00000000-0005-0000-0000-000014030000}"/>
    <cellStyle name="A3 297 x 420 mm" xfId="29" xr:uid="{00000000-0005-0000-0000-000015030000}"/>
    <cellStyle name="Bom" xfId="1134" builtinId="26"/>
    <cellStyle name="Bom 2" xfId="30" xr:uid="{00000000-0005-0000-0000-000017030000}"/>
    <cellStyle name="Bom 2 2" xfId="297" xr:uid="{00000000-0005-0000-0000-000018030000}"/>
    <cellStyle name="Bom 2 2 2" xfId="298" xr:uid="{00000000-0005-0000-0000-000019030000}"/>
    <cellStyle name="Bom 2 2 3" xfId="299" xr:uid="{00000000-0005-0000-0000-00001A030000}"/>
    <cellStyle name="Bom 2 2 4" xfId="300" xr:uid="{00000000-0005-0000-0000-00001B030000}"/>
    <cellStyle name="Bom 2 3" xfId="301" xr:uid="{00000000-0005-0000-0000-00001C030000}"/>
    <cellStyle name="Bom 2 4" xfId="302" xr:uid="{00000000-0005-0000-0000-00001D030000}"/>
    <cellStyle name="Bom 2 5" xfId="303" xr:uid="{00000000-0005-0000-0000-00001E030000}"/>
    <cellStyle name="Bom 3" xfId="31" xr:uid="{00000000-0005-0000-0000-00001F030000}"/>
    <cellStyle name="Bom 3 2" xfId="304" xr:uid="{00000000-0005-0000-0000-000020030000}"/>
    <cellStyle name="Bom 3 3" xfId="305" xr:uid="{00000000-0005-0000-0000-000021030000}"/>
    <cellStyle name="Bom 4" xfId="32" xr:uid="{00000000-0005-0000-0000-000022030000}"/>
    <cellStyle name="Bom 4 2" xfId="306" xr:uid="{00000000-0005-0000-0000-000023030000}"/>
    <cellStyle name="Bom 4 2 2" xfId="307" xr:uid="{00000000-0005-0000-0000-000024030000}"/>
    <cellStyle name="Bom 4 3" xfId="308" xr:uid="{00000000-0005-0000-0000-000025030000}"/>
    <cellStyle name="Bom 4 4" xfId="1121" xr:uid="{00000000-0005-0000-0000-000026030000}"/>
    <cellStyle name="Bom 5" xfId="309" xr:uid="{00000000-0005-0000-0000-000027030000}"/>
    <cellStyle name="Bom 5 2" xfId="310" xr:uid="{00000000-0005-0000-0000-000028030000}"/>
    <cellStyle name="Bom 5 3" xfId="311" xr:uid="{00000000-0005-0000-0000-000029030000}"/>
    <cellStyle name="Bom 5 4" xfId="312" xr:uid="{00000000-0005-0000-0000-00002A030000}"/>
    <cellStyle name="Bom 6" xfId="313" xr:uid="{00000000-0005-0000-0000-00002B030000}"/>
    <cellStyle name="Bom 6 2" xfId="314" xr:uid="{00000000-0005-0000-0000-00002C030000}"/>
    <cellStyle name="Bom 7" xfId="315" xr:uid="{00000000-0005-0000-0000-00002D030000}"/>
    <cellStyle name="Cálculo 10" xfId="9118" xr:uid="{00000000-0005-0000-0000-00002E030000}"/>
    <cellStyle name="Cálculo 10 2" xfId="18249" xr:uid="{00000000-0005-0000-0000-00002F030000}"/>
    <cellStyle name="Cálculo 10 3" xfId="25235" xr:uid="{00000000-0005-0000-0000-000030030000}"/>
    <cellStyle name="Cálculo 10 4" xfId="25504" xr:uid="{00000000-0005-0000-0000-000031030000}"/>
    <cellStyle name="Cálculo 10 5" xfId="35539" xr:uid="{00000000-0005-0000-0000-000032030000}"/>
    <cellStyle name="Cálculo 10 6" xfId="38461" xr:uid="{00000000-0005-0000-0000-000033030000}"/>
    <cellStyle name="Cálculo 11" xfId="9119" xr:uid="{00000000-0005-0000-0000-000034030000}"/>
    <cellStyle name="Cálculo 11 2" xfId="18250" xr:uid="{00000000-0005-0000-0000-000035030000}"/>
    <cellStyle name="Cálculo 11 3" xfId="25236" xr:uid="{00000000-0005-0000-0000-000036030000}"/>
    <cellStyle name="Cálculo 11 4" xfId="24365" xr:uid="{00000000-0005-0000-0000-000037030000}"/>
    <cellStyle name="Cálculo 11 5" xfId="35540" xr:uid="{00000000-0005-0000-0000-000038030000}"/>
    <cellStyle name="Cálculo 11 6" xfId="38462" xr:uid="{00000000-0005-0000-0000-000039030000}"/>
    <cellStyle name="Cálculo 2" xfId="33" xr:uid="{00000000-0005-0000-0000-00003A030000}"/>
    <cellStyle name="Cálculo 2 10" xfId="25516" xr:uid="{00000000-0005-0000-0000-00003B030000}"/>
    <cellStyle name="Cálculo 2 11" xfId="31867" xr:uid="{00000000-0005-0000-0000-00003C030000}"/>
    <cellStyle name="Cálculo 2 12" xfId="35521" xr:uid="{00000000-0005-0000-0000-00003D030000}"/>
    <cellStyle name="Cálculo 2 13" xfId="38457" xr:uid="{00000000-0005-0000-0000-00003E030000}"/>
    <cellStyle name="Cálculo 2 2" xfId="316" xr:uid="{00000000-0005-0000-0000-00003F030000}"/>
    <cellStyle name="Cálculo 2 2 10" xfId="2868" xr:uid="{00000000-0005-0000-0000-000040030000}"/>
    <cellStyle name="Cálculo 2 2 10 2" xfId="5242" xr:uid="{00000000-0005-0000-0000-000041030000}"/>
    <cellStyle name="Cálculo 2 2 10 2 2" xfId="14396" xr:uid="{00000000-0005-0000-0000-000042030000}"/>
    <cellStyle name="Cálculo 2 2 10 2 3" xfId="21392" xr:uid="{00000000-0005-0000-0000-000043030000}"/>
    <cellStyle name="Cálculo 2 2 10 2 4" xfId="24333" xr:uid="{00000000-0005-0000-0000-000044030000}"/>
    <cellStyle name="Cálculo 2 2 10 2 5" xfId="32287" xr:uid="{00000000-0005-0000-0000-000045030000}"/>
    <cellStyle name="Cálculo 2 2 10 2 6" xfId="35962" xr:uid="{00000000-0005-0000-0000-000046030000}"/>
    <cellStyle name="Cálculo 2 2 10 2 7" xfId="38688" xr:uid="{00000000-0005-0000-0000-000047030000}"/>
    <cellStyle name="Cálculo 2 2 10 3" xfId="12022" xr:uid="{00000000-0005-0000-0000-000048030000}"/>
    <cellStyle name="Cálculo 2 2 10 4" xfId="19025" xr:uid="{00000000-0005-0000-0000-000049030000}"/>
    <cellStyle name="Cálculo 2 2 10 5" xfId="24655" xr:uid="{00000000-0005-0000-0000-00004A030000}"/>
    <cellStyle name="Cálculo 2 2 10 6" xfId="22653" xr:uid="{00000000-0005-0000-0000-00004B030000}"/>
    <cellStyle name="Cálculo 2 2 10 7" xfId="22490" xr:uid="{00000000-0005-0000-0000-00004C030000}"/>
    <cellStyle name="Cálculo 2 2 10 8" xfId="15452" xr:uid="{00000000-0005-0000-0000-00004D030000}"/>
    <cellStyle name="Cálculo 2 2 10 9" xfId="25943" xr:uid="{00000000-0005-0000-0000-00004E030000}"/>
    <cellStyle name="Cálculo 2 2 11" xfId="2882" xr:uid="{00000000-0005-0000-0000-00004F030000}"/>
    <cellStyle name="Cálculo 2 2 11 2" xfId="5243" xr:uid="{00000000-0005-0000-0000-000050030000}"/>
    <cellStyle name="Cálculo 2 2 11 2 2" xfId="14397" xr:uid="{00000000-0005-0000-0000-000051030000}"/>
    <cellStyle name="Cálculo 2 2 11 2 3" xfId="21393" xr:uid="{00000000-0005-0000-0000-000052030000}"/>
    <cellStyle name="Cálculo 2 2 11 2 4" xfId="26860" xr:uid="{00000000-0005-0000-0000-000053030000}"/>
    <cellStyle name="Cálculo 2 2 11 2 5" xfId="32288" xr:uid="{00000000-0005-0000-0000-000054030000}"/>
    <cellStyle name="Cálculo 2 2 11 2 6" xfId="35963" xr:uid="{00000000-0005-0000-0000-000055030000}"/>
    <cellStyle name="Cálculo 2 2 11 2 7" xfId="38689" xr:uid="{00000000-0005-0000-0000-000056030000}"/>
    <cellStyle name="Cálculo 2 2 11 3" xfId="12036" xr:uid="{00000000-0005-0000-0000-000057030000}"/>
    <cellStyle name="Cálculo 2 2 11 4" xfId="19039" xr:uid="{00000000-0005-0000-0000-000058030000}"/>
    <cellStyle name="Cálculo 2 2 11 5" xfId="17286" xr:uid="{00000000-0005-0000-0000-000059030000}"/>
    <cellStyle name="Cálculo 2 2 11 6" xfId="27883" xr:uid="{00000000-0005-0000-0000-00005A030000}"/>
    <cellStyle name="Cálculo 2 2 11 7" xfId="29893" xr:uid="{00000000-0005-0000-0000-00005B030000}"/>
    <cellStyle name="Cálculo 2 2 11 8" xfId="33869" xr:uid="{00000000-0005-0000-0000-00005C030000}"/>
    <cellStyle name="Cálculo 2 2 11 9" xfId="37431" xr:uid="{00000000-0005-0000-0000-00005D030000}"/>
    <cellStyle name="Cálculo 2 2 12" xfId="4145" xr:uid="{00000000-0005-0000-0000-00005E030000}"/>
    <cellStyle name="Cálculo 2 2 12 2" xfId="5244" xr:uid="{00000000-0005-0000-0000-00005F030000}"/>
    <cellStyle name="Cálculo 2 2 12 2 2" xfId="14398" xr:uid="{00000000-0005-0000-0000-000060030000}"/>
    <cellStyle name="Cálculo 2 2 12 2 3" xfId="21394" xr:uid="{00000000-0005-0000-0000-000061030000}"/>
    <cellStyle name="Cálculo 2 2 12 2 4" xfId="26829" xr:uid="{00000000-0005-0000-0000-000062030000}"/>
    <cellStyle name="Cálculo 2 2 12 2 5" xfId="32289" xr:uid="{00000000-0005-0000-0000-000063030000}"/>
    <cellStyle name="Cálculo 2 2 12 2 6" xfId="35964" xr:uid="{00000000-0005-0000-0000-000064030000}"/>
    <cellStyle name="Cálculo 2 2 12 2 7" xfId="38690" xr:uid="{00000000-0005-0000-0000-000065030000}"/>
    <cellStyle name="Cálculo 2 2 12 3" xfId="13299" xr:uid="{00000000-0005-0000-0000-000066030000}"/>
    <cellStyle name="Cálculo 2 2 12 4" xfId="20297" xr:uid="{00000000-0005-0000-0000-000067030000}"/>
    <cellStyle name="Cálculo 2 2 12 5" xfId="21316" xr:uid="{00000000-0005-0000-0000-000068030000}"/>
    <cellStyle name="Cálculo 2 2 12 6" xfId="28140" xr:uid="{00000000-0005-0000-0000-000069030000}"/>
    <cellStyle name="Cálculo 2 2 12 7" xfId="28638" xr:uid="{00000000-0005-0000-0000-00006A030000}"/>
    <cellStyle name="Cálculo 2 2 12 8" xfId="31694" xr:uid="{00000000-0005-0000-0000-00006B030000}"/>
    <cellStyle name="Cálculo 2 2 12 9" xfId="35374" xr:uid="{00000000-0005-0000-0000-00006C030000}"/>
    <cellStyle name="Cálculo 2 2 13" xfId="5241" xr:uid="{00000000-0005-0000-0000-00006D030000}"/>
    <cellStyle name="Cálculo 2 2 13 2" xfId="14395" xr:uid="{00000000-0005-0000-0000-00006E030000}"/>
    <cellStyle name="Cálculo 2 2 13 3" xfId="21391" xr:uid="{00000000-0005-0000-0000-00006F030000}"/>
    <cellStyle name="Cálculo 2 2 13 4" xfId="26859" xr:uid="{00000000-0005-0000-0000-000070030000}"/>
    <cellStyle name="Cálculo 2 2 13 5" xfId="32286" xr:uid="{00000000-0005-0000-0000-000071030000}"/>
    <cellStyle name="Cálculo 2 2 13 6" xfId="35961" xr:uid="{00000000-0005-0000-0000-000072030000}"/>
    <cellStyle name="Cálculo 2 2 13 7" xfId="38687" xr:uid="{00000000-0005-0000-0000-000073030000}"/>
    <cellStyle name="Cálculo 2 2 14" xfId="9474" xr:uid="{00000000-0005-0000-0000-000074030000}"/>
    <cellStyle name="Cálculo 2 2 15" xfId="17977" xr:uid="{00000000-0005-0000-0000-000075030000}"/>
    <cellStyle name="Cálculo 2 2 16" xfId="29328" xr:uid="{00000000-0005-0000-0000-000076030000}"/>
    <cellStyle name="Cálculo 2 2 17" xfId="25101" xr:uid="{00000000-0005-0000-0000-000077030000}"/>
    <cellStyle name="Cálculo 2 2 18" xfId="31749" xr:uid="{00000000-0005-0000-0000-000078030000}"/>
    <cellStyle name="Cálculo 2 2 19" xfId="35429" xr:uid="{00000000-0005-0000-0000-000079030000}"/>
    <cellStyle name="Cálculo 2 2 2" xfId="317" xr:uid="{00000000-0005-0000-0000-00007A030000}"/>
    <cellStyle name="Cálculo 2 2 2 10" xfId="2883" xr:uid="{00000000-0005-0000-0000-00007B030000}"/>
    <cellStyle name="Cálculo 2 2 2 10 2" xfId="5246" xr:uid="{00000000-0005-0000-0000-00007C030000}"/>
    <cellStyle name="Cálculo 2 2 2 10 2 2" xfId="14400" xr:uid="{00000000-0005-0000-0000-00007D030000}"/>
    <cellStyle name="Cálculo 2 2 2 10 2 3" xfId="21396" xr:uid="{00000000-0005-0000-0000-00007E030000}"/>
    <cellStyle name="Cálculo 2 2 2 10 2 4" xfId="24967" xr:uid="{00000000-0005-0000-0000-00007F030000}"/>
    <cellStyle name="Cálculo 2 2 2 10 2 5" xfId="32291" xr:uid="{00000000-0005-0000-0000-000080030000}"/>
    <cellStyle name="Cálculo 2 2 2 10 2 6" xfId="35966" xr:uid="{00000000-0005-0000-0000-000081030000}"/>
    <cellStyle name="Cálculo 2 2 2 10 2 7" xfId="38692" xr:uid="{00000000-0005-0000-0000-000082030000}"/>
    <cellStyle name="Cálculo 2 2 2 10 3" xfId="12037" xr:uid="{00000000-0005-0000-0000-000083030000}"/>
    <cellStyle name="Cálculo 2 2 2 10 4" xfId="19040" xr:uid="{00000000-0005-0000-0000-000084030000}"/>
    <cellStyle name="Cálculo 2 2 2 10 5" xfId="9941" xr:uid="{00000000-0005-0000-0000-000085030000}"/>
    <cellStyle name="Cálculo 2 2 2 10 6" xfId="9990" xr:uid="{00000000-0005-0000-0000-000086030000}"/>
    <cellStyle name="Cálculo 2 2 2 10 7" xfId="29164" xr:uid="{00000000-0005-0000-0000-000087030000}"/>
    <cellStyle name="Cálculo 2 2 2 10 8" xfId="22869" xr:uid="{00000000-0005-0000-0000-000088030000}"/>
    <cellStyle name="Cálculo 2 2 2 10 9" xfId="31286" xr:uid="{00000000-0005-0000-0000-000089030000}"/>
    <cellStyle name="Cálculo 2 2 2 11" xfId="4325" xr:uid="{00000000-0005-0000-0000-00008A030000}"/>
    <cellStyle name="Cálculo 2 2 2 11 2" xfId="5247" xr:uid="{00000000-0005-0000-0000-00008B030000}"/>
    <cellStyle name="Cálculo 2 2 2 11 2 2" xfId="14401" xr:uid="{00000000-0005-0000-0000-00008C030000}"/>
    <cellStyle name="Cálculo 2 2 2 11 2 3" xfId="21397" xr:uid="{00000000-0005-0000-0000-00008D030000}"/>
    <cellStyle name="Cálculo 2 2 2 11 2 4" xfId="24966" xr:uid="{00000000-0005-0000-0000-00008E030000}"/>
    <cellStyle name="Cálculo 2 2 2 11 2 5" xfId="32292" xr:uid="{00000000-0005-0000-0000-00008F030000}"/>
    <cellStyle name="Cálculo 2 2 2 11 2 6" xfId="35967" xr:uid="{00000000-0005-0000-0000-000090030000}"/>
    <cellStyle name="Cálculo 2 2 2 11 2 7" xfId="38693" xr:uid="{00000000-0005-0000-0000-000091030000}"/>
    <cellStyle name="Cálculo 2 2 2 11 3" xfId="13479" xr:uid="{00000000-0005-0000-0000-000092030000}"/>
    <cellStyle name="Cálculo 2 2 2 11 4" xfId="20477" xr:uid="{00000000-0005-0000-0000-000093030000}"/>
    <cellStyle name="Cálculo 2 2 2 11 5" xfId="27668" xr:uid="{00000000-0005-0000-0000-000094030000}"/>
    <cellStyle name="Cálculo 2 2 2 11 6" xfId="28838" xr:uid="{00000000-0005-0000-0000-000095030000}"/>
    <cellStyle name="Cálculo 2 2 2 11 7" xfId="26471" xr:uid="{00000000-0005-0000-0000-000096030000}"/>
    <cellStyle name="Cálculo 2 2 2 11 8" xfId="33333" xr:uid="{00000000-0005-0000-0000-000097030000}"/>
    <cellStyle name="Cálculo 2 2 2 11 9" xfId="37008" xr:uid="{00000000-0005-0000-0000-000098030000}"/>
    <cellStyle name="Cálculo 2 2 2 12" xfId="5245" xr:uid="{00000000-0005-0000-0000-000099030000}"/>
    <cellStyle name="Cálculo 2 2 2 12 2" xfId="14399" xr:uid="{00000000-0005-0000-0000-00009A030000}"/>
    <cellStyle name="Cálculo 2 2 2 12 3" xfId="21395" xr:uid="{00000000-0005-0000-0000-00009B030000}"/>
    <cellStyle name="Cálculo 2 2 2 12 4" xfId="26863" xr:uid="{00000000-0005-0000-0000-00009C030000}"/>
    <cellStyle name="Cálculo 2 2 2 12 5" xfId="32290" xr:uid="{00000000-0005-0000-0000-00009D030000}"/>
    <cellStyle name="Cálculo 2 2 2 12 6" xfId="35965" xr:uid="{00000000-0005-0000-0000-00009E030000}"/>
    <cellStyle name="Cálculo 2 2 2 12 7" xfId="38691" xr:uid="{00000000-0005-0000-0000-00009F030000}"/>
    <cellStyle name="Cálculo 2 2 2 13" xfId="9475" xr:uid="{00000000-0005-0000-0000-0000A0030000}"/>
    <cellStyle name="Cálculo 2 2 2 14" xfId="17976" xr:uid="{00000000-0005-0000-0000-0000A1030000}"/>
    <cellStyle name="Cálculo 2 2 2 15" xfId="18157" xr:uid="{00000000-0005-0000-0000-0000A2030000}"/>
    <cellStyle name="Cálculo 2 2 2 16" xfId="28219" xr:uid="{00000000-0005-0000-0000-0000A3030000}"/>
    <cellStyle name="Cálculo 2 2 2 17" xfId="29144" xr:uid="{00000000-0005-0000-0000-0000A4030000}"/>
    <cellStyle name="Cálculo 2 2 2 18" xfId="29156" xr:uid="{00000000-0005-0000-0000-0000A5030000}"/>
    <cellStyle name="Cálculo 2 2 2 19" xfId="35537" xr:uid="{00000000-0005-0000-0000-0000A6030000}"/>
    <cellStyle name="Cálculo 2 2 2 2" xfId="1684" xr:uid="{00000000-0005-0000-0000-0000A7030000}"/>
    <cellStyle name="Cálculo 2 2 2 2 10" xfId="28660" xr:uid="{00000000-0005-0000-0000-0000A8030000}"/>
    <cellStyle name="Cálculo 2 2 2 2 11" xfId="10700" xr:uid="{00000000-0005-0000-0000-0000A9030000}"/>
    <cellStyle name="Cálculo 2 2 2 2 12" xfId="17503" xr:uid="{00000000-0005-0000-0000-0000AA030000}"/>
    <cellStyle name="Cálculo 2 2 2 2 13" xfId="30222" xr:uid="{00000000-0005-0000-0000-0000AB030000}"/>
    <cellStyle name="Cálculo 2 2 2 2 14" xfId="34193" xr:uid="{00000000-0005-0000-0000-0000AC030000}"/>
    <cellStyle name="Cálculo 2 2 2 2 2" xfId="2511" xr:uid="{00000000-0005-0000-0000-0000AD030000}"/>
    <cellStyle name="Cálculo 2 2 2 2 2 2" xfId="5249" xr:uid="{00000000-0005-0000-0000-0000AE030000}"/>
    <cellStyle name="Cálculo 2 2 2 2 2 2 2" xfId="14403" xr:uid="{00000000-0005-0000-0000-0000AF030000}"/>
    <cellStyle name="Cálculo 2 2 2 2 2 2 3" xfId="21399" xr:uid="{00000000-0005-0000-0000-0000B0030000}"/>
    <cellStyle name="Cálculo 2 2 2 2 2 2 4" xfId="24964" xr:uid="{00000000-0005-0000-0000-0000B1030000}"/>
    <cellStyle name="Cálculo 2 2 2 2 2 2 5" xfId="32294" xr:uid="{00000000-0005-0000-0000-0000B2030000}"/>
    <cellStyle name="Cálculo 2 2 2 2 2 2 6" xfId="35969" xr:uid="{00000000-0005-0000-0000-0000B3030000}"/>
    <cellStyle name="Cálculo 2 2 2 2 2 2 7" xfId="38695" xr:uid="{00000000-0005-0000-0000-0000B4030000}"/>
    <cellStyle name="Cálculo 2 2 2 2 2 3" xfId="11665" xr:uid="{00000000-0005-0000-0000-0000B5030000}"/>
    <cellStyle name="Cálculo 2 2 2 2 2 4" xfId="18668" xr:uid="{00000000-0005-0000-0000-0000B6030000}"/>
    <cellStyle name="Cálculo 2 2 2 2 2 5" xfId="22600" xr:uid="{00000000-0005-0000-0000-0000B7030000}"/>
    <cellStyle name="Cálculo 2 2 2 2 2 6" xfId="19575" xr:uid="{00000000-0005-0000-0000-0000B8030000}"/>
    <cellStyle name="Cálculo 2 2 2 2 2 7" xfId="30076" xr:uid="{00000000-0005-0000-0000-0000B9030000}"/>
    <cellStyle name="Cálculo 2 2 2 2 2 8" xfId="34053" xr:uid="{00000000-0005-0000-0000-0000BA030000}"/>
    <cellStyle name="Cálculo 2 2 2 2 2 9" xfId="37615" xr:uid="{00000000-0005-0000-0000-0000BB030000}"/>
    <cellStyle name="Cálculo 2 2 2 2 3" xfId="3661" xr:uid="{00000000-0005-0000-0000-0000BC030000}"/>
    <cellStyle name="Cálculo 2 2 2 2 3 2" xfId="5250" xr:uid="{00000000-0005-0000-0000-0000BD030000}"/>
    <cellStyle name="Cálculo 2 2 2 2 3 2 2" xfId="14404" xr:uid="{00000000-0005-0000-0000-0000BE030000}"/>
    <cellStyle name="Cálculo 2 2 2 2 3 2 3" xfId="21400" xr:uid="{00000000-0005-0000-0000-0000BF030000}"/>
    <cellStyle name="Cálculo 2 2 2 2 3 2 4" xfId="24080" xr:uid="{00000000-0005-0000-0000-0000C0030000}"/>
    <cellStyle name="Cálculo 2 2 2 2 3 2 5" xfId="32295" xr:uid="{00000000-0005-0000-0000-0000C1030000}"/>
    <cellStyle name="Cálculo 2 2 2 2 3 2 6" xfId="35970" xr:uid="{00000000-0005-0000-0000-0000C2030000}"/>
    <cellStyle name="Cálculo 2 2 2 2 3 2 7" xfId="38696" xr:uid="{00000000-0005-0000-0000-0000C3030000}"/>
    <cellStyle name="Cálculo 2 2 2 2 3 3" xfId="12815" xr:uid="{00000000-0005-0000-0000-0000C4030000}"/>
    <cellStyle name="Cálculo 2 2 2 2 3 4" xfId="19814" xr:uid="{00000000-0005-0000-0000-0000C5030000}"/>
    <cellStyle name="Cálculo 2 2 2 2 3 5" xfId="23068" xr:uid="{00000000-0005-0000-0000-0000C6030000}"/>
    <cellStyle name="Cálculo 2 2 2 2 3 6" xfId="29179" xr:uid="{00000000-0005-0000-0000-0000C7030000}"/>
    <cellStyle name="Cálculo 2 2 2 2 3 7" xfId="19779" xr:uid="{00000000-0005-0000-0000-0000C8030000}"/>
    <cellStyle name="Cálculo 2 2 2 2 3 8" xfId="32099" xr:uid="{00000000-0005-0000-0000-0000C9030000}"/>
    <cellStyle name="Cálculo 2 2 2 2 3 9" xfId="35776" xr:uid="{00000000-0005-0000-0000-0000CA030000}"/>
    <cellStyle name="Cálculo 2 2 2 2 4" xfId="4170" xr:uid="{00000000-0005-0000-0000-0000CB030000}"/>
    <cellStyle name="Cálculo 2 2 2 2 4 2" xfId="5251" xr:uid="{00000000-0005-0000-0000-0000CC030000}"/>
    <cellStyle name="Cálculo 2 2 2 2 4 2 2" xfId="14405" xr:uid="{00000000-0005-0000-0000-0000CD030000}"/>
    <cellStyle name="Cálculo 2 2 2 2 4 2 3" xfId="21401" xr:uid="{00000000-0005-0000-0000-0000CE030000}"/>
    <cellStyle name="Cálculo 2 2 2 2 4 2 4" xfId="24077" xr:uid="{00000000-0005-0000-0000-0000CF030000}"/>
    <cellStyle name="Cálculo 2 2 2 2 4 2 5" xfId="32296" xr:uid="{00000000-0005-0000-0000-0000D0030000}"/>
    <cellStyle name="Cálculo 2 2 2 2 4 2 6" xfId="35971" xr:uid="{00000000-0005-0000-0000-0000D1030000}"/>
    <cellStyle name="Cálculo 2 2 2 2 4 2 7" xfId="38697" xr:uid="{00000000-0005-0000-0000-0000D2030000}"/>
    <cellStyle name="Cálculo 2 2 2 2 4 3" xfId="13324" xr:uid="{00000000-0005-0000-0000-0000D3030000}"/>
    <cellStyle name="Cálculo 2 2 2 2 4 4" xfId="20322" xr:uid="{00000000-0005-0000-0000-0000D4030000}"/>
    <cellStyle name="Cálculo 2 2 2 2 4 5" xfId="27747" xr:uid="{00000000-0005-0000-0000-0000D5030000}"/>
    <cellStyle name="Cálculo 2 2 2 2 4 6" xfId="22987" xr:uid="{00000000-0005-0000-0000-0000D6030000}"/>
    <cellStyle name="Cálculo 2 2 2 2 4 7" xfId="27271" xr:uid="{00000000-0005-0000-0000-0000D7030000}"/>
    <cellStyle name="Cálculo 2 2 2 2 4 8" xfId="33369" xr:uid="{00000000-0005-0000-0000-0000D8030000}"/>
    <cellStyle name="Cálculo 2 2 2 2 4 9" xfId="37044" xr:uid="{00000000-0005-0000-0000-0000D9030000}"/>
    <cellStyle name="Cálculo 2 2 2 2 5" xfId="3079" xr:uid="{00000000-0005-0000-0000-0000DA030000}"/>
    <cellStyle name="Cálculo 2 2 2 2 5 2" xfId="5252" xr:uid="{00000000-0005-0000-0000-0000DB030000}"/>
    <cellStyle name="Cálculo 2 2 2 2 5 2 2" xfId="14406" xr:uid="{00000000-0005-0000-0000-0000DC030000}"/>
    <cellStyle name="Cálculo 2 2 2 2 5 2 3" xfId="21402" xr:uid="{00000000-0005-0000-0000-0000DD030000}"/>
    <cellStyle name="Cálculo 2 2 2 2 5 2 4" xfId="20052" xr:uid="{00000000-0005-0000-0000-0000DE030000}"/>
    <cellStyle name="Cálculo 2 2 2 2 5 2 5" xfId="32297" xr:uid="{00000000-0005-0000-0000-0000DF030000}"/>
    <cellStyle name="Cálculo 2 2 2 2 5 2 6" xfId="35972" xr:uid="{00000000-0005-0000-0000-0000E0030000}"/>
    <cellStyle name="Cálculo 2 2 2 2 5 2 7" xfId="38698" xr:uid="{00000000-0005-0000-0000-0000E1030000}"/>
    <cellStyle name="Cálculo 2 2 2 2 5 3" xfId="12233" xr:uid="{00000000-0005-0000-0000-0000E2030000}"/>
    <cellStyle name="Cálculo 2 2 2 2 5 4" xfId="19236" xr:uid="{00000000-0005-0000-0000-0000E3030000}"/>
    <cellStyle name="Cálculo 2 2 2 2 5 5" xfId="23329" xr:uid="{00000000-0005-0000-0000-0000E4030000}"/>
    <cellStyle name="Cálculo 2 2 2 2 5 6" xfId="26417" xr:uid="{00000000-0005-0000-0000-0000E5030000}"/>
    <cellStyle name="Cálculo 2 2 2 2 5 7" xfId="25651" xr:uid="{00000000-0005-0000-0000-0000E6030000}"/>
    <cellStyle name="Cálculo 2 2 2 2 5 8" xfId="33773" xr:uid="{00000000-0005-0000-0000-0000E7030000}"/>
    <cellStyle name="Cálculo 2 2 2 2 5 9" xfId="37335" xr:uid="{00000000-0005-0000-0000-0000E8030000}"/>
    <cellStyle name="Cálculo 2 2 2 2 6" xfId="3763" xr:uid="{00000000-0005-0000-0000-0000E9030000}"/>
    <cellStyle name="Cálculo 2 2 2 2 6 2" xfId="5253" xr:uid="{00000000-0005-0000-0000-0000EA030000}"/>
    <cellStyle name="Cálculo 2 2 2 2 6 2 2" xfId="14407" xr:uid="{00000000-0005-0000-0000-0000EB030000}"/>
    <cellStyle name="Cálculo 2 2 2 2 6 2 3" xfId="21403" xr:uid="{00000000-0005-0000-0000-0000EC030000}"/>
    <cellStyle name="Cálculo 2 2 2 2 6 2 4" xfId="26864" xr:uid="{00000000-0005-0000-0000-0000ED030000}"/>
    <cellStyle name="Cálculo 2 2 2 2 6 2 5" xfId="32298" xr:uid="{00000000-0005-0000-0000-0000EE030000}"/>
    <cellStyle name="Cálculo 2 2 2 2 6 2 6" xfId="35973" xr:uid="{00000000-0005-0000-0000-0000EF030000}"/>
    <cellStyle name="Cálculo 2 2 2 2 6 2 7" xfId="38699" xr:uid="{00000000-0005-0000-0000-0000F0030000}"/>
    <cellStyle name="Cálculo 2 2 2 2 6 3" xfId="12917" xr:uid="{00000000-0005-0000-0000-0000F1030000}"/>
    <cellStyle name="Cálculo 2 2 2 2 6 4" xfId="19916" xr:uid="{00000000-0005-0000-0000-0000F2030000}"/>
    <cellStyle name="Cálculo 2 2 2 2 6 5" xfId="9615" xr:uid="{00000000-0005-0000-0000-0000F3030000}"/>
    <cellStyle name="Cálculo 2 2 2 2 6 6" xfId="26582" xr:uid="{00000000-0005-0000-0000-0000F4030000}"/>
    <cellStyle name="Cálculo 2 2 2 2 6 7" xfId="17032" xr:uid="{00000000-0005-0000-0000-0000F5030000}"/>
    <cellStyle name="Cálculo 2 2 2 2 6 8" xfId="33533" xr:uid="{00000000-0005-0000-0000-0000F6030000}"/>
    <cellStyle name="Cálculo 2 2 2 2 6 9" xfId="37201" xr:uid="{00000000-0005-0000-0000-0000F7030000}"/>
    <cellStyle name="Cálculo 2 2 2 2 7" xfId="5248" xr:uid="{00000000-0005-0000-0000-0000F8030000}"/>
    <cellStyle name="Cálculo 2 2 2 2 7 2" xfId="14402" xr:uid="{00000000-0005-0000-0000-0000F9030000}"/>
    <cellStyle name="Cálculo 2 2 2 2 7 3" xfId="21398" xr:uid="{00000000-0005-0000-0000-0000FA030000}"/>
    <cellStyle name="Cálculo 2 2 2 2 7 4" xfId="24965" xr:uid="{00000000-0005-0000-0000-0000FB030000}"/>
    <cellStyle name="Cálculo 2 2 2 2 7 5" xfId="32293" xr:uid="{00000000-0005-0000-0000-0000FC030000}"/>
    <cellStyle name="Cálculo 2 2 2 2 7 6" xfId="35968" xr:uid="{00000000-0005-0000-0000-0000FD030000}"/>
    <cellStyle name="Cálculo 2 2 2 2 7 7" xfId="38694" xr:uid="{00000000-0005-0000-0000-0000FE030000}"/>
    <cellStyle name="Cálculo 2 2 2 2 8" xfId="10838" xr:uid="{00000000-0005-0000-0000-0000FF030000}"/>
    <cellStyle name="Cálculo 2 2 2 2 9" xfId="9733" xr:uid="{00000000-0005-0000-0000-000000040000}"/>
    <cellStyle name="Cálculo 2 2 2 3" xfId="2283" xr:uid="{00000000-0005-0000-0000-000001040000}"/>
    <cellStyle name="Cálculo 2 2 2 3 10" xfId="18206" xr:uid="{00000000-0005-0000-0000-000002040000}"/>
    <cellStyle name="Cálculo 2 2 2 3 11" xfId="17772" xr:uid="{00000000-0005-0000-0000-000003040000}"/>
    <cellStyle name="Cálculo 2 2 2 3 12" xfId="30181" xr:uid="{00000000-0005-0000-0000-000004040000}"/>
    <cellStyle name="Cálculo 2 2 2 3 13" xfId="31467" xr:uid="{00000000-0005-0000-0000-000005040000}"/>
    <cellStyle name="Cálculo 2 2 2 3 14" xfId="35171" xr:uid="{00000000-0005-0000-0000-000006040000}"/>
    <cellStyle name="Cálculo 2 2 2 3 2" xfId="2683" xr:uid="{00000000-0005-0000-0000-000007040000}"/>
    <cellStyle name="Cálculo 2 2 2 3 2 2" xfId="5255" xr:uid="{00000000-0005-0000-0000-000008040000}"/>
    <cellStyle name="Cálculo 2 2 2 3 2 2 2" xfId="14409" xr:uid="{00000000-0005-0000-0000-000009040000}"/>
    <cellStyle name="Cálculo 2 2 2 3 2 2 3" xfId="21405" xr:uid="{00000000-0005-0000-0000-00000A040000}"/>
    <cellStyle name="Cálculo 2 2 2 3 2 2 4" xfId="26865" xr:uid="{00000000-0005-0000-0000-00000B040000}"/>
    <cellStyle name="Cálculo 2 2 2 3 2 2 5" xfId="32300" xr:uid="{00000000-0005-0000-0000-00000C040000}"/>
    <cellStyle name="Cálculo 2 2 2 3 2 2 6" xfId="35975" xr:uid="{00000000-0005-0000-0000-00000D040000}"/>
    <cellStyle name="Cálculo 2 2 2 3 2 2 7" xfId="38701" xr:uid="{00000000-0005-0000-0000-00000E040000}"/>
    <cellStyle name="Cálculo 2 2 2 3 2 3" xfId="11837" xr:uid="{00000000-0005-0000-0000-00000F040000}"/>
    <cellStyle name="Cálculo 2 2 2 3 2 4" xfId="18840" xr:uid="{00000000-0005-0000-0000-000010040000}"/>
    <cellStyle name="Cálculo 2 2 2 3 2 5" xfId="18143" xr:uid="{00000000-0005-0000-0000-000011040000}"/>
    <cellStyle name="Cálculo 2 2 2 3 2 6" xfId="21334" xr:uid="{00000000-0005-0000-0000-000012040000}"/>
    <cellStyle name="Cálculo 2 2 2 3 2 7" xfId="28111" xr:uid="{00000000-0005-0000-0000-000013040000}"/>
    <cellStyle name="Cálculo 2 2 2 3 2 8" xfId="15525" xr:uid="{00000000-0005-0000-0000-000014040000}"/>
    <cellStyle name="Cálculo 2 2 2 3 2 9" xfId="34981" xr:uid="{00000000-0005-0000-0000-000015040000}"/>
    <cellStyle name="Cálculo 2 2 2 3 3" xfId="3965" xr:uid="{00000000-0005-0000-0000-000016040000}"/>
    <cellStyle name="Cálculo 2 2 2 3 3 2" xfId="5256" xr:uid="{00000000-0005-0000-0000-000017040000}"/>
    <cellStyle name="Cálculo 2 2 2 3 3 2 2" xfId="14410" xr:uid="{00000000-0005-0000-0000-000018040000}"/>
    <cellStyle name="Cálculo 2 2 2 3 3 2 3" xfId="21406" xr:uid="{00000000-0005-0000-0000-000019040000}"/>
    <cellStyle name="Cálculo 2 2 2 3 3 2 4" xfId="26862" xr:uid="{00000000-0005-0000-0000-00001A040000}"/>
    <cellStyle name="Cálculo 2 2 2 3 3 2 5" xfId="32301" xr:uid="{00000000-0005-0000-0000-00001B040000}"/>
    <cellStyle name="Cálculo 2 2 2 3 3 2 6" xfId="35976" xr:uid="{00000000-0005-0000-0000-00001C040000}"/>
    <cellStyle name="Cálculo 2 2 2 3 3 2 7" xfId="38702" xr:uid="{00000000-0005-0000-0000-00001D040000}"/>
    <cellStyle name="Cálculo 2 2 2 3 3 3" xfId="13119" xr:uid="{00000000-0005-0000-0000-00001E040000}"/>
    <cellStyle name="Cálculo 2 2 2 3 3 4" xfId="20117" xr:uid="{00000000-0005-0000-0000-00001F040000}"/>
    <cellStyle name="Cálculo 2 2 2 3 3 5" xfId="22911" xr:uid="{00000000-0005-0000-0000-000020040000}"/>
    <cellStyle name="Cálculo 2 2 2 3 3 6" xfId="26625" xr:uid="{00000000-0005-0000-0000-000021040000}"/>
    <cellStyle name="Cálculo 2 2 2 3 3 7" xfId="28891" xr:uid="{00000000-0005-0000-0000-000022040000}"/>
    <cellStyle name="Cálculo 2 2 2 3 3 8" xfId="31836" xr:uid="{00000000-0005-0000-0000-000023040000}"/>
    <cellStyle name="Cálculo 2 2 2 3 3 9" xfId="35490" xr:uid="{00000000-0005-0000-0000-000024040000}"/>
    <cellStyle name="Cálculo 2 2 2 3 4" xfId="4403" xr:uid="{00000000-0005-0000-0000-000025040000}"/>
    <cellStyle name="Cálculo 2 2 2 3 4 2" xfId="5257" xr:uid="{00000000-0005-0000-0000-000026040000}"/>
    <cellStyle name="Cálculo 2 2 2 3 4 2 2" xfId="14411" xr:uid="{00000000-0005-0000-0000-000027040000}"/>
    <cellStyle name="Cálculo 2 2 2 3 4 2 3" xfId="21407" xr:uid="{00000000-0005-0000-0000-000028040000}"/>
    <cellStyle name="Cálculo 2 2 2 3 4 2 4" xfId="26861" xr:uid="{00000000-0005-0000-0000-000029040000}"/>
    <cellStyle name="Cálculo 2 2 2 3 4 2 5" xfId="32302" xr:uid="{00000000-0005-0000-0000-00002A040000}"/>
    <cellStyle name="Cálculo 2 2 2 3 4 2 6" xfId="35977" xr:uid="{00000000-0005-0000-0000-00002B040000}"/>
    <cellStyle name="Cálculo 2 2 2 3 4 2 7" xfId="38703" xr:uid="{00000000-0005-0000-0000-00002C040000}"/>
    <cellStyle name="Cálculo 2 2 2 3 4 3" xfId="13557" xr:uid="{00000000-0005-0000-0000-00002D040000}"/>
    <cellStyle name="Cálculo 2 2 2 3 4 4" xfId="20555" xr:uid="{00000000-0005-0000-0000-00002E040000}"/>
    <cellStyle name="Cálculo 2 2 2 3 4 5" xfId="27626" xr:uid="{00000000-0005-0000-0000-00002F040000}"/>
    <cellStyle name="Cálculo 2 2 2 3 4 6" xfId="25198" xr:uid="{00000000-0005-0000-0000-000030040000}"/>
    <cellStyle name="Cálculo 2 2 2 3 4 7" xfId="18194" xr:uid="{00000000-0005-0000-0000-000031040000}"/>
    <cellStyle name="Cálculo 2 2 2 3 4 8" xfId="31743" xr:uid="{00000000-0005-0000-0000-000032040000}"/>
    <cellStyle name="Cálculo 2 2 2 3 4 9" xfId="35423" xr:uid="{00000000-0005-0000-0000-000033040000}"/>
    <cellStyle name="Cálculo 2 2 2 3 5" xfId="4657" xr:uid="{00000000-0005-0000-0000-000034040000}"/>
    <cellStyle name="Cálculo 2 2 2 3 5 2" xfId="5258" xr:uid="{00000000-0005-0000-0000-000035040000}"/>
    <cellStyle name="Cálculo 2 2 2 3 5 2 2" xfId="14412" xr:uid="{00000000-0005-0000-0000-000036040000}"/>
    <cellStyle name="Cálculo 2 2 2 3 5 2 3" xfId="21408" xr:uid="{00000000-0005-0000-0000-000037040000}"/>
    <cellStyle name="Cálculo 2 2 2 3 5 2 4" xfId="26866" xr:uid="{00000000-0005-0000-0000-000038040000}"/>
    <cellStyle name="Cálculo 2 2 2 3 5 2 5" xfId="32303" xr:uid="{00000000-0005-0000-0000-000039040000}"/>
    <cellStyle name="Cálculo 2 2 2 3 5 2 6" xfId="35978" xr:uid="{00000000-0005-0000-0000-00003A040000}"/>
    <cellStyle name="Cálculo 2 2 2 3 5 2 7" xfId="38704" xr:uid="{00000000-0005-0000-0000-00003B040000}"/>
    <cellStyle name="Cálculo 2 2 2 3 5 3" xfId="13811" xr:uid="{00000000-0005-0000-0000-00003C040000}"/>
    <cellStyle name="Cálculo 2 2 2 3 5 4" xfId="20809" xr:uid="{00000000-0005-0000-0000-00003D040000}"/>
    <cellStyle name="Cálculo 2 2 2 3 5 5" xfId="27509" xr:uid="{00000000-0005-0000-0000-00003E040000}"/>
    <cellStyle name="Cálculo 2 2 2 3 5 6" xfId="11268" xr:uid="{00000000-0005-0000-0000-00003F040000}"/>
    <cellStyle name="Cálculo 2 2 2 3 5 7" xfId="26819" xr:uid="{00000000-0005-0000-0000-000040040000}"/>
    <cellStyle name="Cálculo 2 2 2 3 5 8" xfId="25845" xr:uid="{00000000-0005-0000-0000-000041040000}"/>
    <cellStyle name="Cálculo 2 2 2 3 5 9" xfId="25808" xr:uid="{00000000-0005-0000-0000-000042040000}"/>
    <cellStyle name="Cálculo 2 2 2 3 6" xfId="4903" xr:uid="{00000000-0005-0000-0000-000043040000}"/>
    <cellStyle name="Cálculo 2 2 2 3 6 2" xfId="5259" xr:uid="{00000000-0005-0000-0000-000044040000}"/>
    <cellStyle name="Cálculo 2 2 2 3 6 2 2" xfId="14413" xr:uid="{00000000-0005-0000-0000-000045040000}"/>
    <cellStyle name="Cálculo 2 2 2 3 6 2 3" xfId="21409" xr:uid="{00000000-0005-0000-0000-000046040000}"/>
    <cellStyle name="Cálculo 2 2 2 3 6 2 4" xfId="22829" xr:uid="{00000000-0005-0000-0000-000047040000}"/>
    <cellStyle name="Cálculo 2 2 2 3 6 2 5" xfId="32304" xr:uid="{00000000-0005-0000-0000-000048040000}"/>
    <cellStyle name="Cálculo 2 2 2 3 6 2 6" xfId="35979" xr:uid="{00000000-0005-0000-0000-000049040000}"/>
    <cellStyle name="Cálculo 2 2 2 3 6 2 7" xfId="38705" xr:uid="{00000000-0005-0000-0000-00004A040000}"/>
    <cellStyle name="Cálculo 2 2 2 3 6 3" xfId="14057" xr:uid="{00000000-0005-0000-0000-00004B040000}"/>
    <cellStyle name="Cálculo 2 2 2 3 6 4" xfId="21055" xr:uid="{00000000-0005-0000-0000-00004C040000}"/>
    <cellStyle name="Cálculo 2 2 2 3 6 5" xfId="27387" xr:uid="{00000000-0005-0000-0000-00004D040000}"/>
    <cellStyle name="Cálculo 2 2 2 3 6 6" xfId="29248" xr:uid="{00000000-0005-0000-0000-00004E040000}"/>
    <cellStyle name="Cálculo 2 2 2 3 6 7" xfId="31949" xr:uid="{00000000-0005-0000-0000-00004F040000}"/>
    <cellStyle name="Cálculo 2 2 2 3 6 8" xfId="35627" xr:uid="{00000000-0005-0000-0000-000050040000}"/>
    <cellStyle name="Cálculo 2 2 2 3 6 9" xfId="38538" xr:uid="{00000000-0005-0000-0000-000051040000}"/>
    <cellStyle name="Cálculo 2 2 2 3 7" xfId="5254" xr:uid="{00000000-0005-0000-0000-000052040000}"/>
    <cellStyle name="Cálculo 2 2 2 3 7 2" xfId="14408" xr:uid="{00000000-0005-0000-0000-000053040000}"/>
    <cellStyle name="Cálculo 2 2 2 3 7 3" xfId="21404" xr:uid="{00000000-0005-0000-0000-000054040000}"/>
    <cellStyle name="Cálculo 2 2 2 3 7 4" xfId="24328" xr:uid="{00000000-0005-0000-0000-000055040000}"/>
    <cellStyle name="Cálculo 2 2 2 3 7 5" xfId="32299" xr:uid="{00000000-0005-0000-0000-000056040000}"/>
    <cellStyle name="Cálculo 2 2 2 3 7 6" xfId="35974" xr:uid="{00000000-0005-0000-0000-000057040000}"/>
    <cellStyle name="Cálculo 2 2 2 3 7 7" xfId="38700" xr:uid="{00000000-0005-0000-0000-000058040000}"/>
    <cellStyle name="Cálculo 2 2 2 3 8" xfId="11437" xr:uid="{00000000-0005-0000-0000-000059040000}"/>
    <cellStyle name="Cálculo 2 2 2 3 9" xfId="18440" xr:uid="{00000000-0005-0000-0000-00005A040000}"/>
    <cellStyle name="Cálculo 2 2 2 4" xfId="2364" xr:uid="{00000000-0005-0000-0000-00005B040000}"/>
    <cellStyle name="Cálculo 2 2 2 4 10" xfId="22510" xr:uid="{00000000-0005-0000-0000-00005C040000}"/>
    <cellStyle name="Cálculo 2 2 2 4 11" xfId="26153" xr:uid="{00000000-0005-0000-0000-00005D040000}"/>
    <cellStyle name="Cálculo 2 2 2 4 12" xfId="29018" xr:uid="{00000000-0005-0000-0000-00005E040000}"/>
    <cellStyle name="Cálculo 2 2 2 4 13" xfId="34125" xr:uid="{00000000-0005-0000-0000-00005F040000}"/>
    <cellStyle name="Cálculo 2 2 2 4 14" xfId="37687" xr:uid="{00000000-0005-0000-0000-000060040000}"/>
    <cellStyle name="Cálculo 2 2 2 4 2" xfId="2764" xr:uid="{00000000-0005-0000-0000-000061040000}"/>
    <cellStyle name="Cálculo 2 2 2 4 2 2" xfId="5261" xr:uid="{00000000-0005-0000-0000-000062040000}"/>
    <cellStyle name="Cálculo 2 2 2 4 2 2 2" xfId="14415" xr:uid="{00000000-0005-0000-0000-000063040000}"/>
    <cellStyle name="Cálculo 2 2 2 4 2 2 3" xfId="21411" xr:uid="{00000000-0005-0000-0000-000064040000}"/>
    <cellStyle name="Cálculo 2 2 2 4 2 2 4" xfId="17064" xr:uid="{00000000-0005-0000-0000-000065040000}"/>
    <cellStyle name="Cálculo 2 2 2 4 2 2 5" xfId="32306" xr:uid="{00000000-0005-0000-0000-000066040000}"/>
    <cellStyle name="Cálculo 2 2 2 4 2 2 6" xfId="35981" xr:uid="{00000000-0005-0000-0000-000067040000}"/>
    <cellStyle name="Cálculo 2 2 2 4 2 2 7" xfId="38707" xr:uid="{00000000-0005-0000-0000-000068040000}"/>
    <cellStyle name="Cálculo 2 2 2 4 2 3" xfId="11918" xr:uid="{00000000-0005-0000-0000-000069040000}"/>
    <cellStyle name="Cálculo 2 2 2 4 2 4" xfId="18921" xr:uid="{00000000-0005-0000-0000-00006A040000}"/>
    <cellStyle name="Cálculo 2 2 2 4 2 5" xfId="28401" xr:uid="{00000000-0005-0000-0000-00006B040000}"/>
    <cellStyle name="Cálculo 2 2 2 4 2 6" xfId="28075" xr:uid="{00000000-0005-0000-0000-00006C040000}"/>
    <cellStyle name="Cálculo 2 2 2 4 2 7" xfId="29951" xr:uid="{00000000-0005-0000-0000-00006D040000}"/>
    <cellStyle name="Cálculo 2 2 2 4 2 8" xfId="33928" xr:uid="{00000000-0005-0000-0000-00006E040000}"/>
    <cellStyle name="Cálculo 2 2 2 4 2 9" xfId="37490" xr:uid="{00000000-0005-0000-0000-00006F040000}"/>
    <cellStyle name="Cálculo 2 2 2 4 3" xfId="4046" xr:uid="{00000000-0005-0000-0000-000070040000}"/>
    <cellStyle name="Cálculo 2 2 2 4 3 2" xfId="5262" xr:uid="{00000000-0005-0000-0000-000071040000}"/>
    <cellStyle name="Cálculo 2 2 2 4 3 2 2" xfId="14416" xr:uid="{00000000-0005-0000-0000-000072040000}"/>
    <cellStyle name="Cálculo 2 2 2 4 3 2 3" xfId="21412" xr:uid="{00000000-0005-0000-0000-000073040000}"/>
    <cellStyle name="Cálculo 2 2 2 4 3 2 4" xfId="26868" xr:uid="{00000000-0005-0000-0000-000074040000}"/>
    <cellStyle name="Cálculo 2 2 2 4 3 2 5" xfId="32307" xr:uid="{00000000-0005-0000-0000-000075040000}"/>
    <cellStyle name="Cálculo 2 2 2 4 3 2 6" xfId="35982" xr:uid="{00000000-0005-0000-0000-000076040000}"/>
    <cellStyle name="Cálculo 2 2 2 4 3 2 7" xfId="38708" xr:uid="{00000000-0005-0000-0000-000077040000}"/>
    <cellStyle name="Cálculo 2 2 2 4 3 3" xfId="13200" xr:uid="{00000000-0005-0000-0000-000078040000}"/>
    <cellStyle name="Cálculo 2 2 2 4 3 4" xfId="20198" xr:uid="{00000000-0005-0000-0000-000079040000}"/>
    <cellStyle name="Cálculo 2 2 2 4 3 5" xfId="27808" xr:uid="{00000000-0005-0000-0000-00007A040000}"/>
    <cellStyle name="Cálculo 2 2 2 4 3 6" xfId="17996" xr:uid="{00000000-0005-0000-0000-00007B040000}"/>
    <cellStyle name="Cálculo 2 2 2 4 3 7" xfId="29525" xr:uid="{00000000-0005-0000-0000-00007C040000}"/>
    <cellStyle name="Cálculo 2 2 2 4 3 8" xfId="33441" xr:uid="{00000000-0005-0000-0000-00007D040000}"/>
    <cellStyle name="Cálculo 2 2 2 4 3 9" xfId="37116" xr:uid="{00000000-0005-0000-0000-00007E040000}"/>
    <cellStyle name="Cálculo 2 2 2 4 4" xfId="4484" xr:uid="{00000000-0005-0000-0000-00007F040000}"/>
    <cellStyle name="Cálculo 2 2 2 4 4 2" xfId="5263" xr:uid="{00000000-0005-0000-0000-000080040000}"/>
    <cellStyle name="Cálculo 2 2 2 4 4 2 2" xfId="14417" xr:uid="{00000000-0005-0000-0000-000081040000}"/>
    <cellStyle name="Cálculo 2 2 2 4 4 2 3" xfId="21413" xr:uid="{00000000-0005-0000-0000-000082040000}"/>
    <cellStyle name="Cálculo 2 2 2 4 4 2 4" xfId="24959" xr:uid="{00000000-0005-0000-0000-000083040000}"/>
    <cellStyle name="Cálculo 2 2 2 4 4 2 5" xfId="32308" xr:uid="{00000000-0005-0000-0000-000084040000}"/>
    <cellStyle name="Cálculo 2 2 2 4 4 2 6" xfId="35983" xr:uid="{00000000-0005-0000-0000-000085040000}"/>
    <cellStyle name="Cálculo 2 2 2 4 4 2 7" xfId="38709" xr:uid="{00000000-0005-0000-0000-000086040000}"/>
    <cellStyle name="Cálculo 2 2 2 4 4 3" xfId="13638" xr:uid="{00000000-0005-0000-0000-000087040000}"/>
    <cellStyle name="Cálculo 2 2 2 4 4 4" xfId="20636" xr:uid="{00000000-0005-0000-0000-000088040000}"/>
    <cellStyle name="Cálculo 2 2 2 4 4 5" xfId="23990" xr:uid="{00000000-0005-0000-0000-000089040000}"/>
    <cellStyle name="Cálculo 2 2 2 4 4 6" xfId="26705" xr:uid="{00000000-0005-0000-0000-00008A040000}"/>
    <cellStyle name="Cálculo 2 2 2 4 4 7" xfId="23020" xr:uid="{00000000-0005-0000-0000-00008B040000}"/>
    <cellStyle name="Cálculo 2 2 2 4 4 8" xfId="31170" xr:uid="{00000000-0005-0000-0000-00008C040000}"/>
    <cellStyle name="Cálculo 2 2 2 4 4 9" xfId="17329" xr:uid="{00000000-0005-0000-0000-00008D040000}"/>
    <cellStyle name="Cálculo 2 2 2 4 5" xfId="4738" xr:uid="{00000000-0005-0000-0000-00008E040000}"/>
    <cellStyle name="Cálculo 2 2 2 4 5 2" xfId="5264" xr:uid="{00000000-0005-0000-0000-00008F040000}"/>
    <cellStyle name="Cálculo 2 2 2 4 5 2 2" xfId="14418" xr:uid="{00000000-0005-0000-0000-000090040000}"/>
    <cellStyle name="Cálculo 2 2 2 4 5 2 3" xfId="21414" xr:uid="{00000000-0005-0000-0000-000091040000}"/>
    <cellStyle name="Cálculo 2 2 2 4 5 2 4" xfId="24957" xr:uid="{00000000-0005-0000-0000-000092040000}"/>
    <cellStyle name="Cálculo 2 2 2 4 5 2 5" xfId="32309" xr:uid="{00000000-0005-0000-0000-000093040000}"/>
    <cellStyle name="Cálculo 2 2 2 4 5 2 6" xfId="35984" xr:uid="{00000000-0005-0000-0000-000094040000}"/>
    <cellStyle name="Cálculo 2 2 2 4 5 2 7" xfId="38710" xr:uid="{00000000-0005-0000-0000-000095040000}"/>
    <cellStyle name="Cálculo 2 2 2 4 5 3" xfId="13892" xr:uid="{00000000-0005-0000-0000-000096040000}"/>
    <cellStyle name="Cálculo 2 2 2 4 5 4" xfId="20890" xr:uid="{00000000-0005-0000-0000-000097040000}"/>
    <cellStyle name="Cálculo 2 2 2 4 5 5" xfId="22771" xr:uid="{00000000-0005-0000-0000-000098040000}"/>
    <cellStyle name="Cálculo 2 2 2 4 5 6" xfId="28164" xr:uid="{00000000-0005-0000-0000-000099040000}"/>
    <cellStyle name="Cálculo 2 2 2 4 5 7" xfId="22426" xr:uid="{00000000-0005-0000-0000-00009A040000}"/>
    <cellStyle name="Cálculo 2 2 2 4 5 8" xfId="15442" xr:uid="{00000000-0005-0000-0000-00009B040000}"/>
    <cellStyle name="Cálculo 2 2 2 4 5 9" xfId="35059" xr:uid="{00000000-0005-0000-0000-00009C040000}"/>
    <cellStyle name="Cálculo 2 2 2 4 6" xfId="4984" xr:uid="{00000000-0005-0000-0000-00009D040000}"/>
    <cellStyle name="Cálculo 2 2 2 4 6 2" xfId="5265" xr:uid="{00000000-0005-0000-0000-00009E040000}"/>
    <cellStyle name="Cálculo 2 2 2 4 6 2 2" xfId="14419" xr:uid="{00000000-0005-0000-0000-00009F040000}"/>
    <cellStyle name="Cálculo 2 2 2 4 6 2 3" xfId="21415" xr:uid="{00000000-0005-0000-0000-0000A0040000}"/>
    <cellStyle name="Cálculo 2 2 2 4 6 2 4" xfId="10114" xr:uid="{00000000-0005-0000-0000-0000A1040000}"/>
    <cellStyle name="Cálculo 2 2 2 4 6 2 5" xfId="32310" xr:uid="{00000000-0005-0000-0000-0000A2040000}"/>
    <cellStyle name="Cálculo 2 2 2 4 6 2 6" xfId="35985" xr:uid="{00000000-0005-0000-0000-0000A3040000}"/>
    <cellStyle name="Cálculo 2 2 2 4 6 2 7" xfId="38711" xr:uid="{00000000-0005-0000-0000-0000A4040000}"/>
    <cellStyle name="Cálculo 2 2 2 4 6 3" xfId="14138" xr:uid="{00000000-0005-0000-0000-0000A5040000}"/>
    <cellStyle name="Cálculo 2 2 2 4 6 4" xfId="21136" xr:uid="{00000000-0005-0000-0000-0000A6040000}"/>
    <cellStyle name="Cálculo 2 2 2 4 6 5" xfId="24819" xr:uid="{00000000-0005-0000-0000-0000A7040000}"/>
    <cellStyle name="Cálculo 2 2 2 4 6 6" xfId="29302" xr:uid="{00000000-0005-0000-0000-0000A8040000}"/>
    <cellStyle name="Cálculo 2 2 2 4 6 7" xfId="32030" xr:uid="{00000000-0005-0000-0000-0000A9040000}"/>
    <cellStyle name="Cálculo 2 2 2 4 6 8" xfId="35708" xr:uid="{00000000-0005-0000-0000-0000AA040000}"/>
    <cellStyle name="Cálculo 2 2 2 4 6 9" xfId="38619" xr:uid="{00000000-0005-0000-0000-0000AB040000}"/>
    <cellStyle name="Cálculo 2 2 2 4 7" xfId="5260" xr:uid="{00000000-0005-0000-0000-0000AC040000}"/>
    <cellStyle name="Cálculo 2 2 2 4 7 2" xfId="14414" xr:uid="{00000000-0005-0000-0000-0000AD040000}"/>
    <cellStyle name="Cálculo 2 2 2 4 7 3" xfId="21410" xr:uid="{00000000-0005-0000-0000-0000AE040000}"/>
    <cellStyle name="Cálculo 2 2 2 4 7 4" xfId="26867" xr:uid="{00000000-0005-0000-0000-0000AF040000}"/>
    <cellStyle name="Cálculo 2 2 2 4 7 5" xfId="32305" xr:uid="{00000000-0005-0000-0000-0000B0040000}"/>
    <cellStyle name="Cálculo 2 2 2 4 7 6" xfId="35980" xr:uid="{00000000-0005-0000-0000-0000B1040000}"/>
    <cellStyle name="Cálculo 2 2 2 4 7 7" xfId="38706" xr:uid="{00000000-0005-0000-0000-0000B2040000}"/>
    <cellStyle name="Cálculo 2 2 2 4 8" xfId="11518" xr:uid="{00000000-0005-0000-0000-0000B3040000}"/>
    <cellStyle name="Cálculo 2 2 2 4 9" xfId="18521" xr:uid="{00000000-0005-0000-0000-0000B4040000}"/>
    <cellStyle name="Cálculo 2 2 2 5" xfId="2325" xr:uid="{00000000-0005-0000-0000-0000B5040000}"/>
    <cellStyle name="Cálculo 2 2 2 5 10" xfId="22434" xr:uid="{00000000-0005-0000-0000-0000B6040000}"/>
    <cellStyle name="Cálculo 2 2 2 5 11" xfId="21224" xr:uid="{00000000-0005-0000-0000-0000B7040000}"/>
    <cellStyle name="Cálculo 2 2 2 5 12" xfId="30168" xr:uid="{00000000-0005-0000-0000-0000B8040000}"/>
    <cellStyle name="Cálculo 2 2 2 5 13" xfId="34143" xr:uid="{00000000-0005-0000-0000-0000B9040000}"/>
    <cellStyle name="Cálculo 2 2 2 5 14" xfId="37705" xr:uid="{00000000-0005-0000-0000-0000BA040000}"/>
    <cellStyle name="Cálculo 2 2 2 5 2" xfId="2725" xr:uid="{00000000-0005-0000-0000-0000BB040000}"/>
    <cellStyle name="Cálculo 2 2 2 5 2 2" xfId="5267" xr:uid="{00000000-0005-0000-0000-0000BC040000}"/>
    <cellStyle name="Cálculo 2 2 2 5 2 2 2" xfId="14421" xr:uid="{00000000-0005-0000-0000-0000BD040000}"/>
    <cellStyle name="Cálculo 2 2 2 5 2 2 3" xfId="21417" xr:uid="{00000000-0005-0000-0000-0000BE040000}"/>
    <cellStyle name="Cálculo 2 2 2 5 2 2 4" xfId="24961" xr:uid="{00000000-0005-0000-0000-0000BF040000}"/>
    <cellStyle name="Cálculo 2 2 2 5 2 2 5" xfId="32312" xr:uid="{00000000-0005-0000-0000-0000C0040000}"/>
    <cellStyle name="Cálculo 2 2 2 5 2 2 6" xfId="35987" xr:uid="{00000000-0005-0000-0000-0000C1040000}"/>
    <cellStyle name="Cálculo 2 2 2 5 2 2 7" xfId="38713" xr:uid="{00000000-0005-0000-0000-0000C2040000}"/>
    <cellStyle name="Cálculo 2 2 2 5 2 3" xfId="11879" xr:uid="{00000000-0005-0000-0000-0000C3040000}"/>
    <cellStyle name="Cálculo 2 2 2 5 2 4" xfId="18882" xr:uid="{00000000-0005-0000-0000-0000C4040000}"/>
    <cellStyle name="Cálculo 2 2 2 5 2 5" xfId="17075" xr:uid="{00000000-0005-0000-0000-0000C5040000}"/>
    <cellStyle name="Cálculo 2 2 2 5 2 6" xfId="23190" xr:uid="{00000000-0005-0000-0000-0000C6040000}"/>
    <cellStyle name="Cálculo 2 2 2 5 2 7" xfId="25078" xr:uid="{00000000-0005-0000-0000-0000C7040000}"/>
    <cellStyle name="Cálculo 2 2 2 5 2 8" xfId="33947" xr:uid="{00000000-0005-0000-0000-0000C8040000}"/>
    <cellStyle name="Cálculo 2 2 2 5 2 9" xfId="37509" xr:uid="{00000000-0005-0000-0000-0000C9040000}"/>
    <cellStyle name="Cálculo 2 2 2 5 3" xfId="4007" xr:uid="{00000000-0005-0000-0000-0000CA040000}"/>
    <cellStyle name="Cálculo 2 2 2 5 3 2" xfId="5268" xr:uid="{00000000-0005-0000-0000-0000CB040000}"/>
    <cellStyle name="Cálculo 2 2 2 5 3 2 2" xfId="14422" xr:uid="{00000000-0005-0000-0000-0000CC040000}"/>
    <cellStyle name="Cálculo 2 2 2 5 3 2 3" xfId="21418" xr:uid="{00000000-0005-0000-0000-0000CD040000}"/>
    <cellStyle name="Cálculo 2 2 2 5 3 2 4" xfId="24960" xr:uid="{00000000-0005-0000-0000-0000CE040000}"/>
    <cellStyle name="Cálculo 2 2 2 5 3 2 5" xfId="32313" xr:uid="{00000000-0005-0000-0000-0000CF040000}"/>
    <cellStyle name="Cálculo 2 2 2 5 3 2 6" xfId="35988" xr:uid="{00000000-0005-0000-0000-0000D0040000}"/>
    <cellStyle name="Cálculo 2 2 2 5 3 2 7" xfId="38714" xr:uid="{00000000-0005-0000-0000-0000D1040000}"/>
    <cellStyle name="Cálculo 2 2 2 5 3 3" xfId="13161" xr:uid="{00000000-0005-0000-0000-0000D2040000}"/>
    <cellStyle name="Cálculo 2 2 2 5 3 4" xfId="20159" xr:uid="{00000000-0005-0000-0000-0000D3040000}"/>
    <cellStyle name="Cálculo 2 2 2 5 3 5" xfId="17593" xr:uid="{00000000-0005-0000-0000-0000D4040000}"/>
    <cellStyle name="Cálculo 2 2 2 5 3 6" xfId="29432" xr:uid="{00000000-0005-0000-0000-0000D5040000}"/>
    <cellStyle name="Cálculo 2 2 2 5 3 7" xfId="28947" xr:uid="{00000000-0005-0000-0000-0000D6040000}"/>
    <cellStyle name="Cálculo 2 2 2 5 3 8" xfId="17828" xr:uid="{00000000-0005-0000-0000-0000D7040000}"/>
    <cellStyle name="Cálculo 2 2 2 5 3 9" xfId="31019" xr:uid="{00000000-0005-0000-0000-0000D8040000}"/>
    <cellStyle name="Cálculo 2 2 2 5 4" xfId="4445" xr:uid="{00000000-0005-0000-0000-0000D9040000}"/>
    <cellStyle name="Cálculo 2 2 2 5 4 2" xfId="5269" xr:uid="{00000000-0005-0000-0000-0000DA040000}"/>
    <cellStyle name="Cálculo 2 2 2 5 4 2 2" xfId="14423" xr:uid="{00000000-0005-0000-0000-0000DB040000}"/>
    <cellStyle name="Cálculo 2 2 2 5 4 2 3" xfId="21419" xr:uid="{00000000-0005-0000-0000-0000DC040000}"/>
    <cellStyle name="Cálculo 2 2 2 5 4 2 4" xfId="24958" xr:uid="{00000000-0005-0000-0000-0000DD040000}"/>
    <cellStyle name="Cálculo 2 2 2 5 4 2 5" xfId="32314" xr:uid="{00000000-0005-0000-0000-0000DE040000}"/>
    <cellStyle name="Cálculo 2 2 2 5 4 2 6" xfId="35989" xr:uid="{00000000-0005-0000-0000-0000DF040000}"/>
    <cellStyle name="Cálculo 2 2 2 5 4 2 7" xfId="38715" xr:uid="{00000000-0005-0000-0000-0000E0040000}"/>
    <cellStyle name="Cálculo 2 2 2 5 4 3" xfId="13599" xr:uid="{00000000-0005-0000-0000-0000E1040000}"/>
    <cellStyle name="Cálculo 2 2 2 5 4 4" xfId="20597" xr:uid="{00000000-0005-0000-0000-0000E2040000}"/>
    <cellStyle name="Cálculo 2 2 2 5 4 5" xfId="27613" xr:uid="{00000000-0005-0000-0000-0000E3040000}"/>
    <cellStyle name="Cálculo 2 2 2 5 4 6" xfId="9327" xr:uid="{00000000-0005-0000-0000-0000E4040000}"/>
    <cellStyle name="Cálculo 2 2 2 5 4 7" xfId="24359" xr:uid="{00000000-0005-0000-0000-0000E5040000}"/>
    <cellStyle name="Cálculo 2 2 2 5 4 8" xfId="31764" xr:uid="{00000000-0005-0000-0000-0000E6040000}"/>
    <cellStyle name="Cálculo 2 2 2 5 4 9" xfId="35444" xr:uid="{00000000-0005-0000-0000-0000E7040000}"/>
    <cellStyle name="Cálculo 2 2 2 5 5" xfId="4699" xr:uid="{00000000-0005-0000-0000-0000E8040000}"/>
    <cellStyle name="Cálculo 2 2 2 5 5 2" xfId="5270" xr:uid="{00000000-0005-0000-0000-0000E9040000}"/>
    <cellStyle name="Cálculo 2 2 2 5 5 2 2" xfId="14424" xr:uid="{00000000-0005-0000-0000-0000EA040000}"/>
    <cellStyle name="Cálculo 2 2 2 5 5 2 3" xfId="21420" xr:uid="{00000000-0005-0000-0000-0000EB040000}"/>
    <cellStyle name="Cálculo 2 2 2 5 5 2 4" xfId="17483" xr:uid="{00000000-0005-0000-0000-0000EC040000}"/>
    <cellStyle name="Cálculo 2 2 2 5 5 2 5" xfId="32315" xr:uid="{00000000-0005-0000-0000-0000ED040000}"/>
    <cellStyle name="Cálculo 2 2 2 5 5 2 6" xfId="35990" xr:uid="{00000000-0005-0000-0000-0000EE040000}"/>
    <cellStyle name="Cálculo 2 2 2 5 5 2 7" xfId="38716" xr:uid="{00000000-0005-0000-0000-0000EF040000}"/>
    <cellStyle name="Cálculo 2 2 2 5 5 3" xfId="13853" xr:uid="{00000000-0005-0000-0000-0000F0040000}"/>
    <cellStyle name="Cálculo 2 2 2 5 5 4" xfId="20851" xr:uid="{00000000-0005-0000-0000-0000F1040000}"/>
    <cellStyle name="Cálculo 2 2 2 5 5 5" xfId="22780" xr:uid="{00000000-0005-0000-0000-0000F2040000}"/>
    <cellStyle name="Cálculo 2 2 2 5 5 6" xfId="29451" xr:uid="{00000000-0005-0000-0000-0000F3040000}"/>
    <cellStyle name="Cálculo 2 2 2 5 5 7" xfId="25100" xr:uid="{00000000-0005-0000-0000-0000F4040000}"/>
    <cellStyle name="Cálculo 2 2 2 5 5 8" xfId="26091" xr:uid="{00000000-0005-0000-0000-0000F5040000}"/>
    <cellStyle name="Cálculo 2 2 2 5 5 9" xfId="34893" xr:uid="{00000000-0005-0000-0000-0000F6040000}"/>
    <cellStyle name="Cálculo 2 2 2 5 6" xfId="4945" xr:uid="{00000000-0005-0000-0000-0000F7040000}"/>
    <cellStyle name="Cálculo 2 2 2 5 6 2" xfId="5271" xr:uid="{00000000-0005-0000-0000-0000F8040000}"/>
    <cellStyle name="Cálculo 2 2 2 5 6 2 2" xfId="14425" xr:uid="{00000000-0005-0000-0000-0000F9040000}"/>
    <cellStyle name="Cálculo 2 2 2 5 6 2 3" xfId="21421" xr:uid="{00000000-0005-0000-0000-0000FA040000}"/>
    <cellStyle name="Cálculo 2 2 2 5 6 2 4" xfId="22619" xr:uid="{00000000-0005-0000-0000-0000FB040000}"/>
    <cellStyle name="Cálculo 2 2 2 5 6 2 5" xfId="32316" xr:uid="{00000000-0005-0000-0000-0000FC040000}"/>
    <cellStyle name="Cálculo 2 2 2 5 6 2 6" xfId="35991" xr:uid="{00000000-0005-0000-0000-0000FD040000}"/>
    <cellStyle name="Cálculo 2 2 2 5 6 2 7" xfId="38717" xr:uid="{00000000-0005-0000-0000-0000FE040000}"/>
    <cellStyle name="Cálculo 2 2 2 5 6 3" xfId="14099" xr:uid="{00000000-0005-0000-0000-0000FF040000}"/>
    <cellStyle name="Cálculo 2 2 2 5 6 4" xfId="21097" xr:uid="{00000000-0005-0000-0000-000000050000}"/>
    <cellStyle name="Cálculo 2 2 2 5 6 5" xfId="27363" xr:uid="{00000000-0005-0000-0000-000001050000}"/>
    <cellStyle name="Cálculo 2 2 2 5 6 6" xfId="26777" xr:uid="{00000000-0005-0000-0000-000002050000}"/>
    <cellStyle name="Cálculo 2 2 2 5 6 7" xfId="31991" xr:uid="{00000000-0005-0000-0000-000003050000}"/>
    <cellStyle name="Cálculo 2 2 2 5 6 8" xfId="35669" xr:uid="{00000000-0005-0000-0000-000004050000}"/>
    <cellStyle name="Cálculo 2 2 2 5 6 9" xfId="38580" xr:uid="{00000000-0005-0000-0000-000005050000}"/>
    <cellStyle name="Cálculo 2 2 2 5 7" xfId="5266" xr:uid="{00000000-0005-0000-0000-000006050000}"/>
    <cellStyle name="Cálculo 2 2 2 5 7 2" xfId="14420" xr:uid="{00000000-0005-0000-0000-000007050000}"/>
    <cellStyle name="Cálculo 2 2 2 5 7 3" xfId="21416" xr:uid="{00000000-0005-0000-0000-000008050000}"/>
    <cellStyle name="Cálculo 2 2 2 5 7 4" xfId="24962" xr:uid="{00000000-0005-0000-0000-000009050000}"/>
    <cellStyle name="Cálculo 2 2 2 5 7 5" xfId="32311" xr:uid="{00000000-0005-0000-0000-00000A050000}"/>
    <cellStyle name="Cálculo 2 2 2 5 7 6" xfId="35986" xr:uid="{00000000-0005-0000-0000-00000B050000}"/>
    <cellStyle name="Cálculo 2 2 2 5 7 7" xfId="38712" xr:uid="{00000000-0005-0000-0000-00000C050000}"/>
    <cellStyle name="Cálculo 2 2 2 5 8" xfId="11479" xr:uid="{00000000-0005-0000-0000-00000D050000}"/>
    <cellStyle name="Cálculo 2 2 2 5 9" xfId="18482" xr:uid="{00000000-0005-0000-0000-00000E050000}"/>
    <cellStyle name="Cálculo 2 2 2 6" xfId="1619" xr:uid="{00000000-0005-0000-0000-00000F050000}"/>
    <cellStyle name="Cálculo 2 2 2 6 10" xfId="21389" xr:uid="{00000000-0005-0000-0000-000010050000}"/>
    <cellStyle name="Cálculo 2 2 2 6 11" xfId="25737" xr:uid="{00000000-0005-0000-0000-000011050000}"/>
    <cellStyle name="Cálculo 2 2 2 6 12" xfId="34931" xr:uid="{00000000-0005-0000-0000-000012050000}"/>
    <cellStyle name="Cálculo 2 2 2 6 13" xfId="38394" xr:uid="{00000000-0005-0000-0000-000013050000}"/>
    <cellStyle name="Cálculo 2 2 2 6 2" xfId="3275" xr:uid="{00000000-0005-0000-0000-000014050000}"/>
    <cellStyle name="Cálculo 2 2 2 6 2 2" xfId="5273" xr:uid="{00000000-0005-0000-0000-000015050000}"/>
    <cellStyle name="Cálculo 2 2 2 6 2 2 2" xfId="14427" xr:uid="{00000000-0005-0000-0000-000016050000}"/>
    <cellStyle name="Cálculo 2 2 2 6 2 2 3" xfId="21423" xr:uid="{00000000-0005-0000-0000-000017050000}"/>
    <cellStyle name="Cálculo 2 2 2 6 2 2 4" xfId="26872" xr:uid="{00000000-0005-0000-0000-000018050000}"/>
    <cellStyle name="Cálculo 2 2 2 6 2 2 5" xfId="32318" xr:uid="{00000000-0005-0000-0000-000019050000}"/>
    <cellStyle name="Cálculo 2 2 2 6 2 2 6" xfId="35993" xr:uid="{00000000-0005-0000-0000-00001A050000}"/>
    <cellStyle name="Cálculo 2 2 2 6 2 2 7" xfId="38719" xr:uid="{00000000-0005-0000-0000-00001B050000}"/>
    <cellStyle name="Cálculo 2 2 2 6 2 3" xfId="12429" xr:uid="{00000000-0005-0000-0000-00001C050000}"/>
    <cellStyle name="Cálculo 2 2 2 6 2 4" xfId="19431" xr:uid="{00000000-0005-0000-0000-00001D050000}"/>
    <cellStyle name="Cálculo 2 2 2 6 2 5" xfId="9591" xr:uid="{00000000-0005-0000-0000-00001E050000}"/>
    <cellStyle name="Cálculo 2 2 2 6 2 6" xfId="19823" xr:uid="{00000000-0005-0000-0000-00001F050000}"/>
    <cellStyle name="Cálculo 2 2 2 6 2 7" xfId="19589" xr:uid="{00000000-0005-0000-0000-000020050000}"/>
    <cellStyle name="Cálculo 2 2 2 6 2 8" xfId="33689" xr:uid="{00000000-0005-0000-0000-000021050000}"/>
    <cellStyle name="Cálculo 2 2 2 6 2 9" xfId="37277" xr:uid="{00000000-0005-0000-0000-000022050000}"/>
    <cellStyle name="Cálculo 2 2 2 6 3" xfId="2954" xr:uid="{00000000-0005-0000-0000-000023050000}"/>
    <cellStyle name="Cálculo 2 2 2 6 3 2" xfId="5274" xr:uid="{00000000-0005-0000-0000-000024050000}"/>
    <cellStyle name="Cálculo 2 2 2 6 3 2 2" xfId="14428" xr:uid="{00000000-0005-0000-0000-000025050000}"/>
    <cellStyle name="Cálculo 2 2 2 6 3 2 3" xfId="21424" xr:uid="{00000000-0005-0000-0000-000026050000}"/>
    <cellStyle name="Cálculo 2 2 2 6 3 2 4" xfId="17718" xr:uid="{00000000-0005-0000-0000-000027050000}"/>
    <cellStyle name="Cálculo 2 2 2 6 3 2 5" xfId="32319" xr:uid="{00000000-0005-0000-0000-000028050000}"/>
    <cellStyle name="Cálculo 2 2 2 6 3 2 6" xfId="35994" xr:uid="{00000000-0005-0000-0000-000029050000}"/>
    <cellStyle name="Cálculo 2 2 2 6 3 2 7" xfId="38720" xr:uid="{00000000-0005-0000-0000-00002A050000}"/>
    <cellStyle name="Cálculo 2 2 2 6 3 3" xfId="12108" xr:uid="{00000000-0005-0000-0000-00002B050000}"/>
    <cellStyle name="Cálculo 2 2 2 6 3 4" xfId="19111" xr:uid="{00000000-0005-0000-0000-00002C050000}"/>
    <cellStyle name="Cálculo 2 2 2 6 3 5" xfId="24001" xr:uid="{00000000-0005-0000-0000-00002D050000}"/>
    <cellStyle name="Cálculo 2 2 2 6 3 6" xfId="24551" xr:uid="{00000000-0005-0000-0000-00002E050000}"/>
    <cellStyle name="Cálculo 2 2 2 6 3 7" xfId="15461" xr:uid="{00000000-0005-0000-0000-00002F050000}"/>
    <cellStyle name="Cálculo 2 2 2 6 3 8" xfId="33834" xr:uid="{00000000-0005-0000-0000-000030050000}"/>
    <cellStyle name="Cálculo 2 2 2 6 3 9" xfId="37396" xr:uid="{00000000-0005-0000-0000-000031050000}"/>
    <cellStyle name="Cálculo 2 2 2 6 4" xfId="4250" xr:uid="{00000000-0005-0000-0000-000032050000}"/>
    <cellStyle name="Cálculo 2 2 2 6 4 2" xfId="5275" xr:uid="{00000000-0005-0000-0000-000033050000}"/>
    <cellStyle name="Cálculo 2 2 2 6 4 2 2" xfId="14429" xr:uid="{00000000-0005-0000-0000-000034050000}"/>
    <cellStyle name="Cálculo 2 2 2 6 4 2 3" xfId="21425" xr:uid="{00000000-0005-0000-0000-000035050000}"/>
    <cellStyle name="Cálculo 2 2 2 6 4 2 4" xfId="26874" xr:uid="{00000000-0005-0000-0000-000036050000}"/>
    <cellStyle name="Cálculo 2 2 2 6 4 2 5" xfId="32320" xr:uid="{00000000-0005-0000-0000-000037050000}"/>
    <cellStyle name="Cálculo 2 2 2 6 4 2 6" xfId="35995" xr:uid="{00000000-0005-0000-0000-000038050000}"/>
    <cellStyle name="Cálculo 2 2 2 6 4 2 7" xfId="38721" xr:uid="{00000000-0005-0000-0000-000039050000}"/>
    <cellStyle name="Cálculo 2 2 2 6 4 3" xfId="13404" xr:uid="{00000000-0005-0000-0000-00003A050000}"/>
    <cellStyle name="Cálculo 2 2 2 6 4 4" xfId="20402" xr:uid="{00000000-0005-0000-0000-00003B050000}"/>
    <cellStyle name="Cálculo 2 2 2 6 4 5" xfId="27707" xr:uid="{00000000-0005-0000-0000-00003C050000}"/>
    <cellStyle name="Cálculo 2 2 2 6 4 6" xfId="9210" xr:uid="{00000000-0005-0000-0000-00003D050000}"/>
    <cellStyle name="Cálculo 2 2 2 6 4 7" xfId="28635" xr:uid="{00000000-0005-0000-0000-00003E050000}"/>
    <cellStyle name="Cálculo 2 2 2 6 4 8" xfId="33345" xr:uid="{00000000-0005-0000-0000-00003F050000}"/>
    <cellStyle name="Cálculo 2 2 2 6 4 9" xfId="37020" xr:uid="{00000000-0005-0000-0000-000040050000}"/>
    <cellStyle name="Cálculo 2 2 2 6 5" xfId="3142" xr:uid="{00000000-0005-0000-0000-000041050000}"/>
    <cellStyle name="Cálculo 2 2 2 6 5 2" xfId="5276" xr:uid="{00000000-0005-0000-0000-000042050000}"/>
    <cellStyle name="Cálculo 2 2 2 6 5 2 2" xfId="14430" xr:uid="{00000000-0005-0000-0000-000043050000}"/>
    <cellStyle name="Cálculo 2 2 2 6 5 2 3" xfId="21426" xr:uid="{00000000-0005-0000-0000-000044050000}"/>
    <cellStyle name="Cálculo 2 2 2 6 5 2 4" xfId="9182" xr:uid="{00000000-0005-0000-0000-000045050000}"/>
    <cellStyle name="Cálculo 2 2 2 6 5 2 5" xfId="32321" xr:uid="{00000000-0005-0000-0000-000046050000}"/>
    <cellStyle name="Cálculo 2 2 2 6 5 2 6" xfId="35996" xr:uid="{00000000-0005-0000-0000-000047050000}"/>
    <cellStyle name="Cálculo 2 2 2 6 5 2 7" xfId="38722" xr:uid="{00000000-0005-0000-0000-000048050000}"/>
    <cellStyle name="Cálculo 2 2 2 6 5 3" xfId="12296" xr:uid="{00000000-0005-0000-0000-000049050000}"/>
    <cellStyle name="Cálculo 2 2 2 6 5 4" xfId="19299" xr:uid="{00000000-0005-0000-0000-00004A050000}"/>
    <cellStyle name="Cálculo 2 2 2 6 5 5" xfId="28250" xr:uid="{00000000-0005-0000-0000-00004B050000}"/>
    <cellStyle name="Cálculo 2 2 2 6 5 6" xfId="22508" xr:uid="{00000000-0005-0000-0000-00004C050000}"/>
    <cellStyle name="Cálculo 2 2 2 6 5 7" xfId="19427" xr:uid="{00000000-0005-0000-0000-00004D050000}"/>
    <cellStyle name="Cálculo 2 2 2 6 5 8" xfId="33746" xr:uid="{00000000-0005-0000-0000-00004E050000}"/>
    <cellStyle name="Cálculo 2 2 2 6 5 9" xfId="37308" xr:uid="{00000000-0005-0000-0000-00004F050000}"/>
    <cellStyle name="Cálculo 2 2 2 6 6" xfId="5272" xr:uid="{00000000-0005-0000-0000-000050050000}"/>
    <cellStyle name="Cálculo 2 2 2 6 6 2" xfId="14426" xr:uid="{00000000-0005-0000-0000-000051050000}"/>
    <cellStyle name="Cálculo 2 2 2 6 6 3" xfId="21422" xr:uid="{00000000-0005-0000-0000-000052050000}"/>
    <cellStyle name="Cálculo 2 2 2 6 6 4" xfId="26873" xr:uid="{00000000-0005-0000-0000-000053050000}"/>
    <cellStyle name="Cálculo 2 2 2 6 6 5" xfId="32317" xr:uid="{00000000-0005-0000-0000-000054050000}"/>
    <cellStyle name="Cálculo 2 2 2 6 6 6" xfId="35992" xr:uid="{00000000-0005-0000-0000-000055050000}"/>
    <cellStyle name="Cálculo 2 2 2 6 6 7" xfId="38718" xr:uid="{00000000-0005-0000-0000-000056050000}"/>
    <cellStyle name="Cálculo 2 2 2 6 7" xfId="10773" xr:uid="{00000000-0005-0000-0000-000057050000}"/>
    <cellStyle name="Cálculo 2 2 2 6 8" xfId="16542" xr:uid="{00000000-0005-0000-0000-000058050000}"/>
    <cellStyle name="Cálculo 2 2 2 6 9" xfId="25134" xr:uid="{00000000-0005-0000-0000-000059050000}"/>
    <cellStyle name="Cálculo 2 2 2 7" xfId="2447" xr:uid="{00000000-0005-0000-0000-00005A050000}"/>
    <cellStyle name="Cálculo 2 2 2 7 2" xfId="5277" xr:uid="{00000000-0005-0000-0000-00005B050000}"/>
    <cellStyle name="Cálculo 2 2 2 7 2 2" xfId="14431" xr:uid="{00000000-0005-0000-0000-00005C050000}"/>
    <cellStyle name="Cálculo 2 2 2 7 2 3" xfId="21427" xr:uid="{00000000-0005-0000-0000-00005D050000}"/>
    <cellStyle name="Cálculo 2 2 2 7 2 4" xfId="26875" xr:uid="{00000000-0005-0000-0000-00005E050000}"/>
    <cellStyle name="Cálculo 2 2 2 7 2 5" xfId="32322" xr:uid="{00000000-0005-0000-0000-00005F050000}"/>
    <cellStyle name="Cálculo 2 2 2 7 2 6" xfId="35997" xr:uid="{00000000-0005-0000-0000-000060050000}"/>
    <cellStyle name="Cálculo 2 2 2 7 2 7" xfId="38723" xr:uid="{00000000-0005-0000-0000-000061050000}"/>
    <cellStyle name="Cálculo 2 2 2 7 3" xfId="11601" xr:uid="{00000000-0005-0000-0000-000062050000}"/>
    <cellStyle name="Cálculo 2 2 2 7 4" xfId="18604" xr:uid="{00000000-0005-0000-0000-000063050000}"/>
    <cellStyle name="Cálculo 2 2 2 7 5" xfId="24149" xr:uid="{00000000-0005-0000-0000-000064050000}"/>
    <cellStyle name="Cálculo 2 2 2 7 6" xfId="23031" xr:uid="{00000000-0005-0000-0000-000065050000}"/>
    <cellStyle name="Cálculo 2 2 2 7 7" xfId="30108" xr:uid="{00000000-0005-0000-0000-000066050000}"/>
    <cellStyle name="Cálculo 2 2 2 7 8" xfId="34085" xr:uid="{00000000-0005-0000-0000-000067050000}"/>
    <cellStyle name="Cálculo 2 2 2 7 9" xfId="37647" xr:uid="{00000000-0005-0000-0000-000068050000}"/>
    <cellStyle name="Cálculo 2 2 2 8" xfId="2922" xr:uid="{00000000-0005-0000-0000-000069050000}"/>
    <cellStyle name="Cálculo 2 2 2 8 2" xfId="5278" xr:uid="{00000000-0005-0000-0000-00006A050000}"/>
    <cellStyle name="Cálculo 2 2 2 8 2 2" xfId="14432" xr:uid="{00000000-0005-0000-0000-00006B050000}"/>
    <cellStyle name="Cálculo 2 2 2 8 2 3" xfId="21428" xr:uid="{00000000-0005-0000-0000-00006C050000}"/>
    <cellStyle name="Cálculo 2 2 2 8 2 4" xfId="26878" xr:uid="{00000000-0005-0000-0000-00006D050000}"/>
    <cellStyle name="Cálculo 2 2 2 8 2 5" xfId="32323" xr:uid="{00000000-0005-0000-0000-00006E050000}"/>
    <cellStyle name="Cálculo 2 2 2 8 2 6" xfId="35998" xr:uid="{00000000-0005-0000-0000-00006F050000}"/>
    <cellStyle name="Cálculo 2 2 2 8 2 7" xfId="38724" xr:uid="{00000000-0005-0000-0000-000070050000}"/>
    <cellStyle name="Cálculo 2 2 2 8 3" xfId="12076" xr:uid="{00000000-0005-0000-0000-000071050000}"/>
    <cellStyle name="Cálculo 2 2 2 8 4" xfId="19079" xr:uid="{00000000-0005-0000-0000-000072050000}"/>
    <cellStyle name="Cálculo 2 2 2 8 5" xfId="23999" xr:uid="{00000000-0005-0000-0000-000073050000}"/>
    <cellStyle name="Cálculo 2 2 2 8 6" xfId="29125" xr:uid="{00000000-0005-0000-0000-000074050000}"/>
    <cellStyle name="Cálculo 2 2 2 8 7" xfId="17661" xr:uid="{00000000-0005-0000-0000-000075050000}"/>
    <cellStyle name="Cálculo 2 2 2 8 8" xfId="10138" xr:uid="{00000000-0005-0000-0000-000076050000}"/>
    <cellStyle name="Cálculo 2 2 2 8 9" xfId="34994" xr:uid="{00000000-0005-0000-0000-000077050000}"/>
    <cellStyle name="Cálculo 2 2 2 9" xfId="3111" xr:uid="{00000000-0005-0000-0000-000078050000}"/>
    <cellStyle name="Cálculo 2 2 2 9 2" xfId="5279" xr:uid="{00000000-0005-0000-0000-000079050000}"/>
    <cellStyle name="Cálculo 2 2 2 9 2 2" xfId="14433" xr:uid="{00000000-0005-0000-0000-00007A050000}"/>
    <cellStyle name="Cálculo 2 2 2 9 2 3" xfId="21429" xr:uid="{00000000-0005-0000-0000-00007B050000}"/>
    <cellStyle name="Cálculo 2 2 2 9 2 4" xfId="9464" xr:uid="{00000000-0005-0000-0000-00007C050000}"/>
    <cellStyle name="Cálculo 2 2 2 9 2 5" xfId="32324" xr:uid="{00000000-0005-0000-0000-00007D050000}"/>
    <cellStyle name="Cálculo 2 2 2 9 2 6" xfId="35999" xr:uid="{00000000-0005-0000-0000-00007E050000}"/>
    <cellStyle name="Cálculo 2 2 2 9 2 7" xfId="38725" xr:uid="{00000000-0005-0000-0000-00007F050000}"/>
    <cellStyle name="Cálculo 2 2 2 9 3" xfId="12265" xr:uid="{00000000-0005-0000-0000-000080050000}"/>
    <cellStyle name="Cálculo 2 2 2 9 4" xfId="19268" xr:uid="{00000000-0005-0000-0000-000081050000}"/>
    <cellStyle name="Cálculo 2 2 2 9 5" xfId="28268" xr:uid="{00000000-0005-0000-0000-000082050000}"/>
    <cellStyle name="Cálculo 2 2 2 9 6" xfId="28787" xr:uid="{00000000-0005-0000-0000-000083050000}"/>
    <cellStyle name="Cálculo 2 2 2 9 7" xfId="28726" xr:uid="{00000000-0005-0000-0000-000084050000}"/>
    <cellStyle name="Cálculo 2 2 2 9 8" xfId="33761" xr:uid="{00000000-0005-0000-0000-000085050000}"/>
    <cellStyle name="Cálculo 2 2 2 9 9" xfId="37323" xr:uid="{00000000-0005-0000-0000-000086050000}"/>
    <cellStyle name="Cálculo 2 2 20" xfId="38455" xr:uid="{00000000-0005-0000-0000-000087050000}"/>
    <cellStyle name="Cálculo 2 2 3" xfId="1908" xr:uid="{00000000-0005-0000-0000-000088050000}"/>
    <cellStyle name="Cálculo 2 2 3 10" xfId="28548" xr:uid="{00000000-0005-0000-0000-000089050000}"/>
    <cellStyle name="Cálculo 2 2 3 11" xfId="26020" xr:uid="{00000000-0005-0000-0000-00008A050000}"/>
    <cellStyle name="Cálculo 2 2 3 12" xfId="25717" xr:uid="{00000000-0005-0000-0000-00008B050000}"/>
    <cellStyle name="Cálculo 2 2 3 13" xfId="29172" xr:uid="{00000000-0005-0000-0000-00008C050000}"/>
    <cellStyle name="Cálculo 2 2 3 14" xfId="23289" xr:uid="{00000000-0005-0000-0000-00008D050000}"/>
    <cellStyle name="Cálculo 2 2 3 2" xfId="2573" xr:uid="{00000000-0005-0000-0000-00008E050000}"/>
    <cellStyle name="Cálculo 2 2 3 2 2" xfId="5281" xr:uid="{00000000-0005-0000-0000-00008F050000}"/>
    <cellStyle name="Cálculo 2 2 3 2 2 2" xfId="14435" xr:uid="{00000000-0005-0000-0000-000090050000}"/>
    <cellStyle name="Cálculo 2 2 3 2 2 3" xfId="21431" xr:uid="{00000000-0005-0000-0000-000091050000}"/>
    <cellStyle name="Cálculo 2 2 3 2 2 4" xfId="10102" xr:uid="{00000000-0005-0000-0000-000092050000}"/>
    <cellStyle name="Cálculo 2 2 3 2 2 5" xfId="32326" xr:uid="{00000000-0005-0000-0000-000093050000}"/>
    <cellStyle name="Cálculo 2 2 3 2 2 6" xfId="36001" xr:uid="{00000000-0005-0000-0000-000094050000}"/>
    <cellStyle name="Cálculo 2 2 3 2 2 7" xfId="38727" xr:uid="{00000000-0005-0000-0000-000095050000}"/>
    <cellStyle name="Cálculo 2 2 3 2 3" xfId="11727" xr:uid="{00000000-0005-0000-0000-000096050000}"/>
    <cellStyle name="Cálculo 2 2 3 2 4" xfId="18730" xr:uid="{00000000-0005-0000-0000-000097050000}"/>
    <cellStyle name="Cálculo 2 2 3 2 5" xfId="21352" xr:uid="{00000000-0005-0000-0000-000098050000}"/>
    <cellStyle name="Cálculo 2 2 3 2 6" xfId="21249" xr:uid="{00000000-0005-0000-0000-000099050000}"/>
    <cellStyle name="Cálculo 2 2 3 2 7" xfId="30046" xr:uid="{00000000-0005-0000-0000-00009A050000}"/>
    <cellStyle name="Cálculo 2 2 3 2 8" xfId="34023" xr:uid="{00000000-0005-0000-0000-00009B050000}"/>
    <cellStyle name="Cálculo 2 2 3 2 9" xfId="37585" xr:uid="{00000000-0005-0000-0000-00009C050000}"/>
    <cellStyle name="Cálculo 2 2 3 3" xfId="3778" xr:uid="{00000000-0005-0000-0000-00009D050000}"/>
    <cellStyle name="Cálculo 2 2 3 3 2" xfId="5282" xr:uid="{00000000-0005-0000-0000-00009E050000}"/>
    <cellStyle name="Cálculo 2 2 3 3 2 2" xfId="14436" xr:uid="{00000000-0005-0000-0000-00009F050000}"/>
    <cellStyle name="Cálculo 2 2 3 3 2 3" xfId="21432" xr:uid="{00000000-0005-0000-0000-0000A0050000}"/>
    <cellStyle name="Cálculo 2 2 3 3 2 4" xfId="26877" xr:uid="{00000000-0005-0000-0000-0000A1050000}"/>
    <cellStyle name="Cálculo 2 2 3 3 2 5" xfId="32327" xr:uid="{00000000-0005-0000-0000-0000A2050000}"/>
    <cellStyle name="Cálculo 2 2 3 3 2 6" xfId="36002" xr:uid="{00000000-0005-0000-0000-0000A3050000}"/>
    <cellStyle name="Cálculo 2 2 3 3 2 7" xfId="38728" xr:uid="{00000000-0005-0000-0000-0000A4050000}"/>
    <cellStyle name="Cálculo 2 2 3 3 3" xfId="12932" xr:uid="{00000000-0005-0000-0000-0000A5050000}"/>
    <cellStyle name="Cálculo 2 2 3 3 4" xfId="19931" xr:uid="{00000000-0005-0000-0000-0000A6050000}"/>
    <cellStyle name="Cálculo 2 2 3 3 5" xfId="27941" xr:uid="{00000000-0005-0000-0000-0000A7050000}"/>
    <cellStyle name="Cálculo 2 2 3 3 6" xfId="10037" xr:uid="{00000000-0005-0000-0000-0000A8050000}"/>
    <cellStyle name="Cálculo 2 2 3 3 7" xfId="29376" xr:uid="{00000000-0005-0000-0000-0000A9050000}"/>
    <cellStyle name="Cálculo 2 2 3 3 8" xfId="24764" xr:uid="{00000000-0005-0000-0000-0000AA050000}"/>
    <cellStyle name="Cálculo 2 2 3 3 9" xfId="33661" xr:uid="{00000000-0005-0000-0000-0000AB050000}"/>
    <cellStyle name="Cálculo 2 2 3 4" xfId="4268" xr:uid="{00000000-0005-0000-0000-0000AC050000}"/>
    <cellStyle name="Cálculo 2 2 3 4 2" xfId="5283" xr:uid="{00000000-0005-0000-0000-0000AD050000}"/>
    <cellStyle name="Cálculo 2 2 3 4 2 2" xfId="14437" xr:uid="{00000000-0005-0000-0000-0000AE050000}"/>
    <cellStyle name="Cálculo 2 2 3 4 2 3" xfId="21433" xr:uid="{00000000-0005-0000-0000-0000AF050000}"/>
    <cellStyle name="Cálculo 2 2 3 4 2 4" xfId="24327" xr:uid="{00000000-0005-0000-0000-0000B0050000}"/>
    <cellStyle name="Cálculo 2 2 3 4 2 5" xfId="32328" xr:uid="{00000000-0005-0000-0000-0000B1050000}"/>
    <cellStyle name="Cálculo 2 2 3 4 2 6" xfId="36003" xr:uid="{00000000-0005-0000-0000-0000B2050000}"/>
    <cellStyle name="Cálculo 2 2 3 4 2 7" xfId="38729" xr:uid="{00000000-0005-0000-0000-0000B3050000}"/>
    <cellStyle name="Cálculo 2 2 3 4 3" xfId="13422" xr:uid="{00000000-0005-0000-0000-0000B4050000}"/>
    <cellStyle name="Cálculo 2 2 3 4 4" xfId="20420" xr:uid="{00000000-0005-0000-0000-0000B5050000}"/>
    <cellStyle name="Cálculo 2 2 3 4 5" xfId="27698" xr:uid="{00000000-0005-0000-0000-0000B6050000}"/>
    <cellStyle name="Cálculo 2 2 3 4 6" xfId="26678" xr:uid="{00000000-0005-0000-0000-0000B7050000}"/>
    <cellStyle name="Cálculo 2 2 3 4 7" xfId="28885" xr:uid="{00000000-0005-0000-0000-0000B8050000}"/>
    <cellStyle name="Cálculo 2 2 3 4 8" xfId="31705" xr:uid="{00000000-0005-0000-0000-0000B9050000}"/>
    <cellStyle name="Cálculo 2 2 3 4 9" xfId="35385" xr:uid="{00000000-0005-0000-0000-0000BA050000}"/>
    <cellStyle name="Cálculo 2 2 3 5" xfId="2900" xr:uid="{00000000-0005-0000-0000-0000BB050000}"/>
    <cellStyle name="Cálculo 2 2 3 5 2" xfId="5284" xr:uid="{00000000-0005-0000-0000-0000BC050000}"/>
    <cellStyle name="Cálculo 2 2 3 5 2 2" xfId="14438" xr:uid="{00000000-0005-0000-0000-0000BD050000}"/>
    <cellStyle name="Cálculo 2 2 3 5 2 3" xfId="21434" xr:uid="{00000000-0005-0000-0000-0000BE050000}"/>
    <cellStyle name="Cálculo 2 2 3 5 2 4" xfId="26881" xr:uid="{00000000-0005-0000-0000-0000BF050000}"/>
    <cellStyle name="Cálculo 2 2 3 5 2 5" xfId="32329" xr:uid="{00000000-0005-0000-0000-0000C0050000}"/>
    <cellStyle name="Cálculo 2 2 3 5 2 6" xfId="36004" xr:uid="{00000000-0005-0000-0000-0000C1050000}"/>
    <cellStyle name="Cálculo 2 2 3 5 2 7" xfId="38730" xr:uid="{00000000-0005-0000-0000-0000C2050000}"/>
    <cellStyle name="Cálculo 2 2 3 5 3" xfId="12054" xr:uid="{00000000-0005-0000-0000-0000C3050000}"/>
    <cellStyle name="Cálculo 2 2 3 5 4" xfId="19057" xr:uid="{00000000-0005-0000-0000-0000C4050000}"/>
    <cellStyle name="Cálculo 2 2 3 5 5" xfId="17541" xr:uid="{00000000-0005-0000-0000-0000C5050000}"/>
    <cellStyle name="Cálculo 2 2 3 5 6" xfId="23183" xr:uid="{00000000-0005-0000-0000-0000C6050000}"/>
    <cellStyle name="Cálculo 2 2 3 5 7" xfId="26502" xr:uid="{00000000-0005-0000-0000-0000C7050000}"/>
    <cellStyle name="Cálculo 2 2 3 5 8" xfId="29654" xr:uid="{00000000-0005-0000-0000-0000C8050000}"/>
    <cellStyle name="Cálculo 2 2 3 5 9" xfId="25791" xr:uid="{00000000-0005-0000-0000-0000C9050000}"/>
    <cellStyle name="Cálculo 2 2 3 6" xfId="2880" xr:uid="{00000000-0005-0000-0000-0000CA050000}"/>
    <cellStyle name="Cálculo 2 2 3 6 2" xfId="5285" xr:uid="{00000000-0005-0000-0000-0000CB050000}"/>
    <cellStyle name="Cálculo 2 2 3 6 2 2" xfId="14439" xr:uid="{00000000-0005-0000-0000-0000CC050000}"/>
    <cellStyle name="Cálculo 2 2 3 6 2 3" xfId="21435" xr:uid="{00000000-0005-0000-0000-0000CD050000}"/>
    <cellStyle name="Cálculo 2 2 3 6 2 4" xfId="26871" xr:uid="{00000000-0005-0000-0000-0000CE050000}"/>
    <cellStyle name="Cálculo 2 2 3 6 2 5" xfId="32330" xr:uid="{00000000-0005-0000-0000-0000CF050000}"/>
    <cellStyle name="Cálculo 2 2 3 6 2 6" xfId="36005" xr:uid="{00000000-0005-0000-0000-0000D0050000}"/>
    <cellStyle name="Cálculo 2 2 3 6 2 7" xfId="38731" xr:uid="{00000000-0005-0000-0000-0000D1050000}"/>
    <cellStyle name="Cálculo 2 2 3 6 3" xfId="12034" xr:uid="{00000000-0005-0000-0000-0000D2050000}"/>
    <cellStyle name="Cálculo 2 2 3 6 4" xfId="19037" xr:uid="{00000000-0005-0000-0000-0000D3050000}"/>
    <cellStyle name="Cálculo 2 2 3 6 5" xfId="28342" xr:uid="{00000000-0005-0000-0000-0000D4050000}"/>
    <cellStyle name="Cálculo 2 2 3 6 6" xfId="19605" xr:uid="{00000000-0005-0000-0000-0000D5050000}"/>
    <cellStyle name="Cálculo 2 2 3 6 7" xfId="29894" xr:uid="{00000000-0005-0000-0000-0000D6050000}"/>
    <cellStyle name="Cálculo 2 2 3 6 8" xfId="31548" xr:uid="{00000000-0005-0000-0000-0000D7050000}"/>
    <cellStyle name="Cálculo 2 2 3 6 9" xfId="35258" xr:uid="{00000000-0005-0000-0000-0000D8050000}"/>
    <cellStyle name="Cálculo 2 2 3 7" xfId="5280" xr:uid="{00000000-0005-0000-0000-0000D9050000}"/>
    <cellStyle name="Cálculo 2 2 3 7 2" xfId="14434" xr:uid="{00000000-0005-0000-0000-0000DA050000}"/>
    <cellStyle name="Cálculo 2 2 3 7 3" xfId="21430" xr:uid="{00000000-0005-0000-0000-0000DB050000}"/>
    <cellStyle name="Cálculo 2 2 3 7 4" xfId="26876" xr:uid="{00000000-0005-0000-0000-0000DC050000}"/>
    <cellStyle name="Cálculo 2 2 3 7 5" xfId="32325" xr:uid="{00000000-0005-0000-0000-0000DD050000}"/>
    <cellStyle name="Cálculo 2 2 3 7 6" xfId="36000" xr:uid="{00000000-0005-0000-0000-0000DE050000}"/>
    <cellStyle name="Cálculo 2 2 3 7 7" xfId="38726" xr:uid="{00000000-0005-0000-0000-0000DF050000}"/>
    <cellStyle name="Cálculo 2 2 3 8" xfId="11062" xr:uid="{00000000-0005-0000-0000-0000E0050000}"/>
    <cellStyle name="Cálculo 2 2 3 9" xfId="15466" xr:uid="{00000000-0005-0000-0000-0000E1050000}"/>
    <cellStyle name="Cálculo 2 2 4" xfId="2343" xr:uid="{00000000-0005-0000-0000-0000E2050000}"/>
    <cellStyle name="Cálculo 2 2 4 10" xfId="23060" xr:uid="{00000000-0005-0000-0000-0000E3050000}"/>
    <cellStyle name="Cálculo 2 2 4 11" xfId="26142" xr:uid="{00000000-0005-0000-0000-0000E4050000}"/>
    <cellStyle name="Cálculo 2 2 4 12" xfId="22905" xr:uid="{00000000-0005-0000-0000-0000E5050000}"/>
    <cellStyle name="Cálculo 2 2 4 13" xfId="34135" xr:uid="{00000000-0005-0000-0000-0000E6050000}"/>
    <cellStyle name="Cálculo 2 2 4 14" xfId="37697" xr:uid="{00000000-0005-0000-0000-0000E7050000}"/>
    <cellStyle name="Cálculo 2 2 4 2" xfId="2743" xr:uid="{00000000-0005-0000-0000-0000E8050000}"/>
    <cellStyle name="Cálculo 2 2 4 2 2" xfId="5287" xr:uid="{00000000-0005-0000-0000-0000E9050000}"/>
    <cellStyle name="Cálculo 2 2 4 2 2 2" xfId="14441" xr:uid="{00000000-0005-0000-0000-0000EA050000}"/>
    <cellStyle name="Cálculo 2 2 4 2 2 3" xfId="21437" xr:uid="{00000000-0005-0000-0000-0000EB050000}"/>
    <cellStyle name="Cálculo 2 2 4 2 2 4" xfId="24069" xr:uid="{00000000-0005-0000-0000-0000EC050000}"/>
    <cellStyle name="Cálculo 2 2 4 2 2 5" xfId="32332" xr:uid="{00000000-0005-0000-0000-0000ED050000}"/>
    <cellStyle name="Cálculo 2 2 4 2 2 6" xfId="36007" xr:uid="{00000000-0005-0000-0000-0000EE050000}"/>
    <cellStyle name="Cálculo 2 2 4 2 2 7" xfId="38733" xr:uid="{00000000-0005-0000-0000-0000EF050000}"/>
    <cellStyle name="Cálculo 2 2 4 2 3" xfId="11897" xr:uid="{00000000-0005-0000-0000-0000F0050000}"/>
    <cellStyle name="Cálculo 2 2 4 2 4" xfId="18900" xr:uid="{00000000-0005-0000-0000-0000F1050000}"/>
    <cellStyle name="Cálculo 2 2 4 2 5" xfId="28411" xr:uid="{00000000-0005-0000-0000-0000F2050000}"/>
    <cellStyle name="Cálculo 2 2 4 2 6" xfId="21297" xr:uid="{00000000-0005-0000-0000-0000F3050000}"/>
    <cellStyle name="Cálculo 2 2 4 2 7" xfId="29954" xr:uid="{00000000-0005-0000-0000-0000F4050000}"/>
    <cellStyle name="Cálculo 2 2 4 2 8" xfId="31530" xr:uid="{00000000-0005-0000-0000-0000F5050000}"/>
    <cellStyle name="Cálculo 2 2 4 2 9" xfId="35240" xr:uid="{00000000-0005-0000-0000-0000F6050000}"/>
    <cellStyle name="Cálculo 2 2 4 3" xfId="4025" xr:uid="{00000000-0005-0000-0000-0000F7050000}"/>
    <cellStyle name="Cálculo 2 2 4 3 2" xfId="5288" xr:uid="{00000000-0005-0000-0000-0000F8050000}"/>
    <cellStyle name="Cálculo 2 2 4 3 2 2" xfId="14442" xr:uid="{00000000-0005-0000-0000-0000F9050000}"/>
    <cellStyle name="Cálculo 2 2 4 3 2 3" xfId="21438" xr:uid="{00000000-0005-0000-0000-0000FA050000}"/>
    <cellStyle name="Cálculo 2 2 4 3 2 4" xfId="26880" xr:uid="{00000000-0005-0000-0000-0000FB050000}"/>
    <cellStyle name="Cálculo 2 2 4 3 2 5" xfId="32333" xr:uid="{00000000-0005-0000-0000-0000FC050000}"/>
    <cellStyle name="Cálculo 2 2 4 3 2 6" xfId="36008" xr:uid="{00000000-0005-0000-0000-0000FD050000}"/>
    <cellStyle name="Cálculo 2 2 4 3 2 7" xfId="38734" xr:uid="{00000000-0005-0000-0000-0000FE050000}"/>
    <cellStyle name="Cálculo 2 2 4 3 3" xfId="13179" xr:uid="{00000000-0005-0000-0000-0000FF050000}"/>
    <cellStyle name="Cálculo 2 2 4 3 4" xfId="20177" xr:uid="{00000000-0005-0000-0000-000000060000}"/>
    <cellStyle name="Cálculo 2 2 4 3 5" xfId="27818" xr:uid="{00000000-0005-0000-0000-000001060000}"/>
    <cellStyle name="Cálculo 2 2 4 3 6" xfId="22996" xr:uid="{00000000-0005-0000-0000-000002060000}"/>
    <cellStyle name="Cálculo 2 2 4 3 7" xfId="9921" xr:uid="{00000000-0005-0000-0000-000003060000}"/>
    <cellStyle name="Cálculo 2 2 4 3 8" xfId="26062" xr:uid="{00000000-0005-0000-0000-000004060000}"/>
    <cellStyle name="Cálculo 2 2 4 3 9" xfId="30363" xr:uid="{00000000-0005-0000-0000-000005060000}"/>
    <cellStyle name="Cálculo 2 2 4 4" xfId="4463" xr:uid="{00000000-0005-0000-0000-000006060000}"/>
    <cellStyle name="Cálculo 2 2 4 4 2" xfId="5289" xr:uid="{00000000-0005-0000-0000-000007060000}"/>
    <cellStyle name="Cálculo 2 2 4 4 2 2" xfId="14443" xr:uid="{00000000-0005-0000-0000-000008060000}"/>
    <cellStyle name="Cálculo 2 2 4 4 2 3" xfId="21439" xr:uid="{00000000-0005-0000-0000-000009060000}"/>
    <cellStyle name="Cálculo 2 2 4 4 2 4" xfId="22827" xr:uid="{00000000-0005-0000-0000-00000A060000}"/>
    <cellStyle name="Cálculo 2 2 4 4 2 5" xfId="32334" xr:uid="{00000000-0005-0000-0000-00000B060000}"/>
    <cellStyle name="Cálculo 2 2 4 4 2 6" xfId="36009" xr:uid="{00000000-0005-0000-0000-00000C060000}"/>
    <cellStyle name="Cálculo 2 2 4 4 2 7" xfId="38735" xr:uid="{00000000-0005-0000-0000-00000D060000}"/>
    <cellStyle name="Cálculo 2 2 4 4 3" xfId="13617" xr:uid="{00000000-0005-0000-0000-00000E060000}"/>
    <cellStyle name="Cálculo 2 2 4 4 4" xfId="20615" xr:uid="{00000000-0005-0000-0000-00000F060000}"/>
    <cellStyle name="Cálculo 2 2 4 4 5" xfId="17536" xr:uid="{00000000-0005-0000-0000-000010060000}"/>
    <cellStyle name="Cálculo 2 2 4 4 6" xfId="26698" xr:uid="{00000000-0005-0000-0000-000011060000}"/>
    <cellStyle name="Cálculo 2 2 4 4 7" xfId="21351" xr:uid="{00000000-0005-0000-0000-000012060000}"/>
    <cellStyle name="Cálculo 2 2 4 4 8" xfId="32278" xr:uid="{00000000-0005-0000-0000-000013060000}"/>
    <cellStyle name="Cálculo 2 2 4 4 9" xfId="35953" xr:uid="{00000000-0005-0000-0000-000014060000}"/>
    <cellStyle name="Cálculo 2 2 4 5" xfId="4717" xr:uid="{00000000-0005-0000-0000-000015060000}"/>
    <cellStyle name="Cálculo 2 2 4 5 2" xfId="5290" xr:uid="{00000000-0005-0000-0000-000016060000}"/>
    <cellStyle name="Cálculo 2 2 4 5 2 2" xfId="14444" xr:uid="{00000000-0005-0000-0000-000017060000}"/>
    <cellStyle name="Cálculo 2 2 4 5 2 3" xfId="21440" xr:uid="{00000000-0005-0000-0000-000018060000}"/>
    <cellStyle name="Cálculo 2 2 4 5 2 4" xfId="26883" xr:uid="{00000000-0005-0000-0000-000019060000}"/>
    <cellStyle name="Cálculo 2 2 4 5 2 5" xfId="32335" xr:uid="{00000000-0005-0000-0000-00001A060000}"/>
    <cellStyle name="Cálculo 2 2 4 5 2 6" xfId="36010" xr:uid="{00000000-0005-0000-0000-00001B060000}"/>
    <cellStyle name="Cálculo 2 2 4 5 2 7" xfId="38736" xr:uid="{00000000-0005-0000-0000-00001C060000}"/>
    <cellStyle name="Cálculo 2 2 4 5 3" xfId="13871" xr:uid="{00000000-0005-0000-0000-00001D060000}"/>
    <cellStyle name="Cálculo 2 2 4 5 4" xfId="20869" xr:uid="{00000000-0005-0000-0000-00001E060000}"/>
    <cellStyle name="Cálculo 2 2 4 5 5" xfId="17529" xr:uid="{00000000-0005-0000-0000-00001F060000}"/>
    <cellStyle name="Cálculo 2 2 4 5 6" xfId="17629" xr:uid="{00000000-0005-0000-0000-000020060000}"/>
    <cellStyle name="Cálculo 2 2 4 5 7" xfId="25574" xr:uid="{00000000-0005-0000-0000-000021060000}"/>
    <cellStyle name="Cálculo 2 2 4 5 8" xfId="31788" xr:uid="{00000000-0005-0000-0000-000022060000}"/>
    <cellStyle name="Cálculo 2 2 4 5 9" xfId="35468" xr:uid="{00000000-0005-0000-0000-000023060000}"/>
    <cellStyle name="Cálculo 2 2 4 6" xfId="4963" xr:uid="{00000000-0005-0000-0000-000024060000}"/>
    <cellStyle name="Cálculo 2 2 4 6 2" xfId="5291" xr:uid="{00000000-0005-0000-0000-000025060000}"/>
    <cellStyle name="Cálculo 2 2 4 6 2 2" xfId="14445" xr:uid="{00000000-0005-0000-0000-000026060000}"/>
    <cellStyle name="Cálculo 2 2 4 6 2 3" xfId="21441" xr:uid="{00000000-0005-0000-0000-000027060000}"/>
    <cellStyle name="Cálculo 2 2 4 6 2 4" xfId="24323" xr:uid="{00000000-0005-0000-0000-000028060000}"/>
    <cellStyle name="Cálculo 2 2 4 6 2 5" xfId="32336" xr:uid="{00000000-0005-0000-0000-000029060000}"/>
    <cellStyle name="Cálculo 2 2 4 6 2 6" xfId="36011" xr:uid="{00000000-0005-0000-0000-00002A060000}"/>
    <cellStyle name="Cálculo 2 2 4 6 2 7" xfId="38737" xr:uid="{00000000-0005-0000-0000-00002B060000}"/>
    <cellStyle name="Cálculo 2 2 4 6 3" xfId="14117" xr:uid="{00000000-0005-0000-0000-00002C060000}"/>
    <cellStyle name="Cálculo 2 2 4 6 4" xfId="21115" xr:uid="{00000000-0005-0000-0000-00002D060000}"/>
    <cellStyle name="Cálculo 2 2 4 6 5" xfId="24267" xr:uid="{00000000-0005-0000-0000-00002E060000}"/>
    <cellStyle name="Cálculo 2 2 4 6 6" xfId="17050" xr:uid="{00000000-0005-0000-0000-00002F060000}"/>
    <cellStyle name="Cálculo 2 2 4 6 7" xfId="32009" xr:uid="{00000000-0005-0000-0000-000030060000}"/>
    <cellStyle name="Cálculo 2 2 4 6 8" xfId="35687" xr:uid="{00000000-0005-0000-0000-000031060000}"/>
    <cellStyle name="Cálculo 2 2 4 6 9" xfId="38598" xr:uid="{00000000-0005-0000-0000-000032060000}"/>
    <cellStyle name="Cálculo 2 2 4 7" xfId="5286" xr:uid="{00000000-0005-0000-0000-000033060000}"/>
    <cellStyle name="Cálculo 2 2 4 7 2" xfId="14440" xr:uid="{00000000-0005-0000-0000-000034060000}"/>
    <cellStyle name="Cálculo 2 2 4 7 3" xfId="21436" xr:uid="{00000000-0005-0000-0000-000035060000}"/>
    <cellStyle name="Cálculo 2 2 4 7 4" xfId="24954" xr:uid="{00000000-0005-0000-0000-000036060000}"/>
    <cellStyle name="Cálculo 2 2 4 7 5" xfId="32331" xr:uid="{00000000-0005-0000-0000-000037060000}"/>
    <cellStyle name="Cálculo 2 2 4 7 6" xfId="36006" xr:uid="{00000000-0005-0000-0000-000038060000}"/>
    <cellStyle name="Cálculo 2 2 4 7 7" xfId="38732" xr:uid="{00000000-0005-0000-0000-000039060000}"/>
    <cellStyle name="Cálculo 2 2 4 8" xfId="11497" xr:uid="{00000000-0005-0000-0000-00003A060000}"/>
    <cellStyle name="Cálculo 2 2 4 9" xfId="18500" xr:uid="{00000000-0005-0000-0000-00003B060000}"/>
    <cellStyle name="Cálculo 2 2 5" xfId="1806" xr:uid="{00000000-0005-0000-0000-00003C060000}"/>
    <cellStyle name="Cálculo 2 2 5 10" xfId="24502" xr:uid="{00000000-0005-0000-0000-00003D060000}"/>
    <cellStyle name="Cálculo 2 2 5 11" xfId="26005" xr:uid="{00000000-0005-0000-0000-00003E060000}"/>
    <cellStyle name="Cálculo 2 2 5 12" xfId="30931" xr:uid="{00000000-0005-0000-0000-00003F060000}"/>
    <cellStyle name="Cálculo 2 2 5 13" xfId="26019" xr:uid="{00000000-0005-0000-0000-000040060000}"/>
    <cellStyle name="Cálculo 2 2 5 14" xfId="33596" xr:uid="{00000000-0005-0000-0000-000041060000}"/>
    <cellStyle name="Cálculo 2 2 5 2" xfId="2550" xr:uid="{00000000-0005-0000-0000-000042060000}"/>
    <cellStyle name="Cálculo 2 2 5 2 2" xfId="5293" xr:uid="{00000000-0005-0000-0000-000043060000}"/>
    <cellStyle name="Cálculo 2 2 5 2 2 2" xfId="14447" xr:uid="{00000000-0005-0000-0000-000044060000}"/>
    <cellStyle name="Cálculo 2 2 5 2 2 3" xfId="21443" xr:uid="{00000000-0005-0000-0000-000045060000}"/>
    <cellStyle name="Cálculo 2 2 5 2 2 4" xfId="26879" xr:uid="{00000000-0005-0000-0000-000046060000}"/>
    <cellStyle name="Cálculo 2 2 5 2 2 5" xfId="32338" xr:uid="{00000000-0005-0000-0000-000047060000}"/>
    <cellStyle name="Cálculo 2 2 5 2 2 6" xfId="36013" xr:uid="{00000000-0005-0000-0000-000048060000}"/>
    <cellStyle name="Cálculo 2 2 5 2 2 7" xfId="38739" xr:uid="{00000000-0005-0000-0000-000049060000}"/>
    <cellStyle name="Cálculo 2 2 5 2 3" xfId="11704" xr:uid="{00000000-0005-0000-0000-00004A060000}"/>
    <cellStyle name="Cálculo 2 2 5 2 4" xfId="18707" xr:uid="{00000000-0005-0000-0000-00004B060000}"/>
    <cellStyle name="Cálculo 2 2 5 2 5" xfId="22945" xr:uid="{00000000-0005-0000-0000-00004C060000}"/>
    <cellStyle name="Cálculo 2 2 5 2 6" xfId="26244" xr:uid="{00000000-0005-0000-0000-00004D060000}"/>
    <cellStyle name="Cálculo 2 2 5 2 7" xfId="30057" xr:uid="{00000000-0005-0000-0000-00004E060000}"/>
    <cellStyle name="Cálculo 2 2 5 2 8" xfId="34033" xr:uid="{00000000-0005-0000-0000-00004F060000}"/>
    <cellStyle name="Cálculo 2 2 5 2 9" xfId="37595" xr:uid="{00000000-0005-0000-0000-000050060000}"/>
    <cellStyle name="Cálculo 2 2 5 3" xfId="3724" xr:uid="{00000000-0005-0000-0000-000051060000}"/>
    <cellStyle name="Cálculo 2 2 5 3 2" xfId="5294" xr:uid="{00000000-0005-0000-0000-000052060000}"/>
    <cellStyle name="Cálculo 2 2 5 3 2 2" xfId="14448" xr:uid="{00000000-0005-0000-0000-000053060000}"/>
    <cellStyle name="Cálculo 2 2 5 3 2 3" xfId="21444" xr:uid="{00000000-0005-0000-0000-000054060000}"/>
    <cellStyle name="Cálculo 2 2 5 3 2 4" xfId="24956" xr:uid="{00000000-0005-0000-0000-000055060000}"/>
    <cellStyle name="Cálculo 2 2 5 3 2 5" xfId="32339" xr:uid="{00000000-0005-0000-0000-000056060000}"/>
    <cellStyle name="Cálculo 2 2 5 3 2 6" xfId="36014" xr:uid="{00000000-0005-0000-0000-000057060000}"/>
    <cellStyle name="Cálculo 2 2 5 3 2 7" xfId="38740" xr:uid="{00000000-0005-0000-0000-000058060000}"/>
    <cellStyle name="Cálculo 2 2 5 3 3" xfId="12878" xr:uid="{00000000-0005-0000-0000-000059060000}"/>
    <cellStyle name="Cálculo 2 2 5 3 4" xfId="19877" xr:uid="{00000000-0005-0000-0000-00005A060000}"/>
    <cellStyle name="Cálculo 2 2 5 3 5" xfId="17272" xr:uid="{00000000-0005-0000-0000-00005B060000}"/>
    <cellStyle name="Cálculo 2 2 5 3 6" xfId="25144" xr:uid="{00000000-0005-0000-0000-00005C060000}"/>
    <cellStyle name="Cálculo 2 2 5 3 7" xfId="29371" xr:uid="{00000000-0005-0000-0000-00005D060000}"/>
    <cellStyle name="Cálculo 2 2 5 3 8" xfId="33552" xr:uid="{00000000-0005-0000-0000-00005E060000}"/>
    <cellStyle name="Cálculo 2 2 5 3 9" xfId="37220" xr:uid="{00000000-0005-0000-0000-00005F060000}"/>
    <cellStyle name="Cálculo 2 2 5 4" xfId="4228" xr:uid="{00000000-0005-0000-0000-000060060000}"/>
    <cellStyle name="Cálculo 2 2 5 4 2" xfId="5295" xr:uid="{00000000-0005-0000-0000-000061060000}"/>
    <cellStyle name="Cálculo 2 2 5 4 2 2" xfId="14449" xr:uid="{00000000-0005-0000-0000-000062060000}"/>
    <cellStyle name="Cálculo 2 2 5 4 2 3" xfId="21445" xr:uid="{00000000-0005-0000-0000-000063060000}"/>
    <cellStyle name="Cálculo 2 2 5 4 2 4" xfId="24079" xr:uid="{00000000-0005-0000-0000-000064060000}"/>
    <cellStyle name="Cálculo 2 2 5 4 2 5" xfId="32340" xr:uid="{00000000-0005-0000-0000-000065060000}"/>
    <cellStyle name="Cálculo 2 2 5 4 2 6" xfId="36015" xr:uid="{00000000-0005-0000-0000-000066060000}"/>
    <cellStyle name="Cálculo 2 2 5 4 2 7" xfId="38741" xr:uid="{00000000-0005-0000-0000-000067060000}"/>
    <cellStyle name="Cálculo 2 2 5 4 3" xfId="13382" xr:uid="{00000000-0005-0000-0000-000068060000}"/>
    <cellStyle name="Cálculo 2 2 5 4 4" xfId="20380" xr:uid="{00000000-0005-0000-0000-000069060000}"/>
    <cellStyle name="Cálculo 2 2 5 4 5" xfId="27718" xr:uid="{00000000-0005-0000-0000-00006A060000}"/>
    <cellStyle name="Cálculo 2 2 5 4 6" xfId="29502" xr:uid="{00000000-0005-0000-0000-00006B060000}"/>
    <cellStyle name="Cálculo 2 2 5 4 7" xfId="28886" xr:uid="{00000000-0005-0000-0000-00006C060000}"/>
    <cellStyle name="Cálculo 2 2 5 4 8" xfId="33357" xr:uid="{00000000-0005-0000-0000-00006D060000}"/>
    <cellStyle name="Cálculo 2 2 5 4 9" xfId="37032" xr:uid="{00000000-0005-0000-0000-00006E060000}"/>
    <cellStyle name="Cálculo 2 2 5 5" xfId="4196" xr:uid="{00000000-0005-0000-0000-00006F060000}"/>
    <cellStyle name="Cálculo 2 2 5 5 2" xfId="5296" xr:uid="{00000000-0005-0000-0000-000070060000}"/>
    <cellStyle name="Cálculo 2 2 5 5 2 2" xfId="14450" xr:uid="{00000000-0005-0000-0000-000071060000}"/>
    <cellStyle name="Cálculo 2 2 5 5 2 3" xfId="21446" xr:uid="{00000000-0005-0000-0000-000072060000}"/>
    <cellStyle name="Cálculo 2 2 5 5 2 4" xfId="28924" xr:uid="{00000000-0005-0000-0000-000073060000}"/>
    <cellStyle name="Cálculo 2 2 5 5 2 5" xfId="32341" xr:uid="{00000000-0005-0000-0000-000074060000}"/>
    <cellStyle name="Cálculo 2 2 5 5 2 6" xfId="36016" xr:uid="{00000000-0005-0000-0000-000075060000}"/>
    <cellStyle name="Cálculo 2 2 5 5 2 7" xfId="38742" xr:uid="{00000000-0005-0000-0000-000076060000}"/>
    <cellStyle name="Cálculo 2 2 5 5 3" xfId="13350" xr:uid="{00000000-0005-0000-0000-000077060000}"/>
    <cellStyle name="Cálculo 2 2 5 5 4" xfId="20348" xr:uid="{00000000-0005-0000-0000-000078060000}"/>
    <cellStyle name="Cálculo 2 2 5 5 5" xfId="24013" xr:uid="{00000000-0005-0000-0000-000079060000}"/>
    <cellStyle name="Cálculo 2 2 5 5 6" xfId="9669" xr:uid="{00000000-0005-0000-0000-00007A060000}"/>
    <cellStyle name="Cálculo 2 2 5 5 7" xfId="28105" xr:uid="{00000000-0005-0000-0000-00007B060000}"/>
    <cellStyle name="Cálculo 2 2 5 5 8" xfId="28523" xr:uid="{00000000-0005-0000-0000-00007C060000}"/>
    <cellStyle name="Cálculo 2 2 5 5 9" xfId="33670" xr:uid="{00000000-0005-0000-0000-00007D060000}"/>
    <cellStyle name="Cálculo 2 2 5 6" xfId="3114" xr:uid="{00000000-0005-0000-0000-00007E060000}"/>
    <cellStyle name="Cálculo 2 2 5 6 2" xfId="5297" xr:uid="{00000000-0005-0000-0000-00007F060000}"/>
    <cellStyle name="Cálculo 2 2 5 6 2 2" xfId="14451" xr:uid="{00000000-0005-0000-0000-000080060000}"/>
    <cellStyle name="Cálculo 2 2 5 6 2 3" xfId="21447" xr:uid="{00000000-0005-0000-0000-000081060000}"/>
    <cellStyle name="Cálculo 2 2 5 6 2 4" xfId="17270" xr:uid="{00000000-0005-0000-0000-000082060000}"/>
    <cellStyle name="Cálculo 2 2 5 6 2 5" xfId="32342" xr:uid="{00000000-0005-0000-0000-000083060000}"/>
    <cellStyle name="Cálculo 2 2 5 6 2 6" xfId="36017" xr:uid="{00000000-0005-0000-0000-000084060000}"/>
    <cellStyle name="Cálculo 2 2 5 6 2 7" xfId="38743" xr:uid="{00000000-0005-0000-0000-000085060000}"/>
    <cellStyle name="Cálculo 2 2 5 6 3" xfId="12268" xr:uid="{00000000-0005-0000-0000-000086060000}"/>
    <cellStyle name="Cálculo 2 2 5 6 4" xfId="19271" xr:uid="{00000000-0005-0000-0000-000087060000}"/>
    <cellStyle name="Cálculo 2 2 5 6 5" xfId="22743" xr:uid="{00000000-0005-0000-0000-000088060000}"/>
    <cellStyle name="Cálculo 2 2 5 6 6" xfId="26426" xr:uid="{00000000-0005-0000-0000-000089060000}"/>
    <cellStyle name="Cálculo 2 2 5 6 7" xfId="29783" xr:uid="{00000000-0005-0000-0000-00008A060000}"/>
    <cellStyle name="Cálculo 2 2 5 6 8" xfId="28208" xr:uid="{00000000-0005-0000-0000-00008B060000}"/>
    <cellStyle name="Cálculo 2 2 5 6 9" xfId="33477" xr:uid="{00000000-0005-0000-0000-00008C060000}"/>
    <cellStyle name="Cálculo 2 2 5 7" xfId="5292" xr:uid="{00000000-0005-0000-0000-00008D060000}"/>
    <cellStyle name="Cálculo 2 2 5 7 2" xfId="14446" xr:uid="{00000000-0005-0000-0000-00008E060000}"/>
    <cellStyle name="Cálculo 2 2 5 7 3" xfId="21442" xr:uid="{00000000-0005-0000-0000-00008F060000}"/>
    <cellStyle name="Cálculo 2 2 5 7 4" xfId="26882" xr:uid="{00000000-0005-0000-0000-000090060000}"/>
    <cellStyle name="Cálculo 2 2 5 7 5" xfId="32337" xr:uid="{00000000-0005-0000-0000-000091060000}"/>
    <cellStyle name="Cálculo 2 2 5 7 6" xfId="36012" xr:uid="{00000000-0005-0000-0000-000092060000}"/>
    <cellStyle name="Cálculo 2 2 5 7 7" xfId="38738" xr:uid="{00000000-0005-0000-0000-000093060000}"/>
    <cellStyle name="Cálculo 2 2 5 8" xfId="10960" xr:uid="{00000000-0005-0000-0000-000094060000}"/>
    <cellStyle name="Cálculo 2 2 5 9" xfId="15550" xr:uid="{00000000-0005-0000-0000-000095060000}"/>
    <cellStyle name="Cálculo 2 2 6" xfId="2337" xr:uid="{00000000-0005-0000-0000-000096060000}"/>
    <cellStyle name="Cálculo 2 2 6 10" xfId="17697" xr:uid="{00000000-0005-0000-0000-000097060000}"/>
    <cellStyle name="Cálculo 2 2 6 11" xfId="26135" xr:uid="{00000000-0005-0000-0000-000098060000}"/>
    <cellStyle name="Cálculo 2 2 6 12" xfId="25676" xr:uid="{00000000-0005-0000-0000-000099060000}"/>
    <cellStyle name="Cálculo 2 2 6 13" xfId="34138" xr:uid="{00000000-0005-0000-0000-00009A060000}"/>
    <cellStyle name="Cálculo 2 2 6 14" xfId="37700" xr:uid="{00000000-0005-0000-0000-00009B060000}"/>
    <cellStyle name="Cálculo 2 2 6 2" xfId="2737" xr:uid="{00000000-0005-0000-0000-00009C060000}"/>
    <cellStyle name="Cálculo 2 2 6 2 2" xfId="5299" xr:uid="{00000000-0005-0000-0000-00009D060000}"/>
    <cellStyle name="Cálculo 2 2 6 2 2 2" xfId="14453" xr:uid="{00000000-0005-0000-0000-00009E060000}"/>
    <cellStyle name="Cálculo 2 2 6 2 2 3" xfId="21449" xr:uid="{00000000-0005-0000-0000-00009F060000}"/>
    <cellStyle name="Cálculo 2 2 6 2 2 4" xfId="19732" xr:uid="{00000000-0005-0000-0000-0000A0060000}"/>
    <cellStyle name="Cálculo 2 2 6 2 2 5" xfId="32344" xr:uid="{00000000-0005-0000-0000-0000A1060000}"/>
    <cellStyle name="Cálculo 2 2 6 2 2 6" xfId="36019" xr:uid="{00000000-0005-0000-0000-0000A2060000}"/>
    <cellStyle name="Cálculo 2 2 6 2 2 7" xfId="38745" xr:uid="{00000000-0005-0000-0000-0000A3060000}"/>
    <cellStyle name="Cálculo 2 2 6 2 3" xfId="11891" xr:uid="{00000000-0005-0000-0000-0000A4060000}"/>
    <cellStyle name="Cálculo 2 2 6 2 4" xfId="18894" xr:uid="{00000000-0005-0000-0000-0000A5060000}"/>
    <cellStyle name="Cálculo 2 2 6 2 5" xfId="22879" xr:uid="{00000000-0005-0000-0000-0000A6060000}"/>
    <cellStyle name="Cálculo 2 2 6 2 6" xfId="23136" xr:uid="{00000000-0005-0000-0000-0000A7060000}"/>
    <cellStyle name="Cálculo 2 2 6 2 7" xfId="22493" xr:uid="{00000000-0005-0000-0000-0000A8060000}"/>
    <cellStyle name="Cálculo 2 2 6 2 8" xfId="25779" xr:uid="{00000000-0005-0000-0000-0000A9060000}"/>
    <cellStyle name="Cálculo 2 2 6 2 9" xfId="34982" xr:uid="{00000000-0005-0000-0000-0000AA060000}"/>
    <cellStyle name="Cálculo 2 2 6 3" xfId="4019" xr:uid="{00000000-0005-0000-0000-0000AB060000}"/>
    <cellStyle name="Cálculo 2 2 6 3 2" xfId="5300" xr:uid="{00000000-0005-0000-0000-0000AC060000}"/>
    <cellStyle name="Cálculo 2 2 6 3 2 2" xfId="14454" xr:uid="{00000000-0005-0000-0000-0000AD060000}"/>
    <cellStyle name="Cálculo 2 2 6 3 2 3" xfId="21450" xr:uid="{00000000-0005-0000-0000-0000AE060000}"/>
    <cellStyle name="Cálculo 2 2 6 3 2 4" xfId="24953" xr:uid="{00000000-0005-0000-0000-0000AF060000}"/>
    <cellStyle name="Cálculo 2 2 6 3 2 5" xfId="32345" xr:uid="{00000000-0005-0000-0000-0000B0060000}"/>
    <cellStyle name="Cálculo 2 2 6 3 2 6" xfId="36020" xr:uid="{00000000-0005-0000-0000-0000B1060000}"/>
    <cellStyle name="Cálculo 2 2 6 3 2 7" xfId="38746" xr:uid="{00000000-0005-0000-0000-0000B2060000}"/>
    <cellStyle name="Cálculo 2 2 6 3 3" xfId="13173" xr:uid="{00000000-0005-0000-0000-0000B3060000}"/>
    <cellStyle name="Cálculo 2 2 6 3 4" xfId="20171" xr:uid="{00000000-0005-0000-0000-0000B4060000}"/>
    <cellStyle name="Cálculo 2 2 6 3 5" xfId="19643" xr:uid="{00000000-0005-0000-0000-0000B5060000}"/>
    <cellStyle name="Cálculo 2 2 6 3 6" xfId="26629" xr:uid="{00000000-0005-0000-0000-0000B6060000}"/>
    <cellStyle name="Cálculo 2 2 6 3 7" xfId="28724" xr:uid="{00000000-0005-0000-0000-0000B7060000}"/>
    <cellStyle name="Cálculo 2 2 6 3 8" xfId="22700" xr:uid="{00000000-0005-0000-0000-0000B8060000}"/>
    <cellStyle name="Cálculo 2 2 6 3 9" xfId="31238" xr:uid="{00000000-0005-0000-0000-0000B9060000}"/>
    <cellStyle name="Cálculo 2 2 6 4" xfId="4457" xr:uid="{00000000-0005-0000-0000-0000BA060000}"/>
    <cellStyle name="Cálculo 2 2 6 4 2" xfId="5301" xr:uid="{00000000-0005-0000-0000-0000BB060000}"/>
    <cellStyle name="Cálculo 2 2 6 4 2 2" xfId="14455" xr:uid="{00000000-0005-0000-0000-0000BC060000}"/>
    <cellStyle name="Cálculo 2 2 6 4 2 3" xfId="21451" xr:uid="{00000000-0005-0000-0000-0000BD060000}"/>
    <cellStyle name="Cálculo 2 2 6 4 2 4" xfId="26885" xr:uid="{00000000-0005-0000-0000-0000BE060000}"/>
    <cellStyle name="Cálculo 2 2 6 4 2 5" xfId="32346" xr:uid="{00000000-0005-0000-0000-0000BF060000}"/>
    <cellStyle name="Cálculo 2 2 6 4 2 6" xfId="36021" xr:uid="{00000000-0005-0000-0000-0000C0060000}"/>
    <cellStyle name="Cálculo 2 2 6 4 2 7" xfId="38747" xr:uid="{00000000-0005-0000-0000-0000C1060000}"/>
    <cellStyle name="Cálculo 2 2 6 4 3" xfId="13611" xr:uid="{00000000-0005-0000-0000-0000C2060000}"/>
    <cellStyle name="Cálculo 2 2 6 4 4" xfId="20609" xr:uid="{00000000-0005-0000-0000-0000C3060000}"/>
    <cellStyle name="Cálculo 2 2 6 4 5" xfId="27588" xr:uid="{00000000-0005-0000-0000-0000C4060000}"/>
    <cellStyle name="Cálculo 2 2 6 4 6" xfId="28163" xr:uid="{00000000-0005-0000-0000-0000C5060000}"/>
    <cellStyle name="Cálculo 2 2 6 4 7" xfId="17696" xr:uid="{00000000-0005-0000-0000-0000C6060000}"/>
    <cellStyle name="Cálculo 2 2 6 4 8" xfId="31171" xr:uid="{00000000-0005-0000-0000-0000C7060000}"/>
    <cellStyle name="Cálculo 2 2 6 4 9" xfId="22928" xr:uid="{00000000-0005-0000-0000-0000C8060000}"/>
    <cellStyle name="Cálculo 2 2 6 5" xfId="4711" xr:uid="{00000000-0005-0000-0000-0000C9060000}"/>
    <cellStyle name="Cálculo 2 2 6 5 2" xfId="5302" xr:uid="{00000000-0005-0000-0000-0000CA060000}"/>
    <cellStyle name="Cálculo 2 2 6 5 2 2" xfId="14456" xr:uid="{00000000-0005-0000-0000-0000CB060000}"/>
    <cellStyle name="Cálculo 2 2 6 5 2 3" xfId="21452" xr:uid="{00000000-0005-0000-0000-0000CC060000}"/>
    <cellStyle name="Cálculo 2 2 6 5 2 4" xfId="26870" xr:uid="{00000000-0005-0000-0000-0000CD060000}"/>
    <cellStyle name="Cálculo 2 2 6 5 2 5" xfId="32347" xr:uid="{00000000-0005-0000-0000-0000CE060000}"/>
    <cellStyle name="Cálculo 2 2 6 5 2 6" xfId="36022" xr:uid="{00000000-0005-0000-0000-0000CF060000}"/>
    <cellStyle name="Cálculo 2 2 6 5 2 7" xfId="38748" xr:uid="{00000000-0005-0000-0000-0000D0060000}"/>
    <cellStyle name="Cálculo 2 2 6 5 3" xfId="13865" xr:uid="{00000000-0005-0000-0000-0000D1060000}"/>
    <cellStyle name="Cálculo 2 2 6 5 4" xfId="20863" xr:uid="{00000000-0005-0000-0000-0000D2060000}"/>
    <cellStyle name="Cálculo 2 2 6 5 5" xfId="27474" xr:uid="{00000000-0005-0000-0000-0000D3060000}"/>
    <cellStyle name="Cálculo 2 2 6 5 6" xfId="27888" xr:uid="{00000000-0005-0000-0000-0000D4060000}"/>
    <cellStyle name="Cálculo 2 2 6 5 7" xfId="17485" xr:uid="{00000000-0005-0000-0000-0000D5060000}"/>
    <cellStyle name="Cálculo 2 2 6 5 8" xfId="31185" xr:uid="{00000000-0005-0000-0000-0000D6060000}"/>
    <cellStyle name="Cálculo 2 2 6 5 9" xfId="35057" xr:uid="{00000000-0005-0000-0000-0000D7060000}"/>
    <cellStyle name="Cálculo 2 2 6 6" xfId="4957" xr:uid="{00000000-0005-0000-0000-0000D8060000}"/>
    <cellStyle name="Cálculo 2 2 6 6 2" xfId="5303" xr:uid="{00000000-0005-0000-0000-0000D9060000}"/>
    <cellStyle name="Cálculo 2 2 6 6 2 2" xfId="14457" xr:uid="{00000000-0005-0000-0000-0000DA060000}"/>
    <cellStyle name="Cálculo 2 2 6 6 2 3" xfId="21453" xr:uid="{00000000-0005-0000-0000-0000DB060000}"/>
    <cellStyle name="Cálculo 2 2 6 6 2 4" xfId="24955" xr:uid="{00000000-0005-0000-0000-0000DC060000}"/>
    <cellStyle name="Cálculo 2 2 6 6 2 5" xfId="32348" xr:uid="{00000000-0005-0000-0000-0000DD060000}"/>
    <cellStyle name="Cálculo 2 2 6 6 2 6" xfId="36023" xr:uid="{00000000-0005-0000-0000-0000DE060000}"/>
    <cellStyle name="Cálculo 2 2 6 6 2 7" xfId="38749" xr:uid="{00000000-0005-0000-0000-0000DF060000}"/>
    <cellStyle name="Cálculo 2 2 6 6 3" xfId="14111" xr:uid="{00000000-0005-0000-0000-0000E0060000}"/>
    <cellStyle name="Cálculo 2 2 6 6 4" xfId="21109" xr:uid="{00000000-0005-0000-0000-0000E1060000}"/>
    <cellStyle name="Cálculo 2 2 6 6 5" xfId="27360" xr:uid="{00000000-0005-0000-0000-0000E2060000}"/>
    <cellStyle name="Cálculo 2 2 6 6 6" xfId="25193" xr:uid="{00000000-0005-0000-0000-0000E3060000}"/>
    <cellStyle name="Cálculo 2 2 6 6 7" xfId="32003" xr:uid="{00000000-0005-0000-0000-0000E4060000}"/>
    <cellStyle name="Cálculo 2 2 6 6 8" xfId="35681" xr:uid="{00000000-0005-0000-0000-0000E5060000}"/>
    <cellStyle name="Cálculo 2 2 6 6 9" xfId="38592" xr:uid="{00000000-0005-0000-0000-0000E6060000}"/>
    <cellStyle name="Cálculo 2 2 6 7" xfId="5298" xr:uid="{00000000-0005-0000-0000-0000E7060000}"/>
    <cellStyle name="Cálculo 2 2 6 7 2" xfId="14452" xr:uid="{00000000-0005-0000-0000-0000E8060000}"/>
    <cellStyle name="Cálculo 2 2 6 7 3" xfId="21448" xr:uid="{00000000-0005-0000-0000-0000E9060000}"/>
    <cellStyle name="Cálculo 2 2 6 7 4" xfId="26884" xr:uid="{00000000-0005-0000-0000-0000EA060000}"/>
    <cellStyle name="Cálculo 2 2 6 7 5" xfId="32343" xr:uid="{00000000-0005-0000-0000-0000EB060000}"/>
    <cellStyle name="Cálculo 2 2 6 7 6" xfId="36018" xr:uid="{00000000-0005-0000-0000-0000EC060000}"/>
    <cellStyle name="Cálculo 2 2 6 7 7" xfId="38744" xr:uid="{00000000-0005-0000-0000-0000ED060000}"/>
    <cellStyle name="Cálculo 2 2 6 8" xfId="11491" xr:uid="{00000000-0005-0000-0000-0000EE060000}"/>
    <cellStyle name="Cálculo 2 2 6 9" xfId="18494" xr:uid="{00000000-0005-0000-0000-0000EF060000}"/>
    <cellStyle name="Cálculo 2 2 7" xfId="1618" xr:uid="{00000000-0005-0000-0000-0000F0060000}"/>
    <cellStyle name="Cálculo 2 2 7 10" xfId="29050" xr:uid="{00000000-0005-0000-0000-0000F1060000}"/>
    <cellStyle name="Cálculo 2 2 7 11" xfId="25334" xr:uid="{00000000-0005-0000-0000-0000F2060000}"/>
    <cellStyle name="Cálculo 2 2 7 12" xfId="31360" xr:uid="{00000000-0005-0000-0000-0000F3060000}"/>
    <cellStyle name="Cálculo 2 2 7 13" xfId="35120" xr:uid="{00000000-0005-0000-0000-0000F4060000}"/>
    <cellStyle name="Cálculo 2 2 7 2" xfId="3274" xr:uid="{00000000-0005-0000-0000-0000F5060000}"/>
    <cellStyle name="Cálculo 2 2 7 2 2" xfId="5305" xr:uid="{00000000-0005-0000-0000-0000F6060000}"/>
    <cellStyle name="Cálculo 2 2 7 2 2 2" xfId="14459" xr:uid="{00000000-0005-0000-0000-0000F7060000}"/>
    <cellStyle name="Cálculo 2 2 7 2 2 3" xfId="21455" xr:uid="{00000000-0005-0000-0000-0000F8060000}"/>
    <cellStyle name="Cálculo 2 2 7 2 2 4" xfId="26891" xr:uid="{00000000-0005-0000-0000-0000F9060000}"/>
    <cellStyle name="Cálculo 2 2 7 2 2 5" xfId="32350" xr:uid="{00000000-0005-0000-0000-0000FA060000}"/>
    <cellStyle name="Cálculo 2 2 7 2 2 6" xfId="36025" xr:uid="{00000000-0005-0000-0000-0000FB060000}"/>
    <cellStyle name="Cálculo 2 2 7 2 2 7" xfId="38751" xr:uid="{00000000-0005-0000-0000-0000FC060000}"/>
    <cellStyle name="Cálculo 2 2 7 2 3" xfId="12428" xr:uid="{00000000-0005-0000-0000-0000FD060000}"/>
    <cellStyle name="Cálculo 2 2 7 2 4" xfId="19430" xr:uid="{00000000-0005-0000-0000-0000FE060000}"/>
    <cellStyle name="Cálculo 2 2 7 2 5" xfId="28190" xr:uid="{00000000-0005-0000-0000-0000FF060000}"/>
    <cellStyle name="Cálculo 2 2 7 2 6" xfId="18299" xr:uid="{00000000-0005-0000-0000-000000070000}"/>
    <cellStyle name="Cálculo 2 2 7 2 7" xfId="29713" xr:uid="{00000000-0005-0000-0000-000001070000}"/>
    <cellStyle name="Cálculo 2 2 7 2 8" xfId="33686" xr:uid="{00000000-0005-0000-0000-000002070000}"/>
    <cellStyle name="Cálculo 2 2 7 2 9" xfId="37274" xr:uid="{00000000-0005-0000-0000-000003070000}"/>
    <cellStyle name="Cálculo 2 2 7 3" xfId="2955" xr:uid="{00000000-0005-0000-0000-000004070000}"/>
    <cellStyle name="Cálculo 2 2 7 3 2" xfId="5306" xr:uid="{00000000-0005-0000-0000-000005070000}"/>
    <cellStyle name="Cálculo 2 2 7 3 2 2" xfId="14460" xr:uid="{00000000-0005-0000-0000-000006070000}"/>
    <cellStyle name="Cálculo 2 2 7 3 2 3" xfId="21456" xr:uid="{00000000-0005-0000-0000-000007070000}"/>
    <cellStyle name="Cálculo 2 2 7 3 2 4" xfId="24952" xr:uid="{00000000-0005-0000-0000-000008070000}"/>
    <cellStyle name="Cálculo 2 2 7 3 2 5" xfId="32351" xr:uid="{00000000-0005-0000-0000-000009070000}"/>
    <cellStyle name="Cálculo 2 2 7 3 2 6" xfId="36026" xr:uid="{00000000-0005-0000-0000-00000A070000}"/>
    <cellStyle name="Cálculo 2 2 7 3 2 7" xfId="38752" xr:uid="{00000000-0005-0000-0000-00000B070000}"/>
    <cellStyle name="Cálculo 2 2 7 3 3" xfId="12109" xr:uid="{00000000-0005-0000-0000-00000C070000}"/>
    <cellStyle name="Cálculo 2 2 7 3 4" xfId="19112" xr:uid="{00000000-0005-0000-0000-00000D070000}"/>
    <cellStyle name="Cálculo 2 2 7 3 5" xfId="24668" xr:uid="{00000000-0005-0000-0000-00000E070000}"/>
    <cellStyle name="Cálculo 2 2 7 3 6" xfId="29133" xr:uid="{00000000-0005-0000-0000-00000F070000}"/>
    <cellStyle name="Cálculo 2 2 7 3 7" xfId="29857" xr:uid="{00000000-0005-0000-0000-000010070000}"/>
    <cellStyle name="Cálculo 2 2 7 3 8" xfId="24720" xr:uid="{00000000-0005-0000-0000-000011070000}"/>
    <cellStyle name="Cálculo 2 2 7 3 9" xfId="33645" xr:uid="{00000000-0005-0000-0000-000012070000}"/>
    <cellStyle name="Cálculo 2 2 7 4" xfId="2915" xr:uid="{00000000-0005-0000-0000-000013070000}"/>
    <cellStyle name="Cálculo 2 2 7 4 2" xfId="5307" xr:uid="{00000000-0005-0000-0000-000014070000}"/>
    <cellStyle name="Cálculo 2 2 7 4 2 2" xfId="14461" xr:uid="{00000000-0005-0000-0000-000015070000}"/>
    <cellStyle name="Cálculo 2 2 7 4 2 3" xfId="21457" xr:uid="{00000000-0005-0000-0000-000016070000}"/>
    <cellStyle name="Cálculo 2 2 7 4 2 4" xfId="24951" xr:uid="{00000000-0005-0000-0000-000017070000}"/>
    <cellStyle name="Cálculo 2 2 7 4 2 5" xfId="32352" xr:uid="{00000000-0005-0000-0000-000018070000}"/>
    <cellStyle name="Cálculo 2 2 7 4 2 6" xfId="36027" xr:uid="{00000000-0005-0000-0000-000019070000}"/>
    <cellStyle name="Cálculo 2 2 7 4 2 7" xfId="38753" xr:uid="{00000000-0005-0000-0000-00001A070000}"/>
    <cellStyle name="Cálculo 2 2 7 4 3" xfId="12069" xr:uid="{00000000-0005-0000-0000-00001B070000}"/>
    <cellStyle name="Cálculo 2 2 7 4 4" xfId="19072" xr:uid="{00000000-0005-0000-0000-00001C070000}"/>
    <cellStyle name="Cálculo 2 2 7 4 5" xfId="23992" xr:uid="{00000000-0005-0000-0000-00001D070000}"/>
    <cellStyle name="Cálculo 2 2 7 4 6" xfId="26385" xr:uid="{00000000-0005-0000-0000-00001E070000}"/>
    <cellStyle name="Cálculo 2 2 7 4 7" xfId="22890" xr:uid="{00000000-0005-0000-0000-00001F070000}"/>
    <cellStyle name="Cálculo 2 2 7 4 8" xfId="33852" xr:uid="{00000000-0005-0000-0000-000020070000}"/>
    <cellStyle name="Cálculo 2 2 7 4 9" xfId="37414" xr:uid="{00000000-0005-0000-0000-000021070000}"/>
    <cellStyle name="Cálculo 2 2 7 5" xfId="2919" xr:uid="{00000000-0005-0000-0000-000022070000}"/>
    <cellStyle name="Cálculo 2 2 7 5 2" xfId="5308" xr:uid="{00000000-0005-0000-0000-000023070000}"/>
    <cellStyle name="Cálculo 2 2 7 5 2 2" xfId="14462" xr:uid="{00000000-0005-0000-0000-000024070000}"/>
    <cellStyle name="Cálculo 2 2 7 5 2 3" xfId="21458" xr:uid="{00000000-0005-0000-0000-000025070000}"/>
    <cellStyle name="Cálculo 2 2 7 5 2 4" xfId="19700" xr:uid="{00000000-0005-0000-0000-000026070000}"/>
    <cellStyle name="Cálculo 2 2 7 5 2 5" xfId="32353" xr:uid="{00000000-0005-0000-0000-000027070000}"/>
    <cellStyle name="Cálculo 2 2 7 5 2 6" xfId="36028" xr:uid="{00000000-0005-0000-0000-000028070000}"/>
    <cellStyle name="Cálculo 2 2 7 5 2 7" xfId="38754" xr:uid="{00000000-0005-0000-0000-000029070000}"/>
    <cellStyle name="Cálculo 2 2 7 5 3" xfId="12073" xr:uid="{00000000-0005-0000-0000-00002A070000}"/>
    <cellStyle name="Cálculo 2 2 7 5 4" xfId="19076" xr:uid="{00000000-0005-0000-0000-00002B070000}"/>
    <cellStyle name="Cálculo 2 2 7 5 5" xfId="28330" xr:uid="{00000000-0005-0000-0000-00002C070000}"/>
    <cellStyle name="Cálculo 2 2 7 5 6" xfId="28081" xr:uid="{00000000-0005-0000-0000-00002D070000}"/>
    <cellStyle name="Cálculo 2 2 7 5 7" xfId="29875" xr:uid="{00000000-0005-0000-0000-00002E070000}"/>
    <cellStyle name="Cálculo 2 2 7 5 8" xfId="31552" xr:uid="{00000000-0005-0000-0000-00002F070000}"/>
    <cellStyle name="Cálculo 2 2 7 5 9" xfId="35263" xr:uid="{00000000-0005-0000-0000-000030070000}"/>
    <cellStyle name="Cálculo 2 2 7 6" xfId="5304" xr:uid="{00000000-0005-0000-0000-000031070000}"/>
    <cellStyle name="Cálculo 2 2 7 6 2" xfId="14458" xr:uid="{00000000-0005-0000-0000-000032070000}"/>
    <cellStyle name="Cálculo 2 2 7 6 3" xfId="21454" xr:uid="{00000000-0005-0000-0000-000033070000}"/>
    <cellStyle name="Cálculo 2 2 7 6 4" xfId="26886" xr:uid="{00000000-0005-0000-0000-000034070000}"/>
    <cellStyle name="Cálculo 2 2 7 6 5" xfId="32349" xr:uid="{00000000-0005-0000-0000-000035070000}"/>
    <cellStyle name="Cálculo 2 2 7 6 6" xfId="36024" xr:uid="{00000000-0005-0000-0000-000036070000}"/>
    <cellStyle name="Cálculo 2 2 7 6 7" xfId="38750" xr:uid="{00000000-0005-0000-0000-000037070000}"/>
    <cellStyle name="Cálculo 2 2 7 7" xfId="10772" xr:uid="{00000000-0005-0000-0000-000038070000}"/>
    <cellStyle name="Cálculo 2 2 7 8" xfId="16543" xr:uid="{00000000-0005-0000-0000-000039070000}"/>
    <cellStyle name="Cálculo 2 2 7 9" xfId="24463" xr:uid="{00000000-0005-0000-0000-00003A070000}"/>
    <cellStyle name="Cálculo 2 2 8" xfId="2446" xr:uid="{00000000-0005-0000-0000-00003B070000}"/>
    <cellStyle name="Cálculo 2 2 8 2" xfId="5309" xr:uid="{00000000-0005-0000-0000-00003C070000}"/>
    <cellStyle name="Cálculo 2 2 8 2 2" xfId="14463" xr:uid="{00000000-0005-0000-0000-00003D070000}"/>
    <cellStyle name="Cálculo 2 2 8 2 3" xfId="21459" xr:uid="{00000000-0005-0000-0000-00003E070000}"/>
    <cellStyle name="Cálculo 2 2 8 2 4" xfId="26890" xr:uid="{00000000-0005-0000-0000-00003F070000}"/>
    <cellStyle name="Cálculo 2 2 8 2 5" xfId="32354" xr:uid="{00000000-0005-0000-0000-000040070000}"/>
    <cellStyle name="Cálculo 2 2 8 2 6" xfId="36029" xr:uid="{00000000-0005-0000-0000-000041070000}"/>
    <cellStyle name="Cálculo 2 2 8 2 7" xfId="38755" xr:uid="{00000000-0005-0000-0000-000042070000}"/>
    <cellStyle name="Cálculo 2 2 8 3" xfId="11600" xr:uid="{00000000-0005-0000-0000-000043070000}"/>
    <cellStyle name="Cálculo 2 2 8 4" xfId="18603" xr:uid="{00000000-0005-0000-0000-000044070000}"/>
    <cellStyle name="Cálculo 2 2 8 5" xfId="23217" xr:uid="{00000000-0005-0000-0000-000045070000}"/>
    <cellStyle name="Cálculo 2 2 8 6" xfId="26193" xr:uid="{00000000-0005-0000-0000-000046070000}"/>
    <cellStyle name="Cálculo 2 2 8 7" xfId="18223" xr:uid="{00000000-0005-0000-0000-000047070000}"/>
    <cellStyle name="Cálculo 2 2 8 8" xfId="26490" xr:uid="{00000000-0005-0000-0000-000048070000}"/>
    <cellStyle name="Cálculo 2 2 8 9" xfId="29672" xr:uid="{00000000-0005-0000-0000-000049070000}"/>
    <cellStyle name="Cálculo 2 2 9" xfId="2921" xr:uid="{00000000-0005-0000-0000-00004A070000}"/>
    <cellStyle name="Cálculo 2 2 9 2" xfId="5310" xr:uid="{00000000-0005-0000-0000-00004B070000}"/>
    <cellStyle name="Cálculo 2 2 9 2 2" xfId="14464" xr:uid="{00000000-0005-0000-0000-00004C070000}"/>
    <cellStyle name="Cálculo 2 2 9 2 3" xfId="21460" xr:uid="{00000000-0005-0000-0000-00004D070000}"/>
    <cellStyle name="Cálculo 2 2 9 2 4" xfId="22825" xr:uid="{00000000-0005-0000-0000-00004E070000}"/>
    <cellStyle name="Cálculo 2 2 9 2 5" xfId="32355" xr:uid="{00000000-0005-0000-0000-00004F070000}"/>
    <cellStyle name="Cálculo 2 2 9 2 6" xfId="36030" xr:uid="{00000000-0005-0000-0000-000050070000}"/>
    <cellStyle name="Cálculo 2 2 9 2 7" xfId="38756" xr:uid="{00000000-0005-0000-0000-000051070000}"/>
    <cellStyle name="Cálculo 2 2 9 3" xfId="12075" xr:uid="{00000000-0005-0000-0000-000052070000}"/>
    <cellStyle name="Cálculo 2 2 9 4" xfId="19078" xr:uid="{00000000-0005-0000-0000-000053070000}"/>
    <cellStyle name="Cálculo 2 2 9 5" xfId="28329" xr:uid="{00000000-0005-0000-0000-000054070000}"/>
    <cellStyle name="Cálculo 2 2 9 6" xfId="24555" xr:uid="{00000000-0005-0000-0000-000055070000}"/>
    <cellStyle name="Cálculo 2 2 9 7" xfId="29874" xr:uid="{00000000-0005-0000-0000-000056070000}"/>
    <cellStyle name="Cálculo 2 2 9 8" xfId="33850" xr:uid="{00000000-0005-0000-0000-000057070000}"/>
    <cellStyle name="Cálculo 2 2 9 9" xfId="37412" xr:uid="{00000000-0005-0000-0000-000058070000}"/>
    <cellStyle name="Cálculo 2 3" xfId="1122" xr:uid="{00000000-0005-0000-0000-000059070000}"/>
    <cellStyle name="Cálculo 2 3 10" xfId="3750" xr:uid="{00000000-0005-0000-0000-00005A070000}"/>
    <cellStyle name="Cálculo 2 3 10 2" xfId="5311" xr:uid="{00000000-0005-0000-0000-00005B070000}"/>
    <cellStyle name="Cálculo 2 3 10 2 2" xfId="14465" xr:uid="{00000000-0005-0000-0000-00005C070000}"/>
    <cellStyle name="Cálculo 2 3 10 2 3" xfId="21461" xr:uid="{00000000-0005-0000-0000-00005D070000}"/>
    <cellStyle name="Cálculo 2 3 10 2 4" xfId="19365" xr:uid="{00000000-0005-0000-0000-00005E070000}"/>
    <cellStyle name="Cálculo 2 3 10 2 5" xfId="32356" xr:uid="{00000000-0005-0000-0000-00005F070000}"/>
    <cellStyle name="Cálculo 2 3 10 2 6" xfId="36031" xr:uid="{00000000-0005-0000-0000-000060070000}"/>
    <cellStyle name="Cálculo 2 3 10 2 7" xfId="38757" xr:uid="{00000000-0005-0000-0000-000061070000}"/>
    <cellStyle name="Cálculo 2 3 10 3" xfId="12904" xr:uid="{00000000-0005-0000-0000-000062070000}"/>
    <cellStyle name="Cálculo 2 3 10 4" xfId="19903" xr:uid="{00000000-0005-0000-0000-000063070000}"/>
    <cellStyle name="Cálculo 2 3 10 5" xfId="27955" xr:uid="{00000000-0005-0000-0000-000064070000}"/>
    <cellStyle name="Cálculo 2 3 10 6" xfId="26577" xr:uid="{00000000-0005-0000-0000-000065070000}"/>
    <cellStyle name="Cálculo 2 3 10 7" xfId="27308" xr:uid="{00000000-0005-0000-0000-000066070000}"/>
    <cellStyle name="Cálculo 2 3 10 8" xfId="33539" xr:uid="{00000000-0005-0000-0000-000067070000}"/>
    <cellStyle name="Cálculo 2 3 10 9" xfId="37207" xr:uid="{00000000-0005-0000-0000-000068070000}"/>
    <cellStyle name="Cálculo 2 3 11" xfId="4271" xr:uid="{00000000-0005-0000-0000-000069070000}"/>
    <cellStyle name="Cálculo 2 3 11 2" xfId="5312" xr:uid="{00000000-0005-0000-0000-00006A070000}"/>
    <cellStyle name="Cálculo 2 3 11 2 2" xfId="14466" xr:uid="{00000000-0005-0000-0000-00006B070000}"/>
    <cellStyle name="Cálculo 2 3 11 2 3" xfId="21462" xr:uid="{00000000-0005-0000-0000-00006C070000}"/>
    <cellStyle name="Cálculo 2 3 11 2 4" xfId="19735" xr:uid="{00000000-0005-0000-0000-00006D070000}"/>
    <cellStyle name="Cálculo 2 3 11 2 5" xfId="32357" xr:uid="{00000000-0005-0000-0000-00006E070000}"/>
    <cellStyle name="Cálculo 2 3 11 2 6" xfId="36032" xr:uid="{00000000-0005-0000-0000-00006F070000}"/>
    <cellStyle name="Cálculo 2 3 11 2 7" xfId="38758" xr:uid="{00000000-0005-0000-0000-000070070000}"/>
    <cellStyle name="Cálculo 2 3 11 3" xfId="13425" xr:uid="{00000000-0005-0000-0000-000071070000}"/>
    <cellStyle name="Cálculo 2 3 11 4" xfId="20423" xr:uid="{00000000-0005-0000-0000-000072070000}"/>
    <cellStyle name="Cálculo 2 3 11 5" xfId="22946" xr:uid="{00000000-0005-0000-0000-000073070000}"/>
    <cellStyle name="Cálculo 2 3 11 6" xfId="9178" xr:uid="{00000000-0005-0000-0000-000074070000}"/>
    <cellStyle name="Cálculo 2 3 11 7" xfId="19617" xr:uid="{00000000-0005-0000-0000-000075070000}"/>
    <cellStyle name="Cálculo 2 3 11 8" xfId="17709" xr:uid="{00000000-0005-0000-0000-000076070000}"/>
    <cellStyle name="Cálculo 2 3 11 9" xfId="21309" xr:uid="{00000000-0005-0000-0000-000077070000}"/>
    <cellStyle name="Cálculo 2 3 12" xfId="1244" xr:uid="{00000000-0005-0000-0000-000078070000}"/>
    <cellStyle name="Cálculo 2 3 12 2" xfId="5313" xr:uid="{00000000-0005-0000-0000-000079070000}"/>
    <cellStyle name="Cálculo 2 3 12 2 2" xfId="14467" xr:uid="{00000000-0005-0000-0000-00007A070000}"/>
    <cellStyle name="Cálculo 2 3 12 2 3" xfId="21463" xr:uid="{00000000-0005-0000-0000-00007B070000}"/>
    <cellStyle name="Cálculo 2 3 12 2 4" xfId="26892" xr:uid="{00000000-0005-0000-0000-00007C070000}"/>
    <cellStyle name="Cálculo 2 3 12 2 5" xfId="32358" xr:uid="{00000000-0005-0000-0000-00007D070000}"/>
    <cellStyle name="Cálculo 2 3 12 2 6" xfId="36033" xr:uid="{00000000-0005-0000-0000-00007E070000}"/>
    <cellStyle name="Cálculo 2 3 12 2 7" xfId="38759" xr:uid="{00000000-0005-0000-0000-00007F070000}"/>
    <cellStyle name="Cálculo 2 3 12 3" xfId="10398" xr:uid="{00000000-0005-0000-0000-000080070000}"/>
    <cellStyle name="Cálculo 2 3 12 4" xfId="10054" xr:uid="{00000000-0005-0000-0000-000081070000}"/>
    <cellStyle name="Cálculo 2 3 12 5" xfId="22498" xr:uid="{00000000-0005-0000-0000-000082070000}"/>
    <cellStyle name="Cálculo 2 3 12 6" xfId="23161" xr:uid="{00000000-0005-0000-0000-000083070000}"/>
    <cellStyle name="Cálculo 2 3 12 7" xfId="22937" xr:uid="{00000000-0005-0000-0000-000084070000}"/>
    <cellStyle name="Cálculo 2 3 12 8" xfId="35043" xr:uid="{00000000-0005-0000-0000-000085070000}"/>
    <cellStyle name="Cálculo 2 3 12 9" xfId="38404" xr:uid="{00000000-0005-0000-0000-000086070000}"/>
    <cellStyle name="Cálculo 2 3 13" xfId="10276" xr:uid="{00000000-0005-0000-0000-000087070000}"/>
    <cellStyle name="Cálculo 2 3 14" xfId="17283" xr:uid="{00000000-0005-0000-0000-000088070000}"/>
    <cellStyle name="Cálculo 2 3 15" xfId="9486" xr:uid="{00000000-0005-0000-0000-000089070000}"/>
    <cellStyle name="Cálculo 2 3 16" xfId="19778" xr:uid="{00000000-0005-0000-0000-00008A070000}"/>
    <cellStyle name="Cálculo 2 3 17" xfId="35089" xr:uid="{00000000-0005-0000-0000-00008B070000}"/>
    <cellStyle name="Cálculo 2 3 18" xfId="38417" xr:uid="{00000000-0005-0000-0000-00008C070000}"/>
    <cellStyle name="Cálculo 2 3 2" xfId="1907" xr:uid="{00000000-0005-0000-0000-00008D070000}"/>
    <cellStyle name="Cálculo 2 3 2 10" xfId="28547" xr:uid="{00000000-0005-0000-0000-00008E070000}"/>
    <cellStyle name="Cálculo 2 3 2 11" xfId="26027" xr:uid="{00000000-0005-0000-0000-00008F070000}"/>
    <cellStyle name="Cálculo 2 3 2 12" xfId="25389" xr:uid="{00000000-0005-0000-0000-000090070000}"/>
    <cellStyle name="Cálculo 2 3 2 13" xfId="31818" xr:uid="{00000000-0005-0000-0000-000091070000}"/>
    <cellStyle name="Cálculo 2 3 2 14" xfId="35483" xr:uid="{00000000-0005-0000-0000-000092070000}"/>
    <cellStyle name="Cálculo 2 3 2 2" xfId="2572" xr:uid="{00000000-0005-0000-0000-000093070000}"/>
    <cellStyle name="Cálculo 2 3 2 2 2" xfId="5315" xr:uid="{00000000-0005-0000-0000-000094070000}"/>
    <cellStyle name="Cálculo 2 3 2 2 2 2" xfId="14469" xr:uid="{00000000-0005-0000-0000-000095070000}"/>
    <cellStyle name="Cálculo 2 3 2 2 2 3" xfId="21465" xr:uid="{00000000-0005-0000-0000-000096070000}"/>
    <cellStyle name="Cálculo 2 3 2 2 2 4" xfId="24075" xr:uid="{00000000-0005-0000-0000-000097070000}"/>
    <cellStyle name="Cálculo 2 3 2 2 2 5" xfId="32360" xr:uid="{00000000-0005-0000-0000-000098070000}"/>
    <cellStyle name="Cálculo 2 3 2 2 2 6" xfId="36035" xr:uid="{00000000-0005-0000-0000-000099070000}"/>
    <cellStyle name="Cálculo 2 3 2 2 2 7" xfId="38761" xr:uid="{00000000-0005-0000-0000-00009A070000}"/>
    <cellStyle name="Cálculo 2 3 2 2 3" xfId="11726" xr:uid="{00000000-0005-0000-0000-00009B070000}"/>
    <cellStyle name="Cálculo 2 3 2 2 4" xfId="18729" xr:uid="{00000000-0005-0000-0000-00009C070000}"/>
    <cellStyle name="Cálculo 2 3 2 2 5" xfId="21239" xr:uid="{00000000-0005-0000-0000-00009D070000}"/>
    <cellStyle name="Cálculo 2 3 2 2 6" xfId="26255" xr:uid="{00000000-0005-0000-0000-00009E070000}"/>
    <cellStyle name="Cálculo 2 3 2 2 7" xfId="30043" xr:uid="{00000000-0005-0000-0000-00009F070000}"/>
    <cellStyle name="Cálculo 2 3 2 2 8" xfId="34020" xr:uid="{00000000-0005-0000-0000-0000A0070000}"/>
    <cellStyle name="Cálculo 2 3 2 2 9" xfId="37582" xr:uid="{00000000-0005-0000-0000-0000A1070000}"/>
    <cellStyle name="Cálculo 2 3 2 3" xfId="3777" xr:uid="{00000000-0005-0000-0000-0000A2070000}"/>
    <cellStyle name="Cálculo 2 3 2 3 2" xfId="5316" xr:uid="{00000000-0005-0000-0000-0000A3070000}"/>
    <cellStyle name="Cálculo 2 3 2 3 2 2" xfId="14470" xr:uid="{00000000-0005-0000-0000-0000A4070000}"/>
    <cellStyle name="Cálculo 2 3 2 3 2 3" xfId="21466" xr:uid="{00000000-0005-0000-0000-0000A5070000}"/>
    <cellStyle name="Cálculo 2 3 2 3 2 4" xfId="26893" xr:uid="{00000000-0005-0000-0000-0000A6070000}"/>
    <cellStyle name="Cálculo 2 3 2 3 2 5" xfId="32361" xr:uid="{00000000-0005-0000-0000-0000A7070000}"/>
    <cellStyle name="Cálculo 2 3 2 3 2 6" xfId="36036" xr:uid="{00000000-0005-0000-0000-0000A8070000}"/>
    <cellStyle name="Cálculo 2 3 2 3 2 7" xfId="38762" xr:uid="{00000000-0005-0000-0000-0000A9070000}"/>
    <cellStyle name="Cálculo 2 3 2 3 3" xfId="12931" xr:uid="{00000000-0005-0000-0000-0000AA070000}"/>
    <cellStyle name="Cálculo 2 3 2 3 4" xfId="19930" xr:uid="{00000000-0005-0000-0000-0000AB070000}"/>
    <cellStyle name="Cálculo 2 3 2 3 5" xfId="22563" xr:uid="{00000000-0005-0000-0000-0000AC070000}"/>
    <cellStyle name="Cálculo 2 3 2 3 6" xfId="24516" xr:uid="{00000000-0005-0000-0000-0000AD070000}"/>
    <cellStyle name="Cálculo 2 3 2 3 7" xfId="10088" xr:uid="{00000000-0005-0000-0000-0000AE070000}"/>
    <cellStyle name="Cálculo 2 3 2 3 8" xfId="33525" xr:uid="{00000000-0005-0000-0000-0000AF070000}"/>
    <cellStyle name="Cálculo 2 3 2 3 9" xfId="37193" xr:uid="{00000000-0005-0000-0000-0000B0070000}"/>
    <cellStyle name="Cálculo 2 3 2 4" xfId="4267" xr:uid="{00000000-0005-0000-0000-0000B1070000}"/>
    <cellStyle name="Cálculo 2 3 2 4 2" xfId="5317" xr:uid="{00000000-0005-0000-0000-0000B2070000}"/>
    <cellStyle name="Cálculo 2 3 2 4 2 2" xfId="14471" xr:uid="{00000000-0005-0000-0000-0000B3070000}"/>
    <cellStyle name="Cálculo 2 3 2 4 2 3" xfId="21467" xr:uid="{00000000-0005-0000-0000-0000B4070000}"/>
    <cellStyle name="Cálculo 2 3 2 4 2 4" xfId="24074" xr:uid="{00000000-0005-0000-0000-0000B5070000}"/>
    <cellStyle name="Cálculo 2 3 2 4 2 5" xfId="32362" xr:uid="{00000000-0005-0000-0000-0000B6070000}"/>
    <cellStyle name="Cálculo 2 3 2 4 2 6" xfId="36037" xr:uid="{00000000-0005-0000-0000-0000B7070000}"/>
    <cellStyle name="Cálculo 2 3 2 4 2 7" xfId="38763" xr:uid="{00000000-0005-0000-0000-0000B8070000}"/>
    <cellStyle name="Cálculo 2 3 2 4 3" xfId="13421" xr:uid="{00000000-0005-0000-0000-0000B9070000}"/>
    <cellStyle name="Cálculo 2 3 2 4 4" xfId="20419" xr:uid="{00000000-0005-0000-0000-0000BA070000}"/>
    <cellStyle name="Cálculo 2 3 2 4 5" xfId="27694" xr:uid="{00000000-0005-0000-0000-0000BB070000}"/>
    <cellStyle name="Cálculo 2 3 2 4 6" xfId="22529" xr:uid="{00000000-0005-0000-0000-0000BC070000}"/>
    <cellStyle name="Cálculo 2 3 2 4 7" xfId="24100" xr:uid="{00000000-0005-0000-0000-0000BD070000}"/>
    <cellStyle name="Cálculo 2 3 2 4 8" xfId="9249" xr:uid="{00000000-0005-0000-0000-0000BE070000}"/>
    <cellStyle name="Cálculo 2 3 2 4 9" xfId="9553" xr:uid="{00000000-0005-0000-0000-0000BF070000}"/>
    <cellStyle name="Cálculo 2 3 2 5" xfId="4189" xr:uid="{00000000-0005-0000-0000-0000C0070000}"/>
    <cellStyle name="Cálculo 2 3 2 5 2" xfId="5318" xr:uid="{00000000-0005-0000-0000-0000C1070000}"/>
    <cellStyle name="Cálculo 2 3 2 5 2 2" xfId="14472" xr:uid="{00000000-0005-0000-0000-0000C2070000}"/>
    <cellStyle name="Cálculo 2 3 2 5 2 3" xfId="21468" xr:uid="{00000000-0005-0000-0000-0000C3070000}"/>
    <cellStyle name="Cálculo 2 3 2 5 2 4" xfId="26894" xr:uid="{00000000-0005-0000-0000-0000C4070000}"/>
    <cellStyle name="Cálculo 2 3 2 5 2 5" xfId="32363" xr:uid="{00000000-0005-0000-0000-0000C5070000}"/>
    <cellStyle name="Cálculo 2 3 2 5 2 6" xfId="36038" xr:uid="{00000000-0005-0000-0000-0000C6070000}"/>
    <cellStyle name="Cálculo 2 3 2 5 2 7" xfId="38764" xr:uid="{00000000-0005-0000-0000-0000C7070000}"/>
    <cellStyle name="Cálculo 2 3 2 5 3" xfId="13343" xr:uid="{00000000-0005-0000-0000-0000C8070000}"/>
    <cellStyle name="Cálculo 2 3 2 5 4" xfId="20341" xr:uid="{00000000-0005-0000-0000-0000C9070000}"/>
    <cellStyle name="Cálculo 2 3 2 5 5" xfId="24006" xr:uid="{00000000-0005-0000-0000-0000CA070000}"/>
    <cellStyle name="Cálculo 2 3 2 5 6" xfId="29216" xr:uid="{00000000-0005-0000-0000-0000CB070000}"/>
    <cellStyle name="Cálculo 2 3 2 5 7" xfId="26473" xr:uid="{00000000-0005-0000-0000-0000CC070000}"/>
    <cellStyle name="Cálculo 2 3 2 5 8" xfId="29696" xr:uid="{00000000-0005-0000-0000-0000CD070000}"/>
    <cellStyle name="Cálculo 2 3 2 5 9" xfId="31602" xr:uid="{00000000-0005-0000-0000-0000CE070000}"/>
    <cellStyle name="Cálculo 2 3 2 6" xfId="3103" xr:uid="{00000000-0005-0000-0000-0000CF070000}"/>
    <cellStyle name="Cálculo 2 3 2 6 2" xfId="5319" xr:uid="{00000000-0005-0000-0000-0000D0070000}"/>
    <cellStyle name="Cálculo 2 3 2 6 2 2" xfId="14473" xr:uid="{00000000-0005-0000-0000-0000D1070000}"/>
    <cellStyle name="Cálculo 2 3 2 6 2 3" xfId="21469" xr:uid="{00000000-0005-0000-0000-0000D2070000}"/>
    <cellStyle name="Cálculo 2 3 2 6 2 4" xfId="24325" xr:uid="{00000000-0005-0000-0000-0000D3070000}"/>
    <cellStyle name="Cálculo 2 3 2 6 2 5" xfId="32364" xr:uid="{00000000-0005-0000-0000-0000D4070000}"/>
    <cellStyle name="Cálculo 2 3 2 6 2 6" xfId="36039" xr:uid="{00000000-0005-0000-0000-0000D5070000}"/>
    <cellStyle name="Cálculo 2 3 2 6 2 7" xfId="38765" xr:uid="{00000000-0005-0000-0000-0000D6070000}"/>
    <cellStyle name="Cálculo 2 3 2 6 3" xfId="12257" xr:uid="{00000000-0005-0000-0000-0000D7070000}"/>
    <cellStyle name="Cálculo 2 3 2 6 4" xfId="19260" xr:uid="{00000000-0005-0000-0000-0000D8070000}"/>
    <cellStyle name="Cálculo 2 3 2 6 5" xfId="28264" xr:uid="{00000000-0005-0000-0000-0000D9070000}"/>
    <cellStyle name="Cálculo 2 3 2 6 6" xfId="18048" xr:uid="{00000000-0005-0000-0000-0000DA070000}"/>
    <cellStyle name="Cálculo 2 3 2 6 7" xfId="29788" xr:uid="{00000000-0005-0000-0000-0000DB070000}"/>
    <cellStyle name="Cálculo 2 3 2 6 8" xfId="31579" xr:uid="{00000000-0005-0000-0000-0000DC070000}"/>
    <cellStyle name="Cálculo 2 3 2 6 9" xfId="35289" xr:uid="{00000000-0005-0000-0000-0000DD070000}"/>
    <cellStyle name="Cálculo 2 3 2 7" xfId="5314" xr:uid="{00000000-0005-0000-0000-0000DE070000}"/>
    <cellStyle name="Cálculo 2 3 2 7 2" xfId="14468" xr:uid="{00000000-0005-0000-0000-0000DF070000}"/>
    <cellStyle name="Cálculo 2 3 2 7 3" xfId="21464" xr:uid="{00000000-0005-0000-0000-0000E0070000}"/>
    <cellStyle name="Cálculo 2 3 2 7 4" xfId="26889" xr:uid="{00000000-0005-0000-0000-0000E1070000}"/>
    <cellStyle name="Cálculo 2 3 2 7 5" xfId="32359" xr:uid="{00000000-0005-0000-0000-0000E2070000}"/>
    <cellStyle name="Cálculo 2 3 2 7 6" xfId="36034" xr:uid="{00000000-0005-0000-0000-0000E3070000}"/>
    <cellStyle name="Cálculo 2 3 2 7 7" xfId="38760" xr:uid="{00000000-0005-0000-0000-0000E4070000}"/>
    <cellStyle name="Cálculo 2 3 2 8" xfId="11061" xr:uid="{00000000-0005-0000-0000-0000E5070000}"/>
    <cellStyle name="Cálculo 2 3 2 9" xfId="15463" xr:uid="{00000000-0005-0000-0000-0000E6070000}"/>
    <cellStyle name="Cálculo 2 3 3" xfId="2282" xr:uid="{00000000-0005-0000-0000-0000E7070000}"/>
    <cellStyle name="Cálculo 2 3 3 10" xfId="17239" xr:uid="{00000000-0005-0000-0000-0000E8070000}"/>
    <cellStyle name="Cálculo 2 3 3 11" xfId="26112" xr:uid="{00000000-0005-0000-0000-0000E9070000}"/>
    <cellStyle name="Cálculo 2 3 3 12" xfId="25682" xr:uid="{00000000-0005-0000-0000-0000EA070000}"/>
    <cellStyle name="Cálculo 2 3 3 13" xfId="31466" xr:uid="{00000000-0005-0000-0000-0000EB070000}"/>
    <cellStyle name="Cálculo 2 3 3 14" xfId="35176" xr:uid="{00000000-0005-0000-0000-0000EC070000}"/>
    <cellStyle name="Cálculo 2 3 3 2" xfId="2682" xr:uid="{00000000-0005-0000-0000-0000ED070000}"/>
    <cellStyle name="Cálculo 2 3 3 2 2" xfId="5321" xr:uid="{00000000-0005-0000-0000-0000EE070000}"/>
    <cellStyle name="Cálculo 2 3 3 2 2 2" xfId="14475" xr:uid="{00000000-0005-0000-0000-0000EF070000}"/>
    <cellStyle name="Cálculo 2 3 3 2 2 3" xfId="21471" xr:uid="{00000000-0005-0000-0000-0000F0070000}"/>
    <cellStyle name="Cálculo 2 3 3 2 2 4" xfId="26888" xr:uid="{00000000-0005-0000-0000-0000F1070000}"/>
    <cellStyle name="Cálculo 2 3 3 2 2 5" xfId="32366" xr:uid="{00000000-0005-0000-0000-0000F2070000}"/>
    <cellStyle name="Cálculo 2 3 3 2 2 6" xfId="36041" xr:uid="{00000000-0005-0000-0000-0000F3070000}"/>
    <cellStyle name="Cálculo 2 3 3 2 2 7" xfId="38767" xr:uid="{00000000-0005-0000-0000-0000F4070000}"/>
    <cellStyle name="Cálculo 2 3 3 2 3" xfId="11836" xr:uid="{00000000-0005-0000-0000-0000F5070000}"/>
    <cellStyle name="Cálculo 2 3 3 2 4" xfId="18839" xr:uid="{00000000-0005-0000-0000-0000F6070000}"/>
    <cellStyle name="Cálculo 2 3 3 2 5" xfId="28433" xr:uid="{00000000-0005-0000-0000-0000F7070000}"/>
    <cellStyle name="Cálculo 2 3 3 2 6" xfId="15447" xr:uid="{00000000-0005-0000-0000-0000F8070000}"/>
    <cellStyle name="Cálculo 2 3 3 2 7" xfId="29992" xr:uid="{00000000-0005-0000-0000-0000F9070000}"/>
    <cellStyle name="Cálculo 2 3 3 2 8" xfId="33968" xr:uid="{00000000-0005-0000-0000-0000FA070000}"/>
    <cellStyle name="Cálculo 2 3 3 2 9" xfId="37530" xr:uid="{00000000-0005-0000-0000-0000FB070000}"/>
    <cellStyle name="Cálculo 2 3 3 3" xfId="3964" xr:uid="{00000000-0005-0000-0000-0000FC070000}"/>
    <cellStyle name="Cálculo 2 3 3 3 2" xfId="5322" xr:uid="{00000000-0005-0000-0000-0000FD070000}"/>
    <cellStyle name="Cálculo 2 3 3 3 2 2" xfId="14476" xr:uid="{00000000-0005-0000-0000-0000FE070000}"/>
    <cellStyle name="Cálculo 2 3 3 3 2 3" xfId="21472" xr:uid="{00000000-0005-0000-0000-0000FF070000}"/>
    <cellStyle name="Cálculo 2 3 3 3 2 4" xfId="24946" xr:uid="{00000000-0005-0000-0000-000000080000}"/>
    <cellStyle name="Cálculo 2 3 3 3 2 5" xfId="32367" xr:uid="{00000000-0005-0000-0000-000001080000}"/>
    <cellStyle name="Cálculo 2 3 3 3 2 6" xfId="36042" xr:uid="{00000000-0005-0000-0000-000002080000}"/>
    <cellStyle name="Cálculo 2 3 3 3 2 7" xfId="38768" xr:uid="{00000000-0005-0000-0000-000003080000}"/>
    <cellStyle name="Cálculo 2 3 3 3 3" xfId="13118" xr:uid="{00000000-0005-0000-0000-000004080000}"/>
    <cellStyle name="Cálculo 2 3 3 3 4" xfId="20116" xr:uid="{00000000-0005-0000-0000-000005080000}"/>
    <cellStyle name="Cálculo 2 3 3 3 5" xfId="27848" xr:uid="{00000000-0005-0000-0000-000006080000}"/>
    <cellStyle name="Cálculo 2 3 3 3 6" xfId="22486" xr:uid="{00000000-0005-0000-0000-000007080000}"/>
    <cellStyle name="Cálculo 2 3 3 3 7" xfId="25886" xr:uid="{00000000-0005-0000-0000-000008080000}"/>
    <cellStyle name="Cálculo 2 3 3 3 8" xfId="17869" xr:uid="{00000000-0005-0000-0000-000009080000}"/>
    <cellStyle name="Cálculo 2 3 3 3 9" xfId="25759" xr:uid="{00000000-0005-0000-0000-00000A080000}"/>
    <cellStyle name="Cálculo 2 3 3 4" xfId="4402" xr:uid="{00000000-0005-0000-0000-00000B080000}"/>
    <cellStyle name="Cálculo 2 3 3 4 2" xfId="5323" xr:uid="{00000000-0005-0000-0000-00000C080000}"/>
    <cellStyle name="Cálculo 2 3 3 4 2 2" xfId="14477" xr:uid="{00000000-0005-0000-0000-00000D080000}"/>
    <cellStyle name="Cálculo 2 3 3 4 2 3" xfId="21473" xr:uid="{00000000-0005-0000-0000-00000E080000}"/>
    <cellStyle name="Cálculo 2 3 3 4 2 4" xfId="26896" xr:uid="{00000000-0005-0000-0000-00000F080000}"/>
    <cellStyle name="Cálculo 2 3 3 4 2 5" xfId="32368" xr:uid="{00000000-0005-0000-0000-000010080000}"/>
    <cellStyle name="Cálculo 2 3 3 4 2 6" xfId="36043" xr:uid="{00000000-0005-0000-0000-000011080000}"/>
    <cellStyle name="Cálculo 2 3 3 4 2 7" xfId="38769" xr:uid="{00000000-0005-0000-0000-000012080000}"/>
    <cellStyle name="Cálculo 2 3 3 4 3" xfId="13556" xr:uid="{00000000-0005-0000-0000-000013080000}"/>
    <cellStyle name="Cálculo 2 3 3 4 4" xfId="20554" xr:uid="{00000000-0005-0000-0000-000014080000}"/>
    <cellStyle name="Cálculo 2 3 3 4 5" xfId="24745" xr:uid="{00000000-0005-0000-0000-000015080000}"/>
    <cellStyle name="Cálculo 2 3 3 4 6" xfId="17586" xr:uid="{00000000-0005-0000-0000-000016080000}"/>
    <cellStyle name="Cálculo 2 3 3 4 7" xfId="31896" xr:uid="{00000000-0005-0000-0000-000017080000}"/>
    <cellStyle name="Cálculo 2 3 3 4 8" xfId="31865" xr:uid="{00000000-0005-0000-0000-000018080000}"/>
    <cellStyle name="Cálculo 2 3 3 4 9" xfId="35519" xr:uid="{00000000-0005-0000-0000-000019080000}"/>
    <cellStyle name="Cálculo 2 3 3 5" xfId="4656" xr:uid="{00000000-0005-0000-0000-00001A080000}"/>
    <cellStyle name="Cálculo 2 3 3 5 2" xfId="5324" xr:uid="{00000000-0005-0000-0000-00001B080000}"/>
    <cellStyle name="Cálculo 2 3 3 5 2 2" xfId="14478" xr:uid="{00000000-0005-0000-0000-00001C080000}"/>
    <cellStyle name="Cálculo 2 3 3 5 2 3" xfId="21474" xr:uid="{00000000-0005-0000-0000-00001D080000}"/>
    <cellStyle name="Cálculo 2 3 3 5 2 4" xfId="26897" xr:uid="{00000000-0005-0000-0000-00001E080000}"/>
    <cellStyle name="Cálculo 2 3 3 5 2 5" xfId="32369" xr:uid="{00000000-0005-0000-0000-00001F080000}"/>
    <cellStyle name="Cálculo 2 3 3 5 2 6" xfId="36044" xr:uid="{00000000-0005-0000-0000-000020080000}"/>
    <cellStyle name="Cálculo 2 3 3 5 2 7" xfId="38770" xr:uid="{00000000-0005-0000-0000-000021080000}"/>
    <cellStyle name="Cálculo 2 3 3 5 3" xfId="13810" xr:uid="{00000000-0005-0000-0000-000022080000}"/>
    <cellStyle name="Cálculo 2 3 3 5 4" xfId="20808" xr:uid="{00000000-0005-0000-0000-000023080000}"/>
    <cellStyle name="Cálculo 2 3 3 5 5" xfId="22768" xr:uid="{00000000-0005-0000-0000-000024080000}"/>
    <cellStyle name="Cálculo 2 3 3 5 6" xfId="29264" xr:uid="{00000000-0005-0000-0000-000025080000}"/>
    <cellStyle name="Cálculo 2 3 3 5 7" xfId="26818" xr:uid="{00000000-0005-0000-0000-000026080000}"/>
    <cellStyle name="Cálculo 2 3 3 5 8" xfId="29112" xr:uid="{00000000-0005-0000-0000-000027080000}"/>
    <cellStyle name="Cálculo 2 3 3 5 9" xfId="30321" xr:uid="{00000000-0005-0000-0000-000028080000}"/>
    <cellStyle name="Cálculo 2 3 3 6" xfId="4902" xr:uid="{00000000-0005-0000-0000-000029080000}"/>
    <cellStyle name="Cálculo 2 3 3 6 2" xfId="5325" xr:uid="{00000000-0005-0000-0000-00002A080000}"/>
    <cellStyle name="Cálculo 2 3 3 6 2 2" xfId="14479" xr:uid="{00000000-0005-0000-0000-00002B080000}"/>
    <cellStyle name="Cálculo 2 3 3 6 2 3" xfId="21475" xr:uid="{00000000-0005-0000-0000-00002C080000}"/>
    <cellStyle name="Cálculo 2 3 3 6 2 4" xfId="14209" xr:uid="{00000000-0005-0000-0000-00002D080000}"/>
    <cellStyle name="Cálculo 2 3 3 6 2 5" xfId="32370" xr:uid="{00000000-0005-0000-0000-00002E080000}"/>
    <cellStyle name="Cálculo 2 3 3 6 2 6" xfId="36045" xr:uid="{00000000-0005-0000-0000-00002F080000}"/>
    <cellStyle name="Cálculo 2 3 3 6 2 7" xfId="38771" xr:uid="{00000000-0005-0000-0000-000030080000}"/>
    <cellStyle name="Cálculo 2 3 3 6 3" xfId="14056" xr:uid="{00000000-0005-0000-0000-000031080000}"/>
    <cellStyle name="Cálculo 2 3 3 6 4" xfId="21054" xr:uid="{00000000-0005-0000-0000-000032080000}"/>
    <cellStyle name="Cálculo 2 3 3 6 5" xfId="17184" xr:uid="{00000000-0005-0000-0000-000033080000}"/>
    <cellStyle name="Cálculo 2 3 3 6 6" xfId="17462" xr:uid="{00000000-0005-0000-0000-000034080000}"/>
    <cellStyle name="Cálculo 2 3 3 6 7" xfId="31948" xr:uid="{00000000-0005-0000-0000-000035080000}"/>
    <cellStyle name="Cálculo 2 3 3 6 8" xfId="35626" xr:uid="{00000000-0005-0000-0000-000036080000}"/>
    <cellStyle name="Cálculo 2 3 3 6 9" xfId="38537" xr:uid="{00000000-0005-0000-0000-000037080000}"/>
    <cellStyle name="Cálculo 2 3 3 7" xfId="5320" xr:uid="{00000000-0005-0000-0000-000038080000}"/>
    <cellStyle name="Cálculo 2 3 3 7 2" xfId="14474" xr:uid="{00000000-0005-0000-0000-000039080000}"/>
    <cellStyle name="Cálculo 2 3 3 7 3" xfId="21470" xr:uid="{00000000-0005-0000-0000-00003A080000}"/>
    <cellStyle name="Cálculo 2 3 3 7 4" xfId="26895" xr:uid="{00000000-0005-0000-0000-00003B080000}"/>
    <cellStyle name="Cálculo 2 3 3 7 5" xfId="32365" xr:uid="{00000000-0005-0000-0000-00003C080000}"/>
    <cellStyle name="Cálculo 2 3 3 7 6" xfId="36040" xr:uid="{00000000-0005-0000-0000-00003D080000}"/>
    <cellStyle name="Cálculo 2 3 3 7 7" xfId="38766" xr:uid="{00000000-0005-0000-0000-00003E080000}"/>
    <cellStyle name="Cálculo 2 3 3 8" xfId="11436" xr:uid="{00000000-0005-0000-0000-00003F080000}"/>
    <cellStyle name="Cálculo 2 3 3 9" xfId="18439" xr:uid="{00000000-0005-0000-0000-000040080000}"/>
    <cellStyle name="Cálculo 2 3 4" xfId="1675" xr:uid="{00000000-0005-0000-0000-000041080000}"/>
    <cellStyle name="Cálculo 2 3 4 10" xfId="28661" xr:uid="{00000000-0005-0000-0000-000042080000}"/>
    <cellStyle name="Cálculo 2 3 4 11" xfId="29059" xr:uid="{00000000-0005-0000-0000-000043080000}"/>
    <cellStyle name="Cálculo 2 3 4 12" xfId="30988" xr:uid="{00000000-0005-0000-0000-000044080000}"/>
    <cellStyle name="Cálculo 2 3 4 13" xfId="34900" xr:uid="{00000000-0005-0000-0000-000045080000}"/>
    <cellStyle name="Cálculo 2 3 4 14" xfId="38365" xr:uid="{00000000-0005-0000-0000-000046080000}"/>
    <cellStyle name="Cálculo 2 3 4 2" xfId="2502" xr:uid="{00000000-0005-0000-0000-000047080000}"/>
    <cellStyle name="Cálculo 2 3 4 2 2" xfId="5327" xr:uid="{00000000-0005-0000-0000-000048080000}"/>
    <cellStyle name="Cálculo 2 3 4 2 2 2" xfId="14481" xr:uid="{00000000-0005-0000-0000-000049080000}"/>
    <cellStyle name="Cálculo 2 3 4 2 2 3" xfId="21477" xr:uid="{00000000-0005-0000-0000-00004A080000}"/>
    <cellStyle name="Cálculo 2 3 4 2 2 4" xfId="24324" xr:uid="{00000000-0005-0000-0000-00004B080000}"/>
    <cellStyle name="Cálculo 2 3 4 2 2 5" xfId="32372" xr:uid="{00000000-0005-0000-0000-00004C080000}"/>
    <cellStyle name="Cálculo 2 3 4 2 2 6" xfId="36047" xr:uid="{00000000-0005-0000-0000-00004D080000}"/>
    <cellStyle name="Cálculo 2 3 4 2 2 7" xfId="38773" xr:uid="{00000000-0005-0000-0000-00004E080000}"/>
    <cellStyle name="Cálculo 2 3 4 2 3" xfId="11656" xr:uid="{00000000-0005-0000-0000-00004F080000}"/>
    <cellStyle name="Cálculo 2 3 4 2 4" xfId="18659" xr:uid="{00000000-0005-0000-0000-000050080000}"/>
    <cellStyle name="Cálculo 2 3 4 2 5" xfId="23229" xr:uid="{00000000-0005-0000-0000-000051080000}"/>
    <cellStyle name="Cálculo 2 3 4 2 6" xfId="26218" xr:uid="{00000000-0005-0000-0000-000052080000}"/>
    <cellStyle name="Cálculo 2 3 4 2 7" xfId="23115" xr:uid="{00000000-0005-0000-0000-000053080000}"/>
    <cellStyle name="Cálculo 2 3 4 2 8" xfId="34057" xr:uid="{00000000-0005-0000-0000-000054080000}"/>
    <cellStyle name="Cálculo 2 3 4 2 9" xfId="37619" xr:uid="{00000000-0005-0000-0000-000055080000}"/>
    <cellStyle name="Cálculo 2 3 4 3" xfId="3652" xr:uid="{00000000-0005-0000-0000-000056080000}"/>
    <cellStyle name="Cálculo 2 3 4 3 2" xfId="5328" xr:uid="{00000000-0005-0000-0000-000057080000}"/>
    <cellStyle name="Cálculo 2 3 4 3 2 2" xfId="14482" xr:uid="{00000000-0005-0000-0000-000058080000}"/>
    <cellStyle name="Cálculo 2 3 4 3 2 3" xfId="21478" xr:uid="{00000000-0005-0000-0000-000059080000}"/>
    <cellStyle name="Cálculo 2 3 4 3 2 4" xfId="26899" xr:uid="{00000000-0005-0000-0000-00005A080000}"/>
    <cellStyle name="Cálculo 2 3 4 3 2 5" xfId="32373" xr:uid="{00000000-0005-0000-0000-00005B080000}"/>
    <cellStyle name="Cálculo 2 3 4 3 2 6" xfId="36048" xr:uid="{00000000-0005-0000-0000-00005C080000}"/>
    <cellStyle name="Cálculo 2 3 4 3 2 7" xfId="38774" xr:uid="{00000000-0005-0000-0000-00005D080000}"/>
    <cellStyle name="Cálculo 2 3 4 3 3" xfId="12806" xr:uid="{00000000-0005-0000-0000-00005E080000}"/>
    <cellStyle name="Cálculo 2 3 4 3 4" xfId="19805" xr:uid="{00000000-0005-0000-0000-00005F080000}"/>
    <cellStyle name="Cálculo 2 3 4 3 5" xfId="28003" xr:uid="{00000000-0005-0000-0000-000060080000}"/>
    <cellStyle name="Cálculo 2 3 4 3 6" xfId="22922" xr:uid="{00000000-0005-0000-0000-000061080000}"/>
    <cellStyle name="Cálculo 2 3 4 3 7" xfId="29564" xr:uid="{00000000-0005-0000-0000-000062080000}"/>
    <cellStyle name="Cálculo 2 3 4 3 8" xfId="33582" xr:uid="{00000000-0005-0000-0000-000063080000}"/>
    <cellStyle name="Cálculo 2 3 4 3 9" xfId="37250" xr:uid="{00000000-0005-0000-0000-000064080000}"/>
    <cellStyle name="Cálculo 2 3 4 4" xfId="4161" xr:uid="{00000000-0005-0000-0000-000065080000}"/>
    <cellStyle name="Cálculo 2 3 4 4 2" xfId="5329" xr:uid="{00000000-0005-0000-0000-000066080000}"/>
    <cellStyle name="Cálculo 2 3 4 4 2 2" xfId="14483" xr:uid="{00000000-0005-0000-0000-000067080000}"/>
    <cellStyle name="Cálculo 2 3 4 4 2 3" xfId="21479" xr:uid="{00000000-0005-0000-0000-000068080000}"/>
    <cellStyle name="Cálculo 2 3 4 4 2 4" xfId="22826" xr:uid="{00000000-0005-0000-0000-000069080000}"/>
    <cellStyle name="Cálculo 2 3 4 4 2 5" xfId="32374" xr:uid="{00000000-0005-0000-0000-00006A080000}"/>
    <cellStyle name="Cálculo 2 3 4 4 2 6" xfId="36049" xr:uid="{00000000-0005-0000-0000-00006B080000}"/>
    <cellStyle name="Cálculo 2 3 4 4 2 7" xfId="38775" xr:uid="{00000000-0005-0000-0000-00006C080000}"/>
    <cellStyle name="Cálculo 2 3 4 4 3" xfId="13315" xr:uid="{00000000-0005-0000-0000-00006D080000}"/>
    <cellStyle name="Cálculo 2 3 4 4 4" xfId="20313" xr:uid="{00000000-0005-0000-0000-00006E080000}"/>
    <cellStyle name="Cálculo 2 3 4 4 5" xfId="10266" xr:uid="{00000000-0005-0000-0000-00006F080000}"/>
    <cellStyle name="Cálculo 2 3 4 4 6" xfId="26668" xr:uid="{00000000-0005-0000-0000-000070080000}"/>
    <cellStyle name="Cálculo 2 3 4 4 7" xfId="10081" xr:uid="{00000000-0005-0000-0000-000071080000}"/>
    <cellStyle name="Cálculo 2 3 4 4 8" xfId="33386" xr:uid="{00000000-0005-0000-0000-000072080000}"/>
    <cellStyle name="Cálculo 2 3 4 4 9" xfId="37061" xr:uid="{00000000-0005-0000-0000-000073080000}"/>
    <cellStyle name="Cálculo 2 3 4 5" xfId="3166" xr:uid="{00000000-0005-0000-0000-000074080000}"/>
    <cellStyle name="Cálculo 2 3 4 5 2" xfId="5330" xr:uid="{00000000-0005-0000-0000-000075080000}"/>
    <cellStyle name="Cálculo 2 3 4 5 2 2" xfId="14484" xr:uid="{00000000-0005-0000-0000-000076080000}"/>
    <cellStyle name="Cálculo 2 3 4 5 2 3" xfId="21480" xr:uid="{00000000-0005-0000-0000-000077080000}"/>
    <cellStyle name="Cálculo 2 3 4 5 2 4" xfId="9291" xr:uid="{00000000-0005-0000-0000-000078080000}"/>
    <cellStyle name="Cálculo 2 3 4 5 2 5" xfId="32375" xr:uid="{00000000-0005-0000-0000-000079080000}"/>
    <cellStyle name="Cálculo 2 3 4 5 2 6" xfId="36050" xr:uid="{00000000-0005-0000-0000-00007A080000}"/>
    <cellStyle name="Cálculo 2 3 4 5 2 7" xfId="38776" xr:uid="{00000000-0005-0000-0000-00007B080000}"/>
    <cellStyle name="Cálculo 2 3 4 5 3" xfId="12320" xr:uid="{00000000-0005-0000-0000-00007C080000}"/>
    <cellStyle name="Cálculo 2 3 4 5 4" xfId="19323" xr:uid="{00000000-0005-0000-0000-00007D080000}"/>
    <cellStyle name="Cálculo 2 3 4 5 5" xfId="28243" xr:uid="{00000000-0005-0000-0000-00007E080000}"/>
    <cellStyle name="Cálculo 2 3 4 5 6" xfId="17704" xr:uid="{00000000-0005-0000-0000-00007F080000}"/>
    <cellStyle name="Cálculo 2 3 4 5 7" xfId="22548" xr:uid="{00000000-0005-0000-0000-000080080000}"/>
    <cellStyle name="Cálculo 2 3 4 5 8" xfId="29035" xr:uid="{00000000-0005-0000-0000-000081080000}"/>
    <cellStyle name="Cálculo 2 3 4 5 9" xfId="31300" xr:uid="{00000000-0005-0000-0000-000082080000}"/>
    <cellStyle name="Cálculo 2 3 4 6" xfId="2980" xr:uid="{00000000-0005-0000-0000-000083080000}"/>
    <cellStyle name="Cálculo 2 3 4 6 2" xfId="5331" xr:uid="{00000000-0005-0000-0000-000084080000}"/>
    <cellStyle name="Cálculo 2 3 4 6 2 2" xfId="14485" xr:uid="{00000000-0005-0000-0000-000085080000}"/>
    <cellStyle name="Cálculo 2 3 4 6 2 3" xfId="21481" xr:uid="{00000000-0005-0000-0000-000086080000}"/>
    <cellStyle name="Cálculo 2 3 4 6 2 4" xfId="26900" xr:uid="{00000000-0005-0000-0000-000087080000}"/>
    <cellStyle name="Cálculo 2 3 4 6 2 5" xfId="32376" xr:uid="{00000000-0005-0000-0000-000088080000}"/>
    <cellStyle name="Cálculo 2 3 4 6 2 6" xfId="36051" xr:uid="{00000000-0005-0000-0000-000089080000}"/>
    <cellStyle name="Cálculo 2 3 4 6 2 7" xfId="38777" xr:uid="{00000000-0005-0000-0000-00008A080000}"/>
    <cellStyle name="Cálculo 2 3 4 6 3" xfId="12134" xr:uid="{00000000-0005-0000-0000-00008B080000}"/>
    <cellStyle name="Cálculo 2 3 4 6 4" xfId="19137" xr:uid="{00000000-0005-0000-0000-00008C080000}"/>
    <cellStyle name="Cálculo 2 3 4 6 5" xfId="25160" xr:uid="{00000000-0005-0000-0000-00008D080000}"/>
    <cellStyle name="Cálculo 2 3 4 6 6" xfId="22517" xr:uid="{00000000-0005-0000-0000-00008E080000}"/>
    <cellStyle name="Cálculo 2 3 4 6 7" xfId="24167" xr:uid="{00000000-0005-0000-0000-00008F080000}"/>
    <cellStyle name="Cálculo 2 3 4 6 8" xfId="29662" xr:uid="{00000000-0005-0000-0000-000090080000}"/>
    <cellStyle name="Cálculo 2 3 4 6 9" xfId="33648" xr:uid="{00000000-0005-0000-0000-000091080000}"/>
    <cellStyle name="Cálculo 2 3 4 7" xfId="5326" xr:uid="{00000000-0005-0000-0000-000092080000}"/>
    <cellStyle name="Cálculo 2 3 4 7 2" xfId="14480" xr:uid="{00000000-0005-0000-0000-000093080000}"/>
    <cellStyle name="Cálculo 2 3 4 7 3" xfId="21476" xr:uid="{00000000-0005-0000-0000-000094080000}"/>
    <cellStyle name="Cálculo 2 3 4 7 4" xfId="26898" xr:uid="{00000000-0005-0000-0000-000095080000}"/>
    <cellStyle name="Cálculo 2 3 4 7 5" xfId="32371" xr:uid="{00000000-0005-0000-0000-000096080000}"/>
    <cellStyle name="Cálculo 2 3 4 7 6" xfId="36046" xr:uid="{00000000-0005-0000-0000-000097080000}"/>
    <cellStyle name="Cálculo 2 3 4 7 7" xfId="38772" xr:uid="{00000000-0005-0000-0000-000098080000}"/>
    <cellStyle name="Cálculo 2 3 4 8" xfId="10829" xr:uid="{00000000-0005-0000-0000-000099080000}"/>
    <cellStyle name="Cálculo 2 3 4 9" xfId="18266" xr:uid="{00000000-0005-0000-0000-00009A080000}"/>
    <cellStyle name="Cálculo 2 3 5" xfId="2332" xr:uid="{00000000-0005-0000-0000-00009B080000}"/>
    <cellStyle name="Cálculo 2 3 5 10" xfId="17819" xr:uid="{00000000-0005-0000-0000-00009C080000}"/>
    <cellStyle name="Cálculo 2 3 5 11" xfId="23241" xr:uid="{00000000-0005-0000-0000-00009D080000}"/>
    <cellStyle name="Cálculo 2 3 5 12" xfId="30165" xr:uid="{00000000-0005-0000-0000-00009E080000}"/>
    <cellStyle name="Cálculo 2 3 5 13" xfId="34137" xr:uid="{00000000-0005-0000-0000-00009F080000}"/>
    <cellStyle name="Cálculo 2 3 5 14" xfId="37699" xr:uid="{00000000-0005-0000-0000-0000A0080000}"/>
    <cellStyle name="Cálculo 2 3 5 2" xfId="2732" xr:uid="{00000000-0005-0000-0000-0000A1080000}"/>
    <cellStyle name="Cálculo 2 3 5 2 2" xfId="5333" xr:uid="{00000000-0005-0000-0000-0000A2080000}"/>
    <cellStyle name="Cálculo 2 3 5 2 2 2" xfId="14487" xr:uid="{00000000-0005-0000-0000-0000A3080000}"/>
    <cellStyle name="Cálculo 2 3 5 2 2 3" xfId="21483" xr:uid="{00000000-0005-0000-0000-0000A4080000}"/>
    <cellStyle name="Cálculo 2 3 5 2 2 4" xfId="17063" xr:uid="{00000000-0005-0000-0000-0000A5080000}"/>
    <cellStyle name="Cálculo 2 3 5 2 2 5" xfId="32378" xr:uid="{00000000-0005-0000-0000-0000A6080000}"/>
    <cellStyle name="Cálculo 2 3 5 2 2 6" xfId="36053" xr:uid="{00000000-0005-0000-0000-0000A7080000}"/>
    <cellStyle name="Cálculo 2 3 5 2 2 7" xfId="38779" xr:uid="{00000000-0005-0000-0000-0000A8080000}"/>
    <cellStyle name="Cálculo 2 3 5 2 3" xfId="11886" xr:uid="{00000000-0005-0000-0000-0000A9080000}"/>
    <cellStyle name="Cálculo 2 3 5 2 4" xfId="18889" xr:uid="{00000000-0005-0000-0000-0000AA080000}"/>
    <cellStyle name="Cálculo 2 3 5 2 5" xfId="24633" xr:uid="{00000000-0005-0000-0000-0000AB080000}"/>
    <cellStyle name="Cálculo 2 3 5 2 6" xfId="26325" xr:uid="{00000000-0005-0000-0000-0000AC080000}"/>
    <cellStyle name="Cálculo 2 3 5 2 7" xfId="29966" xr:uid="{00000000-0005-0000-0000-0000AD080000}"/>
    <cellStyle name="Cálculo 2 3 5 2 8" xfId="19490" xr:uid="{00000000-0005-0000-0000-0000AE080000}"/>
    <cellStyle name="Cálculo 2 3 5 2 9" xfId="30902" xr:uid="{00000000-0005-0000-0000-0000AF080000}"/>
    <cellStyle name="Cálculo 2 3 5 3" xfId="4014" xr:uid="{00000000-0005-0000-0000-0000B0080000}"/>
    <cellStyle name="Cálculo 2 3 5 3 2" xfId="5334" xr:uid="{00000000-0005-0000-0000-0000B1080000}"/>
    <cellStyle name="Cálculo 2 3 5 3 2 2" xfId="14488" xr:uid="{00000000-0005-0000-0000-0000B2080000}"/>
    <cellStyle name="Cálculo 2 3 5 3 2 3" xfId="21484" xr:uid="{00000000-0005-0000-0000-0000B3080000}"/>
    <cellStyle name="Cálculo 2 3 5 3 2 4" xfId="24948" xr:uid="{00000000-0005-0000-0000-0000B4080000}"/>
    <cellStyle name="Cálculo 2 3 5 3 2 5" xfId="32379" xr:uid="{00000000-0005-0000-0000-0000B5080000}"/>
    <cellStyle name="Cálculo 2 3 5 3 2 6" xfId="36054" xr:uid="{00000000-0005-0000-0000-0000B6080000}"/>
    <cellStyle name="Cálculo 2 3 5 3 2 7" xfId="38780" xr:uid="{00000000-0005-0000-0000-0000B7080000}"/>
    <cellStyle name="Cálculo 2 3 5 3 3" xfId="13168" xr:uid="{00000000-0005-0000-0000-0000B8080000}"/>
    <cellStyle name="Cálculo 2 3 5 3 4" xfId="20166" xr:uid="{00000000-0005-0000-0000-0000B9080000}"/>
    <cellStyle name="Cálculo 2 3 5 3 5" xfId="18004" xr:uid="{00000000-0005-0000-0000-0000BA080000}"/>
    <cellStyle name="Cálculo 2 3 5 3 6" xfId="18346" xr:uid="{00000000-0005-0000-0000-0000BB080000}"/>
    <cellStyle name="Cálculo 2 3 5 3 7" xfId="24368" xr:uid="{00000000-0005-0000-0000-0000BC080000}"/>
    <cellStyle name="Cálculo 2 3 5 3 8" xfId="29175" xr:uid="{00000000-0005-0000-0000-0000BD080000}"/>
    <cellStyle name="Cálculo 2 3 5 3 9" xfId="25896" xr:uid="{00000000-0005-0000-0000-0000BE080000}"/>
    <cellStyle name="Cálculo 2 3 5 4" xfId="4452" xr:uid="{00000000-0005-0000-0000-0000BF080000}"/>
    <cellStyle name="Cálculo 2 3 5 4 2" xfId="5335" xr:uid="{00000000-0005-0000-0000-0000C0080000}"/>
    <cellStyle name="Cálculo 2 3 5 4 2 2" xfId="14489" xr:uid="{00000000-0005-0000-0000-0000C1080000}"/>
    <cellStyle name="Cálculo 2 3 5 4 2 3" xfId="21485" xr:uid="{00000000-0005-0000-0000-0000C2080000}"/>
    <cellStyle name="Cálculo 2 3 5 4 2 4" xfId="26902" xr:uid="{00000000-0005-0000-0000-0000C3080000}"/>
    <cellStyle name="Cálculo 2 3 5 4 2 5" xfId="32380" xr:uid="{00000000-0005-0000-0000-0000C4080000}"/>
    <cellStyle name="Cálculo 2 3 5 4 2 6" xfId="36055" xr:uid="{00000000-0005-0000-0000-0000C5080000}"/>
    <cellStyle name="Cálculo 2 3 5 4 2 7" xfId="38781" xr:uid="{00000000-0005-0000-0000-0000C6080000}"/>
    <cellStyle name="Cálculo 2 3 5 4 3" xfId="13606" xr:uid="{00000000-0005-0000-0000-0000C7080000}"/>
    <cellStyle name="Cálculo 2 3 5 4 4" xfId="20604" xr:uid="{00000000-0005-0000-0000-0000C8080000}"/>
    <cellStyle name="Cálculo 2 3 5 4 5" xfId="27610" xr:uid="{00000000-0005-0000-0000-0000C9080000}"/>
    <cellStyle name="Cálculo 2 3 5 4 6" xfId="22894" xr:uid="{00000000-0005-0000-0000-0000CA080000}"/>
    <cellStyle name="Cálculo 2 3 5 4 7" xfId="22520" xr:uid="{00000000-0005-0000-0000-0000CB080000}"/>
    <cellStyle name="Cálculo 2 3 5 4 8" xfId="26550" xr:uid="{00000000-0005-0000-0000-0000CC080000}"/>
    <cellStyle name="Cálculo 2 3 5 4 9" xfId="29576" xr:uid="{00000000-0005-0000-0000-0000CD080000}"/>
    <cellStyle name="Cálculo 2 3 5 5" xfId="4706" xr:uid="{00000000-0005-0000-0000-0000CE080000}"/>
    <cellStyle name="Cálculo 2 3 5 5 2" xfId="5336" xr:uid="{00000000-0005-0000-0000-0000CF080000}"/>
    <cellStyle name="Cálculo 2 3 5 5 2 2" xfId="14490" xr:uid="{00000000-0005-0000-0000-0000D0080000}"/>
    <cellStyle name="Cálculo 2 3 5 5 2 3" xfId="21486" xr:uid="{00000000-0005-0000-0000-0000D1080000}"/>
    <cellStyle name="Cálculo 2 3 5 5 2 4" xfId="26887" xr:uid="{00000000-0005-0000-0000-0000D2080000}"/>
    <cellStyle name="Cálculo 2 3 5 5 2 5" xfId="32381" xr:uid="{00000000-0005-0000-0000-0000D3080000}"/>
    <cellStyle name="Cálculo 2 3 5 5 2 6" xfId="36056" xr:uid="{00000000-0005-0000-0000-0000D4080000}"/>
    <cellStyle name="Cálculo 2 3 5 5 2 7" xfId="38782" xr:uid="{00000000-0005-0000-0000-0000D5080000}"/>
    <cellStyle name="Cálculo 2 3 5 5 3" xfId="13860" xr:uid="{00000000-0005-0000-0000-0000D6080000}"/>
    <cellStyle name="Cálculo 2 3 5 5 4" xfId="20858" xr:uid="{00000000-0005-0000-0000-0000D7080000}"/>
    <cellStyle name="Cálculo 2 3 5 5 5" xfId="27484" xr:uid="{00000000-0005-0000-0000-0000D8080000}"/>
    <cellStyle name="Cálculo 2 3 5 5 6" xfId="28665" xr:uid="{00000000-0005-0000-0000-0000D9080000}"/>
    <cellStyle name="Cálculo 2 3 5 5 7" xfId="18165" xr:uid="{00000000-0005-0000-0000-0000DA080000}"/>
    <cellStyle name="Cálculo 2 3 5 5 8" xfId="32171" xr:uid="{00000000-0005-0000-0000-0000DB080000}"/>
    <cellStyle name="Cálculo 2 3 5 5 9" xfId="35846" xr:uid="{00000000-0005-0000-0000-0000DC080000}"/>
    <cellStyle name="Cálculo 2 3 5 6" xfId="4952" xr:uid="{00000000-0005-0000-0000-0000DD080000}"/>
    <cellStyle name="Cálculo 2 3 5 6 2" xfId="5337" xr:uid="{00000000-0005-0000-0000-0000DE080000}"/>
    <cellStyle name="Cálculo 2 3 5 6 2 2" xfId="14491" xr:uid="{00000000-0005-0000-0000-0000DF080000}"/>
    <cellStyle name="Cálculo 2 3 5 6 2 3" xfId="21487" xr:uid="{00000000-0005-0000-0000-0000E0080000}"/>
    <cellStyle name="Cálculo 2 3 5 6 2 4" xfId="24950" xr:uid="{00000000-0005-0000-0000-0000E1080000}"/>
    <cellStyle name="Cálculo 2 3 5 6 2 5" xfId="32382" xr:uid="{00000000-0005-0000-0000-0000E2080000}"/>
    <cellStyle name="Cálculo 2 3 5 6 2 6" xfId="36057" xr:uid="{00000000-0005-0000-0000-0000E3080000}"/>
    <cellStyle name="Cálculo 2 3 5 6 2 7" xfId="38783" xr:uid="{00000000-0005-0000-0000-0000E4080000}"/>
    <cellStyle name="Cálculo 2 3 5 6 3" xfId="14106" xr:uid="{00000000-0005-0000-0000-0000E5080000}"/>
    <cellStyle name="Cálculo 2 3 5 6 4" xfId="21104" xr:uid="{00000000-0005-0000-0000-0000E6080000}"/>
    <cellStyle name="Cálculo 2 3 5 6 5" xfId="24815" xr:uid="{00000000-0005-0000-0000-0000E7080000}"/>
    <cellStyle name="Cálculo 2 3 5 6 6" xfId="28178" xr:uid="{00000000-0005-0000-0000-0000E8080000}"/>
    <cellStyle name="Cálculo 2 3 5 6 7" xfId="31998" xr:uid="{00000000-0005-0000-0000-0000E9080000}"/>
    <cellStyle name="Cálculo 2 3 5 6 8" xfId="35676" xr:uid="{00000000-0005-0000-0000-0000EA080000}"/>
    <cellStyle name="Cálculo 2 3 5 6 9" xfId="38587" xr:uid="{00000000-0005-0000-0000-0000EB080000}"/>
    <cellStyle name="Cálculo 2 3 5 7" xfId="5332" xr:uid="{00000000-0005-0000-0000-0000EC080000}"/>
    <cellStyle name="Cálculo 2 3 5 7 2" xfId="14486" xr:uid="{00000000-0005-0000-0000-0000ED080000}"/>
    <cellStyle name="Cálculo 2 3 5 7 3" xfId="21482" xr:uid="{00000000-0005-0000-0000-0000EE080000}"/>
    <cellStyle name="Cálculo 2 3 5 7 4" xfId="26901" xr:uid="{00000000-0005-0000-0000-0000EF080000}"/>
    <cellStyle name="Cálculo 2 3 5 7 5" xfId="32377" xr:uid="{00000000-0005-0000-0000-0000F0080000}"/>
    <cellStyle name="Cálculo 2 3 5 7 6" xfId="36052" xr:uid="{00000000-0005-0000-0000-0000F1080000}"/>
    <cellStyle name="Cálculo 2 3 5 7 7" xfId="38778" xr:uid="{00000000-0005-0000-0000-0000F2080000}"/>
    <cellStyle name="Cálculo 2 3 5 8" xfId="11486" xr:uid="{00000000-0005-0000-0000-0000F3080000}"/>
    <cellStyle name="Cálculo 2 3 5 9" xfId="18489" xr:uid="{00000000-0005-0000-0000-0000F4080000}"/>
    <cellStyle name="Cálculo 2 3 6" xfId="1620" xr:uid="{00000000-0005-0000-0000-0000F5080000}"/>
    <cellStyle name="Cálculo 2 3 6 10" xfId="18019" xr:uid="{00000000-0005-0000-0000-0000F6080000}"/>
    <cellStyle name="Cálculo 2 3 6 11" xfId="31008" xr:uid="{00000000-0005-0000-0000-0000F7080000}"/>
    <cellStyle name="Cálculo 2 3 6 12" xfId="34934" xr:uid="{00000000-0005-0000-0000-0000F8080000}"/>
    <cellStyle name="Cálculo 2 3 6 13" xfId="38397" xr:uid="{00000000-0005-0000-0000-0000F9080000}"/>
    <cellStyle name="Cálculo 2 3 6 2" xfId="3276" xr:uid="{00000000-0005-0000-0000-0000FA080000}"/>
    <cellStyle name="Cálculo 2 3 6 2 2" xfId="5339" xr:uid="{00000000-0005-0000-0000-0000FB080000}"/>
    <cellStyle name="Cálculo 2 3 6 2 2 2" xfId="14493" xr:uid="{00000000-0005-0000-0000-0000FC080000}"/>
    <cellStyle name="Cálculo 2 3 6 2 2 3" xfId="21489" xr:uid="{00000000-0005-0000-0000-0000FD080000}"/>
    <cellStyle name="Cálculo 2 3 6 2 2 4" xfId="26908" xr:uid="{00000000-0005-0000-0000-0000FE080000}"/>
    <cellStyle name="Cálculo 2 3 6 2 2 5" xfId="32384" xr:uid="{00000000-0005-0000-0000-0000FF080000}"/>
    <cellStyle name="Cálculo 2 3 6 2 2 6" xfId="36059" xr:uid="{00000000-0005-0000-0000-000000090000}"/>
    <cellStyle name="Cálculo 2 3 6 2 2 7" xfId="38785" xr:uid="{00000000-0005-0000-0000-000001090000}"/>
    <cellStyle name="Cálculo 2 3 6 2 3" xfId="12430" xr:uid="{00000000-0005-0000-0000-000002090000}"/>
    <cellStyle name="Cálculo 2 3 6 2 4" xfId="19432" xr:uid="{00000000-0005-0000-0000-000003090000}"/>
    <cellStyle name="Cálculo 2 3 6 2 5" xfId="28189" xr:uid="{00000000-0005-0000-0000-000004090000}"/>
    <cellStyle name="Cálculo 2 3 6 2 6" xfId="19576" xr:uid="{00000000-0005-0000-0000-000005090000}"/>
    <cellStyle name="Cálculo 2 3 6 2 7" xfId="29712" xr:uid="{00000000-0005-0000-0000-000006090000}"/>
    <cellStyle name="Cálculo 2 3 6 2 8" xfId="26092" xr:uid="{00000000-0005-0000-0000-000007090000}"/>
    <cellStyle name="Cálculo 2 3 6 2 9" xfId="31297" xr:uid="{00000000-0005-0000-0000-000008090000}"/>
    <cellStyle name="Cálculo 2 3 6 3" xfId="2845" xr:uid="{00000000-0005-0000-0000-000009090000}"/>
    <cellStyle name="Cálculo 2 3 6 3 2" xfId="5340" xr:uid="{00000000-0005-0000-0000-00000A090000}"/>
    <cellStyle name="Cálculo 2 3 6 3 2 2" xfId="14494" xr:uid="{00000000-0005-0000-0000-00000B090000}"/>
    <cellStyle name="Cálculo 2 3 6 3 2 3" xfId="21490" xr:uid="{00000000-0005-0000-0000-00000C090000}"/>
    <cellStyle name="Cálculo 2 3 6 3 2 4" xfId="24073" xr:uid="{00000000-0005-0000-0000-00000D090000}"/>
    <cellStyle name="Cálculo 2 3 6 3 2 5" xfId="32385" xr:uid="{00000000-0005-0000-0000-00000E090000}"/>
    <cellStyle name="Cálculo 2 3 6 3 2 6" xfId="36060" xr:uid="{00000000-0005-0000-0000-00000F090000}"/>
    <cellStyle name="Cálculo 2 3 6 3 2 7" xfId="38786" xr:uid="{00000000-0005-0000-0000-000010090000}"/>
    <cellStyle name="Cálculo 2 3 6 3 3" xfId="11999" xr:uid="{00000000-0005-0000-0000-000011090000}"/>
    <cellStyle name="Cálculo 2 3 6 3 4" xfId="19002" xr:uid="{00000000-0005-0000-0000-000012090000}"/>
    <cellStyle name="Cálculo 2 3 6 3 5" xfId="28358" xr:uid="{00000000-0005-0000-0000-000013090000}"/>
    <cellStyle name="Cálculo 2 3 6 3 6" xfId="28914" xr:uid="{00000000-0005-0000-0000-000014090000}"/>
    <cellStyle name="Cálculo 2 3 6 3 7" xfId="29911" xr:uid="{00000000-0005-0000-0000-000015090000}"/>
    <cellStyle name="Cálculo 2 3 6 3 8" xfId="33888" xr:uid="{00000000-0005-0000-0000-000016090000}"/>
    <cellStyle name="Cálculo 2 3 6 3 9" xfId="37450" xr:uid="{00000000-0005-0000-0000-000017090000}"/>
    <cellStyle name="Cálculo 2 3 6 4" xfId="2835" xr:uid="{00000000-0005-0000-0000-000018090000}"/>
    <cellStyle name="Cálculo 2 3 6 4 2" xfId="5341" xr:uid="{00000000-0005-0000-0000-000019090000}"/>
    <cellStyle name="Cálculo 2 3 6 4 2 2" xfId="14495" xr:uid="{00000000-0005-0000-0000-00001A090000}"/>
    <cellStyle name="Cálculo 2 3 6 4 2 3" xfId="21491" xr:uid="{00000000-0005-0000-0000-00001B090000}"/>
    <cellStyle name="Cálculo 2 3 6 4 2 4" xfId="26906" xr:uid="{00000000-0005-0000-0000-00001C090000}"/>
    <cellStyle name="Cálculo 2 3 6 4 2 5" xfId="32386" xr:uid="{00000000-0005-0000-0000-00001D090000}"/>
    <cellStyle name="Cálculo 2 3 6 4 2 6" xfId="36061" xr:uid="{00000000-0005-0000-0000-00001E090000}"/>
    <cellStyle name="Cálculo 2 3 6 4 2 7" xfId="38787" xr:uid="{00000000-0005-0000-0000-00001F090000}"/>
    <cellStyle name="Cálculo 2 3 6 4 3" xfId="11989" xr:uid="{00000000-0005-0000-0000-000020090000}"/>
    <cellStyle name="Cálculo 2 3 6 4 4" xfId="18992" xr:uid="{00000000-0005-0000-0000-000021090000}"/>
    <cellStyle name="Cálculo 2 3 6 4 5" xfId="24645" xr:uid="{00000000-0005-0000-0000-000022090000}"/>
    <cellStyle name="Cálculo 2 3 6 4 6" xfId="17154" xr:uid="{00000000-0005-0000-0000-000023090000}"/>
    <cellStyle name="Cálculo 2 3 6 4 7" xfId="26087" xr:uid="{00000000-0005-0000-0000-000024090000}"/>
    <cellStyle name="Cálculo 2 3 6 4 8" xfId="25786" xr:uid="{00000000-0005-0000-0000-000025090000}"/>
    <cellStyle name="Cálculo 2 3 6 4 9" xfId="31307" xr:uid="{00000000-0005-0000-0000-000026090000}"/>
    <cellStyle name="Cálculo 2 3 6 5" xfId="3820" xr:uid="{00000000-0005-0000-0000-000027090000}"/>
    <cellStyle name="Cálculo 2 3 6 5 2" xfId="5342" xr:uid="{00000000-0005-0000-0000-000028090000}"/>
    <cellStyle name="Cálculo 2 3 6 5 2 2" xfId="14496" xr:uid="{00000000-0005-0000-0000-000029090000}"/>
    <cellStyle name="Cálculo 2 3 6 5 2 3" xfId="21492" xr:uid="{00000000-0005-0000-0000-00002A090000}"/>
    <cellStyle name="Cálculo 2 3 6 5 2 4" xfId="18348" xr:uid="{00000000-0005-0000-0000-00002B090000}"/>
    <cellStyle name="Cálculo 2 3 6 5 2 5" xfId="32387" xr:uid="{00000000-0005-0000-0000-00002C090000}"/>
    <cellStyle name="Cálculo 2 3 6 5 2 6" xfId="36062" xr:uid="{00000000-0005-0000-0000-00002D090000}"/>
    <cellStyle name="Cálculo 2 3 6 5 2 7" xfId="38788" xr:uid="{00000000-0005-0000-0000-00002E090000}"/>
    <cellStyle name="Cálculo 2 3 6 5 3" xfId="12974" xr:uid="{00000000-0005-0000-0000-00002F090000}"/>
    <cellStyle name="Cálculo 2 3 6 5 4" xfId="19973" xr:uid="{00000000-0005-0000-0000-000030090000}"/>
    <cellStyle name="Cálculo 2 3 6 5 5" xfId="27920" xr:uid="{00000000-0005-0000-0000-000031090000}"/>
    <cellStyle name="Cálculo 2 3 6 5 6" xfId="28128" xr:uid="{00000000-0005-0000-0000-000032090000}"/>
    <cellStyle name="Cálculo 2 3 6 5 7" xfId="24117" xr:uid="{00000000-0005-0000-0000-000033090000}"/>
    <cellStyle name="Cálculo 2 3 6 5 8" xfId="31141" xr:uid="{00000000-0005-0000-0000-000034090000}"/>
    <cellStyle name="Cálculo 2 3 6 5 9" xfId="35021" xr:uid="{00000000-0005-0000-0000-000035090000}"/>
    <cellStyle name="Cálculo 2 3 6 6" xfId="5338" xr:uid="{00000000-0005-0000-0000-000036090000}"/>
    <cellStyle name="Cálculo 2 3 6 6 2" xfId="14492" xr:uid="{00000000-0005-0000-0000-000037090000}"/>
    <cellStyle name="Cálculo 2 3 6 6 3" xfId="21488" xr:uid="{00000000-0005-0000-0000-000038090000}"/>
    <cellStyle name="Cálculo 2 3 6 6 4" xfId="24949" xr:uid="{00000000-0005-0000-0000-000039090000}"/>
    <cellStyle name="Cálculo 2 3 6 6 5" xfId="32383" xr:uid="{00000000-0005-0000-0000-00003A090000}"/>
    <cellStyle name="Cálculo 2 3 6 6 6" xfId="36058" xr:uid="{00000000-0005-0000-0000-00003B090000}"/>
    <cellStyle name="Cálculo 2 3 6 6 7" xfId="38784" xr:uid="{00000000-0005-0000-0000-00003C090000}"/>
    <cellStyle name="Cálculo 2 3 6 7" xfId="10774" xr:uid="{00000000-0005-0000-0000-00003D090000}"/>
    <cellStyle name="Cálculo 2 3 6 8" xfId="16541" xr:uid="{00000000-0005-0000-0000-00003E090000}"/>
    <cellStyle name="Cálculo 2 3 6 9" xfId="28686" xr:uid="{00000000-0005-0000-0000-00003F090000}"/>
    <cellStyle name="Cálculo 2 3 7" xfId="2448" xr:uid="{00000000-0005-0000-0000-000040090000}"/>
    <cellStyle name="Cálculo 2 3 7 2" xfId="5343" xr:uid="{00000000-0005-0000-0000-000041090000}"/>
    <cellStyle name="Cálculo 2 3 7 2 2" xfId="14497" xr:uid="{00000000-0005-0000-0000-000042090000}"/>
    <cellStyle name="Cálculo 2 3 7 2 3" xfId="21493" xr:uid="{00000000-0005-0000-0000-000043090000}"/>
    <cellStyle name="Cálculo 2 3 7 2 4" xfId="26907" xr:uid="{00000000-0005-0000-0000-000044090000}"/>
    <cellStyle name="Cálculo 2 3 7 2 5" xfId="32388" xr:uid="{00000000-0005-0000-0000-000045090000}"/>
    <cellStyle name="Cálculo 2 3 7 2 6" xfId="36063" xr:uid="{00000000-0005-0000-0000-000046090000}"/>
    <cellStyle name="Cálculo 2 3 7 2 7" xfId="38789" xr:uid="{00000000-0005-0000-0000-000047090000}"/>
    <cellStyle name="Cálculo 2 3 7 3" xfId="11602" xr:uid="{00000000-0005-0000-0000-000048090000}"/>
    <cellStyle name="Cálculo 2 3 7 4" xfId="18605" xr:uid="{00000000-0005-0000-0000-000049090000}"/>
    <cellStyle name="Cálculo 2 3 7 5" xfId="25341" xr:uid="{00000000-0005-0000-0000-00004A090000}"/>
    <cellStyle name="Cálculo 2 3 7 6" xfId="26194" xr:uid="{00000000-0005-0000-0000-00004B090000}"/>
    <cellStyle name="Cálculo 2 3 7 7" xfId="29093" xr:uid="{00000000-0005-0000-0000-00004C090000}"/>
    <cellStyle name="Cálculo 2 3 7 8" xfId="30874" xr:uid="{00000000-0005-0000-0000-00004D090000}"/>
    <cellStyle name="Cálculo 2 3 7 9" xfId="29608" xr:uid="{00000000-0005-0000-0000-00004E090000}"/>
    <cellStyle name="Cálculo 2 3 8" xfId="2923" xr:uid="{00000000-0005-0000-0000-00004F090000}"/>
    <cellStyle name="Cálculo 2 3 8 2" xfId="5344" xr:uid="{00000000-0005-0000-0000-000050090000}"/>
    <cellStyle name="Cálculo 2 3 8 2 2" xfId="14498" xr:uid="{00000000-0005-0000-0000-000051090000}"/>
    <cellStyle name="Cálculo 2 3 8 2 3" xfId="21494" xr:uid="{00000000-0005-0000-0000-000052090000}"/>
    <cellStyle name="Cálculo 2 3 8 2 4" xfId="24315" xr:uid="{00000000-0005-0000-0000-000053090000}"/>
    <cellStyle name="Cálculo 2 3 8 2 5" xfId="32389" xr:uid="{00000000-0005-0000-0000-000054090000}"/>
    <cellStyle name="Cálculo 2 3 8 2 6" xfId="36064" xr:uid="{00000000-0005-0000-0000-000055090000}"/>
    <cellStyle name="Cálculo 2 3 8 2 7" xfId="38790" xr:uid="{00000000-0005-0000-0000-000056090000}"/>
    <cellStyle name="Cálculo 2 3 8 3" xfId="12077" xr:uid="{00000000-0005-0000-0000-000057090000}"/>
    <cellStyle name="Cálculo 2 3 8 4" xfId="19080" xr:uid="{00000000-0005-0000-0000-000058090000}"/>
    <cellStyle name="Cálculo 2 3 8 5" xfId="24664" xr:uid="{00000000-0005-0000-0000-000059090000}"/>
    <cellStyle name="Cálculo 2 3 8 6" xfId="26381" xr:uid="{00000000-0005-0000-0000-00005A090000}"/>
    <cellStyle name="Cálculo 2 3 8 7" xfId="29873" xr:uid="{00000000-0005-0000-0000-00005B090000}"/>
    <cellStyle name="Cálculo 2 3 8 8" xfId="33849" xr:uid="{00000000-0005-0000-0000-00005C090000}"/>
    <cellStyle name="Cálculo 2 3 8 9" xfId="37411" xr:uid="{00000000-0005-0000-0000-00005D090000}"/>
    <cellStyle name="Cálculo 2 3 9" xfId="3110" xr:uid="{00000000-0005-0000-0000-00005E090000}"/>
    <cellStyle name="Cálculo 2 3 9 2" xfId="5345" xr:uid="{00000000-0005-0000-0000-00005F090000}"/>
    <cellStyle name="Cálculo 2 3 9 2 2" xfId="14499" xr:uid="{00000000-0005-0000-0000-000060090000}"/>
    <cellStyle name="Cálculo 2 3 9 2 3" xfId="21495" xr:uid="{00000000-0005-0000-0000-000061090000}"/>
    <cellStyle name="Cálculo 2 3 9 2 4" xfId="10140" xr:uid="{00000000-0005-0000-0000-000062090000}"/>
    <cellStyle name="Cálculo 2 3 9 2 5" xfId="32390" xr:uid="{00000000-0005-0000-0000-000063090000}"/>
    <cellStyle name="Cálculo 2 3 9 2 6" xfId="36065" xr:uid="{00000000-0005-0000-0000-000064090000}"/>
    <cellStyle name="Cálculo 2 3 9 2 7" xfId="38791" xr:uid="{00000000-0005-0000-0000-000065090000}"/>
    <cellStyle name="Cálculo 2 3 9 3" xfId="12264" xr:uid="{00000000-0005-0000-0000-000066090000}"/>
    <cellStyle name="Cálculo 2 3 9 4" xfId="19267" xr:uid="{00000000-0005-0000-0000-000067090000}"/>
    <cellStyle name="Cálculo 2 3 9 5" xfId="28265" xr:uid="{00000000-0005-0000-0000-000068090000}"/>
    <cellStyle name="Cálculo 2 3 9 6" xfId="17597" xr:uid="{00000000-0005-0000-0000-000069090000}"/>
    <cellStyle name="Cálculo 2 3 9 7" xfId="29785" xr:uid="{00000000-0005-0000-0000-00006A090000}"/>
    <cellStyle name="Cálculo 2 3 9 8" xfId="33759" xr:uid="{00000000-0005-0000-0000-00006B090000}"/>
    <cellStyle name="Cálculo 2 3 9 9" xfId="37321" xr:uid="{00000000-0005-0000-0000-00006C090000}"/>
    <cellStyle name="Cálculo 2 4" xfId="1137" xr:uid="{00000000-0005-0000-0000-00006D090000}"/>
    <cellStyle name="Cálculo 2 4 10" xfId="4182" xr:uid="{00000000-0005-0000-0000-00006E090000}"/>
    <cellStyle name="Cálculo 2 4 10 2" xfId="5346" xr:uid="{00000000-0005-0000-0000-00006F090000}"/>
    <cellStyle name="Cálculo 2 4 10 2 2" xfId="14500" xr:uid="{00000000-0005-0000-0000-000070090000}"/>
    <cellStyle name="Cálculo 2 4 10 2 3" xfId="21496" xr:uid="{00000000-0005-0000-0000-000071090000}"/>
    <cellStyle name="Cálculo 2 4 10 2 4" xfId="26905" xr:uid="{00000000-0005-0000-0000-000072090000}"/>
    <cellStyle name="Cálculo 2 4 10 2 5" xfId="32391" xr:uid="{00000000-0005-0000-0000-000073090000}"/>
    <cellStyle name="Cálculo 2 4 10 2 6" xfId="36066" xr:uid="{00000000-0005-0000-0000-000074090000}"/>
    <cellStyle name="Cálculo 2 4 10 2 7" xfId="38792" xr:uid="{00000000-0005-0000-0000-000075090000}"/>
    <cellStyle name="Cálculo 2 4 10 3" xfId="13336" xr:uid="{00000000-0005-0000-0000-000076090000}"/>
    <cellStyle name="Cálculo 2 4 10 4" xfId="20334" xr:uid="{00000000-0005-0000-0000-000077090000}"/>
    <cellStyle name="Cálculo 2 4 10 5" xfId="24735" xr:uid="{00000000-0005-0000-0000-000078090000}"/>
    <cellStyle name="Cálculo 2 4 10 6" xfId="28566" xr:uid="{00000000-0005-0000-0000-000079090000}"/>
    <cellStyle name="Cálculo 2 4 10 7" xfId="21335" xr:uid="{00000000-0005-0000-0000-00007A090000}"/>
    <cellStyle name="Cálculo 2 4 10 8" xfId="33379" xr:uid="{00000000-0005-0000-0000-00007B090000}"/>
    <cellStyle name="Cálculo 2 4 10 9" xfId="37054" xr:uid="{00000000-0005-0000-0000-00007C090000}"/>
    <cellStyle name="Cálculo 2 4 11" xfId="2221" xr:uid="{00000000-0005-0000-0000-00007D090000}"/>
    <cellStyle name="Cálculo 2 4 11 2" xfId="5347" xr:uid="{00000000-0005-0000-0000-00007E090000}"/>
    <cellStyle name="Cálculo 2 4 11 2 2" xfId="14501" xr:uid="{00000000-0005-0000-0000-00007F090000}"/>
    <cellStyle name="Cálculo 2 4 11 2 3" xfId="21497" xr:uid="{00000000-0005-0000-0000-000080090000}"/>
    <cellStyle name="Cálculo 2 4 11 2 4" xfId="24070" xr:uid="{00000000-0005-0000-0000-000081090000}"/>
    <cellStyle name="Cálculo 2 4 11 2 5" xfId="32392" xr:uid="{00000000-0005-0000-0000-000082090000}"/>
    <cellStyle name="Cálculo 2 4 11 2 6" xfId="36067" xr:uid="{00000000-0005-0000-0000-000083090000}"/>
    <cellStyle name="Cálculo 2 4 11 2 7" xfId="38793" xr:uid="{00000000-0005-0000-0000-000084090000}"/>
    <cellStyle name="Cálculo 2 4 11 3" xfId="11375" xr:uid="{00000000-0005-0000-0000-000085090000}"/>
    <cellStyle name="Cálculo 2 4 11 4" xfId="18378" xr:uid="{00000000-0005-0000-0000-000086090000}"/>
    <cellStyle name="Cálculo 2 4 11 5" xfId="17805" xr:uid="{00000000-0005-0000-0000-000087090000}"/>
    <cellStyle name="Cálculo 2 4 11 6" xfId="26098" xr:uid="{00000000-0005-0000-0000-000088090000}"/>
    <cellStyle name="Cálculo 2 4 11 7" xfId="26039" xr:uid="{00000000-0005-0000-0000-000089090000}"/>
    <cellStyle name="Cálculo 2 4 11 8" xfId="19773" xr:uid="{00000000-0005-0000-0000-00008A090000}"/>
    <cellStyle name="Cálculo 2 4 11 9" xfId="35076" xr:uid="{00000000-0005-0000-0000-00008B090000}"/>
    <cellStyle name="Cálculo 2 4 12" xfId="10291" xr:uid="{00000000-0005-0000-0000-00008C090000}"/>
    <cellStyle name="Cálculo 2 4 13" xfId="17278" xr:uid="{00000000-0005-0000-0000-00008D090000}"/>
    <cellStyle name="Cálculo 2 4 14" xfId="24375" xr:uid="{00000000-0005-0000-0000-00008E090000}"/>
    <cellStyle name="Cálculo 2 4 15" xfId="31221" xr:uid="{00000000-0005-0000-0000-00008F090000}"/>
    <cellStyle name="Cálculo 2 4 16" xfId="25839" xr:uid="{00000000-0005-0000-0000-000090090000}"/>
    <cellStyle name="Cálculo 2 4 17" xfId="31241" xr:uid="{00000000-0005-0000-0000-000091090000}"/>
    <cellStyle name="Cálculo 2 4 2" xfId="2344" xr:uid="{00000000-0005-0000-0000-000092090000}"/>
    <cellStyle name="Cálculo 2 4 2 10" xfId="9532" xr:uid="{00000000-0005-0000-0000-000093090000}"/>
    <cellStyle name="Cálculo 2 4 2 11" xfId="26146" xr:uid="{00000000-0005-0000-0000-000094090000}"/>
    <cellStyle name="Cálculo 2 4 2 12" xfId="30158" xr:uid="{00000000-0005-0000-0000-000095090000}"/>
    <cellStyle name="Cálculo 2 4 2 13" xfId="17294" xr:uid="{00000000-0005-0000-0000-000096090000}"/>
    <cellStyle name="Cálculo 2 4 2 14" xfId="31608" xr:uid="{00000000-0005-0000-0000-000097090000}"/>
    <cellStyle name="Cálculo 2 4 2 2" xfId="2744" xr:uid="{00000000-0005-0000-0000-000098090000}"/>
    <cellStyle name="Cálculo 2 4 2 2 2" xfId="5349" xr:uid="{00000000-0005-0000-0000-000099090000}"/>
    <cellStyle name="Cálculo 2 4 2 2 2 2" xfId="14503" xr:uid="{00000000-0005-0000-0000-00009A090000}"/>
    <cellStyle name="Cálculo 2 4 2 2 2 3" xfId="21499" xr:uid="{00000000-0005-0000-0000-00009B090000}"/>
    <cellStyle name="Cálculo 2 4 2 2 2 4" xfId="22824" xr:uid="{00000000-0005-0000-0000-00009C090000}"/>
    <cellStyle name="Cálculo 2 4 2 2 2 5" xfId="32394" xr:uid="{00000000-0005-0000-0000-00009D090000}"/>
    <cellStyle name="Cálculo 2 4 2 2 2 6" xfId="36069" xr:uid="{00000000-0005-0000-0000-00009E090000}"/>
    <cellStyle name="Cálculo 2 4 2 2 2 7" xfId="38795" xr:uid="{00000000-0005-0000-0000-00009F090000}"/>
    <cellStyle name="Cálculo 2 4 2 2 3" xfId="11898" xr:uid="{00000000-0005-0000-0000-0000A0090000}"/>
    <cellStyle name="Cálculo 2 4 2 2 4" xfId="18901" xr:uid="{00000000-0005-0000-0000-0000A1090000}"/>
    <cellStyle name="Cálculo 2 4 2 2 5" xfId="17799" xr:uid="{00000000-0005-0000-0000-0000A2090000}"/>
    <cellStyle name="Cálculo 2 4 2 2 6" xfId="26331" xr:uid="{00000000-0005-0000-0000-0000A3090000}"/>
    <cellStyle name="Cálculo 2 4 2 2 7" xfId="29961" xr:uid="{00000000-0005-0000-0000-0000A4090000}"/>
    <cellStyle name="Cálculo 2 4 2 2 8" xfId="33922" xr:uid="{00000000-0005-0000-0000-0000A5090000}"/>
    <cellStyle name="Cálculo 2 4 2 2 9" xfId="37484" xr:uid="{00000000-0005-0000-0000-0000A6090000}"/>
    <cellStyle name="Cálculo 2 4 2 3" xfId="4026" xr:uid="{00000000-0005-0000-0000-0000A7090000}"/>
    <cellStyle name="Cálculo 2 4 2 3 2" xfId="5350" xr:uid="{00000000-0005-0000-0000-0000A8090000}"/>
    <cellStyle name="Cálculo 2 4 2 3 2 2" xfId="14504" xr:uid="{00000000-0005-0000-0000-0000A9090000}"/>
    <cellStyle name="Cálculo 2 4 2 3 2 3" xfId="21500" xr:uid="{00000000-0005-0000-0000-0000AA090000}"/>
    <cellStyle name="Cálculo 2 4 2 3 2 4" xfId="26910" xr:uid="{00000000-0005-0000-0000-0000AB090000}"/>
    <cellStyle name="Cálculo 2 4 2 3 2 5" xfId="32395" xr:uid="{00000000-0005-0000-0000-0000AC090000}"/>
    <cellStyle name="Cálculo 2 4 2 3 2 6" xfId="36070" xr:uid="{00000000-0005-0000-0000-0000AD090000}"/>
    <cellStyle name="Cálculo 2 4 2 3 2 7" xfId="38796" xr:uid="{00000000-0005-0000-0000-0000AE090000}"/>
    <cellStyle name="Cálculo 2 4 2 3 3" xfId="13180" xr:uid="{00000000-0005-0000-0000-0000AF090000}"/>
    <cellStyle name="Cálculo 2 4 2 3 4" xfId="20178" xr:uid="{00000000-0005-0000-0000-0000B0090000}"/>
    <cellStyle name="Cálculo 2 4 2 3 5" xfId="22626" xr:uid="{00000000-0005-0000-0000-0000B1090000}"/>
    <cellStyle name="Cálculo 2 4 2 3 6" xfId="27886" xr:uid="{00000000-0005-0000-0000-0000B2090000}"/>
    <cellStyle name="Cálculo 2 4 2 3 7" xfId="18193" xr:uid="{00000000-0005-0000-0000-0000B3090000}"/>
    <cellStyle name="Cálculo 2 4 2 3 8" xfId="31683" xr:uid="{00000000-0005-0000-0000-0000B4090000}"/>
    <cellStyle name="Cálculo 2 4 2 3 9" xfId="35363" xr:uid="{00000000-0005-0000-0000-0000B5090000}"/>
    <cellStyle name="Cálculo 2 4 2 4" xfId="4464" xr:uid="{00000000-0005-0000-0000-0000B6090000}"/>
    <cellStyle name="Cálculo 2 4 2 4 2" xfId="5351" xr:uid="{00000000-0005-0000-0000-0000B7090000}"/>
    <cellStyle name="Cálculo 2 4 2 4 2 2" xfId="14505" xr:uid="{00000000-0005-0000-0000-0000B8090000}"/>
    <cellStyle name="Cálculo 2 4 2 4 2 3" xfId="21501" xr:uid="{00000000-0005-0000-0000-0000B9090000}"/>
    <cellStyle name="Cálculo 2 4 2 4 2 4" xfId="22823" xr:uid="{00000000-0005-0000-0000-0000BA090000}"/>
    <cellStyle name="Cálculo 2 4 2 4 2 5" xfId="32396" xr:uid="{00000000-0005-0000-0000-0000BB090000}"/>
    <cellStyle name="Cálculo 2 4 2 4 2 6" xfId="36071" xr:uid="{00000000-0005-0000-0000-0000BC090000}"/>
    <cellStyle name="Cálculo 2 4 2 4 2 7" xfId="38797" xr:uid="{00000000-0005-0000-0000-0000BD090000}"/>
    <cellStyle name="Cálculo 2 4 2 4 3" xfId="13618" xr:uid="{00000000-0005-0000-0000-0000BE090000}"/>
    <cellStyle name="Cálculo 2 4 2 4 4" xfId="20616" xr:uid="{00000000-0005-0000-0000-0000BF090000}"/>
    <cellStyle name="Cálculo 2 4 2 4 5" xfId="27601" xr:uid="{00000000-0005-0000-0000-0000C0090000}"/>
    <cellStyle name="Cálculo 2 4 2 4 6" xfId="18170" xr:uid="{00000000-0005-0000-0000-0000C1090000}"/>
    <cellStyle name="Cálculo 2 4 2 4 7" xfId="9419" xr:uid="{00000000-0005-0000-0000-0000C2090000}"/>
    <cellStyle name="Cálculo 2 4 2 4 8" xfId="32281" xr:uid="{00000000-0005-0000-0000-0000C3090000}"/>
    <cellStyle name="Cálculo 2 4 2 4 9" xfId="35956" xr:uid="{00000000-0005-0000-0000-0000C4090000}"/>
    <cellStyle name="Cálculo 2 4 2 5" xfId="4718" xr:uid="{00000000-0005-0000-0000-0000C5090000}"/>
    <cellStyle name="Cálculo 2 4 2 5 2" xfId="5352" xr:uid="{00000000-0005-0000-0000-0000C6090000}"/>
    <cellStyle name="Cálculo 2 4 2 5 2 2" xfId="14506" xr:uid="{00000000-0005-0000-0000-0000C7090000}"/>
    <cellStyle name="Cálculo 2 4 2 5 2 3" xfId="21502" xr:uid="{00000000-0005-0000-0000-0000C8090000}"/>
    <cellStyle name="Cálculo 2 4 2 5 2 4" xfId="26911" xr:uid="{00000000-0005-0000-0000-0000C9090000}"/>
    <cellStyle name="Cálculo 2 4 2 5 2 5" xfId="32397" xr:uid="{00000000-0005-0000-0000-0000CA090000}"/>
    <cellStyle name="Cálculo 2 4 2 5 2 6" xfId="36072" xr:uid="{00000000-0005-0000-0000-0000CB090000}"/>
    <cellStyle name="Cálculo 2 4 2 5 2 7" xfId="38798" xr:uid="{00000000-0005-0000-0000-0000CC090000}"/>
    <cellStyle name="Cálculo 2 4 2 5 3" xfId="13872" xr:uid="{00000000-0005-0000-0000-0000CD090000}"/>
    <cellStyle name="Cálculo 2 4 2 5 4" xfId="20870" xr:uid="{00000000-0005-0000-0000-0000CE090000}"/>
    <cellStyle name="Cálculo 2 4 2 5 5" xfId="27475" xr:uid="{00000000-0005-0000-0000-0000CF090000}"/>
    <cellStyle name="Cálculo 2 4 2 5 6" xfId="28921" xr:uid="{00000000-0005-0000-0000-0000D0090000}"/>
    <cellStyle name="Cálculo 2 4 2 5 7" xfId="26804" xr:uid="{00000000-0005-0000-0000-0000D1090000}"/>
    <cellStyle name="Cálculo 2 4 2 5 8" xfId="32162" xr:uid="{00000000-0005-0000-0000-0000D2090000}"/>
    <cellStyle name="Cálculo 2 4 2 5 9" xfId="35837" xr:uid="{00000000-0005-0000-0000-0000D3090000}"/>
    <cellStyle name="Cálculo 2 4 2 6" xfId="4964" xr:uid="{00000000-0005-0000-0000-0000D4090000}"/>
    <cellStyle name="Cálculo 2 4 2 6 2" xfId="5353" xr:uid="{00000000-0005-0000-0000-0000D5090000}"/>
    <cellStyle name="Cálculo 2 4 2 6 2 2" xfId="14507" xr:uid="{00000000-0005-0000-0000-0000D6090000}"/>
    <cellStyle name="Cálculo 2 4 2 6 2 3" xfId="21503" xr:uid="{00000000-0005-0000-0000-0000D7090000}"/>
    <cellStyle name="Cálculo 2 4 2 6 2 4" xfId="26904" xr:uid="{00000000-0005-0000-0000-0000D8090000}"/>
    <cellStyle name="Cálculo 2 4 2 6 2 5" xfId="32398" xr:uid="{00000000-0005-0000-0000-0000D9090000}"/>
    <cellStyle name="Cálculo 2 4 2 6 2 6" xfId="36073" xr:uid="{00000000-0005-0000-0000-0000DA090000}"/>
    <cellStyle name="Cálculo 2 4 2 6 2 7" xfId="38799" xr:uid="{00000000-0005-0000-0000-0000DB090000}"/>
    <cellStyle name="Cálculo 2 4 2 6 3" xfId="14118" xr:uid="{00000000-0005-0000-0000-0000DC090000}"/>
    <cellStyle name="Cálculo 2 4 2 6 4" xfId="21116" xr:uid="{00000000-0005-0000-0000-0000DD090000}"/>
    <cellStyle name="Cálculo 2 4 2 6 5" xfId="27357" xr:uid="{00000000-0005-0000-0000-0000DE090000}"/>
    <cellStyle name="Cálculo 2 4 2 6 6" xfId="9173" xr:uid="{00000000-0005-0000-0000-0000DF090000}"/>
    <cellStyle name="Cálculo 2 4 2 6 7" xfId="32010" xr:uid="{00000000-0005-0000-0000-0000E0090000}"/>
    <cellStyle name="Cálculo 2 4 2 6 8" xfId="35688" xr:uid="{00000000-0005-0000-0000-0000E1090000}"/>
    <cellStyle name="Cálculo 2 4 2 6 9" xfId="38599" xr:uid="{00000000-0005-0000-0000-0000E2090000}"/>
    <cellStyle name="Cálculo 2 4 2 7" xfId="5348" xr:uid="{00000000-0005-0000-0000-0000E3090000}"/>
    <cellStyle name="Cálculo 2 4 2 7 2" xfId="14502" xr:uid="{00000000-0005-0000-0000-0000E4090000}"/>
    <cellStyle name="Cálculo 2 4 2 7 3" xfId="21498" xr:uid="{00000000-0005-0000-0000-0000E5090000}"/>
    <cellStyle name="Cálculo 2 4 2 7 4" xfId="26909" xr:uid="{00000000-0005-0000-0000-0000E6090000}"/>
    <cellStyle name="Cálculo 2 4 2 7 5" xfId="32393" xr:uid="{00000000-0005-0000-0000-0000E7090000}"/>
    <cellStyle name="Cálculo 2 4 2 7 6" xfId="36068" xr:uid="{00000000-0005-0000-0000-0000E8090000}"/>
    <cellStyle name="Cálculo 2 4 2 7 7" xfId="38794" xr:uid="{00000000-0005-0000-0000-0000E9090000}"/>
    <cellStyle name="Cálculo 2 4 2 8" xfId="11498" xr:uid="{00000000-0005-0000-0000-0000EA090000}"/>
    <cellStyle name="Cálculo 2 4 2 9" xfId="18501" xr:uid="{00000000-0005-0000-0000-0000EB090000}"/>
    <cellStyle name="Cálculo 2 4 3" xfId="2372" xr:uid="{00000000-0005-0000-0000-0000EC090000}"/>
    <cellStyle name="Cálculo 2 4 3 10" xfId="25465" xr:uid="{00000000-0005-0000-0000-0000ED090000}"/>
    <cellStyle name="Cálculo 2 4 3 11" xfId="26157" xr:uid="{00000000-0005-0000-0000-0000EE090000}"/>
    <cellStyle name="Cálculo 2 4 3 12" xfId="30145" xr:uid="{00000000-0005-0000-0000-0000EF090000}"/>
    <cellStyle name="Cálculo 2 4 3 13" xfId="34121" xr:uid="{00000000-0005-0000-0000-0000F0090000}"/>
    <cellStyle name="Cálculo 2 4 3 14" xfId="37683" xr:uid="{00000000-0005-0000-0000-0000F1090000}"/>
    <cellStyle name="Cálculo 2 4 3 2" xfId="2772" xr:uid="{00000000-0005-0000-0000-0000F2090000}"/>
    <cellStyle name="Cálculo 2 4 3 2 2" xfId="5355" xr:uid="{00000000-0005-0000-0000-0000F3090000}"/>
    <cellStyle name="Cálculo 2 4 3 2 2 2" xfId="14509" xr:uid="{00000000-0005-0000-0000-0000F4090000}"/>
    <cellStyle name="Cálculo 2 4 3 2 2 3" xfId="21505" xr:uid="{00000000-0005-0000-0000-0000F5090000}"/>
    <cellStyle name="Cálculo 2 4 3 2 2 4" xfId="9165" xr:uid="{00000000-0005-0000-0000-0000F6090000}"/>
    <cellStyle name="Cálculo 2 4 3 2 2 5" xfId="32400" xr:uid="{00000000-0005-0000-0000-0000F7090000}"/>
    <cellStyle name="Cálculo 2 4 3 2 2 6" xfId="36075" xr:uid="{00000000-0005-0000-0000-0000F8090000}"/>
    <cellStyle name="Cálculo 2 4 3 2 2 7" xfId="38801" xr:uid="{00000000-0005-0000-0000-0000F9090000}"/>
    <cellStyle name="Cálculo 2 4 3 2 3" xfId="11926" xr:uid="{00000000-0005-0000-0000-0000FA090000}"/>
    <cellStyle name="Cálculo 2 4 3 2 4" xfId="18929" xr:uid="{00000000-0005-0000-0000-0000FB090000}"/>
    <cellStyle name="Cálculo 2 4 3 2 5" xfId="23998" xr:uid="{00000000-0005-0000-0000-0000FC090000}"/>
    <cellStyle name="Cálculo 2 4 3 2 6" xfId="26342" xr:uid="{00000000-0005-0000-0000-0000FD090000}"/>
    <cellStyle name="Cálculo 2 4 3 2 7" xfId="22874" xr:uid="{00000000-0005-0000-0000-0000FE090000}"/>
    <cellStyle name="Cálculo 2 4 3 2 8" xfId="25706" xr:uid="{00000000-0005-0000-0000-0000FF090000}"/>
    <cellStyle name="Cálculo 2 4 3 2 9" xfId="17591" xr:uid="{00000000-0005-0000-0000-0000000A0000}"/>
    <cellStyle name="Cálculo 2 4 3 3" xfId="4054" xr:uid="{00000000-0005-0000-0000-0000010A0000}"/>
    <cellStyle name="Cálculo 2 4 3 3 2" xfId="5356" xr:uid="{00000000-0005-0000-0000-0000020A0000}"/>
    <cellStyle name="Cálculo 2 4 3 3 2 2" xfId="14510" xr:uid="{00000000-0005-0000-0000-0000030A0000}"/>
    <cellStyle name="Cálculo 2 4 3 3 2 3" xfId="21506" xr:uid="{00000000-0005-0000-0000-0000040A0000}"/>
    <cellStyle name="Cálculo 2 4 3 3 2 4" xfId="26913" xr:uid="{00000000-0005-0000-0000-0000050A0000}"/>
    <cellStyle name="Cálculo 2 4 3 3 2 5" xfId="32401" xr:uid="{00000000-0005-0000-0000-0000060A0000}"/>
    <cellStyle name="Cálculo 2 4 3 3 2 6" xfId="36076" xr:uid="{00000000-0005-0000-0000-0000070A0000}"/>
    <cellStyle name="Cálculo 2 4 3 3 2 7" xfId="38802" xr:uid="{00000000-0005-0000-0000-0000080A0000}"/>
    <cellStyle name="Cálculo 2 4 3 3 3" xfId="13208" xr:uid="{00000000-0005-0000-0000-0000090A0000}"/>
    <cellStyle name="Cálculo 2 4 3 3 4" xfId="20206" xr:uid="{00000000-0005-0000-0000-00000A0A0000}"/>
    <cellStyle name="Cálculo 2 4 3 3 5" xfId="27804" xr:uid="{00000000-0005-0000-0000-00000B0A0000}"/>
    <cellStyle name="Cálculo 2 4 3 3 6" xfId="28559" xr:uid="{00000000-0005-0000-0000-00000C0A0000}"/>
    <cellStyle name="Cálculo 2 4 3 3 7" xfId="10216" xr:uid="{00000000-0005-0000-0000-00000D0A0000}"/>
    <cellStyle name="Cálculo 2 4 3 3 8" xfId="33437" xr:uid="{00000000-0005-0000-0000-00000E0A0000}"/>
    <cellStyle name="Cálculo 2 4 3 3 9" xfId="37112" xr:uid="{00000000-0005-0000-0000-00000F0A0000}"/>
    <cellStyle name="Cálculo 2 4 3 4" xfId="4492" xr:uid="{00000000-0005-0000-0000-0000100A0000}"/>
    <cellStyle name="Cálculo 2 4 3 4 2" xfId="5357" xr:uid="{00000000-0005-0000-0000-0000110A0000}"/>
    <cellStyle name="Cálculo 2 4 3 4 2 2" xfId="14511" xr:uid="{00000000-0005-0000-0000-0000120A0000}"/>
    <cellStyle name="Cálculo 2 4 3 4 2 3" xfId="21507" xr:uid="{00000000-0005-0000-0000-0000130A0000}"/>
    <cellStyle name="Cálculo 2 4 3 4 2 4" xfId="26916" xr:uid="{00000000-0005-0000-0000-0000140A0000}"/>
    <cellStyle name="Cálculo 2 4 3 4 2 5" xfId="32402" xr:uid="{00000000-0005-0000-0000-0000150A0000}"/>
    <cellStyle name="Cálculo 2 4 3 4 2 6" xfId="36077" xr:uid="{00000000-0005-0000-0000-0000160A0000}"/>
    <cellStyle name="Cálculo 2 4 3 4 2 7" xfId="38803" xr:uid="{00000000-0005-0000-0000-0000170A0000}"/>
    <cellStyle name="Cálculo 2 4 3 4 3" xfId="13646" xr:uid="{00000000-0005-0000-0000-0000180A0000}"/>
    <cellStyle name="Cálculo 2 4 3 4 4" xfId="20644" xr:uid="{00000000-0005-0000-0000-0000190A0000}"/>
    <cellStyle name="Cálculo 2 4 3 4 5" xfId="24753" xr:uid="{00000000-0005-0000-0000-00001A0A0000}"/>
    <cellStyle name="Cálculo 2 4 3 4 6" xfId="24346" xr:uid="{00000000-0005-0000-0000-00001B0A0000}"/>
    <cellStyle name="Cálculo 2 4 3 4 7" xfId="25351" xr:uid="{00000000-0005-0000-0000-00001C0A0000}"/>
    <cellStyle name="Cálculo 2 4 3 4 8" xfId="26065" xr:uid="{00000000-0005-0000-0000-00001D0A0000}"/>
    <cellStyle name="Cálculo 2 4 3 4 9" xfId="17665" xr:uid="{00000000-0005-0000-0000-00001E0A0000}"/>
    <cellStyle name="Cálculo 2 4 3 5" xfId="4746" xr:uid="{00000000-0005-0000-0000-00001F0A0000}"/>
    <cellStyle name="Cálculo 2 4 3 5 2" xfId="5358" xr:uid="{00000000-0005-0000-0000-0000200A0000}"/>
    <cellStyle name="Cálculo 2 4 3 5 2 2" xfId="14512" xr:uid="{00000000-0005-0000-0000-0000210A0000}"/>
    <cellStyle name="Cálculo 2 4 3 5 2 3" xfId="21508" xr:uid="{00000000-0005-0000-0000-0000220A0000}"/>
    <cellStyle name="Cálculo 2 4 3 5 2 4" xfId="26914" xr:uid="{00000000-0005-0000-0000-0000230A0000}"/>
    <cellStyle name="Cálculo 2 4 3 5 2 5" xfId="32403" xr:uid="{00000000-0005-0000-0000-0000240A0000}"/>
    <cellStyle name="Cálculo 2 4 3 5 2 6" xfId="36078" xr:uid="{00000000-0005-0000-0000-0000250A0000}"/>
    <cellStyle name="Cálculo 2 4 3 5 2 7" xfId="38804" xr:uid="{00000000-0005-0000-0000-0000260A0000}"/>
    <cellStyle name="Cálculo 2 4 3 5 3" xfId="13900" xr:uid="{00000000-0005-0000-0000-0000270A0000}"/>
    <cellStyle name="Cálculo 2 4 3 5 4" xfId="20898" xr:uid="{00000000-0005-0000-0000-0000280A0000}"/>
    <cellStyle name="Cálculo 2 4 3 5 5" xfId="22775" xr:uid="{00000000-0005-0000-0000-0000290A0000}"/>
    <cellStyle name="Cálculo 2 4 3 5 6" xfId="22745" xr:uid="{00000000-0005-0000-0000-00002A0A0000}"/>
    <cellStyle name="Cálculo 2 4 3 5 7" xfId="24975" xr:uid="{00000000-0005-0000-0000-00002B0A0000}"/>
    <cellStyle name="Cálculo 2 4 3 5 8" xfId="31187" xr:uid="{00000000-0005-0000-0000-00002C0A0000}"/>
    <cellStyle name="Cálculo 2 4 3 5 9" xfId="30233" xr:uid="{00000000-0005-0000-0000-00002D0A0000}"/>
    <cellStyle name="Cálculo 2 4 3 6" xfId="4992" xr:uid="{00000000-0005-0000-0000-00002E0A0000}"/>
    <cellStyle name="Cálculo 2 4 3 6 2" xfId="5359" xr:uid="{00000000-0005-0000-0000-00002F0A0000}"/>
    <cellStyle name="Cálculo 2 4 3 6 2 2" xfId="14513" xr:uid="{00000000-0005-0000-0000-0000300A0000}"/>
    <cellStyle name="Cálculo 2 4 3 6 2 3" xfId="21509" xr:uid="{00000000-0005-0000-0000-0000310A0000}"/>
    <cellStyle name="Cálculo 2 4 3 6 2 4" xfId="24322" xr:uid="{00000000-0005-0000-0000-0000320A0000}"/>
    <cellStyle name="Cálculo 2 4 3 6 2 5" xfId="32404" xr:uid="{00000000-0005-0000-0000-0000330A0000}"/>
    <cellStyle name="Cálculo 2 4 3 6 2 6" xfId="36079" xr:uid="{00000000-0005-0000-0000-0000340A0000}"/>
    <cellStyle name="Cálculo 2 4 3 6 2 7" xfId="38805" xr:uid="{00000000-0005-0000-0000-0000350A0000}"/>
    <cellStyle name="Cálculo 2 4 3 6 3" xfId="14146" xr:uid="{00000000-0005-0000-0000-0000360A0000}"/>
    <cellStyle name="Cálculo 2 4 3 6 4" xfId="21144" xr:uid="{00000000-0005-0000-0000-0000370A0000}"/>
    <cellStyle name="Cálculo 2 4 3 6 5" xfId="24045" xr:uid="{00000000-0005-0000-0000-0000380A0000}"/>
    <cellStyle name="Cálculo 2 4 3 6 6" xfId="10012" xr:uid="{00000000-0005-0000-0000-0000390A0000}"/>
    <cellStyle name="Cálculo 2 4 3 6 7" xfId="32038" xr:uid="{00000000-0005-0000-0000-00003A0A0000}"/>
    <cellStyle name="Cálculo 2 4 3 6 8" xfId="35716" xr:uid="{00000000-0005-0000-0000-00003B0A0000}"/>
    <cellStyle name="Cálculo 2 4 3 6 9" xfId="38627" xr:uid="{00000000-0005-0000-0000-00003C0A0000}"/>
    <cellStyle name="Cálculo 2 4 3 7" xfId="5354" xr:uid="{00000000-0005-0000-0000-00003D0A0000}"/>
    <cellStyle name="Cálculo 2 4 3 7 2" xfId="14508" xr:uid="{00000000-0005-0000-0000-00003E0A0000}"/>
    <cellStyle name="Cálculo 2 4 3 7 3" xfId="21504" xr:uid="{00000000-0005-0000-0000-00003F0A0000}"/>
    <cellStyle name="Cálculo 2 4 3 7 4" xfId="24947" xr:uid="{00000000-0005-0000-0000-0000400A0000}"/>
    <cellStyle name="Cálculo 2 4 3 7 5" xfId="32399" xr:uid="{00000000-0005-0000-0000-0000410A0000}"/>
    <cellStyle name="Cálculo 2 4 3 7 6" xfId="36074" xr:uid="{00000000-0005-0000-0000-0000420A0000}"/>
    <cellStyle name="Cálculo 2 4 3 7 7" xfId="38800" xr:uid="{00000000-0005-0000-0000-0000430A0000}"/>
    <cellStyle name="Cálculo 2 4 3 8" xfId="11526" xr:uid="{00000000-0005-0000-0000-0000440A0000}"/>
    <cellStyle name="Cálculo 2 4 3 9" xfId="18529" xr:uid="{00000000-0005-0000-0000-0000450A0000}"/>
    <cellStyle name="Cálculo 2 4 4" xfId="2396" xr:uid="{00000000-0005-0000-0000-0000460A0000}"/>
    <cellStyle name="Cálculo 2 4 4 10" xfId="22728" xr:uid="{00000000-0005-0000-0000-0000470A0000}"/>
    <cellStyle name="Cálculo 2 4 4 11" xfId="9968" xr:uid="{00000000-0005-0000-0000-0000480A0000}"/>
    <cellStyle name="Cálculo 2 4 4 12" xfId="30134" xr:uid="{00000000-0005-0000-0000-0000490A0000}"/>
    <cellStyle name="Cálculo 2 4 4 13" xfId="34105" xr:uid="{00000000-0005-0000-0000-00004A0A0000}"/>
    <cellStyle name="Cálculo 2 4 4 14" xfId="37667" xr:uid="{00000000-0005-0000-0000-00004B0A0000}"/>
    <cellStyle name="Cálculo 2 4 4 2" xfId="2796" xr:uid="{00000000-0005-0000-0000-00004C0A0000}"/>
    <cellStyle name="Cálculo 2 4 4 2 2" xfId="5361" xr:uid="{00000000-0005-0000-0000-00004D0A0000}"/>
    <cellStyle name="Cálculo 2 4 4 2 2 2" xfId="14515" xr:uid="{00000000-0005-0000-0000-00004E0A0000}"/>
    <cellStyle name="Cálculo 2 4 4 2 2 3" xfId="21511" xr:uid="{00000000-0005-0000-0000-00004F0A0000}"/>
    <cellStyle name="Cálculo 2 4 4 2 2 4" xfId="26912" xr:uid="{00000000-0005-0000-0000-0000500A0000}"/>
    <cellStyle name="Cálculo 2 4 4 2 2 5" xfId="32406" xr:uid="{00000000-0005-0000-0000-0000510A0000}"/>
    <cellStyle name="Cálculo 2 4 4 2 2 6" xfId="36081" xr:uid="{00000000-0005-0000-0000-0000520A0000}"/>
    <cellStyle name="Cálculo 2 4 4 2 2 7" xfId="38807" xr:uid="{00000000-0005-0000-0000-0000530A0000}"/>
    <cellStyle name="Cálculo 2 4 4 2 3" xfId="11950" xr:uid="{00000000-0005-0000-0000-0000540A0000}"/>
    <cellStyle name="Cálculo 2 4 4 2 4" xfId="18953" xr:uid="{00000000-0005-0000-0000-0000550A0000}"/>
    <cellStyle name="Cálculo 2 4 4 2 5" xfId="28382" xr:uid="{00000000-0005-0000-0000-0000560A0000}"/>
    <cellStyle name="Cálculo 2 4 4 2 6" xfId="26345" xr:uid="{00000000-0005-0000-0000-0000570A0000}"/>
    <cellStyle name="Cálculo 2 4 4 2 7" xfId="29935" xr:uid="{00000000-0005-0000-0000-0000580A0000}"/>
    <cellStyle name="Cálculo 2 4 4 2 8" xfId="33912" xr:uid="{00000000-0005-0000-0000-0000590A0000}"/>
    <cellStyle name="Cálculo 2 4 4 2 9" xfId="37474" xr:uid="{00000000-0005-0000-0000-00005A0A0000}"/>
    <cellStyle name="Cálculo 2 4 4 3" xfId="4078" xr:uid="{00000000-0005-0000-0000-00005B0A0000}"/>
    <cellStyle name="Cálculo 2 4 4 3 2" xfId="5362" xr:uid="{00000000-0005-0000-0000-00005C0A0000}"/>
    <cellStyle name="Cálculo 2 4 4 3 2 2" xfId="14516" xr:uid="{00000000-0005-0000-0000-00005D0A0000}"/>
    <cellStyle name="Cálculo 2 4 4 3 2 3" xfId="21512" xr:uid="{00000000-0005-0000-0000-00005E0A0000}"/>
    <cellStyle name="Cálculo 2 4 4 3 2 4" xfId="9466" xr:uid="{00000000-0005-0000-0000-00005F0A0000}"/>
    <cellStyle name="Cálculo 2 4 4 3 2 5" xfId="32407" xr:uid="{00000000-0005-0000-0000-0000600A0000}"/>
    <cellStyle name="Cálculo 2 4 4 3 2 6" xfId="36082" xr:uid="{00000000-0005-0000-0000-0000610A0000}"/>
    <cellStyle name="Cálculo 2 4 4 3 2 7" xfId="38808" xr:uid="{00000000-0005-0000-0000-0000620A0000}"/>
    <cellStyle name="Cálculo 2 4 4 3 3" xfId="13232" xr:uid="{00000000-0005-0000-0000-0000630A0000}"/>
    <cellStyle name="Cálculo 2 4 4 3 4" xfId="20230" xr:uid="{00000000-0005-0000-0000-0000640A0000}"/>
    <cellStyle name="Cálculo 2 4 4 3 5" xfId="27792" xr:uid="{00000000-0005-0000-0000-0000650A0000}"/>
    <cellStyle name="Cálculo 2 4 4 3 6" xfId="26648" xr:uid="{00000000-0005-0000-0000-0000660A0000}"/>
    <cellStyle name="Cálculo 2 4 4 3 7" xfId="24836" xr:uid="{00000000-0005-0000-0000-0000670A0000}"/>
    <cellStyle name="Cálculo 2 4 4 3 8" xfId="29734" xr:uid="{00000000-0005-0000-0000-0000680A0000}"/>
    <cellStyle name="Cálculo 2 4 4 3 9" xfId="31585" xr:uid="{00000000-0005-0000-0000-0000690A0000}"/>
    <cellStyle name="Cálculo 2 4 4 4" xfId="4516" xr:uid="{00000000-0005-0000-0000-00006A0A0000}"/>
    <cellStyle name="Cálculo 2 4 4 4 2" xfId="5363" xr:uid="{00000000-0005-0000-0000-00006B0A0000}"/>
    <cellStyle name="Cálculo 2 4 4 4 2 2" xfId="14517" xr:uid="{00000000-0005-0000-0000-00006C0A0000}"/>
    <cellStyle name="Cálculo 2 4 4 4 2 3" xfId="21513" xr:uid="{00000000-0005-0000-0000-00006D0A0000}"/>
    <cellStyle name="Cálculo 2 4 4 4 2 4" xfId="22822" xr:uid="{00000000-0005-0000-0000-00006E0A0000}"/>
    <cellStyle name="Cálculo 2 4 4 4 2 5" xfId="32408" xr:uid="{00000000-0005-0000-0000-00006F0A0000}"/>
    <cellStyle name="Cálculo 2 4 4 4 2 6" xfId="36083" xr:uid="{00000000-0005-0000-0000-0000700A0000}"/>
    <cellStyle name="Cálculo 2 4 4 4 2 7" xfId="38809" xr:uid="{00000000-0005-0000-0000-0000710A0000}"/>
    <cellStyle name="Cálculo 2 4 4 4 3" xfId="13670" xr:uid="{00000000-0005-0000-0000-0000720A0000}"/>
    <cellStyle name="Cálculo 2 4 4 4 4" xfId="20668" xr:uid="{00000000-0005-0000-0000-0000730A0000}"/>
    <cellStyle name="Cálculo 2 4 4 4 5" xfId="24757" xr:uid="{00000000-0005-0000-0000-0000740A0000}"/>
    <cellStyle name="Cálculo 2 4 4 4 6" xfId="29529" xr:uid="{00000000-0005-0000-0000-0000750A0000}"/>
    <cellStyle name="Cálculo 2 4 4 4 7" xfId="19699" xr:uid="{00000000-0005-0000-0000-0000760A0000}"/>
    <cellStyle name="Cálculo 2 4 4 4 8" xfId="24139" xr:uid="{00000000-0005-0000-0000-0000770A0000}"/>
    <cellStyle name="Cálculo 2 4 4 4 9" xfId="31247" xr:uid="{00000000-0005-0000-0000-0000780A0000}"/>
    <cellStyle name="Cálculo 2 4 4 5" xfId="4770" xr:uid="{00000000-0005-0000-0000-0000790A0000}"/>
    <cellStyle name="Cálculo 2 4 4 5 2" xfId="5364" xr:uid="{00000000-0005-0000-0000-00007A0A0000}"/>
    <cellStyle name="Cálculo 2 4 4 5 2 2" xfId="14518" xr:uid="{00000000-0005-0000-0000-00007B0A0000}"/>
    <cellStyle name="Cálculo 2 4 4 5 2 3" xfId="21514" xr:uid="{00000000-0005-0000-0000-00007C0A0000}"/>
    <cellStyle name="Cálculo 2 4 4 5 2 4" xfId="26917" xr:uid="{00000000-0005-0000-0000-00007D0A0000}"/>
    <cellStyle name="Cálculo 2 4 4 5 2 5" xfId="32409" xr:uid="{00000000-0005-0000-0000-00007E0A0000}"/>
    <cellStyle name="Cálculo 2 4 4 5 2 6" xfId="36084" xr:uid="{00000000-0005-0000-0000-00007F0A0000}"/>
    <cellStyle name="Cálculo 2 4 4 5 2 7" xfId="38810" xr:uid="{00000000-0005-0000-0000-0000800A0000}"/>
    <cellStyle name="Cálculo 2 4 4 5 3" xfId="13924" xr:uid="{00000000-0005-0000-0000-0000810A0000}"/>
    <cellStyle name="Cálculo 2 4 4 5 4" xfId="20922" xr:uid="{00000000-0005-0000-0000-0000820A0000}"/>
    <cellStyle name="Cálculo 2 4 4 5 5" xfId="27453" xr:uid="{00000000-0005-0000-0000-0000830A0000}"/>
    <cellStyle name="Cálculo 2 4 4 5 6" xfId="19706" xr:uid="{00000000-0005-0000-0000-0000840A0000}"/>
    <cellStyle name="Cálculo 2 4 4 5 7" xfId="17300" xr:uid="{00000000-0005-0000-0000-0000850A0000}"/>
    <cellStyle name="Cálculo 2 4 4 5 8" xfId="22663" xr:uid="{00000000-0005-0000-0000-0000860A0000}"/>
    <cellStyle name="Cálculo 2 4 4 5 9" xfId="25635" xr:uid="{00000000-0005-0000-0000-0000870A0000}"/>
    <cellStyle name="Cálculo 2 4 4 6" xfId="5016" xr:uid="{00000000-0005-0000-0000-0000880A0000}"/>
    <cellStyle name="Cálculo 2 4 4 6 2" xfId="5365" xr:uid="{00000000-0005-0000-0000-0000890A0000}"/>
    <cellStyle name="Cálculo 2 4 4 6 2 2" xfId="14519" xr:uid="{00000000-0005-0000-0000-00008A0A0000}"/>
    <cellStyle name="Cálculo 2 4 4 6 2 3" xfId="21515" xr:uid="{00000000-0005-0000-0000-00008B0A0000}"/>
    <cellStyle name="Cálculo 2 4 4 6 2 4" xfId="9181" xr:uid="{00000000-0005-0000-0000-00008C0A0000}"/>
    <cellStyle name="Cálculo 2 4 4 6 2 5" xfId="32410" xr:uid="{00000000-0005-0000-0000-00008D0A0000}"/>
    <cellStyle name="Cálculo 2 4 4 6 2 6" xfId="36085" xr:uid="{00000000-0005-0000-0000-00008E0A0000}"/>
    <cellStyle name="Cálculo 2 4 4 6 2 7" xfId="38811" xr:uid="{00000000-0005-0000-0000-00008F0A0000}"/>
    <cellStyle name="Cálculo 2 4 4 6 3" xfId="14170" xr:uid="{00000000-0005-0000-0000-0000900A0000}"/>
    <cellStyle name="Cálculo 2 4 4 6 4" xfId="21168" xr:uid="{00000000-0005-0000-0000-0000910A0000}"/>
    <cellStyle name="Cálculo 2 4 4 6 5" xfId="24823" xr:uid="{00000000-0005-0000-0000-0000920A0000}"/>
    <cellStyle name="Cálculo 2 4 4 6 6" xfId="22838" xr:uid="{00000000-0005-0000-0000-0000930A0000}"/>
    <cellStyle name="Cálculo 2 4 4 6 7" xfId="32062" xr:uid="{00000000-0005-0000-0000-0000940A0000}"/>
    <cellStyle name="Cálculo 2 4 4 6 8" xfId="35740" xr:uid="{00000000-0005-0000-0000-0000950A0000}"/>
    <cellStyle name="Cálculo 2 4 4 6 9" xfId="38651" xr:uid="{00000000-0005-0000-0000-0000960A0000}"/>
    <cellStyle name="Cálculo 2 4 4 7" xfId="5360" xr:uid="{00000000-0005-0000-0000-0000970A0000}"/>
    <cellStyle name="Cálculo 2 4 4 7 2" xfId="14514" xr:uid="{00000000-0005-0000-0000-0000980A0000}"/>
    <cellStyle name="Cálculo 2 4 4 7 3" xfId="21510" xr:uid="{00000000-0005-0000-0000-0000990A0000}"/>
    <cellStyle name="Cálculo 2 4 4 7 4" xfId="26915" xr:uid="{00000000-0005-0000-0000-00009A0A0000}"/>
    <cellStyle name="Cálculo 2 4 4 7 5" xfId="32405" xr:uid="{00000000-0005-0000-0000-00009B0A0000}"/>
    <cellStyle name="Cálculo 2 4 4 7 6" xfId="36080" xr:uid="{00000000-0005-0000-0000-00009C0A0000}"/>
    <cellStyle name="Cálculo 2 4 4 7 7" xfId="38806" xr:uid="{00000000-0005-0000-0000-00009D0A0000}"/>
    <cellStyle name="Cálculo 2 4 4 8" xfId="11550" xr:uid="{00000000-0005-0000-0000-00009E0A0000}"/>
    <cellStyle name="Cálculo 2 4 4 9" xfId="18553" xr:uid="{00000000-0005-0000-0000-00009F0A0000}"/>
    <cellStyle name="Cálculo 2 4 5" xfId="2420" xr:uid="{00000000-0005-0000-0000-0000A00A0000}"/>
    <cellStyle name="Cálculo 2 4 5 10" xfId="9544" xr:uid="{00000000-0005-0000-0000-0000A10A0000}"/>
    <cellStyle name="Cálculo 2 4 5 11" xfId="17768" xr:uid="{00000000-0005-0000-0000-0000A20A0000}"/>
    <cellStyle name="Cálculo 2 4 5 12" xfId="30121" xr:uid="{00000000-0005-0000-0000-0000A30A0000}"/>
    <cellStyle name="Cálculo 2 4 5 13" xfId="34082" xr:uid="{00000000-0005-0000-0000-0000A40A0000}"/>
    <cellStyle name="Cálculo 2 4 5 14" xfId="37644" xr:uid="{00000000-0005-0000-0000-0000A50A0000}"/>
    <cellStyle name="Cálculo 2 4 5 2" xfId="2820" xr:uid="{00000000-0005-0000-0000-0000A60A0000}"/>
    <cellStyle name="Cálculo 2 4 5 2 2" xfId="5367" xr:uid="{00000000-0005-0000-0000-0000A70A0000}"/>
    <cellStyle name="Cálculo 2 4 5 2 2 2" xfId="14521" xr:uid="{00000000-0005-0000-0000-0000A80A0000}"/>
    <cellStyle name="Cálculo 2 4 5 2 2 3" xfId="21517" xr:uid="{00000000-0005-0000-0000-0000A90A0000}"/>
    <cellStyle name="Cálculo 2 4 5 2 2 4" xfId="26918" xr:uid="{00000000-0005-0000-0000-0000AA0A0000}"/>
    <cellStyle name="Cálculo 2 4 5 2 2 5" xfId="32412" xr:uid="{00000000-0005-0000-0000-0000AB0A0000}"/>
    <cellStyle name="Cálculo 2 4 5 2 2 6" xfId="36087" xr:uid="{00000000-0005-0000-0000-0000AC0A0000}"/>
    <cellStyle name="Cálculo 2 4 5 2 2 7" xfId="38813" xr:uid="{00000000-0005-0000-0000-0000AD0A0000}"/>
    <cellStyle name="Cálculo 2 4 5 2 3" xfId="11974" xr:uid="{00000000-0005-0000-0000-0000AE0A0000}"/>
    <cellStyle name="Cálculo 2 4 5 2 4" xfId="18977" xr:uid="{00000000-0005-0000-0000-0000AF0A0000}"/>
    <cellStyle name="Cálculo 2 4 5 2 5" xfId="28366" xr:uid="{00000000-0005-0000-0000-0000B00A0000}"/>
    <cellStyle name="Cálculo 2 4 5 2 6" xfId="26354" xr:uid="{00000000-0005-0000-0000-0000B10A0000}"/>
    <cellStyle name="Cálculo 2 4 5 2 7" xfId="25080" xr:uid="{00000000-0005-0000-0000-0000B20A0000}"/>
    <cellStyle name="Cálculo 2 4 5 2 8" xfId="25683" xr:uid="{00000000-0005-0000-0000-0000B30A0000}"/>
    <cellStyle name="Cálculo 2 4 5 2 9" xfId="23087" xr:uid="{00000000-0005-0000-0000-0000B40A0000}"/>
    <cellStyle name="Cálculo 2 4 5 3" xfId="4102" xr:uid="{00000000-0005-0000-0000-0000B50A0000}"/>
    <cellStyle name="Cálculo 2 4 5 3 2" xfId="5368" xr:uid="{00000000-0005-0000-0000-0000B60A0000}"/>
    <cellStyle name="Cálculo 2 4 5 3 2 2" xfId="14522" xr:uid="{00000000-0005-0000-0000-0000B70A0000}"/>
    <cellStyle name="Cálculo 2 4 5 3 2 3" xfId="21518" xr:uid="{00000000-0005-0000-0000-0000B80A0000}"/>
    <cellStyle name="Cálculo 2 4 5 3 2 4" xfId="26903" xr:uid="{00000000-0005-0000-0000-0000B90A0000}"/>
    <cellStyle name="Cálculo 2 4 5 3 2 5" xfId="32413" xr:uid="{00000000-0005-0000-0000-0000BA0A0000}"/>
    <cellStyle name="Cálculo 2 4 5 3 2 6" xfId="36088" xr:uid="{00000000-0005-0000-0000-0000BB0A0000}"/>
    <cellStyle name="Cálculo 2 4 5 3 2 7" xfId="38814" xr:uid="{00000000-0005-0000-0000-0000BC0A0000}"/>
    <cellStyle name="Cálculo 2 4 5 3 3" xfId="13256" xr:uid="{00000000-0005-0000-0000-0000BD0A0000}"/>
    <cellStyle name="Cálculo 2 4 5 3 4" xfId="20254" xr:uid="{00000000-0005-0000-0000-0000BE0A0000}"/>
    <cellStyle name="Cálculo 2 4 5 3 5" xfId="24012" xr:uid="{00000000-0005-0000-0000-0000BF0A0000}"/>
    <cellStyle name="Cálculo 2 4 5 3 6" xfId="26656" xr:uid="{00000000-0005-0000-0000-0000C00A0000}"/>
    <cellStyle name="Cálculo 2 4 5 3 7" xfId="28821" xr:uid="{00000000-0005-0000-0000-0000C10A0000}"/>
    <cellStyle name="Cálculo 2 4 5 3 8" xfId="33418" xr:uid="{00000000-0005-0000-0000-0000C20A0000}"/>
    <cellStyle name="Cálculo 2 4 5 3 9" xfId="37093" xr:uid="{00000000-0005-0000-0000-0000C30A0000}"/>
    <cellStyle name="Cálculo 2 4 5 4" xfId="4540" xr:uid="{00000000-0005-0000-0000-0000C40A0000}"/>
    <cellStyle name="Cálculo 2 4 5 4 2" xfId="5369" xr:uid="{00000000-0005-0000-0000-0000C50A0000}"/>
    <cellStyle name="Cálculo 2 4 5 4 2 2" xfId="14523" xr:uid="{00000000-0005-0000-0000-0000C60A0000}"/>
    <cellStyle name="Cálculo 2 4 5 4 2 3" xfId="21519" xr:uid="{00000000-0005-0000-0000-0000C70A0000}"/>
    <cellStyle name="Cálculo 2 4 5 4 2 4" xfId="24940" xr:uid="{00000000-0005-0000-0000-0000C80A0000}"/>
    <cellStyle name="Cálculo 2 4 5 4 2 5" xfId="32414" xr:uid="{00000000-0005-0000-0000-0000C90A0000}"/>
    <cellStyle name="Cálculo 2 4 5 4 2 6" xfId="36089" xr:uid="{00000000-0005-0000-0000-0000CA0A0000}"/>
    <cellStyle name="Cálculo 2 4 5 4 2 7" xfId="38815" xr:uid="{00000000-0005-0000-0000-0000CB0A0000}"/>
    <cellStyle name="Cálculo 2 4 5 4 3" xfId="13694" xr:uid="{00000000-0005-0000-0000-0000CC0A0000}"/>
    <cellStyle name="Cálculo 2 4 5 4 4" xfId="20692" xr:uid="{00000000-0005-0000-0000-0000CD0A0000}"/>
    <cellStyle name="Cálculo 2 4 5 4 5" xfId="25259" xr:uid="{00000000-0005-0000-0000-0000CE0A0000}"/>
    <cellStyle name="Cálculo 2 4 5 4 6" xfId="26712" xr:uid="{00000000-0005-0000-0000-0000CF0A0000}"/>
    <cellStyle name="Cálculo 2 4 5 4 7" xfId="9524" xr:uid="{00000000-0005-0000-0000-0000D00A0000}"/>
    <cellStyle name="Cálculo 2 4 5 4 8" xfId="28747" xr:uid="{00000000-0005-0000-0000-0000D10A0000}"/>
    <cellStyle name="Cálculo 2 4 5 4 9" xfId="30896" xr:uid="{00000000-0005-0000-0000-0000D20A0000}"/>
    <cellStyle name="Cálculo 2 4 5 5" xfId="4794" xr:uid="{00000000-0005-0000-0000-0000D30A0000}"/>
    <cellStyle name="Cálculo 2 4 5 5 2" xfId="5370" xr:uid="{00000000-0005-0000-0000-0000D40A0000}"/>
    <cellStyle name="Cálculo 2 4 5 5 2 2" xfId="14524" xr:uid="{00000000-0005-0000-0000-0000D50A0000}"/>
    <cellStyle name="Cálculo 2 4 5 5 2 3" xfId="21520" xr:uid="{00000000-0005-0000-0000-0000D60A0000}"/>
    <cellStyle name="Cálculo 2 4 5 5 2 4" xfId="24945" xr:uid="{00000000-0005-0000-0000-0000D70A0000}"/>
    <cellStyle name="Cálculo 2 4 5 5 2 5" xfId="32415" xr:uid="{00000000-0005-0000-0000-0000D80A0000}"/>
    <cellStyle name="Cálculo 2 4 5 5 2 6" xfId="36090" xr:uid="{00000000-0005-0000-0000-0000D90A0000}"/>
    <cellStyle name="Cálculo 2 4 5 5 2 7" xfId="38816" xr:uid="{00000000-0005-0000-0000-0000DA0A0000}"/>
    <cellStyle name="Cálculo 2 4 5 5 3" xfId="13948" xr:uid="{00000000-0005-0000-0000-0000DB0A0000}"/>
    <cellStyle name="Cálculo 2 4 5 5 4" xfId="20946" xr:uid="{00000000-0005-0000-0000-0000DC0A0000}"/>
    <cellStyle name="Cálculo 2 4 5 5 5" xfId="27441" xr:uid="{00000000-0005-0000-0000-0000DD0A0000}"/>
    <cellStyle name="Cálculo 2 4 5 5 6" xfId="25227" xr:uid="{00000000-0005-0000-0000-0000DE0A0000}"/>
    <cellStyle name="Cálculo 2 4 5 5 7" xfId="23273" xr:uid="{00000000-0005-0000-0000-0000DF0A0000}"/>
    <cellStyle name="Cálculo 2 4 5 5 8" xfId="31794" xr:uid="{00000000-0005-0000-0000-0000E00A0000}"/>
    <cellStyle name="Cálculo 2 4 5 5 9" xfId="35473" xr:uid="{00000000-0005-0000-0000-0000E10A0000}"/>
    <cellStyle name="Cálculo 2 4 5 6" xfId="5040" xr:uid="{00000000-0005-0000-0000-0000E20A0000}"/>
    <cellStyle name="Cálculo 2 4 5 6 2" xfId="5371" xr:uid="{00000000-0005-0000-0000-0000E30A0000}"/>
    <cellStyle name="Cálculo 2 4 5 6 2 2" xfId="14525" xr:uid="{00000000-0005-0000-0000-0000E40A0000}"/>
    <cellStyle name="Cálculo 2 4 5 6 2 3" xfId="21521" xr:uid="{00000000-0005-0000-0000-0000E50A0000}"/>
    <cellStyle name="Cálculo 2 4 5 6 2 4" xfId="26920" xr:uid="{00000000-0005-0000-0000-0000E60A0000}"/>
    <cellStyle name="Cálculo 2 4 5 6 2 5" xfId="32416" xr:uid="{00000000-0005-0000-0000-0000E70A0000}"/>
    <cellStyle name="Cálculo 2 4 5 6 2 6" xfId="36091" xr:uid="{00000000-0005-0000-0000-0000E80A0000}"/>
    <cellStyle name="Cálculo 2 4 5 6 2 7" xfId="38817" xr:uid="{00000000-0005-0000-0000-0000E90A0000}"/>
    <cellStyle name="Cálculo 2 4 5 6 3" xfId="14194" xr:uid="{00000000-0005-0000-0000-0000EA0A0000}"/>
    <cellStyle name="Cálculo 2 4 5 6 4" xfId="21192" xr:uid="{00000000-0005-0000-0000-0000EB0A0000}"/>
    <cellStyle name="Cálculo 2 4 5 6 5" xfId="27319" xr:uid="{00000000-0005-0000-0000-0000EC0A0000}"/>
    <cellStyle name="Cálculo 2 4 5 6 6" xfId="25000" xr:uid="{00000000-0005-0000-0000-0000ED0A0000}"/>
    <cellStyle name="Cálculo 2 4 5 6 7" xfId="32086" xr:uid="{00000000-0005-0000-0000-0000EE0A0000}"/>
    <cellStyle name="Cálculo 2 4 5 6 8" xfId="35764" xr:uid="{00000000-0005-0000-0000-0000EF0A0000}"/>
    <cellStyle name="Cálculo 2 4 5 6 9" xfId="38675" xr:uid="{00000000-0005-0000-0000-0000F00A0000}"/>
    <cellStyle name="Cálculo 2 4 5 7" xfId="5366" xr:uid="{00000000-0005-0000-0000-0000F10A0000}"/>
    <cellStyle name="Cálculo 2 4 5 7 2" xfId="14520" xr:uid="{00000000-0005-0000-0000-0000F20A0000}"/>
    <cellStyle name="Cálculo 2 4 5 7 3" xfId="21516" xr:uid="{00000000-0005-0000-0000-0000F30A0000}"/>
    <cellStyle name="Cálculo 2 4 5 7 4" xfId="19701" xr:uid="{00000000-0005-0000-0000-0000F40A0000}"/>
    <cellStyle name="Cálculo 2 4 5 7 5" xfId="32411" xr:uid="{00000000-0005-0000-0000-0000F50A0000}"/>
    <cellStyle name="Cálculo 2 4 5 7 6" xfId="36086" xr:uid="{00000000-0005-0000-0000-0000F60A0000}"/>
    <cellStyle name="Cálculo 2 4 5 7 7" xfId="38812" xr:uid="{00000000-0005-0000-0000-0000F70A0000}"/>
    <cellStyle name="Cálculo 2 4 5 8" xfId="11574" xr:uid="{00000000-0005-0000-0000-0000F80A0000}"/>
    <cellStyle name="Cálculo 2 4 5 9" xfId="18577" xr:uid="{00000000-0005-0000-0000-0000F90A0000}"/>
    <cellStyle name="Cálculo 2 4 6" xfId="2622" xr:uid="{00000000-0005-0000-0000-0000FA0A0000}"/>
    <cellStyle name="Cálculo 2 4 6 2" xfId="5372" xr:uid="{00000000-0005-0000-0000-0000FB0A0000}"/>
    <cellStyle name="Cálculo 2 4 6 2 2" xfId="14526" xr:uid="{00000000-0005-0000-0000-0000FC0A0000}"/>
    <cellStyle name="Cálculo 2 4 6 2 3" xfId="21522" xr:uid="{00000000-0005-0000-0000-0000FD0A0000}"/>
    <cellStyle name="Cálculo 2 4 6 2 4" xfId="26921" xr:uid="{00000000-0005-0000-0000-0000FE0A0000}"/>
    <cellStyle name="Cálculo 2 4 6 2 5" xfId="32417" xr:uid="{00000000-0005-0000-0000-0000FF0A0000}"/>
    <cellStyle name="Cálculo 2 4 6 2 6" xfId="36092" xr:uid="{00000000-0005-0000-0000-0000000B0000}"/>
    <cellStyle name="Cálculo 2 4 6 2 7" xfId="38818" xr:uid="{00000000-0005-0000-0000-0000010B0000}"/>
    <cellStyle name="Cálculo 2 4 6 3" xfId="11776" xr:uid="{00000000-0005-0000-0000-0000020B0000}"/>
    <cellStyle name="Cálculo 2 4 6 4" xfId="18779" xr:uid="{00000000-0005-0000-0000-0000030B0000}"/>
    <cellStyle name="Cálculo 2 4 6 5" xfId="22503" xr:uid="{00000000-0005-0000-0000-0000040B0000}"/>
    <cellStyle name="Cálculo 2 4 6 6" xfId="17468" xr:uid="{00000000-0005-0000-0000-0000050B0000}"/>
    <cellStyle name="Cálculo 2 4 6 7" xfId="28528" xr:uid="{00000000-0005-0000-0000-0000060B0000}"/>
    <cellStyle name="Cálculo 2 4 6 8" xfId="17173" xr:uid="{00000000-0005-0000-0000-0000070B0000}"/>
    <cellStyle name="Cálculo 2 4 6 9" xfId="25411" xr:uid="{00000000-0005-0000-0000-0000080B0000}"/>
    <cellStyle name="Cálculo 2 4 7" xfId="3190" xr:uid="{00000000-0005-0000-0000-0000090B0000}"/>
    <cellStyle name="Cálculo 2 4 7 2" xfId="5373" xr:uid="{00000000-0005-0000-0000-00000A0B0000}"/>
    <cellStyle name="Cálculo 2 4 7 2 2" xfId="14527" xr:uid="{00000000-0005-0000-0000-00000B0B0000}"/>
    <cellStyle name="Cálculo 2 4 7 2 3" xfId="21523" xr:uid="{00000000-0005-0000-0000-00000C0B0000}"/>
    <cellStyle name="Cálculo 2 4 7 2 4" xfId="17269" xr:uid="{00000000-0005-0000-0000-00000D0B0000}"/>
    <cellStyle name="Cálculo 2 4 7 2 5" xfId="32418" xr:uid="{00000000-0005-0000-0000-00000E0B0000}"/>
    <cellStyle name="Cálculo 2 4 7 2 6" xfId="36093" xr:uid="{00000000-0005-0000-0000-00000F0B0000}"/>
    <cellStyle name="Cálculo 2 4 7 2 7" xfId="38819" xr:uid="{00000000-0005-0000-0000-0000100B0000}"/>
    <cellStyle name="Cálculo 2 4 7 3" xfId="12344" xr:uid="{00000000-0005-0000-0000-0000110B0000}"/>
    <cellStyle name="Cálculo 2 4 7 4" xfId="19347" xr:uid="{00000000-0005-0000-0000-0000120B0000}"/>
    <cellStyle name="Cálculo 2 4 7 5" xfId="17651" xr:uid="{00000000-0005-0000-0000-0000130B0000}"/>
    <cellStyle name="Cálculo 2 4 7 6" xfId="26444" xr:uid="{00000000-0005-0000-0000-0000140B0000}"/>
    <cellStyle name="Cálculo 2 4 7 7" xfId="26605" xr:uid="{00000000-0005-0000-0000-0000150B0000}"/>
    <cellStyle name="Cálculo 2 4 7 8" xfId="33722" xr:uid="{00000000-0005-0000-0000-0000160B0000}"/>
    <cellStyle name="Cálculo 2 4 7 9" xfId="37284" xr:uid="{00000000-0005-0000-0000-0000170B0000}"/>
    <cellStyle name="Cálculo 2 4 8" xfId="3707" xr:uid="{00000000-0005-0000-0000-0000180B0000}"/>
    <cellStyle name="Cálculo 2 4 8 2" xfId="5374" xr:uid="{00000000-0005-0000-0000-0000190B0000}"/>
    <cellStyle name="Cálculo 2 4 8 2 2" xfId="14528" xr:uid="{00000000-0005-0000-0000-00001A0B0000}"/>
    <cellStyle name="Cálculo 2 4 8 2 3" xfId="21524" xr:uid="{00000000-0005-0000-0000-00001B0B0000}"/>
    <cellStyle name="Cálculo 2 4 8 2 4" xfId="26922" xr:uid="{00000000-0005-0000-0000-00001C0B0000}"/>
    <cellStyle name="Cálculo 2 4 8 2 5" xfId="32419" xr:uid="{00000000-0005-0000-0000-00001D0B0000}"/>
    <cellStyle name="Cálculo 2 4 8 2 6" xfId="36094" xr:uid="{00000000-0005-0000-0000-00001E0B0000}"/>
    <cellStyle name="Cálculo 2 4 8 2 7" xfId="38820" xr:uid="{00000000-0005-0000-0000-00001F0B0000}"/>
    <cellStyle name="Cálculo 2 4 8 3" xfId="12861" xr:uid="{00000000-0005-0000-0000-0000200B0000}"/>
    <cellStyle name="Cálculo 2 4 8 4" xfId="19860" xr:uid="{00000000-0005-0000-0000-0000210B0000}"/>
    <cellStyle name="Cálculo 2 4 8 5" xfId="27976" xr:uid="{00000000-0005-0000-0000-0000220B0000}"/>
    <cellStyle name="Cálculo 2 4 8 6" xfId="19454" xr:uid="{00000000-0005-0000-0000-0000230B0000}"/>
    <cellStyle name="Cálculo 2 4 8 7" xfId="19720" xr:uid="{00000000-0005-0000-0000-0000240B0000}"/>
    <cellStyle name="Cálculo 2 4 8 8" xfId="31628" xr:uid="{00000000-0005-0000-0000-0000250B0000}"/>
    <cellStyle name="Cálculo 2 4 8 9" xfId="35314" xr:uid="{00000000-0005-0000-0000-0000260B0000}"/>
    <cellStyle name="Cálculo 2 4 9" xfId="3713" xr:uid="{00000000-0005-0000-0000-0000270B0000}"/>
    <cellStyle name="Cálculo 2 4 9 2" xfId="5375" xr:uid="{00000000-0005-0000-0000-0000280B0000}"/>
    <cellStyle name="Cálculo 2 4 9 2 2" xfId="14529" xr:uid="{00000000-0005-0000-0000-0000290B0000}"/>
    <cellStyle name="Cálculo 2 4 9 2 3" xfId="21525" xr:uid="{00000000-0005-0000-0000-00002A0B0000}"/>
    <cellStyle name="Cálculo 2 4 9 2 4" xfId="24321" xr:uid="{00000000-0005-0000-0000-00002B0B0000}"/>
    <cellStyle name="Cálculo 2 4 9 2 5" xfId="32420" xr:uid="{00000000-0005-0000-0000-00002C0B0000}"/>
    <cellStyle name="Cálculo 2 4 9 2 6" xfId="36095" xr:uid="{00000000-0005-0000-0000-00002D0B0000}"/>
    <cellStyle name="Cálculo 2 4 9 2 7" xfId="38821" xr:uid="{00000000-0005-0000-0000-00002E0B0000}"/>
    <cellStyle name="Cálculo 2 4 9 3" xfId="12867" xr:uid="{00000000-0005-0000-0000-00002F0B0000}"/>
    <cellStyle name="Cálculo 2 4 9 4" xfId="19866" xr:uid="{00000000-0005-0000-0000-0000300B0000}"/>
    <cellStyle name="Cálculo 2 4 9 5" xfId="27973" xr:uid="{00000000-0005-0000-0000-0000310B0000}"/>
    <cellStyle name="Cálculo 2 4 9 6" xfId="28813" xr:uid="{00000000-0005-0000-0000-0000320B0000}"/>
    <cellStyle name="Cálculo 2 4 9 7" xfId="26015" xr:uid="{00000000-0005-0000-0000-0000330B0000}"/>
    <cellStyle name="Cálculo 2 4 9 8" xfId="33557" xr:uid="{00000000-0005-0000-0000-0000340B0000}"/>
    <cellStyle name="Cálculo 2 4 9 9" xfId="37225" xr:uid="{00000000-0005-0000-0000-0000350B0000}"/>
    <cellStyle name="Cálculo 2 5" xfId="1601" xr:uid="{00000000-0005-0000-0000-0000360B0000}"/>
    <cellStyle name="Cálculo 2 5 2" xfId="5376" xr:uid="{00000000-0005-0000-0000-0000370B0000}"/>
    <cellStyle name="Cálculo 2 5 2 2" xfId="14530" xr:uid="{00000000-0005-0000-0000-0000380B0000}"/>
    <cellStyle name="Cálculo 2 5 2 3" xfId="21526" xr:uid="{00000000-0005-0000-0000-0000390B0000}"/>
    <cellStyle name="Cálculo 2 5 2 4" xfId="26923" xr:uid="{00000000-0005-0000-0000-00003A0B0000}"/>
    <cellStyle name="Cálculo 2 5 2 5" xfId="32421" xr:uid="{00000000-0005-0000-0000-00003B0B0000}"/>
    <cellStyle name="Cálculo 2 5 2 6" xfId="36096" xr:uid="{00000000-0005-0000-0000-00003C0B0000}"/>
    <cellStyle name="Cálculo 2 5 2 7" xfId="38822" xr:uid="{00000000-0005-0000-0000-00003D0B0000}"/>
    <cellStyle name="Cálculo 2 5 3" xfId="10755" xr:uid="{00000000-0005-0000-0000-00003E0B0000}"/>
    <cellStyle name="Cálculo 2 5 4" xfId="17021" xr:uid="{00000000-0005-0000-0000-00003F0B0000}"/>
    <cellStyle name="Cálculo 2 5 5" xfId="28701" xr:uid="{00000000-0005-0000-0000-0000400B0000}"/>
    <cellStyle name="Cálculo 2 5 6" xfId="29047" xr:uid="{00000000-0005-0000-0000-0000410B0000}"/>
    <cellStyle name="Cálculo 2 5 7" xfId="17131" xr:uid="{00000000-0005-0000-0000-0000420B0000}"/>
    <cellStyle name="Cálculo 2 5 8" xfId="31813" xr:uid="{00000000-0005-0000-0000-0000430B0000}"/>
    <cellStyle name="Cálculo 2 5 9" xfId="35482" xr:uid="{00000000-0005-0000-0000-0000440B0000}"/>
    <cellStyle name="Cálculo 2 6" xfId="2434" xr:uid="{00000000-0005-0000-0000-0000450B0000}"/>
    <cellStyle name="Cálculo 2 6 2" xfId="5377" xr:uid="{00000000-0005-0000-0000-0000460B0000}"/>
    <cellStyle name="Cálculo 2 6 2 2" xfId="14531" xr:uid="{00000000-0005-0000-0000-0000470B0000}"/>
    <cellStyle name="Cálculo 2 6 2 3" xfId="21527" xr:uid="{00000000-0005-0000-0000-0000480B0000}"/>
    <cellStyle name="Cálculo 2 6 2 4" xfId="26926" xr:uid="{00000000-0005-0000-0000-0000490B0000}"/>
    <cellStyle name="Cálculo 2 6 2 5" xfId="32422" xr:uid="{00000000-0005-0000-0000-00004A0B0000}"/>
    <cellStyle name="Cálculo 2 6 2 6" xfId="36097" xr:uid="{00000000-0005-0000-0000-00004B0B0000}"/>
    <cellStyle name="Cálculo 2 6 2 7" xfId="38823" xr:uid="{00000000-0005-0000-0000-00004C0B0000}"/>
    <cellStyle name="Cálculo 2 6 3" xfId="11588" xr:uid="{00000000-0005-0000-0000-00004D0B0000}"/>
    <cellStyle name="Cálculo 2 6 4" xfId="18591" xr:uid="{00000000-0005-0000-0000-00004E0B0000}"/>
    <cellStyle name="Cálculo 2 6 5" xfId="9555" xr:uid="{00000000-0005-0000-0000-00004F0B0000}"/>
    <cellStyle name="Cálculo 2 6 6" xfId="25326" xr:uid="{00000000-0005-0000-0000-0000500B0000}"/>
    <cellStyle name="Cálculo 2 6 7" xfId="9284" xr:uid="{00000000-0005-0000-0000-0000510B0000}"/>
    <cellStyle name="Cálculo 2 6 8" xfId="31488" xr:uid="{00000000-0005-0000-0000-0000520B0000}"/>
    <cellStyle name="Cálculo 2 6 9" xfId="35197" xr:uid="{00000000-0005-0000-0000-0000530B0000}"/>
    <cellStyle name="Cálculo 2 7" xfId="9193" xr:uid="{00000000-0005-0000-0000-0000540B0000}"/>
    <cellStyle name="Cálculo 2 8" xfId="18212" xr:uid="{00000000-0005-0000-0000-0000550B0000}"/>
    <cellStyle name="Cálculo 2 9" xfId="29466" xr:uid="{00000000-0005-0000-0000-0000560B0000}"/>
    <cellStyle name="Cálculo 3" xfId="318" xr:uid="{00000000-0005-0000-0000-0000570B0000}"/>
    <cellStyle name="Cálculo 3 10" xfId="2444" xr:uid="{00000000-0005-0000-0000-0000580B0000}"/>
    <cellStyle name="Cálculo 3 10 2" xfId="5378" xr:uid="{00000000-0005-0000-0000-0000590B0000}"/>
    <cellStyle name="Cálculo 3 10 2 2" xfId="14532" xr:uid="{00000000-0005-0000-0000-00005A0B0000}"/>
    <cellStyle name="Cálculo 3 10 2 3" xfId="21528" xr:uid="{00000000-0005-0000-0000-00005B0B0000}"/>
    <cellStyle name="Cálculo 3 10 2 4" xfId="24072" xr:uid="{00000000-0005-0000-0000-00005C0B0000}"/>
    <cellStyle name="Cálculo 3 10 2 5" xfId="32423" xr:uid="{00000000-0005-0000-0000-00005D0B0000}"/>
    <cellStyle name="Cálculo 3 10 2 6" xfId="36098" xr:uid="{00000000-0005-0000-0000-00005E0B0000}"/>
    <cellStyle name="Cálculo 3 10 2 7" xfId="38824" xr:uid="{00000000-0005-0000-0000-00005F0B0000}"/>
    <cellStyle name="Cálculo 3 10 3" xfId="11598" xr:uid="{00000000-0005-0000-0000-0000600B0000}"/>
    <cellStyle name="Cálculo 3 10 4" xfId="18601" xr:uid="{00000000-0005-0000-0000-0000610B0000}"/>
    <cellStyle name="Cálculo 3 10 5" xfId="22483" xr:uid="{00000000-0005-0000-0000-0000620B0000}"/>
    <cellStyle name="Cálculo 3 10 6" xfId="22470" xr:uid="{00000000-0005-0000-0000-0000630B0000}"/>
    <cellStyle name="Cálculo 3 10 7" xfId="29016" xr:uid="{00000000-0005-0000-0000-0000640B0000}"/>
    <cellStyle name="Cálculo 3 10 8" xfId="21242" xr:uid="{00000000-0005-0000-0000-0000650B0000}"/>
    <cellStyle name="Cálculo 3 10 9" xfId="31329" xr:uid="{00000000-0005-0000-0000-0000660B0000}"/>
    <cellStyle name="Cálculo 3 11" xfId="2924" xr:uid="{00000000-0005-0000-0000-0000670B0000}"/>
    <cellStyle name="Cálculo 3 11 2" xfId="5379" xr:uid="{00000000-0005-0000-0000-0000680B0000}"/>
    <cellStyle name="Cálculo 3 11 2 2" xfId="14533" xr:uid="{00000000-0005-0000-0000-0000690B0000}"/>
    <cellStyle name="Cálculo 3 11 2 3" xfId="21529" xr:uid="{00000000-0005-0000-0000-00006A0B0000}"/>
    <cellStyle name="Cálculo 3 11 2 4" xfId="26924" xr:uid="{00000000-0005-0000-0000-00006B0B0000}"/>
    <cellStyle name="Cálculo 3 11 2 5" xfId="32424" xr:uid="{00000000-0005-0000-0000-00006C0B0000}"/>
    <cellStyle name="Cálculo 3 11 2 6" xfId="36099" xr:uid="{00000000-0005-0000-0000-00006D0B0000}"/>
    <cellStyle name="Cálculo 3 11 2 7" xfId="38825" xr:uid="{00000000-0005-0000-0000-00006E0B0000}"/>
    <cellStyle name="Cálculo 3 11 3" xfId="12078" xr:uid="{00000000-0005-0000-0000-00006F0B0000}"/>
    <cellStyle name="Cálculo 3 11 4" xfId="19081" xr:uid="{00000000-0005-0000-0000-0000700B0000}"/>
    <cellStyle name="Cálculo 3 11 5" xfId="24665" xr:uid="{00000000-0005-0000-0000-0000710B0000}"/>
    <cellStyle name="Cálculo 3 11 6" xfId="22849" xr:uid="{00000000-0005-0000-0000-0000720B0000}"/>
    <cellStyle name="Cálculo 3 11 7" xfId="22440" xr:uid="{00000000-0005-0000-0000-0000730B0000}"/>
    <cellStyle name="Cálculo 3 11 8" xfId="29657" xr:uid="{00000000-0005-0000-0000-0000740B0000}"/>
    <cellStyle name="Cálculo 3 11 9" xfId="33641" xr:uid="{00000000-0005-0000-0000-0000750B0000}"/>
    <cellStyle name="Cálculo 3 12" xfId="3109" xr:uid="{00000000-0005-0000-0000-0000760B0000}"/>
    <cellStyle name="Cálculo 3 12 2" xfId="5380" xr:uid="{00000000-0005-0000-0000-0000770B0000}"/>
    <cellStyle name="Cálculo 3 12 2 2" xfId="14534" xr:uid="{00000000-0005-0000-0000-0000780B0000}"/>
    <cellStyle name="Cálculo 3 12 2 3" xfId="21530" xr:uid="{00000000-0005-0000-0000-0000790B0000}"/>
    <cellStyle name="Cálculo 3 12 2 4" xfId="20038" xr:uid="{00000000-0005-0000-0000-00007A0B0000}"/>
    <cellStyle name="Cálculo 3 12 2 5" xfId="32425" xr:uid="{00000000-0005-0000-0000-00007B0B0000}"/>
    <cellStyle name="Cálculo 3 12 2 6" xfId="36100" xr:uid="{00000000-0005-0000-0000-00007C0B0000}"/>
    <cellStyle name="Cálculo 3 12 2 7" xfId="38826" xr:uid="{00000000-0005-0000-0000-00007D0B0000}"/>
    <cellStyle name="Cálculo 3 12 3" xfId="12263" xr:uid="{00000000-0005-0000-0000-00007E0B0000}"/>
    <cellStyle name="Cálculo 3 12 4" xfId="19266" xr:uid="{00000000-0005-0000-0000-00007F0B0000}"/>
    <cellStyle name="Cálculo 3 12 5" xfId="17539" xr:uid="{00000000-0005-0000-0000-0000800B0000}"/>
    <cellStyle name="Cálculo 3 12 6" xfId="29138" xr:uid="{00000000-0005-0000-0000-0000810B0000}"/>
    <cellStyle name="Cálculo 3 12 7" xfId="29782" xr:uid="{00000000-0005-0000-0000-0000820B0000}"/>
    <cellStyle name="Cálculo 3 12 8" xfId="29738" xr:uid="{00000000-0005-0000-0000-0000830B0000}"/>
    <cellStyle name="Cálculo 3 12 9" xfId="25837" xr:uid="{00000000-0005-0000-0000-0000840B0000}"/>
    <cellStyle name="Cálculo 3 13" xfId="3749" xr:uid="{00000000-0005-0000-0000-0000850B0000}"/>
    <cellStyle name="Cálculo 3 13 2" xfId="5381" xr:uid="{00000000-0005-0000-0000-0000860B0000}"/>
    <cellStyle name="Cálculo 3 13 2 2" xfId="14535" xr:uid="{00000000-0005-0000-0000-0000870B0000}"/>
    <cellStyle name="Cálculo 3 13 2 3" xfId="21531" xr:uid="{00000000-0005-0000-0000-0000880B0000}"/>
    <cellStyle name="Cálculo 3 13 2 4" xfId="26925" xr:uid="{00000000-0005-0000-0000-0000890B0000}"/>
    <cellStyle name="Cálculo 3 13 2 5" xfId="32426" xr:uid="{00000000-0005-0000-0000-00008A0B0000}"/>
    <cellStyle name="Cálculo 3 13 2 6" xfId="36101" xr:uid="{00000000-0005-0000-0000-00008B0B0000}"/>
    <cellStyle name="Cálculo 3 13 2 7" xfId="38827" xr:uid="{00000000-0005-0000-0000-00008C0B0000}"/>
    <cellStyle name="Cálculo 3 13 3" xfId="12903" xr:uid="{00000000-0005-0000-0000-00008D0B0000}"/>
    <cellStyle name="Cálculo 3 13 4" xfId="19902" xr:uid="{00000000-0005-0000-0000-00008E0B0000}"/>
    <cellStyle name="Cálculo 3 13 5" xfId="22458" xr:uid="{00000000-0005-0000-0000-00008F0B0000}"/>
    <cellStyle name="Cálculo 3 13 6" xfId="28814" xr:uid="{00000000-0005-0000-0000-0000900B0000}"/>
    <cellStyle name="Cálculo 3 13 7" xfId="17625" xr:uid="{00000000-0005-0000-0000-0000910B0000}"/>
    <cellStyle name="Cálculo 3 13 8" xfId="29036" xr:uid="{00000000-0005-0000-0000-0000920B0000}"/>
    <cellStyle name="Cálculo 3 13 9" xfId="31292" xr:uid="{00000000-0005-0000-0000-0000930B0000}"/>
    <cellStyle name="Cálculo 3 14" xfId="3683" xr:uid="{00000000-0005-0000-0000-0000940B0000}"/>
    <cellStyle name="Cálculo 3 14 2" xfId="5382" xr:uid="{00000000-0005-0000-0000-0000950B0000}"/>
    <cellStyle name="Cálculo 3 14 2 2" xfId="14536" xr:uid="{00000000-0005-0000-0000-0000960B0000}"/>
    <cellStyle name="Cálculo 3 14 2 3" xfId="21532" xr:uid="{00000000-0005-0000-0000-0000970B0000}"/>
    <cellStyle name="Cálculo 3 14 2 4" xfId="17065" xr:uid="{00000000-0005-0000-0000-0000980B0000}"/>
    <cellStyle name="Cálculo 3 14 2 5" xfId="32427" xr:uid="{00000000-0005-0000-0000-0000990B0000}"/>
    <cellStyle name="Cálculo 3 14 2 6" xfId="36102" xr:uid="{00000000-0005-0000-0000-00009A0B0000}"/>
    <cellStyle name="Cálculo 3 14 2 7" xfId="38828" xr:uid="{00000000-0005-0000-0000-00009B0B0000}"/>
    <cellStyle name="Cálculo 3 14 3" xfId="12837" xr:uid="{00000000-0005-0000-0000-00009C0B0000}"/>
    <cellStyle name="Cálculo 3 14 4" xfId="19836" xr:uid="{00000000-0005-0000-0000-00009D0B0000}"/>
    <cellStyle name="Cálculo 3 14 5" xfId="22543" xr:uid="{00000000-0005-0000-0000-00009E0B0000}"/>
    <cellStyle name="Cálculo 3 14 6" xfId="24519" xr:uid="{00000000-0005-0000-0000-00009F0B0000}"/>
    <cellStyle name="Cálculo 3 14 7" xfId="29550" xr:uid="{00000000-0005-0000-0000-0000A00B0000}"/>
    <cellStyle name="Cálculo 3 14 8" xfId="31631" xr:uid="{00000000-0005-0000-0000-0000A10B0000}"/>
    <cellStyle name="Cálculo 3 14 9" xfId="35308" xr:uid="{00000000-0005-0000-0000-0000A20B0000}"/>
    <cellStyle name="Cálculo 3 15" xfId="9476" xr:uid="{00000000-0005-0000-0000-0000A30B0000}"/>
    <cellStyle name="Cálculo 3 16" xfId="17969" xr:uid="{00000000-0005-0000-0000-0000A40B0000}"/>
    <cellStyle name="Cálculo 3 17" xfId="24374" xr:uid="{00000000-0005-0000-0000-0000A50B0000}"/>
    <cellStyle name="Cálculo 3 18" xfId="28899" xr:uid="{00000000-0005-0000-0000-0000A60B0000}"/>
    <cellStyle name="Cálculo 3 19" xfId="19515" xr:uid="{00000000-0005-0000-0000-0000A70B0000}"/>
    <cellStyle name="Cálculo 3 2" xfId="319" xr:uid="{00000000-0005-0000-0000-0000A80B0000}"/>
    <cellStyle name="Cálculo 3 2 10" xfId="2867" xr:uid="{00000000-0005-0000-0000-0000A90B0000}"/>
    <cellStyle name="Cálculo 3 2 10 2" xfId="5384" xr:uid="{00000000-0005-0000-0000-0000AA0B0000}"/>
    <cellStyle name="Cálculo 3 2 10 2 2" xfId="14538" xr:uid="{00000000-0005-0000-0000-0000AB0B0000}"/>
    <cellStyle name="Cálculo 3 2 10 2 3" xfId="21534" xr:uid="{00000000-0005-0000-0000-0000AC0B0000}"/>
    <cellStyle name="Cálculo 3 2 10 2 4" xfId="26919" xr:uid="{00000000-0005-0000-0000-0000AD0B0000}"/>
    <cellStyle name="Cálculo 3 2 10 2 5" xfId="32429" xr:uid="{00000000-0005-0000-0000-0000AE0B0000}"/>
    <cellStyle name="Cálculo 3 2 10 2 6" xfId="36104" xr:uid="{00000000-0005-0000-0000-0000AF0B0000}"/>
    <cellStyle name="Cálculo 3 2 10 2 7" xfId="38830" xr:uid="{00000000-0005-0000-0000-0000B00B0000}"/>
    <cellStyle name="Cálculo 3 2 10 3" xfId="12021" xr:uid="{00000000-0005-0000-0000-0000B10B0000}"/>
    <cellStyle name="Cálculo 3 2 10 4" xfId="19024" xr:uid="{00000000-0005-0000-0000-0000B20B0000}"/>
    <cellStyle name="Cálculo 3 2 10 5" xfId="24654" xr:uid="{00000000-0005-0000-0000-0000B30B0000}"/>
    <cellStyle name="Cálculo 3 2 10 6" xfId="24559" xr:uid="{00000000-0005-0000-0000-0000B40B0000}"/>
    <cellStyle name="Cálculo 3 2 10 7" xfId="29900" xr:uid="{00000000-0005-0000-0000-0000B50B0000}"/>
    <cellStyle name="Cálculo 3 2 10 8" xfId="33877" xr:uid="{00000000-0005-0000-0000-0000B60B0000}"/>
    <cellStyle name="Cálculo 3 2 10 9" xfId="37439" xr:uid="{00000000-0005-0000-0000-0000B70B0000}"/>
    <cellStyle name="Cálculo 3 2 11" xfId="2992" xr:uid="{00000000-0005-0000-0000-0000B80B0000}"/>
    <cellStyle name="Cálculo 3 2 11 2" xfId="5385" xr:uid="{00000000-0005-0000-0000-0000B90B0000}"/>
    <cellStyle name="Cálculo 3 2 11 2 2" xfId="14539" xr:uid="{00000000-0005-0000-0000-0000BA0B0000}"/>
    <cellStyle name="Cálculo 3 2 11 2 3" xfId="21535" xr:uid="{00000000-0005-0000-0000-0000BB0B0000}"/>
    <cellStyle name="Cálculo 3 2 11 2 4" xfId="24944" xr:uid="{00000000-0005-0000-0000-0000BC0B0000}"/>
    <cellStyle name="Cálculo 3 2 11 2 5" xfId="32430" xr:uid="{00000000-0005-0000-0000-0000BD0B0000}"/>
    <cellStyle name="Cálculo 3 2 11 2 6" xfId="36105" xr:uid="{00000000-0005-0000-0000-0000BE0B0000}"/>
    <cellStyle name="Cálculo 3 2 11 2 7" xfId="38831" xr:uid="{00000000-0005-0000-0000-0000BF0B0000}"/>
    <cellStyle name="Cálculo 3 2 11 3" xfId="12146" xr:uid="{00000000-0005-0000-0000-0000C00B0000}"/>
    <cellStyle name="Cálculo 3 2 11 4" xfId="19149" xr:uid="{00000000-0005-0000-0000-0000C10B0000}"/>
    <cellStyle name="Cálculo 3 2 11 5" xfId="9328" xr:uid="{00000000-0005-0000-0000-0000C20B0000}"/>
    <cellStyle name="Cálculo 3 2 11 6" xfId="21358" xr:uid="{00000000-0005-0000-0000-0000C30B0000}"/>
    <cellStyle name="Cálculo 3 2 11 7" xfId="29838" xr:uid="{00000000-0005-0000-0000-0000C40B0000}"/>
    <cellStyle name="Cálculo 3 2 11 8" xfId="33815" xr:uid="{00000000-0005-0000-0000-0000C50B0000}"/>
    <cellStyle name="Cálculo 3 2 11 9" xfId="37377" xr:uid="{00000000-0005-0000-0000-0000C60B0000}"/>
    <cellStyle name="Cálculo 3 2 12" xfId="3798" xr:uid="{00000000-0005-0000-0000-0000C70B0000}"/>
    <cellStyle name="Cálculo 3 2 12 2" xfId="5386" xr:uid="{00000000-0005-0000-0000-0000C80B0000}"/>
    <cellStyle name="Cálculo 3 2 12 2 2" xfId="14540" xr:uid="{00000000-0005-0000-0000-0000C90B0000}"/>
    <cellStyle name="Cálculo 3 2 12 2 3" xfId="21536" xr:uid="{00000000-0005-0000-0000-0000CA0B0000}"/>
    <cellStyle name="Cálculo 3 2 12 2 4" xfId="24071" xr:uid="{00000000-0005-0000-0000-0000CB0B0000}"/>
    <cellStyle name="Cálculo 3 2 12 2 5" xfId="32431" xr:uid="{00000000-0005-0000-0000-0000CC0B0000}"/>
    <cellStyle name="Cálculo 3 2 12 2 6" xfId="36106" xr:uid="{00000000-0005-0000-0000-0000CD0B0000}"/>
    <cellStyle name="Cálculo 3 2 12 2 7" xfId="38832" xr:uid="{00000000-0005-0000-0000-0000CE0B0000}"/>
    <cellStyle name="Cálculo 3 2 12 3" xfId="12952" xr:uid="{00000000-0005-0000-0000-0000CF0B0000}"/>
    <cellStyle name="Cálculo 3 2 12 4" xfId="19951" xr:uid="{00000000-0005-0000-0000-0000D00B0000}"/>
    <cellStyle name="Cálculo 3 2 12 5" xfId="27931" xr:uid="{00000000-0005-0000-0000-0000D10B0000}"/>
    <cellStyle name="Cálculo 3 2 12 6" xfId="26589" xr:uid="{00000000-0005-0000-0000-0000D20B0000}"/>
    <cellStyle name="Cálculo 3 2 12 7" xfId="27295" xr:uid="{00000000-0005-0000-0000-0000D30B0000}"/>
    <cellStyle name="Cálculo 3 2 12 8" xfId="33516" xr:uid="{00000000-0005-0000-0000-0000D40B0000}"/>
    <cellStyle name="Cálculo 3 2 12 9" xfId="37184" xr:uid="{00000000-0005-0000-0000-0000D50B0000}"/>
    <cellStyle name="Cálculo 3 2 13" xfId="5383" xr:uid="{00000000-0005-0000-0000-0000D60B0000}"/>
    <cellStyle name="Cálculo 3 2 13 2" xfId="14537" xr:uid="{00000000-0005-0000-0000-0000D70B0000}"/>
    <cellStyle name="Cálculo 3 2 13 3" xfId="21533" xr:uid="{00000000-0005-0000-0000-0000D80B0000}"/>
    <cellStyle name="Cálculo 3 2 13 4" xfId="26929" xr:uid="{00000000-0005-0000-0000-0000D90B0000}"/>
    <cellStyle name="Cálculo 3 2 13 5" xfId="32428" xr:uid="{00000000-0005-0000-0000-0000DA0B0000}"/>
    <cellStyle name="Cálculo 3 2 13 6" xfId="36103" xr:uid="{00000000-0005-0000-0000-0000DB0B0000}"/>
    <cellStyle name="Cálculo 3 2 13 7" xfId="38829" xr:uid="{00000000-0005-0000-0000-0000DC0B0000}"/>
    <cellStyle name="Cálculo 3 2 14" xfId="9477" xr:uid="{00000000-0005-0000-0000-0000DD0B0000}"/>
    <cellStyle name="Cálculo 3 2 15" xfId="17974" xr:uid="{00000000-0005-0000-0000-0000DE0B0000}"/>
    <cellStyle name="Cálculo 3 2 16" xfId="29324" xr:uid="{00000000-0005-0000-0000-0000DF0B0000}"/>
    <cellStyle name="Cálculo 3 2 17" xfId="17711" xr:uid="{00000000-0005-0000-0000-0000E00B0000}"/>
    <cellStyle name="Cálculo 3 2 18" xfId="31745" xr:uid="{00000000-0005-0000-0000-0000E10B0000}"/>
    <cellStyle name="Cálculo 3 2 19" xfId="35425" xr:uid="{00000000-0005-0000-0000-0000E20B0000}"/>
    <cellStyle name="Cálculo 3 2 2" xfId="320" xr:uid="{00000000-0005-0000-0000-0000E30B0000}"/>
    <cellStyle name="Cálculo 3 2 2 10" xfId="2884" xr:uid="{00000000-0005-0000-0000-0000E40B0000}"/>
    <cellStyle name="Cálculo 3 2 2 10 2" xfId="5388" xr:uid="{00000000-0005-0000-0000-0000E50B0000}"/>
    <cellStyle name="Cálculo 3 2 2 10 2 2" xfId="14542" xr:uid="{00000000-0005-0000-0000-0000E60B0000}"/>
    <cellStyle name="Cálculo 3 2 2 10 2 3" xfId="21538" xr:uid="{00000000-0005-0000-0000-0000E70B0000}"/>
    <cellStyle name="Cálculo 3 2 2 10 2 4" xfId="22821" xr:uid="{00000000-0005-0000-0000-0000E80B0000}"/>
    <cellStyle name="Cálculo 3 2 2 10 2 5" xfId="32433" xr:uid="{00000000-0005-0000-0000-0000E90B0000}"/>
    <cellStyle name="Cálculo 3 2 2 10 2 6" xfId="36108" xr:uid="{00000000-0005-0000-0000-0000EA0B0000}"/>
    <cellStyle name="Cálculo 3 2 2 10 2 7" xfId="38834" xr:uid="{00000000-0005-0000-0000-0000EB0B0000}"/>
    <cellStyle name="Cálculo 3 2 2 10 3" xfId="12038" xr:uid="{00000000-0005-0000-0000-0000EC0B0000}"/>
    <cellStyle name="Cálculo 3 2 2 10 4" xfId="19041" xr:uid="{00000000-0005-0000-0000-0000ED0B0000}"/>
    <cellStyle name="Cálculo 3 2 2 10 5" xfId="18065" xr:uid="{00000000-0005-0000-0000-0000EE0B0000}"/>
    <cellStyle name="Cálculo 3 2 2 10 6" xfId="19581" xr:uid="{00000000-0005-0000-0000-0000EF0B0000}"/>
    <cellStyle name="Cálculo 3 2 2 10 7" xfId="29892" xr:uid="{00000000-0005-0000-0000-0000F00B0000}"/>
    <cellStyle name="Cálculo 3 2 2 10 8" xfId="33868" xr:uid="{00000000-0005-0000-0000-0000F10B0000}"/>
    <cellStyle name="Cálculo 3 2 2 10 9" xfId="37430" xr:uid="{00000000-0005-0000-0000-0000F20B0000}"/>
    <cellStyle name="Cálculo 3 2 2 11" xfId="4144" xr:uid="{00000000-0005-0000-0000-0000F30B0000}"/>
    <cellStyle name="Cálculo 3 2 2 11 2" xfId="5389" xr:uid="{00000000-0005-0000-0000-0000F40B0000}"/>
    <cellStyle name="Cálculo 3 2 2 11 2 2" xfId="14543" xr:uid="{00000000-0005-0000-0000-0000F50B0000}"/>
    <cellStyle name="Cálculo 3 2 2 11 2 3" xfId="21539" xr:uid="{00000000-0005-0000-0000-0000F60B0000}"/>
    <cellStyle name="Cálculo 3 2 2 11 2 4" xfId="24137" xr:uid="{00000000-0005-0000-0000-0000F70B0000}"/>
    <cellStyle name="Cálculo 3 2 2 11 2 5" xfId="32434" xr:uid="{00000000-0005-0000-0000-0000F80B0000}"/>
    <cellStyle name="Cálculo 3 2 2 11 2 6" xfId="36109" xr:uid="{00000000-0005-0000-0000-0000F90B0000}"/>
    <cellStyle name="Cálculo 3 2 2 11 2 7" xfId="38835" xr:uid="{00000000-0005-0000-0000-0000FA0B0000}"/>
    <cellStyle name="Cálculo 3 2 2 11 3" xfId="13298" xr:uid="{00000000-0005-0000-0000-0000FB0B0000}"/>
    <cellStyle name="Cálculo 3 2 2 11 4" xfId="20296" xr:uid="{00000000-0005-0000-0000-0000FC0B0000}"/>
    <cellStyle name="Cálculo 3 2 2 11 5" xfId="27760" xr:uid="{00000000-0005-0000-0000-0000FD0B0000}"/>
    <cellStyle name="Cálculo 3 2 2 11 6" xfId="26657" xr:uid="{00000000-0005-0000-0000-0000FE0B0000}"/>
    <cellStyle name="Cálculo 3 2 2 11 7" xfId="23027" xr:uid="{00000000-0005-0000-0000-0000FF0B0000}"/>
    <cellStyle name="Cálculo 3 2 2 11 8" xfId="19472" xr:uid="{00000000-0005-0000-0000-0000000C0000}"/>
    <cellStyle name="Cálculo 3 2 2 11 9" xfId="35079" xr:uid="{00000000-0005-0000-0000-0000010C0000}"/>
    <cellStyle name="Cálculo 3 2 2 12" xfId="5387" xr:uid="{00000000-0005-0000-0000-0000020C0000}"/>
    <cellStyle name="Cálculo 3 2 2 12 2" xfId="14541" xr:uid="{00000000-0005-0000-0000-0000030C0000}"/>
    <cellStyle name="Cálculo 3 2 2 12 3" xfId="21537" xr:uid="{00000000-0005-0000-0000-0000040C0000}"/>
    <cellStyle name="Cálculo 3 2 2 12 4" xfId="26928" xr:uid="{00000000-0005-0000-0000-0000050C0000}"/>
    <cellStyle name="Cálculo 3 2 2 12 5" xfId="32432" xr:uid="{00000000-0005-0000-0000-0000060C0000}"/>
    <cellStyle name="Cálculo 3 2 2 12 6" xfId="36107" xr:uid="{00000000-0005-0000-0000-0000070C0000}"/>
    <cellStyle name="Cálculo 3 2 2 12 7" xfId="38833" xr:uid="{00000000-0005-0000-0000-0000080C0000}"/>
    <cellStyle name="Cálculo 3 2 2 13" xfId="9478" xr:uid="{00000000-0005-0000-0000-0000090C0000}"/>
    <cellStyle name="Cálculo 3 2 2 14" xfId="17973" xr:uid="{00000000-0005-0000-0000-00000A0C0000}"/>
    <cellStyle name="Cálculo 3 2 2 15" xfId="29326" xr:uid="{00000000-0005-0000-0000-00000B0C0000}"/>
    <cellStyle name="Cálculo 3 2 2 16" xfId="24107" xr:uid="{00000000-0005-0000-0000-00000C0C0000}"/>
    <cellStyle name="Cálculo 3 2 2 17" xfId="31747" xr:uid="{00000000-0005-0000-0000-00000D0C0000}"/>
    <cellStyle name="Cálculo 3 2 2 18" xfId="35427" xr:uid="{00000000-0005-0000-0000-00000E0C0000}"/>
    <cellStyle name="Cálculo 3 2 2 19" xfId="38454" xr:uid="{00000000-0005-0000-0000-00000F0C0000}"/>
    <cellStyle name="Cálculo 3 2 2 2" xfId="1682" xr:uid="{00000000-0005-0000-0000-0000100C0000}"/>
    <cellStyle name="Cálculo 3 2 2 2 10" xfId="25139" xr:uid="{00000000-0005-0000-0000-0000110C0000}"/>
    <cellStyle name="Cálculo 3 2 2 2 11" xfId="17310" xr:uid="{00000000-0005-0000-0000-0000120C0000}"/>
    <cellStyle name="Cálculo 3 2 2 2 12" xfId="25735" xr:uid="{00000000-0005-0000-0000-0000130C0000}"/>
    <cellStyle name="Cálculo 3 2 2 2 13" xfId="34909" xr:uid="{00000000-0005-0000-0000-0000140C0000}"/>
    <cellStyle name="Cálculo 3 2 2 2 14" xfId="38373" xr:uid="{00000000-0005-0000-0000-0000150C0000}"/>
    <cellStyle name="Cálculo 3 2 2 2 2" xfId="2509" xr:uid="{00000000-0005-0000-0000-0000160C0000}"/>
    <cellStyle name="Cálculo 3 2 2 2 2 2" xfId="5391" xr:uid="{00000000-0005-0000-0000-0000170C0000}"/>
    <cellStyle name="Cálculo 3 2 2 2 2 2 2" xfId="14545" xr:uid="{00000000-0005-0000-0000-0000180C0000}"/>
    <cellStyle name="Cálculo 3 2 2 2 2 2 3" xfId="21541" xr:uid="{00000000-0005-0000-0000-0000190C0000}"/>
    <cellStyle name="Cálculo 3 2 2 2 2 2 4" xfId="26930" xr:uid="{00000000-0005-0000-0000-00001A0C0000}"/>
    <cellStyle name="Cálculo 3 2 2 2 2 2 5" xfId="32436" xr:uid="{00000000-0005-0000-0000-00001B0C0000}"/>
    <cellStyle name="Cálculo 3 2 2 2 2 2 6" xfId="36111" xr:uid="{00000000-0005-0000-0000-00001C0C0000}"/>
    <cellStyle name="Cálculo 3 2 2 2 2 2 7" xfId="38837" xr:uid="{00000000-0005-0000-0000-00001D0C0000}"/>
    <cellStyle name="Cálculo 3 2 2 2 2 3" xfId="11663" xr:uid="{00000000-0005-0000-0000-00001E0C0000}"/>
    <cellStyle name="Cálculo 3 2 2 2 2 4" xfId="18666" xr:uid="{00000000-0005-0000-0000-00001F0C0000}"/>
    <cellStyle name="Cálculo 3 2 2 2 2 5" xfId="18020" xr:uid="{00000000-0005-0000-0000-0000200C0000}"/>
    <cellStyle name="Cálculo 3 2 2 2 2 6" xfId="23196" xr:uid="{00000000-0005-0000-0000-0000210C0000}"/>
    <cellStyle name="Cálculo 3 2 2 2 2 7" xfId="30077" xr:uid="{00000000-0005-0000-0000-0000220C0000}"/>
    <cellStyle name="Cálculo 3 2 2 2 2 8" xfId="34054" xr:uid="{00000000-0005-0000-0000-0000230C0000}"/>
    <cellStyle name="Cálculo 3 2 2 2 2 9" xfId="37616" xr:uid="{00000000-0005-0000-0000-0000240C0000}"/>
    <cellStyle name="Cálculo 3 2 2 2 3" xfId="3659" xr:uid="{00000000-0005-0000-0000-0000250C0000}"/>
    <cellStyle name="Cálculo 3 2 2 2 3 2" xfId="5392" xr:uid="{00000000-0005-0000-0000-0000260C0000}"/>
    <cellStyle name="Cálculo 3 2 2 2 3 2 2" xfId="14546" xr:uid="{00000000-0005-0000-0000-0000270C0000}"/>
    <cellStyle name="Cálculo 3 2 2 2 3 2 3" xfId="21542" xr:uid="{00000000-0005-0000-0000-0000280C0000}"/>
    <cellStyle name="Cálculo 3 2 2 2 3 2 4" xfId="26927" xr:uid="{00000000-0005-0000-0000-0000290C0000}"/>
    <cellStyle name="Cálculo 3 2 2 2 3 2 5" xfId="32437" xr:uid="{00000000-0005-0000-0000-00002A0C0000}"/>
    <cellStyle name="Cálculo 3 2 2 2 3 2 6" xfId="36112" xr:uid="{00000000-0005-0000-0000-00002B0C0000}"/>
    <cellStyle name="Cálculo 3 2 2 2 3 2 7" xfId="38838" xr:uid="{00000000-0005-0000-0000-00002C0C0000}"/>
    <cellStyle name="Cálculo 3 2 2 2 3 3" xfId="12813" xr:uid="{00000000-0005-0000-0000-00002D0C0000}"/>
    <cellStyle name="Cálculo 3 2 2 2 3 4" xfId="19812" xr:uid="{00000000-0005-0000-0000-00002E0C0000}"/>
    <cellStyle name="Cálculo 3 2 2 2 3 5" xfId="22523" xr:uid="{00000000-0005-0000-0000-00002F0C0000}"/>
    <cellStyle name="Cálculo 3 2 2 2 3 6" xfId="23340" xr:uid="{00000000-0005-0000-0000-0000300C0000}"/>
    <cellStyle name="Cálculo 3 2 2 2 3 7" xfId="29553" xr:uid="{00000000-0005-0000-0000-0000310C0000}"/>
    <cellStyle name="Cálculo 3 2 2 2 3 8" xfId="31626" xr:uid="{00000000-0005-0000-0000-0000320C0000}"/>
    <cellStyle name="Cálculo 3 2 2 2 3 9" xfId="35305" xr:uid="{00000000-0005-0000-0000-0000330C0000}"/>
    <cellStyle name="Cálculo 3 2 2 2 4" xfId="4168" xr:uid="{00000000-0005-0000-0000-0000340C0000}"/>
    <cellStyle name="Cálculo 3 2 2 2 4 2" xfId="5393" xr:uid="{00000000-0005-0000-0000-0000350C0000}"/>
    <cellStyle name="Cálculo 3 2 2 2 4 2 2" xfId="14547" xr:uid="{00000000-0005-0000-0000-0000360C0000}"/>
    <cellStyle name="Cálculo 3 2 2 2 4 2 3" xfId="21543" xr:uid="{00000000-0005-0000-0000-0000370C0000}"/>
    <cellStyle name="Cálculo 3 2 2 2 4 2 4" xfId="24943" xr:uid="{00000000-0005-0000-0000-0000380C0000}"/>
    <cellStyle name="Cálculo 3 2 2 2 4 2 5" xfId="32438" xr:uid="{00000000-0005-0000-0000-0000390C0000}"/>
    <cellStyle name="Cálculo 3 2 2 2 4 2 6" xfId="36113" xr:uid="{00000000-0005-0000-0000-00003A0C0000}"/>
    <cellStyle name="Cálculo 3 2 2 2 4 2 7" xfId="38839" xr:uid="{00000000-0005-0000-0000-00003B0C0000}"/>
    <cellStyle name="Cálculo 3 2 2 2 4 3" xfId="13322" xr:uid="{00000000-0005-0000-0000-00003C0C0000}"/>
    <cellStyle name="Cálculo 3 2 2 2 4 4" xfId="20320" xr:uid="{00000000-0005-0000-0000-00003D0C0000}"/>
    <cellStyle name="Cálculo 3 2 2 2 4 5" xfId="27748" xr:uid="{00000000-0005-0000-0000-00003E0C0000}"/>
    <cellStyle name="Cálculo 3 2 2 2 4 6" xfId="29207" xr:uid="{00000000-0005-0000-0000-00003F0C0000}"/>
    <cellStyle name="Cálculo 3 2 2 2 4 7" xfId="24116" xr:uid="{00000000-0005-0000-0000-0000400C0000}"/>
    <cellStyle name="Cálculo 3 2 2 2 4 8" xfId="25829" xr:uid="{00000000-0005-0000-0000-0000410C0000}"/>
    <cellStyle name="Cálculo 3 2 2 2 4 9" xfId="31256" xr:uid="{00000000-0005-0000-0000-0000420C0000}"/>
    <cellStyle name="Cálculo 3 2 2 2 5" xfId="3834" xr:uid="{00000000-0005-0000-0000-0000430C0000}"/>
    <cellStyle name="Cálculo 3 2 2 2 5 2" xfId="5394" xr:uid="{00000000-0005-0000-0000-0000440C0000}"/>
    <cellStyle name="Cálculo 3 2 2 2 5 2 2" xfId="14548" xr:uid="{00000000-0005-0000-0000-0000450C0000}"/>
    <cellStyle name="Cálculo 3 2 2 2 5 2 3" xfId="21544" xr:uid="{00000000-0005-0000-0000-0000460C0000}"/>
    <cellStyle name="Cálculo 3 2 2 2 5 2 4" xfId="24412" xr:uid="{00000000-0005-0000-0000-0000470C0000}"/>
    <cellStyle name="Cálculo 3 2 2 2 5 2 5" xfId="32439" xr:uid="{00000000-0005-0000-0000-0000480C0000}"/>
    <cellStyle name="Cálculo 3 2 2 2 5 2 6" xfId="36114" xr:uid="{00000000-0005-0000-0000-0000490C0000}"/>
    <cellStyle name="Cálculo 3 2 2 2 5 2 7" xfId="38840" xr:uid="{00000000-0005-0000-0000-00004A0C0000}"/>
    <cellStyle name="Cálculo 3 2 2 2 5 3" xfId="12988" xr:uid="{00000000-0005-0000-0000-00004B0C0000}"/>
    <cellStyle name="Cálculo 3 2 2 2 5 4" xfId="19987" xr:uid="{00000000-0005-0000-0000-00004C0C0000}"/>
    <cellStyle name="Cálculo 3 2 2 2 5 5" xfId="27913" xr:uid="{00000000-0005-0000-0000-00004D0C0000}"/>
    <cellStyle name="Cálculo 3 2 2 2 5 6" xfId="29427" xr:uid="{00000000-0005-0000-0000-00004E0C0000}"/>
    <cellStyle name="Cálculo 3 2 2 2 5 7" xfId="28644" xr:uid="{00000000-0005-0000-0000-00004F0C0000}"/>
    <cellStyle name="Cálculo 3 2 2 2 5 8" xfId="33500" xr:uid="{00000000-0005-0000-0000-0000500C0000}"/>
    <cellStyle name="Cálculo 3 2 2 2 5 9" xfId="37168" xr:uid="{00000000-0005-0000-0000-0000510C0000}"/>
    <cellStyle name="Cálculo 3 2 2 2 6" xfId="3008" xr:uid="{00000000-0005-0000-0000-0000520C0000}"/>
    <cellStyle name="Cálculo 3 2 2 2 6 2" xfId="5395" xr:uid="{00000000-0005-0000-0000-0000530C0000}"/>
    <cellStyle name="Cálculo 3 2 2 2 6 2 2" xfId="14549" xr:uid="{00000000-0005-0000-0000-0000540C0000}"/>
    <cellStyle name="Cálculo 3 2 2 2 6 2 3" xfId="21545" xr:uid="{00000000-0005-0000-0000-0000550C0000}"/>
    <cellStyle name="Cálculo 3 2 2 2 6 2 4" xfId="26931" xr:uid="{00000000-0005-0000-0000-0000560C0000}"/>
    <cellStyle name="Cálculo 3 2 2 2 6 2 5" xfId="32440" xr:uid="{00000000-0005-0000-0000-0000570C0000}"/>
    <cellStyle name="Cálculo 3 2 2 2 6 2 6" xfId="36115" xr:uid="{00000000-0005-0000-0000-0000580C0000}"/>
    <cellStyle name="Cálculo 3 2 2 2 6 2 7" xfId="38841" xr:uid="{00000000-0005-0000-0000-0000590C0000}"/>
    <cellStyle name="Cálculo 3 2 2 2 6 3" xfId="12162" xr:uid="{00000000-0005-0000-0000-00005A0C0000}"/>
    <cellStyle name="Cálculo 3 2 2 2 6 4" xfId="19165" xr:uid="{00000000-0005-0000-0000-00005B0C0000}"/>
    <cellStyle name="Cálculo 3 2 2 2 6 5" xfId="17030" xr:uid="{00000000-0005-0000-0000-00005C0C0000}"/>
    <cellStyle name="Cálculo 3 2 2 2 6 6" xfId="28499" xr:uid="{00000000-0005-0000-0000-00005D0C0000}"/>
    <cellStyle name="Cálculo 3 2 2 2 6 7" xfId="25905" xr:uid="{00000000-0005-0000-0000-00005E0C0000}"/>
    <cellStyle name="Cálculo 3 2 2 2 6 8" xfId="33806" xr:uid="{00000000-0005-0000-0000-00005F0C0000}"/>
    <cellStyle name="Cálculo 3 2 2 2 6 9" xfId="37368" xr:uid="{00000000-0005-0000-0000-0000600C0000}"/>
    <cellStyle name="Cálculo 3 2 2 2 7" xfId="5390" xr:uid="{00000000-0005-0000-0000-0000610C0000}"/>
    <cellStyle name="Cálculo 3 2 2 2 7 2" xfId="14544" xr:uid="{00000000-0005-0000-0000-0000620C0000}"/>
    <cellStyle name="Cálculo 3 2 2 2 7 3" xfId="21540" xr:uid="{00000000-0005-0000-0000-0000630C0000}"/>
    <cellStyle name="Cálculo 3 2 2 2 7 4" xfId="19733" xr:uid="{00000000-0005-0000-0000-0000640C0000}"/>
    <cellStyle name="Cálculo 3 2 2 2 7 5" xfId="32435" xr:uid="{00000000-0005-0000-0000-0000650C0000}"/>
    <cellStyle name="Cálculo 3 2 2 2 7 6" xfId="36110" xr:uid="{00000000-0005-0000-0000-0000660C0000}"/>
    <cellStyle name="Cálculo 3 2 2 2 7 7" xfId="38836" xr:uid="{00000000-0005-0000-0000-0000670C0000}"/>
    <cellStyle name="Cálculo 3 2 2 2 8" xfId="10836" xr:uid="{00000000-0005-0000-0000-0000680C0000}"/>
    <cellStyle name="Cálculo 3 2 2 2 9" xfId="11044" xr:uid="{00000000-0005-0000-0000-0000690C0000}"/>
    <cellStyle name="Cálculo 3 2 2 3" xfId="2341" xr:uid="{00000000-0005-0000-0000-00006A0C0000}"/>
    <cellStyle name="Cálculo 3 2 2 3 10" xfId="21343" xr:uid="{00000000-0005-0000-0000-00006B0C0000}"/>
    <cellStyle name="Cálculo 3 2 2 3 11" xfId="26141" xr:uid="{00000000-0005-0000-0000-00006C0C0000}"/>
    <cellStyle name="Cálculo 3 2 2 3 12" xfId="10170" xr:uid="{00000000-0005-0000-0000-00006D0C0000}"/>
    <cellStyle name="Cálculo 3 2 2 3 13" xfId="34136" xr:uid="{00000000-0005-0000-0000-00006E0C0000}"/>
    <cellStyle name="Cálculo 3 2 2 3 14" xfId="37698" xr:uid="{00000000-0005-0000-0000-00006F0C0000}"/>
    <cellStyle name="Cálculo 3 2 2 3 2" xfId="2741" xr:uid="{00000000-0005-0000-0000-0000700C0000}"/>
    <cellStyle name="Cálculo 3 2 2 3 2 2" xfId="5397" xr:uid="{00000000-0005-0000-0000-0000710C0000}"/>
    <cellStyle name="Cálculo 3 2 2 3 2 2 2" xfId="14551" xr:uid="{00000000-0005-0000-0000-0000720C0000}"/>
    <cellStyle name="Cálculo 3 2 2 3 2 2 3" xfId="21547" xr:uid="{00000000-0005-0000-0000-0000730C0000}"/>
    <cellStyle name="Cálculo 3 2 2 3 2 2 4" xfId="29489" xr:uid="{00000000-0005-0000-0000-0000740C0000}"/>
    <cellStyle name="Cálculo 3 2 2 3 2 2 5" xfId="32442" xr:uid="{00000000-0005-0000-0000-0000750C0000}"/>
    <cellStyle name="Cálculo 3 2 2 3 2 2 6" xfId="36117" xr:uid="{00000000-0005-0000-0000-0000760C0000}"/>
    <cellStyle name="Cálculo 3 2 2 3 2 2 7" xfId="38843" xr:uid="{00000000-0005-0000-0000-0000770C0000}"/>
    <cellStyle name="Cálculo 3 2 2 3 2 3" xfId="11895" xr:uid="{00000000-0005-0000-0000-0000780C0000}"/>
    <cellStyle name="Cálculo 3 2 2 3 2 4" xfId="18898" xr:uid="{00000000-0005-0000-0000-0000790C0000}"/>
    <cellStyle name="Cálculo 3 2 2 3 2 5" xfId="28412" xr:uid="{00000000-0005-0000-0000-00007A0C0000}"/>
    <cellStyle name="Cálculo 3 2 2 3 2 6" xfId="17965" xr:uid="{00000000-0005-0000-0000-00007B0C0000}"/>
    <cellStyle name="Cálculo 3 2 2 3 2 7" xfId="29415" xr:uid="{00000000-0005-0000-0000-00007C0C0000}"/>
    <cellStyle name="Cálculo 3 2 2 3 2 8" xfId="25705" xr:uid="{00000000-0005-0000-0000-00007D0C0000}"/>
    <cellStyle name="Cálculo 3 2 2 3 2 9" xfId="29739" xr:uid="{00000000-0005-0000-0000-00007E0C0000}"/>
    <cellStyle name="Cálculo 3 2 2 3 3" xfId="4023" xr:uid="{00000000-0005-0000-0000-00007F0C0000}"/>
    <cellStyle name="Cálculo 3 2 2 3 3 2" xfId="5398" xr:uid="{00000000-0005-0000-0000-0000800C0000}"/>
    <cellStyle name="Cálculo 3 2 2 3 3 2 2" xfId="14552" xr:uid="{00000000-0005-0000-0000-0000810C0000}"/>
    <cellStyle name="Cálculo 3 2 2 3 3 2 3" xfId="21548" xr:uid="{00000000-0005-0000-0000-0000820C0000}"/>
    <cellStyle name="Cálculo 3 2 2 3 3 2 4" xfId="26934" xr:uid="{00000000-0005-0000-0000-0000830C0000}"/>
    <cellStyle name="Cálculo 3 2 2 3 3 2 5" xfId="32443" xr:uid="{00000000-0005-0000-0000-0000840C0000}"/>
    <cellStyle name="Cálculo 3 2 2 3 3 2 6" xfId="36118" xr:uid="{00000000-0005-0000-0000-0000850C0000}"/>
    <cellStyle name="Cálculo 3 2 2 3 3 2 7" xfId="38844" xr:uid="{00000000-0005-0000-0000-0000860C0000}"/>
    <cellStyle name="Cálculo 3 2 2 3 3 3" xfId="13177" xr:uid="{00000000-0005-0000-0000-0000870C0000}"/>
    <cellStyle name="Cálculo 3 2 2 3 3 4" xfId="20175" xr:uid="{00000000-0005-0000-0000-0000880C0000}"/>
    <cellStyle name="Cálculo 3 2 2 3 3 5" xfId="19502" xr:uid="{00000000-0005-0000-0000-0000890C0000}"/>
    <cellStyle name="Cálculo 3 2 2 3 3 6" xfId="26634" xr:uid="{00000000-0005-0000-0000-00008A0C0000}"/>
    <cellStyle name="Cálculo 3 2 2 3 3 7" xfId="17994" xr:uid="{00000000-0005-0000-0000-00008B0C0000}"/>
    <cellStyle name="Cálculo 3 2 2 3 3 8" xfId="33446" xr:uid="{00000000-0005-0000-0000-00008C0C0000}"/>
    <cellStyle name="Cálculo 3 2 2 3 3 9" xfId="37121" xr:uid="{00000000-0005-0000-0000-00008D0C0000}"/>
    <cellStyle name="Cálculo 3 2 2 3 4" xfId="4461" xr:uid="{00000000-0005-0000-0000-00008E0C0000}"/>
    <cellStyle name="Cálculo 3 2 2 3 4 2" xfId="5399" xr:uid="{00000000-0005-0000-0000-00008F0C0000}"/>
    <cellStyle name="Cálculo 3 2 2 3 4 2 2" xfId="14553" xr:uid="{00000000-0005-0000-0000-0000900C0000}"/>
    <cellStyle name="Cálculo 3 2 2 3 4 2 3" xfId="21549" xr:uid="{00000000-0005-0000-0000-0000910C0000}"/>
    <cellStyle name="Cálculo 3 2 2 3 4 2 4" xfId="9999" xr:uid="{00000000-0005-0000-0000-0000920C0000}"/>
    <cellStyle name="Cálculo 3 2 2 3 4 2 5" xfId="32444" xr:uid="{00000000-0005-0000-0000-0000930C0000}"/>
    <cellStyle name="Cálculo 3 2 2 3 4 2 6" xfId="36119" xr:uid="{00000000-0005-0000-0000-0000940C0000}"/>
    <cellStyle name="Cálculo 3 2 2 3 4 2 7" xfId="38845" xr:uid="{00000000-0005-0000-0000-0000950C0000}"/>
    <cellStyle name="Cálculo 3 2 2 3 4 3" xfId="13615" xr:uid="{00000000-0005-0000-0000-0000960C0000}"/>
    <cellStyle name="Cálculo 3 2 2 3 4 4" xfId="20613" xr:uid="{00000000-0005-0000-0000-0000970C0000}"/>
    <cellStyle name="Cálculo 3 2 2 3 4 5" xfId="22884" xr:uid="{00000000-0005-0000-0000-0000980C0000}"/>
    <cellStyle name="Cálculo 3 2 2 3 4 6" xfId="24347" xr:uid="{00000000-0005-0000-0000-0000990C0000}"/>
    <cellStyle name="Cálculo 3 2 2 3 4 7" xfId="25105" xr:uid="{00000000-0005-0000-0000-00009A0C0000}"/>
    <cellStyle name="Cálculo 3 2 2 3 4 8" xfId="29106" xr:uid="{00000000-0005-0000-0000-00009B0C0000}"/>
    <cellStyle name="Cálculo 3 2 2 3 4 9" xfId="34877" xr:uid="{00000000-0005-0000-0000-00009C0C0000}"/>
    <cellStyle name="Cálculo 3 2 2 3 5" xfId="4715" xr:uid="{00000000-0005-0000-0000-00009D0C0000}"/>
    <cellStyle name="Cálculo 3 2 2 3 5 2" xfId="5400" xr:uid="{00000000-0005-0000-0000-00009E0C0000}"/>
    <cellStyle name="Cálculo 3 2 2 3 5 2 2" xfId="14554" xr:uid="{00000000-0005-0000-0000-00009F0C0000}"/>
    <cellStyle name="Cálculo 3 2 2 3 5 2 3" xfId="21550" xr:uid="{00000000-0005-0000-0000-0000A00C0000}"/>
    <cellStyle name="Cálculo 3 2 2 3 5 2 4" xfId="26933" xr:uid="{00000000-0005-0000-0000-0000A10C0000}"/>
    <cellStyle name="Cálculo 3 2 2 3 5 2 5" xfId="32445" xr:uid="{00000000-0005-0000-0000-0000A20C0000}"/>
    <cellStyle name="Cálculo 3 2 2 3 5 2 6" xfId="36120" xr:uid="{00000000-0005-0000-0000-0000A30C0000}"/>
    <cellStyle name="Cálculo 3 2 2 3 5 2 7" xfId="38846" xr:uid="{00000000-0005-0000-0000-0000A40C0000}"/>
    <cellStyle name="Cálculo 3 2 2 3 5 3" xfId="13869" xr:uid="{00000000-0005-0000-0000-0000A50C0000}"/>
    <cellStyle name="Cálculo 3 2 2 3 5 4" xfId="20867" xr:uid="{00000000-0005-0000-0000-0000A60C0000}"/>
    <cellStyle name="Cálculo 3 2 2 3 5 5" xfId="22774" xr:uid="{00000000-0005-0000-0000-0000A70C0000}"/>
    <cellStyle name="Cálculo 3 2 2 3 5 6" xfId="17469" xr:uid="{00000000-0005-0000-0000-0000A80C0000}"/>
    <cellStyle name="Cálculo 3 2 2 3 5 7" xfId="26799" xr:uid="{00000000-0005-0000-0000-0000A90C0000}"/>
    <cellStyle name="Cálculo 3 2 2 3 5 8" xfId="30967" xr:uid="{00000000-0005-0000-0000-0000AA0C0000}"/>
    <cellStyle name="Cálculo 3 2 2 3 5 9" xfId="34894" xr:uid="{00000000-0005-0000-0000-0000AB0C0000}"/>
    <cellStyle name="Cálculo 3 2 2 3 6" xfId="4961" xr:uid="{00000000-0005-0000-0000-0000AC0C0000}"/>
    <cellStyle name="Cálculo 3 2 2 3 6 2" xfId="5401" xr:uid="{00000000-0005-0000-0000-0000AD0C0000}"/>
    <cellStyle name="Cálculo 3 2 2 3 6 2 2" xfId="14555" xr:uid="{00000000-0005-0000-0000-0000AE0C0000}"/>
    <cellStyle name="Cálculo 3 2 2 3 6 2 3" xfId="21551" xr:uid="{00000000-0005-0000-0000-0000AF0C0000}"/>
    <cellStyle name="Cálculo 3 2 2 3 6 2 4" xfId="24326" xr:uid="{00000000-0005-0000-0000-0000B00C0000}"/>
    <cellStyle name="Cálculo 3 2 2 3 6 2 5" xfId="32446" xr:uid="{00000000-0005-0000-0000-0000B10C0000}"/>
    <cellStyle name="Cálculo 3 2 2 3 6 2 6" xfId="36121" xr:uid="{00000000-0005-0000-0000-0000B20C0000}"/>
    <cellStyle name="Cálculo 3 2 2 3 6 2 7" xfId="38847" xr:uid="{00000000-0005-0000-0000-0000B30C0000}"/>
    <cellStyle name="Cálculo 3 2 2 3 6 3" xfId="14115" xr:uid="{00000000-0005-0000-0000-0000B40C0000}"/>
    <cellStyle name="Cálculo 3 2 2 3 6 4" xfId="21113" xr:uid="{00000000-0005-0000-0000-0000B50C0000}"/>
    <cellStyle name="Cálculo 3 2 2 3 6 5" xfId="27355" xr:uid="{00000000-0005-0000-0000-0000B60C0000}"/>
    <cellStyle name="Cálculo 3 2 2 3 6 6" xfId="25012" xr:uid="{00000000-0005-0000-0000-0000B70C0000}"/>
    <cellStyle name="Cálculo 3 2 2 3 6 7" xfId="32007" xr:uid="{00000000-0005-0000-0000-0000B80C0000}"/>
    <cellStyle name="Cálculo 3 2 2 3 6 8" xfId="35685" xr:uid="{00000000-0005-0000-0000-0000B90C0000}"/>
    <cellStyle name="Cálculo 3 2 2 3 6 9" xfId="38596" xr:uid="{00000000-0005-0000-0000-0000BA0C0000}"/>
    <cellStyle name="Cálculo 3 2 2 3 7" xfId="5396" xr:uid="{00000000-0005-0000-0000-0000BB0C0000}"/>
    <cellStyle name="Cálculo 3 2 2 3 7 2" xfId="14550" xr:uid="{00000000-0005-0000-0000-0000BC0C0000}"/>
    <cellStyle name="Cálculo 3 2 2 3 7 3" xfId="21546" xr:uid="{00000000-0005-0000-0000-0000BD0C0000}"/>
    <cellStyle name="Cálculo 3 2 2 3 7 4" xfId="26932" xr:uid="{00000000-0005-0000-0000-0000BE0C0000}"/>
    <cellStyle name="Cálculo 3 2 2 3 7 5" xfId="32441" xr:uid="{00000000-0005-0000-0000-0000BF0C0000}"/>
    <cellStyle name="Cálculo 3 2 2 3 7 6" xfId="36116" xr:uid="{00000000-0005-0000-0000-0000C00C0000}"/>
    <cellStyle name="Cálculo 3 2 2 3 7 7" xfId="38842" xr:uid="{00000000-0005-0000-0000-0000C10C0000}"/>
    <cellStyle name="Cálculo 3 2 2 3 8" xfId="11495" xr:uid="{00000000-0005-0000-0000-0000C20C0000}"/>
    <cellStyle name="Cálculo 3 2 2 3 9" xfId="18498" xr:uid="{00000000-0005-0000-0000-0000C30C0000}"/>
    <cellStyle name="Cálculo 3 2 2 4" xfId="1674" xr:uid="{00000000-0005-0000-0000-0000C40C0000}"/>
    <cellStyle name="Cálculo 3 2 2 4 10" xfId="19780" xr:uid="{00000000-0005-0000-0000-0000C50C0000}"/>
    <cellStyle name="Cálculo 3 2 2 4 11" xfId="28460" xr:uid="{00000000-0005-0000-0000-0000C60C0000}"/>
    <cellStyle name="Cálculo 3 2 2 4 12" xfId="28988" xr:uid="{00000000-0005-0000-0000-0000C70C0000}"/>
    <cellStyle name="Cálculo 3 2 2 4 13" xfId="31378" xr:uid="{00000000-0005-0000-0000-0000C80C0000}"/>
    <cellStyle name="Cálculo 3 2 2 4 14" xfId="35138" xr:uid="{00000000-0005-0000-0000-0000C90C0000}"/>
    <cellStyle name="Cálculo 3 2 2 4 2" xfId="2501" xr:uid="{00000000-0005-0000-0000-0000CA0C0000}"/>
    <cellStyle name="Cálculo 3 2 2 4 2 2" xfId="5403" xr:uid="{00000000-0005-0000-0000-0000CB0C0000}"/>
    <cellStyle name="Cálculo 3 2 2 4 2 2 2" xfId="14557" xr:uid="{00000000-0005-0000-0000-0000CC0C0000}"/>
    <cellStyle name="Cálculo 3 2 2 4 2 2 3" xfId="21553" xr:uid="{00000000-0005-0000-0000-0000CD0C0000}"/>
    <cellStyle name="Cálculo 3 2 2 4 2 2 4" xfId="24941" xr:uid="{00000000-0005-0000-0000-0000CE0C0000}"/>
    <cellStyle name="Cálculo 3 2 2 4 2 2 5" xfId="32448" xr:uid="{00000000-0005-0000-0000-0000CF0C0000}"/>
    <cellStyle name="Cálculo 3 2 2 4 2 2 6" xfId="36123" xr:uid="{00000000-0005-0000-0000-0000D00C0000}"/>
    <cellStyle name="Cálculo 3 2 2 4 2 2 7" xfId="38849" xr:uid="{00000000-0005-0000-0000-0000D10C0000}"/>
    <cellStyle name="Cálculo 3 2 2 4 2 3" xfId="11655" xr:uid="{00000000-0005-0000-0000-0000D20C0000}"/>
    <cellStyle name="Cálculo 3 2 2 4 2 4" xfId="18658" xr:uid="{00000000-0005-0000-0000-0000D30C0000}"/>
    <cellStyle name="Cálculo 3 2 2 4 2 5" xfId="22941" xr:uid="{00000000-0005-0000-0000-0000D40C0000}"/>
    <cellStyle name="Cálculo 3 2 2 4 2 6" xfId="26220" xr:uid="{00000000-0005-0000-0000-0000D50C0000}"/>
    <cellStyle name="Cálculo 3 2 2 4 2 7" xfId="30080" xr:uid="{00000000-0005-0000-0000-0000D60C0000}"/>
    <cellStyle name="Cálculo 3 2 2 4 2 8" xfId="34050" xr:uid="{00000000-0005-0000-0000-0000D70C0000}"/>
    <cellStyle name="Cálculo 3 2 2 4 2 9" xfId="37612" xr:uid="{00000000-0005-0000-0000-0000D80C0000}"/>
    <cellStyle name="Cálculo 3 2 2 4 3" xfId="3651" xr:uid="{00000000-0005-0000-0000-0000D90C0000}"/>
    <cellStyle name="Cálculo 3 2 2 4 3 2" xfId="5404" xr:uid="{00000000-0005-0000-0000-0000DA0C0000}"/>
    <cellStyle name="Cálculo 3 2 2 4 3 2 2" xfId="14558" xr:uid="{00000000-0005-0000-0000-0000DB0C0000}"/>
    <cellStyle name="Cálculo 3 2 2 4 3 2 3" xfId="21554" xr:uid="{00000000-0005-0000-0000-0000DC0C0000}"/>
    <cellStyle name="Cálculo 3 2 2 4 3 2 4" xfId="17491" xr:uid="{00000000-0005-0000-0000-0000DD0C0000}"/>
    <cellStyle name="Cálculo 3 2 2 4 3 2 5" xfId="32449" xr:uid="{00000000-0005-0000-0000-0000DE0C0000}"/>
    <cellStyle name="Cálculo 3 2 2 4 3 2 6" xfId="36124" xr:uid="{00000000-0005-0000-0000-0000DF0C0000}"/>
    <cellStyle name="Cálculo 3 2 2 4 3 2 7" xfId="38850" xr:uid="{00000000-0005-0000-0000-0000E00C0000}"/>
    <cellStyle name="Cálculo 3 2 2 4 3 3" xfId="12805" xr:uid="{00000000-0005-0000-0000-0000E10C0000}"/>
    <cellStyle name="Cálculo 3 2 2 4 3 4" xfId="19804" xr:uid="{00000000-0005-0000-0000-0000E20C0000}"/>
    <cellStyle name="Cálculo 3 2 2 4 3 5" xfId="27998" xr:uid="{00000000-0005-0000-0000-0000E30C0000}"/>
    <cellStyle name="Cálculo 3 2 2 4 3 6" xfId="19510" xr:uid="{00000000-0005-0000-0000-0000E40C0000}"/>
    <cellStyle name="Cálculo 3 2 2 4 3 7" xfId="29561" xr:uid="{00000000-0005-0000-0000-0000E50C0000}"/>
    <cellStyle name="Cálculo 3 2 2 4 3 8" xfId="33579" xr:uid="{00000000-0005-0000-0000-0000E60C0000}"/>
    <cellStyle name="Cálculo 3 2 2 4 3 9" xfId="37247" xr:uid="{00000000-0005-0000-0000-0000E70C0000}"/>
    <cellStyle name="Cálculo 3 2 2 4 4" xfId="4160" xr:uid="{00000000-0005-0000-0000-0000E80C0000}"/>
    <cellStyle name="Cálculo 3 2 2 4 4 2" xfId="5405" xr:uid="{00000000-0005-0000-0000-0000E90C0000}"/>
    <cellStyle name="Cálculo 3 2 2 4 4 2 2" xfId="14559" xr:uid="{00000000-0005-0000-0000-0000EA0C0000}"/>
    <cellStyle name="Cálculo 3 2 2 4 4 2 3" xfId="21555" xr:uid="{00000000-0005-0000-0000-0000EB0C0000}"/>
    <cellStyle name="Cálculo 3 2 2 4 4 2 4" xfId="26936" xr:uid="{00000000-0005-0000-0000-0000EC0C0000}"/>
    <cellStyle name="Cálculo 3 2 2 4 4 2 5" xfId="32450" xr:uid="{00000000-0005-0000-0000-0000ED0C0000}"/>
    <cellStyle name="Cálculo 3 2 2 4 4 2 6" xfId="36125" xr:uid="{00000000-0005-0000-0000-0000EE0C0000}"/>
    <cellStyle name="Cálculo 3 2 2 4 4 2 7" xfId="38851" xr:uid="{00000000-0005-0000-0000-0000EF0C0000}"/>
    <cellStyle name="Cálculo 3 2 2 4 4 3" xfId="13314" xr:uid="{00000000-0005-0000-0000-0000F00C0000}"/>
    <cellStyle name="Cálculo 3 2 2 4 4 4" xfId="20312" xr:uid="{00000000-0005-0000-0000-0000F10C0000}"/>
    <cellStyle name="Cálculo 3 2 2 4 4 5" xfId="27752" xr:uid="{00000000-0005-0000-0000-0000F20C0000}"/>
    <cellStyle name="Cálculo 3 2 2 4 4 6" xfId="29212" xr:uid="{00000000-0005-0000-0000-0000F30C0000}"/>
    <cellStyle name="Cálculo 3 2 2 4 4 7" xfId="25602" xr:uid="{00000000-0005-0000-0000-0000F40C0000}"/>
    <cellStyle name="Cálculo 3 2 2 4 4 8" xfId="23245" xr:uid="{00000000-0005-0000-0000-0000F50C0000}"/>
    <cellStyle name="Cálculo 3 2 2 4 4 9" xfId="34861" xr:uid="{00000000-0005-0000-0000-0000F60C0000}"/>
    <cellStyle name="Cálculo 3 2 2 4 5" xfId="2890" xr:uid="{00000000-0005-0000-0000-0000F70C0000}"/>
    <cellStyle name="Cálculo 3 2 2 4 5 2" xfId="5406" xr:uid="{00000000-0005-0000-0000-0000F80C0000}"/>
    <cellStyle name="Cálculo 3 2 2 4 5 2 2" xfId="14560" xr:uid="{00000000-0005-0000-0000-0000F90C0000}"/>
    <cellStyle name="Cálculo 3 2 2 4 5 2 3" xfId="21556" xr:uid="{00000000-0005-0000-0000-0000FA0C0000}"/>
    <cellStyle name="Cálculo 3 2 2 4 5 2 4" xfId="17015" xr:uid="{00000000-0005-0000-0000-0000FB0C0000}"/>
    <cellStyle name="Cálculo 3 2 2 4 5 2 5" xfId="32451" xr:uid="{00000000-0005-0000-0000-0000FC0C0000}"/>
    <cellStyle name="Cálculo 3 2 2 4 5 2 6" xfId="36126" xr:uid="{00000000-0005-0000-0000-0000FD0C0000}"/>
    <cellStyle name="Cálculo 3 2 2 4 5 2 7" xfId="38852" xr:uid="{00000000-0005-0000-0000-0000FE0C0000}"/>
    <cellStyle name="Cálculo 3 2 2 4 5 3" xfId="12044" xr:uid="{00000000-0005-0000-0000-0000FF0C0000}"/>
    <cellStyle name="Cálculo 3 2 2 4 5 4" xfId="19047" xr:uid="{00000000-0005-0000-0000-0000000D0000}"/>
    <cellStyle name="Cálculo 3 2 2 4 5 5" xfId="24660" xr:uid="{00000000-0005-0000-0000-0000010D0000}"/>
    <cellStyle name="Cálculo 3 2 2 4 5 6" xfId="28493" xr:uid="{00000000-0005-0000-0000-0000020D0000}"/>
    <cellStyle name="Cálculo 3 2 2 4 5 7" xfId="19564" xr:uid="{00000000-0005-0000-0000-0000030D0000}"/>
    <cellStyle name="Cálculo 3 2 2 4 5 8" xfId="25787" xr:uid="{00000000-0005-0000-0000-0000040D0000}"/>
    <cellStyle name="Cálculo 3 2 2 4 5 9" xfId="31306" xr:uid="{00000000-0005-0000-0000-0000050D0000}"/>
    <cellStyle name="Cálculo 3 2 2 4 6" xfId="3011" xr:uid="{00000000-0005-0000-0000-0000060D0000}"/>
    <cellStyle name="Cálculo 3 2 2 4 6 2" xfId="5407" xr:uid="{00000000-0005-0000-0000-0000070D0000}"/>
    <cellStyle name="Cálculo 3 2 2 4 6 2 2" xfId="14561" xr:uid="{00000000-0005-0000-0000-0000080D0000}"/>
    <cellStyle name="Cálculo 3 2 2 4 6 2 3" xfId="21557" xr:uid="{00000000-0005-0000-0000-0000090D0000}"/>
    <cellStyle name="Cálculo 3 2 2 4 6 2 4" xfId="26937" xr:uid="{00000000-0005-0000-0000-00000A0D0000}"/>
    <cellStyle name="Cálculo 3 2 2 4 6 2 5" xfId="32452" xr:uid="{00000000-0005-0000-0000-00000B0D0000}"/>
    <cellStyle name="Cálculo 3 2 2 4 6 2 6" xfId="36127" xr:uid="{00000000-0005-0000-0000-00000C0D0000}"/>
    <cellStyle name="Cálculo 3 2 2 4 6 2 7" xfId="38853" xr:uid="{00000000-0005-0000-0000-00000D0D0000}"/>
    <cellStyle name="Cálculo 3 2 2 4 6 3" xfId="12165" xr:uid="{00000000-0005-0000-0000-00000E0D0000}"/>
    <cellStyle name="Cálculo 3 2 2 4 6 4" xfId="19168" xr:uid="{00000000-0005-0000-0000-00000F0D0000}"/>
    <cellStyle name="Cálculo 3 2 2 4 6 5" xfId="24695" xr:uid="{00000000-0005-0000-0000-0000100D0000}"/>
    <cellStyle name="Cálculo 3 2 2 4 6 6" xfId="29136" xr:uid="{00000000-0005-0000-0000-0000110D0000}"/>
    <cellStyle name="Cálculo 3 2 2 4 6 7" xfId="29829" xr:uid="{00000000-0005-0000-0000-0000120D0000}"/>
    <cellStyle name="Cálculo 3 2 2 4 6 8" xfId="33805" xr:uid="{00000000-0005-0000-0000-0000130D0000}"/>
    <cellStyle name="Cálculo 3 2 2 4 6 9" xfId="37367" xr:uid="{00000000-0005-0000-0000-0000140D0000}"/>
    <cellStyle name="Cálculo 3 2 2 4 7" xfId="5402" xr:uid="{00000000-0005-0000-0000-0000150D0000}"/>
    <cellStyle name="Cálculo 3 2 2 4 7 2" xfId="14556" xr:uid="{00000000-0005-0000-0000-0000160D0000}"/>
    <cellStyle name="Cálculo 3 2 2 4 7 3" xfId="21552" xr:uid="{00000000-0005-0000-0000-0000170D0000}"/>
    <cellStyle name="Cálculo 3 2 2 4 7 4" xfId="24942" xr:uid="{00000000-0005-0000-0000-0000180D0000}"/>
    <cellStyle name="Cálculo 3 2 2 4 7 5" xfId="32447" xr:uid="{00000000-0005-0000-0000-0000190D0000}"/>
    <cellStyle name="Cálculo 3 2 2 4 7 6" xfId="36122" xr:uid="{00000000-0005-0000-0000-00001A0D0000}"/>
    <cellStyle name="Cálculo 3 2 2 4 7 7" xfId="38848" xr:uid="{00000000-0005-0000-0000-00001B0D0000}"/>
    <cellStyle name="Cálculo 3 2 2 4 8" xfId="10828" xr:uid="{00000000-0005-0000-0000-00001C0D0000}"/>
    <cellStyle name="Cálculo 3 2 2 4 9" xfId="9167" xr:uid="{00000000-0005-0000-0000-00001D0D0000}"/>
    <cellStyle name="Cálculo 3 2 2 5" xfId="2302" xr:uid="{00000000-0005-0000-0000-00001E0D0000}"/>
    <cellStyle name="Cálculo 3 2 2 5 10" xfId="22593" xr:uid="{00000000-0005-0000-0000-00001F0D0000}"/>
    <cellStyle name="Cálculo 3 2 2 5 11" xfId="26122" xr:uid="{00000000-0005-0000-0000-0000200D0000}"/>
    <cellStyle name="Cálculo 3 2 2 5 12" xfId="25405" xr:uid="{00000000-0005-0000-0000-0000210D0000}"/>
    <cellStyle name="Cálculo 3 2 2 5 13" xfId="34155" xr:uid="{00000000-0005-0000-0000-0000220D0000}"/>
    <cellStyle name="Cálculo 3 2 2 5 14" xfId="37717" xr:uid="{00000000-0005-0000-0000-0000230D0000}"/>
    <cellStyle name="Cálculo 3 2 2 5 2" xfId="2702" xr:uid="{00000000-0005-0000-0000-0000240D0000}"/>
    <cellStyle name="Cálculo 3 2 2 5 2 2" xfId="5409" xr:uid="{00000000-0005-0000-0000-0000250D0000}"/>
    <cellStyle name="Cálculo 3 2 2 5 2 2 2" xfId="14563" xr:uid="{00000000-0005-0000-0000-0000260D0000}"/>
    <cellStyle name="Cálculo 3 2 2 5 2 2 3" xfId="21559" xr:uid="{00000000-0005-0000-0000-0000270D0000}"/>
    <cellStyle name="Cálculo 3 2 2 5 2 2 4" xfId="26938" xr:uid="{00000000-0005-0000-0000-0000280D0000}"/>
    <cellStyle name="Cálculo 3 2 2 5 2 2 5" xfId="32454" xr:uid="{00000000-0005-0000-0000-0000290D0000}"/>
    <cellStyle name="Cálculo 3 2 2 5 2 2 6" xfId="36129" xr:uid="{00000000-0005-0000-0000-00002A0D0000}"/>
    <cellStyle name="Cálculo 3 2 2 5 2 2 7" xfId="38855" xr:uid="{00000000-0005-0000-0000-00002B0D0000}"/>
    <cellStyle name="Cálculo 3 2 2 5 2 3" xfId="11856" xr:uid="{00000000-0005-0000-0000-00002C0D0000}"/>
    <cellStyle name="Cálculo 3 2 2 5 2 4" xfId="18859" xr:uid="{00000000-0005-0000-0000-00002D0D0000}"/>
    <cellStyle name="Cálculo 3 2 2 5 2 5" xfId="24625" xr:uid="{00000000-0005-0000-0000-00002E0D0000}"/>
    <cellStyle name="Cálculo 3 2 2 5 2 6" xfId="26310" xr:uid="{00000000-0005-0000-0000-00002F0D0000}"/>
    <cellStyle name="Cálculo 3 2 2 5 2 7" xfId="26032" xr:uid="{00000000-0005-0000-0000-0000300D0000}"/>
    <cellStyle name="Cálculo 3 2 2 5 2 8" xfId="25698" xr:uid="{00000000-0005-0000-0000-0000310D0000}"/>
    <cellStyle name="Cálculo 3 2 2 5 2 9" xfId="34826" xr:uid="{00000000-0005-0000-0000-0000320D0000}"/>
    <cellStyle name="Cálculo 3 2 2 5 3" xfId="3984" xr:uid="{00000000-0005-0000-0000-0000330D0000}"/>
    <cellStyle name="Cálculo 3 2 2 5 3 2" xfId="5410" xr:uid="{00000000-0005-0000-0000-0000340D0000}"/>
    <cellStyle name="Cálculo 3 2 2 5 3 2 2" xfId="14564" xr:uid="{00000000-0005-0000-0000-0000350D0000}"/>
    <cellStyle name="Cálculo 3 2 2 5 3 2 3" xfId="21560" xr:uid="{00000000-0005-0000-0000-0000360D0000}"/>
    <cellStyle name="Cálculo 3 2 2 5 3 2 4" xfId="26935" xr:uid="{00000000-0005-0000-0000-0000370D0000}"/>
    <cellStyle name="Cálculo 3 2 2 5 3 2 5" xfId="32455" xr:uid="{00000000-0005-0000-0000-0000380D0000}"/>
    <cellStyle name="Cálculo 3 2 2 5 3 2 6" xfId="36130" xr:uid="{00000000-0005-0000-0000-0000390D0000}"/>
    <cellStyle name="Cálculo 3 2 2 5 3 2 7" xfId="38856" xr:uid="{00000000-0005-0000-0000-00003A0D0000}"/>
    <cellStyle name="Cálculo 3 2 2 5 3 3" xfId="13138" xr:uid="{00000000-0005-0000-0000-00003B0D0000}"/>
    <cellStyle name="Cálculo 3 2 2 5 3 4" xfId="20136" xr:uid="{00000000-0005-0000-0000-00003C0D0000}"/>
    <cellStyle name="Cálculo 3 2 2 5 3 5" xfId="27833" xr:uid="{00000000-0005-0000-0000-00003D0D0000}"/>
    <cellStyle name="Cálculo 3 2 2 5 3 6" xfId="28652" xr:uid="{00000000-0005-0000-0000-00003E0D0000}"/>
    <cellStyle name="Cálculo 3 2 2 5 3 7" xfId="25615" xr:uid="{00000000-0005-0000-0000-00003F0D0000}"/>
    <cellStyle name="Cálculo 3 2 2 5 3 8" xfId="25824" xr:uid="{00000000-0005-0000-0000-0000400D0000}"/>
    <cellStyle name="Cálculo 3 2 2 5 3 9" xfId="31259" xr:uid="{00000000-0005-0000-0000-0000410D0000}"/>
    <cellStyle name="Cálculo 3 2 2 5 4" xfId="4422" xr:uid="{00000000-0005-0000-0000-0000420D0000}"/>
    <cellStyle name="Cálculo 3 2 2 5 4 2" xfId="5411" xr:uid="{00000000-0005-0000-0000-0000430D0000}"/>
    <cellStyle name="Cálculo 3 2 2 5 4 2 2" xfId="14565" xr:uid="{00000000-0005-0000-0000-0000440D0000}"/>
    <cellStyle name="Cálculo 3 2 2 5 4 2 3" xfId="21561" xr:uid="{00000000-0005-0000-0000-0000450D0000}"/>
    <cellStyle name="Cálculo 3 2 2 5 4 2 4" xfId="24934" xr:uid="{00000000-0005-0000-0000-0000460D0000}"/>
    <cellStyle name="Cálculo 3 2 2 5 4 2 5" xfId="32456" xr:uid="{00000000-0005-0000-0000-0000470D0000}"/>
    <cellStyle name="Cálculo 3 2 2 5 4 2 6" xfId="36131" xr:uid="{00000000-0005-0000-0000-0000480D0000}"/>
    <cellStyle name="Cálculo 3 2 2 5 4 2 7" xfId="38857" xr:uid="{00000000-0005-0000-0000-0000490D0000}"/>
    <cellStyle name="Cálculo 3 2 2 5 4 3" xfId="13576" xr:uid="{00000000-0005-0000-0000-00004A0D0000}"/>
    <cellStyle name="Cálculo 3 2 2 5 4 4" xfId="20574" xr:uid="{00000000-0005-0000-0000-00004B0D0000}"/>
    <cellStyle name="Cálculo 3 2 2 5 4 5" xfId="27624" xr:uid="{00000000-0005-0000-0000-00004C0D0000}"/>
    <cellStyle name="Cálculo 3 2 2 5 4 6" xfId="25028" xr:uid="{00000000-0005-0000-0000-00004D0D0000}"/>
    <cellStyle name="Cálculo 3 2 2 5 4 7" xfId="17316" xr:uid="{00000000-0005-0000-0000-00004E0D0000}"/>
    <cellStyle name="Cálculo 3 2 2 5 4 8" xfId="25835" xr:uid="{00000000-0005-0000-0000-00004F0D0000}"/>
    <cellStyle name="Cálculo 3 2 2 5 4 9" xfId="31246" xr:uid="{00000000-0005-0000-0000-0000500D0000}"/>
    <cellStyle name="Cálculo 3 2 2 5 5" xfId="4676" xr:uid="{00000000-0005-0000-0000-0000510D0000}"/>
    <cellStyle name="Cálculo 3 2 2 5 5 2" xfId="5412" xr:uid="{00000000-0005-0000-0000-0000520D0000}"/>
    <cellStyle name="Cálculo 3 2 2 5 5 2 2" xfId="14566" xr:uid="{00000000-0005-0000-0000-0000530D0000}"/>
    <cellStyle name="Cálculo 3 2 2 5 5 2 3" xfId="21562" xr:uid="{00000000-0005-0000-0000-0000540D0000}"/>
    <cellStyle name="Cálculo 3 2 2 5 5 2 4" xfId="26869" xr:uid="{00000000-0005-0000-0000-0000550D0000}"/>
    <cellStyle name="Cálculo 3 2 2 5 5 2 5" xfId="32457" xr:uid="{00000000-0005-0000-0000-0000560D0000}"/>
    <cellStyle name="Cálculo 3 2 2 5 5 2 6" xfId="36132" xr:uid="{00000000-0005-0000-0000-0000570D0000}"/>
    <cellStyle name="Cálculo 3 2 2 5 5 2 7" xfId="38858" xr:uid="{00000000-0005-0000-0000-0000580D0000}"/>
    <cellStyle name="Cálculo 3 2 2 5 5 3" xfId="13830" xr:uid="{00000000-0005-0000-0000-0000590D0000}"/>
    <cellStyle name="Cálculo 3 2 2 5 5 4" xfId="20828" xr:uid="{00000000-0005-0000-0000-00005A0D0000}"/>
    <cellStyle name="Cálculo 3 2 2 5 5 5" xfId="24778" xr:uid="{00000000-0005-0000-0000-00005B0D0000}"/>
    <cellStyle name="Cálculo 3 2 2 5 5 6" xfId="17367" xr:uid="{00000000-0005-0000-0000-00005C0D0000}"/>
    <cellStyle name="Cálculo 3 2 2 5 5 7" xfId="24977" xr:uid="{00000000-0005-0000-0000-00005D0D0000}"/>
    <cellStyle name="Cálculo 3 2 2 5 5 8" xfId="32185" xr:uid="{00000000-0005-0000-0000-00005E0D0000}"/>
    <cellStyle name="Cálculo 3 2 2 5 5 9" xfId="35860" xr:uid="{00000000-0005-0000-0000-00005F0D0000}"/>
    <cellStyle name="Cálculo 3 2 2 5 6" xfId="4922" xr:uid="{00000000-0005-0000-0000-0000600D0000}"/>
    <cellStyle name="Cálculo 3 2 2 5 6 2" xfId="5413" xr:uid="{00000000-0005-0000-0000-0000610D0000}"/>
    <cellStyle name="Cálculo 3 2 2 5 6 2 2" xfId="14567" xr:uid="{00000000-0005-0000-0000-0000620D0000}"/>
    <cellStyle name="Cálculo 3 2 2 5 6 2 3" xfId="21563" xr:uid="{00000000-0005-0000-0000-0000630D0000}"/>
    <cellStyle name="Cálculo 3 2 2 5 6 2 4" xfId="18312" xr:uid="{00000000-0005-0000-0000-0000640D0000}"/>
    <cellStyle name="Cálculo 3 2 2 5 6 2 5" xfId="32458" xr:uid="{00000000-0005-0000-0000-0000650D0000}"/>
    <cellStyle name="Cálculo 3 2 2 5 6 2 6" xfId="36133" xr:uid="{00000000-0005-0000-0000-0000660D0000}"/>
    <cellStyle name="Cálculo 3 2 2 5 6 2 7" xfId="38859" xr:uid="{00000000-0005-0000-0000-0000670D0000}"/>
    <cellStyle name="Cálculo 3 2 2 5 6 3" xfId="14076" xr:uid="{00000000-0005-0000-0000-0000680D0000}"/>
    <cellStyle name="Cálculo 3 2 2 5 6 4" xfId="21074" xr:uid="{00000000-0005-0000-0000-0000690D0000}"/>
    <cellStyle name="Cálculo 3 2 2 5 6 5" xfId="24812" xr:uid="{00000000-0005-0000-0000-00006A0D0000}"/>
    <cellStyle name="Cálculo 3 2 2 5 6 6" xfId="24179" xr:uid="{00000000-0005-0000-0000-00006B0D0000}"/>
    <cellStyle name="Cálculo 3 2 2 5 6 7" xfId="31968" xr:uid="{00000000-0005-0000-0000-00006C0D0000}"/>
    <cellStyle name="Cálculo 3 2 2 5 6 8" xfId="35646" xr:uid="{00000000-0005-0000-0000-00006D0D0000}"/>
    <cellStyle name="Cálculo 3 2 2 5 6 9" xfId="38557" xr:uid="{00000000-0005-0000-0000-00006E0D0000}"/>
    <cellStyle name="Cálculo 3 2 2 5 7" xfId="5408" xr:uid="{00000000-0005-0000-0000-00006F0D0000}"/>
    <cellStyle name="Cálculo 3 2 2 5 7 2" xfId="14562" xr:uid="{00000000-0005-0000-0000-0000700D0000}"/>
    <cellStyle name="Cálculo 3 2 2 5 7 3" xfId="21558" xr:uid="{00000000-0005-0000-0000-0000710D0000}"/>
    <cellStyle name="Cálculo 3 2 2 5 7 4" xfId="24320" xr:uid="{00000000-0005-0000-0000-0000720D0000}"/>
    <cellStyle name="Cálculo 3 2 2 5 7 5" xfId="32453" xr:uid="{00000000-0005-0000-0000-0000730D0000}"/>
    <cellStyle name="Cálculo 3 2 2 5 7 6" xfId="36128" xr:uid="{00000000-0005-0000-0000-0000740D0000}"/>
    <cellStyle name="Cálculo 3 2 2 5 7 7" xfId="38854" xr:uid="{00000000-0005-0000-0000-0000750D0000}"/>
    <cellStyle name="Cálculo 3 2 2 5 8" xfId="11456" xr:uid="{00000000-0005-0000-0000-0000760D0000}"/>
    <cellStyle name="Cálculo 3 2 2 5 9" xfId="18459" xr:uid="{00000000-0005-0000-0000-0000770D0000}"/>
    <cellStyle name="Cálculo 3 2 2 6" xfId="1622" xr:uid="{00000000-0005-0000-0000-0000780D0000}"/>
    <cellStyle name="Cálculo 3 2 2 6 10" xfId="25968" xr:uid="{00000000-0005-0000-0000-0000790D0000}"/>
    <cellStyle name="Cálculo 3 2 2 6 11" xfId="17378" xr:uid="{00000000-0005-0000-0000-00007A0D0000}"/>
    <cellStyle name="Cálculo 3 2 2 6 12" xfId="34933" xr:uid="{00000000-0005-0000-0000-00007B0D0000}"/>
    <cellStyle name="Cálculo 3 2 2 6 13" xfId="38396" xr:uid="{00000000-0005-0000-0000-00007C0D0000}"/>
    <cellStyle name="Cálculo 3 2 2 6 2" xfId="3278" xr:uid="{00000000-0005-0000-0000-00007D0D0000}"/>
    <cellStyle name="Cálculo 3 2 2 6 2 2" xfId="5415" xr:uid="{00000000-0005-0000-0000-00007E0D0000}"/>
    <cellStyle name="Cálculo 3 2 2 6 2 2 2" xfId="14569" xr:uid="{00000000-0005-0000-0000-00007F0D0000}"/>
    <cellStyle name="Cálculo 3 2 2 6 2 2 3" xfId="21565" xr:uid="{00000000-0005-0000-0000-0000800D0000}"/>
    <cellStyle name="Cálculo 3 2 2 6 2 2 4" xfId="25483" xr:uid="{00000000-0005-0000-0000-0000810D0000}"/>
    <cellStyle name="Cálculo 3 2 2 6 2 2 5" xfId="32460" xr:uid="{00000000-0005-0000-0000-0000820D0000}"/>
    <cellStyle name="Cálculo 3 2 2 6 2 2 6" xfId="36135" xr:uid="{00000000-0005-0000-0000-0000830D0000}"/>
    <cellStyle name="Cálculo 3 2 2 6 2 2 7" xfId="38861" xr:uid="{00000000-0005-0000-0000-0000840D0000}"/>
    <cellStyle name="Cálculo 3 2 2 6 2 3" xfId="12432" xr:uid="{00000000-0005-0000-0000-0000850D0000}"/>
    <cellStyle name="Cálculo 3 2 2 6 2 4" xfId="19434" xr:uid="{00000000-0005-0000-0000-0000860D0000}"/>
    <cellStyle name="Cálculo 3 2 2 6 2 5" xfId="28188" xr:uid="{00000000-0005-0000-0000-0000870D0000}"/>
    <cellStyle name="Cálculo 3 2 2 6 2 6" xfId="26466" xr:uid="{00000000-0005-0000-0000-0000880D0000}"/>
    <cellStyle name="Cálculo 3 2 2 6 2 7" xfId="29711" xr:uid="{00000000-0005-0000-0000-0000890D0000}"/>
    <cellStyle name="Cálculo 3 2 2 6 2 8" xfId="25856" xr:uid="{00000000-0005-0000-0000-00008A0D0000}"/>
    <cellStyle name="Cálculo 3 2 2 6 2 9" xfId="31606" xr:uid="{00000000-0005-0000-0000-00008B0D0000}"/>
    <cellStyle name="Cálculo 3 2 2 6 3" xfId="2953" xr:uid="{00000000-0005-0000-0000-00008C0D0000}"/>
    <cellStyle name="Cálculo 3 2 2 6 3 2" xfId="5416" xr:uid="{00000000-0005-0000-0000-00008D0D0000}"/>
    <cellStyle name="Cálculo 3 2 2 6 3 2 2" xfId="14570" xr:uid="{00000000-0005-0000-0000-00008E0D0000}"/>
    <cellStyle name="Cálculo 3 2 2 6 3 2 3" xfId="21566" xr:uid="{00000000-0005-0000-0000-00008F0D0000}"/>
    <cellStyle name="Cálculo 3 2 2 6 3 2 4" xfId="24939" xr:uid="{00000000-0005-0000-0000-0000900D0000}"/>
    <cellStyle name="Cálculo 3 2 2 6 3 2 5" xfId="32461" xr:uid="{00000000-0005-0000-0000-0000910D0000}"/>
    <cellStyle name="Cálculo 3 2 2 6 3 2 6" xfId="36136" xr:uid="{00000000-0005-0000-0000-0000920D0000}"/>
    <cellStyle name="Cálculo 3 2 2 6 3 2 7" xfId="38862" xr:uid="{00000000-0005-0000-0000-0000930D0000}"/>
    <cellStyle name="Cálculo 3 2 2 6 3 3" xfId="12107" xr:uid="{00000000-0005-0000-0000-0000940D0000}"/>
    <cellStyle name="Cálculo 3 2 2 6 3 4" xfId="19110" xr:uid="{00000000-0005-0000-0000-0000950D0000}"/>
    <cellStyle name="Cálculo 3 2 2 6 3 5" xfId="28313" xr:uid="{00000000-0005-0000-0000-0000960D0000}"/>
    <cellStyle name="Cálculo 3 2 2 6 3 6" xfId="17393" xr:uid="{00000000-0005-0000-0000-0000970D0000}"/>
    <cellStyle name="Cálculo 3 2 2 6 3 7" xfId="29858" xr:uid="{00000000-0005-0000-0000-0000980D0000}"/>
    <cellStyle name="Cálculo 3 2 2 6 3 8" xfId="31107" xr:uid="{00000000-0005-0000-0000-0000990D0000}"/>
    <cellStyle name="Cálculo 3 2 2 6 3 9" xfId="34991" xr:uid="{00000000-0005-0000-0000-00009A0D0000}"/>
    <cellStyle name="Cálculo 3 2 2 6 4" xfId="3059" xr:uid="{00000000-0005-0000-0000-00009B0D0000}"/>
    <cellStyle name="Cálculo 3 2 2 6 4 2" xfId="5417" xr:uid="{00000000-0005-0000-0000-00009C0D0000}"/>
    <cellStyle name="Cálculo 3 2 2 6 4 2 2" xfId="14571" xr:uid="{00000000-0005-0000-0000-00009D0D0000}"/>
    <cellStyle name="Cálculo 3 2 2 6 4 2 3" xfId="21567" xr:uid="{00000000-0005-0000-0000-00009E0D0000}"/>
    <cellStyle name="Cálculo 3 2 2 6 4 2 4" xfId="24938" xr:uid="{00000000-0005-0000-0000-00009F0D0000}"/>
    <cellStyle name="Cálculo 3 2 2 6 4 2 5" xfId="32462" xr:uid="{00000000-0005-0000-0000-0000A00D0000}"/>
    <cellStyle name="Cálculo 3 2 2 6 4 2 6" xfId="36137" xr:uid="{00000000-0005-0000-0000-0000A10D0000}"/>
    <cellStyle name="Cálculo 3 2 2 6 4 2 7" xfId="38863" xr:uid="{00000000-0005-0000-0000-0000A20D0000}"/>
    <cellStyle name="Cálculo 3 2 2 6 4 3" xfId="12213" xr:uid="{00000000-0005-0000-0000-0000A30D0000}"/>
    <cellStyle name="Cálculo 3 2 2 6 4 4" xfId="19216" xr:uid="{00000000-0005-0000-0000-0000A40D0000}"/>
    <cellStyle name="Cálculo 3 2 2 6 4 5" xfId="24701" xr:uid="{00000000-0005-0000-0000-0000A50D0000}"/>
    <cellStyle name="Cálculo 3 2 2 6 4 6" xfId="21376" xr:uid="{00000000-0005-0000-0000-0000A60D0000}"/>
    <cellStyle name="Cálculo 3 2 2 6 4 7" xfId="26030" xr:uid="{00000000-0005-0000-0000-0000A70D0000}"/>
    <cellStyle name="Cálculo 3 2 2 6 4 8" xfId="30890" xr:uid="{00000000-0005-0000-0000-0000A80D0000}"/>
    <cellStyle name="Cálculo 3 2 2 6 4 9" xfId="35564" xr:uid="{00000000-0005-0000-0000-0000A90D0000}"/>
    <cellStyle name="Cálculo 3 2 2 6 5" xfId="4296" xr:uid="{00000000-0005-0000-0000-0000AA0D0000}"/>
    <cellStyle name="Cálculo 3 2 2 6 5 2" xfId="5418" xr:uid="{00000000-0005-0000-0000-0000AB0D0000}"/>
    <cellStyle name="Cálculo 3 2 2 6 5 2 2" xfId="14572" xr:uid="{00000000-0005-0000-0000-0000AC0D0000}"/>
    <cellStyle name="Cálculo 3 2 2 6 5 2 3" xfId="21568" xr:uid="{00000000-0005-0000-0000-0000AD0D0000}"/>
    <cellStyle name="Cálculo 3 2 2 6 5 2 4" xfId="24937" xr:uid="{00000000-0005-0000-0000-0000AE0D0000}"/>
    <cellStyle name="Cálculo 3 2 2 6 5 2 5" xfId="32463" xr:uid="{00000000-0005-0000-0000-0000AF0D0000}"/>
    <cellStyle name="Cálculo 3 2 2 6 5 2 6" xfId="36138" xr:uid="{00000000-0005-0000-0000-0000B00D0000}"/>
    <cellStyle name="Cálculo 3 2 2 6 5 2 7" xfId="38864" xr:uid="{00000000-0005-0000-0000-0000B10D0000}"/>
    <cellStyle name="Cálculo 3 2 2 6 5 3" xfId="13450" xr:uid="{00000000-0005-0000-0000-0000B20D0000}"/>
    <cellStyle name="Cálculo 3 2 2 6 5 4" xfId="20448" xr:uid="{00000000-0005-0000-0000-0000B30D0000}"/>
    <cellStyle name="Cálculo 3 2 2 6 5 5" xfId="27684" xr:uid="{00000000-0005-0000-0000-0000B40D0000}"/>
    <cellStyle name="Cálculo 3 2 2 6 5 6" xfId="29223" xr:uid="{00000000-0005-0000-0000-0000B50D0000}"/>
    <cellStyle name="Cálculo 3 2 2 6 5 7" xfId="28963" xr:uid="{00000000-0005-0000-0000-0000B60D0000}"/>
    <cellStyle name="Cálculo 3 2 2 6 5 8" xfId="26545" xr:uid="{00000000-0005-0000-0000-0000B70D0000}"/>
    <cellStyle name="Cálculo 3 2 2 6 5 9" xfId="22565" xr:uid="{00000000-0005-0000-0000-0000B80D0000}"/>
    <cellStyle name="Cálculo 3 2 2 6 6" xfId="5414" xr:uid="{00000000-0005-0000-0000-0000B90D0000}"/>
    <cellStyle name="Cálculo 3 2 2 6 6 2" xfId="14568" xr:uid="{00000000-0005-0000-0000-0000BA0D0000}"/>
    <cellStyle name="Cálculo 3 2 2 6 6 3" xfId="21564" xr:uid="{00000000-0005-0000-0000-0000BB0D0000}"/>
    <cellStyle name="Cálculo 3 2 2 6 6 4" xfId="26942" xr:uid="{00000000-0005-0000-0000-0000BC0D0000}"/>
    <cellStyle name="Cálculo 3 2 2 6 6 5" xfId="32459" xr:uid="{00000000-0005-0000-0000-0000BD0D0000}"/>
    <cellStyle name="Cálculo 3 2 2 6 6 6" xfId="36134" xr:uid="{00000000-0005-0000-0000-0000BE0D0000}"/>
    <cellStyle name="Cálculo 3 2 2 6 6 7" xfId="38860" xr:uid="{00000000-0005-0000-0000-0000BF0D0000}"/>
    <cellStyle name="Cálculo 3 2 2 6 7" xfId="10776" xr:uid="{00000000-0005-0000-0000-0000C00D0000}"/>
    <cellStyle name="Cálculo 3 2 2 6 8" xfId="16539" xr:uid="{00000000-0005-0000-0000-0000C10D0000}"/>
    <cellStyle name="Cálculo 3 2 2 6 9" xfId="17365" xr:uid="{00000000-0005-0000-0000-0000C20D0000}"/>
    <cellStyle name="Cálculo 3 2 2 7" xfId="2450" xr:uid="{00000000-0005-0000-0000-0000C30D0000}"/>
    <cellStyle name="Cálculo 3 2 2 7 2" xfId="5419" xr:uid="{00000000-0005-0000-0000-0000C40D0000}"/>
    <cellStyle name="Cálculo 3 2 2 7 2 2" xfId="14573" xr:uid="{00000000-0005-0000-0000-0000C50D0000}"/>
    <cellStyle name="Cálculo 3 2 2 7 2 3" xfId="21569" xr:uid="{00000000-0005-0000-0000-0000C60D0000}"/>
    <cellStyle name="Cálculo 3 2 2 7 2 4" xfId="24066" xr:uid="{00000000-0005-0000-0000-0000C70D0000}"/>
    <cellStyle name="Cálculo 3 2 2 7 2 5" xfId="32464" xr:uid="{00000000-0005-0000-0000-0000C80D0000}"/>
    <cellStyle name="Cálculo 3 2 2 7 2 6" xfId="36139" xr:uid="{00000000-0005-0000-0000-0000C90D0000}"/>
    <cellStyle name="Cálculo 3 2 2 7 2 7" xfId="38865" xr:uid="{00000000-0005-0000-0000-0000CA0D0000}"/>
    <cellStyle name="Cálculo 3 2 2 7 3" xfId="11604" xr:uid="{00000000-0005-0000-0000-0000CB0D0000}"/>
    <cellStyle name="Cálculo 3 2 2 7 4" xfId="18607" xr:uid="{00000000-0005-0000-0000-0000CC0D0000}"/>
    <cellStyle name="Cálculo 3 2 2 7 5" xfId="17987" xr:uid="{00000000-0005-0000-0000-0000CD0D0000}"/>
    <cellStyle name="Cálculo 3 2 2 7 6" xfId="26198" xr:uid="{00000000-0005-0000-0000-0000CE0D0000}"/>
    <cellStyle name="Cálculo 3 2 2 7 7" xfId="30099" xr:uid="{00000000-0005-0000-0000-0000CF0D0000}"/>
    <cellStyle name="Cálculo 3 2 2 7 8" xfId="31490" xr:uid="{00000000-0005-0000-0000-0000D00D0000}"/>
    <cellStyle name="Cálculo 3 2 2 7 9" xfId="35200" xr:uid="{00000000-0005-0000-0000-0000D10D0000}"/>
    <cellStyle name="Cálculo 3 2 2 8" xfId="2926" xr:uid="{00000000-0005-0000-0000-0000D20D0000}"/>
    <cellStyle name="Cálculo 3 2 2 8 2" xfId="5420" xr:uid="{00000000-0005-0000-0000-0000D30D0000}"/>
    <cellStyle name="Cálculo 3 2 2 8 2 2" xfId="14574" xr:uid="{00000000-0005-0000-0000-0000D40D0000}"/>
    <cellStyle name="Cálculo 3 2 2 8 2 3" xfId="21570" xr:uid="{00000000-0005-0000-0000-0000D50D0000}"/>
    <cellStyle name="Cálculo 3 2 2 8 2 4" xfId="9292" xr:uid="{00000000-0005-0000-0000-0000D60D0000}"/>
    <cellStyle name="Cálculo 3 2 2 8 2 5" xfId="32465" xr:uid="{00000000-0005-0000-0000-0000D70D0000}"/>
    <cellStyle name="Cálculo 3 2 2 8 2 6" xfId="36140" xr:uid="{00000000-0005-0000-0000-0000D80D0000}"/>
    <cellStyle name="Cálculo 3 2 2 8 2 7" xfId="38866" xr:uid="{00000000-0005-0000-0000-0000D90D0000}"/>
    <cellStyle name="Cálculo 3 2 2 8 3" xfId="12080" xr:uid="{00000000-0005-0000-0000-0000DA0D0000}"/>
    <cellStyle name="Cálculo 3 2 2 8 4" xfId="19083" xr:uid="{00000000-0005-0000-0000-0000DB0D0000}"/>
    <cellStyle name="Cálculo 3 2 2 8 5" xfId="28310" xr:uid="{00000000-0005-0000-0000-0000DC0D0000}"/>
    <cellStyle name="Cálculo 3 2 2 8 6" xfId="26380" xr:uid="{00000000-0005-0000-0000-0000DD0D0000}"/>
    <cellStyle name="Cálculo 3 2 2 8 7" xfId="25658" xr:uid="{00000000-0005-0000-0000-0000DE0D0000}"/>
    <cellStyle name="Cálculo 3 2 2 8 8" xfId="17319" xr:uid="{00000000-0005-0000-0000-0000DF0D0000}"/>
    <cellStyle name="Cálculo 3 2 2 8 9" xfId="24400" xr:uid="{00000000-0005-0000-0000-0000E00D0000}"/>
    <cellStyle name="Cálculo 3 2 2 9" xfId="3108" xr:uid="{00000000-0005-0000-0000-0000E10D0000}"/>
    <cellStyle name="Cálculo 3 2 2 9 2" xfId="5421" xr:uid="{00000000-0005-0000-0000-0000E20D0000}"/>
    <cellStyle name="Cálculo 3 2 2 9 2 2" xfId="14575" xr:uid="{00000000-0005-0000-0000-0000E30D0000}"/>
    <cellStyle name="Cálculo 3 2 2 9 2 3" xfId="21571" xr:uid="{00000000-0005-0000-0000-0000E40D0000}"/>
    <cellStyle name="Cálculo 3 2 2 9 2 4" xfId="18362" xr:uid="{00000000-0005-0000-0000-0000E50D0000}"/>
    <cellStyle name="Cálculo 3 2 2 9 2 5" xfId="32466" xr:uid="{00000000-0005-0000-0000-0000E60D0000}"/>
    <cellStyle name="Cálculo 3 2 2 9 2 6" xfId="36141" xr:uid="{00000000-0005-0000-0000-0000E70D0000}"/>
    <cellStyle name="Cálculo 3 2 2 9 2 7" xfId="38867" xr:uid="{00000000-0005-0000-0000-0000E80D0000}"/>
    <cellStyle name="Cálculo 3 2 2 9 3" xfId="12262" xr:uid="{00000000-0005-0000-0000-0000E90D0000}"/>
    <cellStyle name="Cálculo 3 2 2 9 4" xfId="19265" xr:uid="{00000000-0005-0000-0000-0000EA0D0000}"/>
    <cellStyle name="Cálculo 3 2 2 9 5" xfId="28269" xr:uid="{00000000-0005-0000-0000-0000EB0D0000}"/>
    <cellStyle name="Cálculo 3 2 2 9 6" xfId="26419" xr:uid="{00000000-0005-0000-0000-0000EC0D0000}"/>
    <cellStyle name="Cálculo 3 2 2 9 7" xfId="26029" xr:uid="{00000000-0005-0000-0000-0000ED0D0000}"/>
    <cellStyle name="Cálculo 3 2 2 9 8" xfId="33762" xr:uid="{00000000-0005-0000-0000-0000EE0D0000}"/>
    <cellStyle name="Cálculo 3 2 2 9 9" xfId="37324" xr:uid="{00000000-0005-0000-0000-0000EF0D0000}"/>
    <cellStyle name="Cálculo 3 2 20" xfId="38452" xr:uid="{00000000-0005-0000-0000-0000F00D0000}"/>
    <cellStyle name="Cálculo 3 2 3" xfId="1906" xr:uid="{00000000-0005-0000-0000-0000F10D0000}"/>
    <cellStyle name="Cálculo 3 2 3 10" xfId="24510" xr:uid="{00000000-0005-0000-0000-0000F20D0000}"/>
    <cellStyle name="Cálculo 3 2 3 11" xfId="28470" xr:uid="{00000000-0005-0000-0000-0000F30D0000}"/>
    <cellStyle name="Cálculo 3 2 3 12" xfId="27879" xr:uid="{00000000-0005-0000-0000-0000F40D0000}"/>
    <cellStyle name="Cálculo 3 2 3 13" xfId="26070" xr:uid="{00000000-0005-0000-0000-0000F50D0000}"/>
    <cellStyle name="Cálculo 3 2 3 14" xfId="24524" xr:uid="{00000000-0005-0000-0000-0000F60D0000}"/>
    <cellStyle name="Cálculo 3 2 3 2" xfId="2571" xr:uid="{00000000-0005-0000-0000-0000F70D0000}"/>
    <cellStyle name="Cálculo 3 2 3 2 2" xfId="5423" xr:uid="{00000000-0005-0000-0000-0000F80D0000}"/>
    <cellStyle name="Cálculo 3 2 3 2 2 2" xfId="14577" xr:uid="{00000000-0005-0000-0000-0000F90D0000}"/>
    <cellStyle name="Cálculo 3 2 3 2 2 3" xfId="21573" xr:uid="{00000000-0005-0000-0000-0000FA0D0000}"/>
    <cellStyle name="Cálculo 3 2 3 2 2 4" xfId="17061" xr:uid="{00000000-0005-0000-0000-0000FB0D0000}"/>
    <cellStyle name="Cálculo 3 2 3 2 2 5" xfId="32468" xr:uid="{00000000-0005-0000-0000-0000FC0D0000}"/>
    <cellStyle name="Cálculo 3 2 3 2 2 6" xfId="36143" xr:uid="{00000000-0005-0000-0000-0000FD0D0000}"/>
    <cellStyle name="Cálculo 3 2 3 2 2 7" xfId="38869" xr:uid="{00000000-0005-0000-0000-0000FE0D0000}"/>
    <cellStyle name="Cálculo 3 2 3 2 3" xfId="11725" xr:uid="{00000000-0005-0000-0000-0000FF0D0000}"/>
    <cellStyle name="Cálculo 3 2 3 2 4" xfId="18728" xr:uid="{00000000-0005-0000-0000-0000000E0000}"/>
    <cellStyle name="Cálculo 3 2 3 2 5" xfId="25452" xr:uid="{00000000-0005-0000-0000-0000010E0000}"/>
    <cellStyle name="Cálculo 3 2 3 2 6" xfId="9367" xr:uid="{00000000-0005-0000-0000-0000020E0000}"/>
    <cellStyle name="Cálculo 3 2 3 2 7" xfId="18273" xr:uid="{00000000-0005-0000-0000-0000030E0000}"/>
    <cellStyle name="Cálculo 3 2 3 2 8" xfId="30882" xr:uid="{00000000-0005-0000-0000-0000040E0000}"/>
    <cellStyle name="Cálculo 3 2 3 2 9" xfId="34818" xr:uid="{00000000-0005-0000-0000-0000050E0000}"/>
    <cellStyle name="Cálculo 3 2 3 3" xfId="3776" xr:uid="{00000000-0005-0000-0000-0000060E0000}"/>
    <cellStyle name="Cálculo 3 2 3 3 2" xfId="5424" xr:uid="{00000000-0005-0000-0000-0000070E0000}"/>
    <cellStyle name="Cálculo 3 2 3 3 2 2" xfId="14578" xr:uid="{00000000-0005-0000-0000-0000080E0000}"/>
    <cellStyle name="Cálculo 3 2 3 3 2 3" xfId="21574" xr:uid="{00000000-0005-0000-0000-0000090E0000}"/>
    <cellStyle name="Cálculo 3 2 3 3 2 4" xfId="26944" xr:uid="{00000000-0005-0000-0000-00000A0E0000}"/>
    <cellStyle name="Cálculo 3 2 3 3 2 5" xfId="32469" xr:uid="{00000000-0005-0000-0000-00000B0E0000}"/>
    <cellStyle name="Cálculo 3 2 3 3 2 6" xfId="36144" xr:uid="{00000000-0005-0000-0000-00000C0E0000}"/>
    <cellStyle name="Cálculo 3 2 3 3 2 7" xfId="38870" xr:uid="{00000000-0005-0000-0000-00000D0E0000}"/>
    <cellStyle name="Cálculo 3 2 3 3 3" xfId="12930" xr:uid="{00000000-0005-0000-0000-00000E0E0000}"/>
    <cellStyle name="Cálculo 3 2 3 3 4" xfId="19929" xr:uid="{00000000-0005-0000-0000-00000F0E0000}"/>
    <cellStyle name="Cálculo 3 2 3 3 5" xfId="27942" xr:uid="{00000000-0005-0000-0000-0000100E0000}"/>
    <cellStyle name="Cálculo 3 2 3 3 6" xfId="26578" xr:uid="{00000000-0005-0000-0000-0000110E0000}"/>
    <cellStyle name="Cálculo 3 2 3 3 7" xfId="21307" xr:uid="{00000000-0005-0000-0000-0000120E0000}"/>
    <cellStyle name="Cálculo 3 2 3 3 8" xfId="31148" xr:uid="{00000000-0005-0000-0000-0000130E0000}"/>
    <cellStyle name="Cálculo 3 2 3 3 9" xfId="30832" xr:uid="{00000000-0005-0000-0000-0000140E0000}"/>
    <cellStyle name="Cálculo 3 2 3 4" xfId="4266" xr:uid="{00000000-0005-0000-0000-0000150E0000}"/>
    <cellStyle name="Cálculo 3 2 3 4 2" xfId="5425" xr:uid="{00000000-0005-0000-0000-0000160E0000}"/>
    <cellStyle name="Cálculo 3 2 3 4 2 2" xfId="14579" xr:uid="{00000000-0005-0000-0000-0000170E0000}"/>
    <cellStyle name="Cálculo 3 2 3 4 2 3" xfId="21575" xr:uid="{00000000-0005-0000-0000-0000180E0000}"/>
    <cellStyle name="Cálculo 3 2 3 4 2 4" xfId="26941" xr:uid="{00000000-0005-0000-0000-0000190E0000}"/>
    <cellStyle name="Cálculo 3 2 3 4 2 5" xfId="32470" xr:uid="{00000000-0005-0000-0000-00001A0E0000}"/>
    <cellStyle name="Cálculo 3 2 3 4 2 6" xfId="36145" xr:uid="{00000000-0005-0000-0000-00001B0E0000}"/>
    <cellStyle name="Cálculo 3 2 3 4 2 7" xfId="38871" xr:uid="{00000000-0005-0000-0000-00001C0E0000}"/>
    <cellStyle name="Cálculo 3 2 3 4 3" xfId="13420" xr:uid="{00000000-0005-0000-0000-00001D0E0000}"/>
    <cellStyle name="Cálculo 3 2 3 4 4" xfId="20418" xr:uid="{00000000-0005-0000-0000-00001E0E0000}"/>
    <cellStyle name="Cálculo 3 2 3 4 5" xfId="17604" xr:uid="{00000000-0005-0000-0000-00001F0E0000}"/>
    <cellStyle name="Cálculo 3 2 3 4 6" xfId="28574" xr:uid="{00000000-0005-0000-0000-0000200E0000}"/>
    <cellStyle name="Cálculo 3 2 3 4 7" xfId="27261" xr:uid="{00000000-0005-0000-0000-0000210E0000}"/>
    <cellStyle name="Cálculo 3 2 3 4 8" xfId="31704" xr:uid="{00000000-0005-0000-0000-0000220E0000}"/>
    <cellStyle name="Cálculo 3 2 3 4 9" xfId="35384" xr:uid="{00000000-0005-0000-0000-0000230E0000}"/>
    <cellStyle name="Cálculo 3 2 3 5" xfId="3693" xr:uid="{00000000-0005-0000-0000-0000240E0000}"/>
    <cellStyle name="Cálculo 3 2 3 5 2" xfId="5426" xr:uid="{00000000-0005-0000-0000-0000250E0000}"/>
    <cellStyle name="Cálculo 3 2 3 5 2 2" xfId="14580" xr:uid="{00000000-0005-0000-0000-0000260E0000}"/>
    <cellStyle name="Cálculo 3 2 3 5 2 3" xfId="21576" xr:uid="{00000000-0005-0000-0000-0000270E0000}"/>
    <cellStyle name="Cálculo 3 2 3 5 2 4" xfId="26940" xr:uid="{00000000-0005-0000-0000-0000280E0000}"/>
    <cellStyle name="Cálculo 3 2 3 5 2 5" xfId="32471" xr:uid="{00000000-0005-0000-0000-0000290E0000}"/>
    <cellStyle name="Cálculo 3 2 3 5 2 6" xfId="36146" xr:uid="{00000000-0005-0000-0000-00002A0E0000}"/>
    <cellStyle name="Cálculo 3 2 3 5 2 7" xfId="38872" xr:uid="{00000000-0005-0000-0000-00002B0E0000}"/>
    <cellStyle name="Cálculo 3 2 3 5 3" xfId="12847" xr:uid="{00000000-0005-0000-0000-00002C0E0000}"/>
    <cellStyle name="Cálculo 3 2 3 5 4" xfId="19846" xr:uid="{00000000-0005-0000-0000-00002D0E0000}"/>
    <cellStyle name="Cálculo 3 2 3 5 5" xfId="23357" xr:uid="{00000000-0005-0000-0000-00002E0E0000}"/>
    <cellStyle name="Cálculo 3 2 3 5 6" xfId="17759" xr:uid="{00000000-0005-0000-0000-00002F0E0000}"/>
    <cellStyle name="Cálculo 3 2 3 5 7" xfId="29544" xr:uid="{00000000-0005-0000-0000-0000300E0000}"/>
    <cellStyle name="Cálculo 3 2 3 5 8" xfId="33567" xr:uid="{00000000-0005-0000-0000-0000310E0000}"/>
    <cellStyle name="Cálculo 3 2 3 5 9" xfId="37235" xr:uid="{00000000-0005-0000-0000-0000320E0000}"/>
    <cellStyle name="Cálculo 3 2 3 6" xfId="2893" xr:uid="{00000000-0005-0000-0000-0000330E0000}"/>
    <cellStyle name="Cálculo 3 2 3 6 2" xfId="5427" xr:uid="{00000000-0005-0000-0000-0000340E0000}"/>
    <cellStyle name="Cálculo 3 2 3 6 2 2" xfId="14581" xr:uid="{00000000-0005-0000-0000-0000350E0000}"/>
    <cellStyle name="Cálculo 3 2 3 6 2 3" xfId="21577" xr:uid="{00000000-0005-0000-0000-0000360E0000}"/>
    <cellStyle name="Cálculo 3 2 3 6 2 4" xfId="26945" xr:uid="{00000000-0005-0000-0000-0000370E0000}"/>
    <cellStyle name="Cálculo 3 2 3 6 2 5" xfId="32472" xr:uid="{00000000-0005-0000-0000-0000380E0000}"/>
    <cellStyle name="Cálculo 3 2 3 6 2 6" xfId="36147" xr:uid="{00000000-0005-0000-0000-0000390E0000}"/>
    <cellStyle name="Cálculo 3 2 3 6 2 7" xfId="38873" xr:uid="{00000000-0005-0000-0000-00003A0E0000}"/>
    <cellStyle name="Cálculo 3 2 3 6 3" xfId="12047" xr:uid="{00000000-0005-0000-0000-00003B0E0000}"/>
    <cellStyle name="Cálculo 3 2 3 6 4" xfId="19050" xr:uid="{00000000-0005-0000-0000-00003C0E0000}"/>
    <cellStyle name="Cálculo 3 2 3 6 5" xfId="24662" xr:uid="{00000000-0005-0000-0000-00003D0E0000}"/>
    <cellStyle name="Cálculo 3 2 3 6 6" xfId="26372" xr:uid="{00000000-0005-0000-0000-00003E0E0000}"/>
    <cellStyle name="Cálculo 3 2 3 6 7" xfId="17026" xr:uid="{00000000-0005-0000-0000-00003F0E0000}"/>
    <cellStyle name="Cálculo 3 2 3 6 8" xfId="33864" xr:uid="{00000000-0005-0000-0000-0000400E0000}"/>
    <cellStyle name="Cálculo 3 2 3 6 9" xfId="37426" xr:uid="{00000000-0005-0000-0000-0000410E0000}"/>
    <cellStyle name="Cálculo 3 2 3 7" xfId="5422" xr:uid="{00000000-0005-0000-0000-0000420E0000}"/>
    <cellStyle name="Cálculo 3 2 3 7 2" xfId="14576" xr:uid="{00000000-0005-0000-0000-0000430E0000}"/>
    <cellStyle name="Cálculo 3 2 3 7 3" xfId="21572" xr:uid="{00000000-0005-0000-0000-0000440E0000}"/>
    <cellStyle name="Cálculo 3 2 3 7 4" xfId="26943" xr:uid="{00000000-0005-0000-0000-0000450E0000}"/>
    <cellStyle name="Cálculo 3 2 3 7 5" xfId="32467" xr:uid="{00000000-0005-0000-0000-0000460E0000}"/>
    <cellStyle name="Cálculo 3 2 3 7 6" xfId="36142" xr:uid="{00000000-0005-0000-0000-0000470E0000}"/>
    <cellStyle name="Cálculo 3 2 3 7 7" xfId="38868" xr:uid="{00000000-0005-0000-0000-0000480E0000}"/>
    <cellStyle name="Cálculo 3 2 3 8" xfId="11060" xr:uid="{00000000-0005-0000-0000-0000490E0000}"/>
    <cellStyle name="Cálculo 3 2 3 9" xfId="15467" xr:uid="{00000000-0005-0000-0000-00004A0E0000}"/>
    <cellStyle name="Cálculo 3 2 4" xfId="2280" xr:uid="{00000000-0005-0000-0000-00004B0E0000}"/>
    <cellStyle name="Cálculo 3 2 4 10" xfId="24153" xr:uid="{00000000-0005-0000-0000-00004C0E0000}"/>
    <cellStyle name="Cálculo 3 2 4 11" xfId="24060" xr:uid="{00000000-0005-0000-0000-00004D0E0000}"/>
    <cellStyle name="Cálculo 3 2 4 12" xfId="30190" xr:uid="{00000000-0005-0000-0000-00004E0E0000}"/>
    <cellStyle name="Cálculo 3 2 4 13" xfId="34166" xr:uid="{00000000-0005-0000-0000-00004F0E0000}"/>
    <cellStyle name="Cálculo 3 2 4 14" xfId="37728" xr:uid="{00000000-0005-0000-0000-0000500E0000}"/>
    <cellStyle name="Cálculo 3 2 4 2" xfId="2680" xr:uid="{00000000-0005-0000-0000-0000510E0000}"/>
    <cellStyle name="Cálculo 3 2 4 2 2" xfId="5429" xr:uid="{00000000-0005-0000-0000-0000520E0000}"/>
    <cellStyle name="Cálculo 3 2 4 2 2 2" xfId="14583" xr:uid="{00000000-0005-0000-0000-0000530E0000}"/>
    <cellStyle name="Cálculo 3 2 4 2 2 3" xfId="21579" xr:uid="{00000000-0005-0000-0000-0000540E0000}"/>
    <cellStyle name="Cálculo 3 2 4 2 2 4" xfId="26946" xr:uid="{00000000-0005-0000-0000-0000550E0000}"/>
    <cellStyle name="Cálculo 3 2 4 2 2 5" xfId="32474" xr:uid="{00000000-0005-0000-0000-0000560E0000}"/>
    <cellStyle name="Cálculo 3 2 4 2 2 6" xfId="36149" xr:uid="{00000000-0005-0000-0000-0000570E0000}"/>
    <cellStyle name="Cálculo 3 2 4 2 2 7" xfId="38875" xr:uid="{00000000-0005-0000-0000-0000580E0000}"/>
    <cellStyle name="Cálculo 3 2 4 2 3" xfId="11834" xr:uid="{00000000-0005-0000-0000-0000590E0000}"/>
    <cellStyle name="Cálculo 3 2 4 2 4" xfId="18837" xr:uid="{00000000-0005-0000-0000-00005A0E0000}"/>
    <cellStyle name="Cálculo 3 2 4 2 5" xfId="28434" xr:uid="{00000000-0005-0000-0000-00005B0E0000}"/>
    <cellStyle name="Cálculo 3 2 4 2 6" xfId="24099" xr:uid="{00000000-0005-0000-0000-00005C0E0000}"/>
    <cellStyle name="Cálculo 3 2 4 2 7" xfId="29993" xr:uid="{00000000-0005-0000-0000-00005D0E0000}"/>
    <cellStyle name="Cálculo 3 2 4 2 8" xfId="31519" xr:uid="{00000000-0005-0000-0000-00005E0E0000}"/>
    <cellStyle name="Cálculo 3 2 4 2 9" xfId="35228" xr:uid="{00000000-0005-0000-0000-00005F0E0000}"/>
    <cellStyle name="Cálculo 3 2 4 3" xfId="3962" xr:uid="{00000000-0005-0000-0000-0000600E0000}"/>
    <cellStyle name="Cálculo 3 2 4 3 2" xfId="5430" xr:uid="{00000000-0005-0000-0000-0000610E0000}"/>
    <cellStyle name="Cálculo 3 2 4 3 2 2" xfId="14584" xr:uid="{00000000-0005-0000-0000-0000620E0000}"/>
    <cellStyle name="Cálculo 3 2 4 3 2 3" xfId="21580" xr:uid="{00000000-0005-0000-0000-0000630E0000}"/>
    <cellStyle name="Cálculo 3 2 4 3 2 4" xfId="24319" xr:uid="{00000000-0005-0000-0000-0000640E0000}"/>
    <cellStyle name="Cálculo 3 2 4 3 2 5" xfId="32475" xr:uid="{00000000-0005-0000-0000-0000650E0000}"/>
    <cellStyle name="Cálculo 3 2 4 3 2 6" xfId="36150" xr:uid="{00000000-0005-0000-0000-0000660E0000}"/>
    <cellStyle name="Cálculo 3 2 4 3 2 7" xfId="38876" xr:uid="{00000000-0005-0000-0000-0000670E0000}"/>
    <cellStyle name="Cálculo 3 2 4 3 3" xfId="13116" xr:uid="{00000000-0005-0000-0000-0000680E0000}"/>
    <cellStyle name="Cálculo 3 2 4 3 4" xfId="20114" xr:uid="{00000000-0005-0000-0000-0000690E0000}"/>
    <cellStyle name="Cálculo 3 2 4 3 5" xfId="24165" xr:uid="{00000000-0005-0000-0000-00006A0E0000}"/>
    <cellStyle name="Cálculo 3 2 4 3 6" xfId="18220" xr:uid="{00000000-0005-0000-0000-00006B0E0000}"/>
    <cellStyle name="Cálculo 3 2 4 3 7" xfId="27286" xr:uid="{00000000-0005-0000-0000-00006C0E0000}"/>
    <cellStyle name="Cálculo 3 2 4 3 8" xfId="31866" xr:uid="{00000000-0005-0000-0000-00006D0E0000}"/>
    <cellStyle name="Cálculo 3 2 4 3 9" xfId="35520" xr:uid="{00000000-0005-0000-0000-00006E0E0000}"/>
    <cellStyle name="Cálculo 3 2 4 4" xfId="4400" xr:uid="{00000000-0005-0000-0000-00006F0E0000}"/>
    <cellStyle name="Cálculo 3 2 4 4 2" xfId="5431" xr:uid="{00000000-0005-0000-0000-0000700E0000}"/>
    <cellStyle name="Cálculo 3 2 4 4 2 2" xfId="14585" xr:uid="{00000000-0005-0000-0000-0000710E0000}"/>
    <cellStyle name="Cálculo 3 2 4 4 2 3" xfId="21581" xr:uid="{00000000-0005-0000-0000-0000720E0000}"/>
    <cellStyle name="Cálculo 3 2 4 4 2 4" xfId="26947" xr:uid="{00000000-0005-0000-0000-0000730E0000}"/>
    <cellStyle name="Cálculo 3 2 4 4 2 5" xfId="32476" xr:uid="{00000000-0005-0000-0000-0000740E0000}"/>
    <cellStyle name="Cálculo 3 2 4 4 2 6" xfId="36151" xr:uid="{00000000-0005-0000-0000-0000750E0000}"/>
    <cellStyle name="Cálculo 3 2 4 4 2 7" xfId="38877" xr:uid="{00000000-0005-0000-0000-0000760E0000}"/>
    <cellStyle name="Cálculo 3 2 4 4 3" xfId="13554" xr:uid="{00000000-0005-0000-0000-0000770E0000}"/>
    <cellStyle name="Cálculo 3 2 4 4 4" xfId="20552" xr:uid="{00000000-0005-0000-0000-0000780E0000}"/>
    <cellStyle name="Cálculo 3 2 4 4 5" xfId="27635" xr:uid="{00000000-0005-0000-0000-0000790E0000}"/>
    <cellStyle name="Cálculo 3 2 4 4 6" xfId="18171" xr:uid="{00000000-0005-0000-0000-00007A0E0000}"/>
    <cellStyle name="Cálculo 3 2 4 4 7" xfId="31898" xr:uid="{00000000-0005-0000-0000-00007B0E0000}"/>
    <cellStyle name="Cálculo 3 2 4 4 8" xfId="25847" xr:uid="{00000000-0005-0000-0000-00007C0E0000}"/>
    <cellStyle name="Cálculo 3 2 4 4 9" xfId="25549" xr:uid="{00000000-0005-0000-0000-00007D0E0000}"/>
    <cellStyle name="Cálculo 3 2 4 5" xfId="4654" xr:uid="{00000000-0005-0000-0000-00007E0E0000}"/>
    <cellStyle name="Cálculo 3 2 4 5 2" xfId="5432" xr:uid="{00000000-0005-0000-0000-00007F0E0000}"/>
    <cellStyle name="Cálculo 3 2 4 5 2 2" xfId="14586" xr:uid="{00000000-0005-0000-0000-0000800E0000}"/>
    <cellStyle name="Cálculo 3 2 4 5 2 3" xfId="21582" xr:uid="{00000000-0005-0000-0000-0000810E0000}"/>
    <cellStyle name="Cálculo 3 2 4 5 2 4" xfId="24318" xr:uid="{00000000-0005-0000-0000-0000820E0000}"/>
    <cellStyle name="Cálculo 3 2 4 5 2 5" xfId="32477" xr:uid="{00000000-0005-0000-0000-0000830E0000}"/>
    <cellStyle name="Cálculo 3 2 4 5 2 6" xfId="36152" xr:uid="{00000000-0005-0000-0000-0000840E0000}"/>
    <cellStyle name="Cálculo 3 2 4 5 2 7" xfId="38878" xr:uid="{00000000-0005-0000-0000-0000850E0000}"/>
    <cellStyle name="Cálculo 3 2 4 5 3" xfId="13808" xr:uid="{00000000-0005-0000-0000-0000860E0000}"/>
    <cellStyle name="Cálculo 3 2 4 5 4" xfId="20806" xr:uid="{00000000-0005-0000-0000-0000870E0000}"/>
    <cellStyle name="Cálculo 3 2 4 5 5" xfId="24248" xr:uid="{00000000-0005-0000-0000-0000880E0000}"/>
    <cellStyle name="Cálculo 3 2 4 5 6" xfId="29447" xr:uid="{00000000-0005-0000-0000-0000890E0000}"/>
    <cellStyle name="Cálculo 3 2 4 5 7" xfId="10288" xr:uid="{00000000-0005-0000-0000-00008A0E0000}"/>
    <cellStyle name="Cálculo 3 2 4 5 8" xfId="30963" xr:uid="{00000000-0005-0000-0000-00008B0E0000}"/>
    <cellStyle name="Cálculo 3 2 4 5 9" xfId="34891" xr:uid="{00000000-0005-0000-0000-00008C0E0000}"/>
    <cellStyle name="Cálculo 3 2 4 6" xfId="4900" xr:uid="{00000000-0005-0000-0000-00008D0E0000}"/>
    <cellStyle name="Cálculo 3 2 4 6 2" xfId="5433" xr:uid="{00000000-0005-0000-0000-00008E0E0000}"/>
    <cellStyle name="Cálculo 3 2 4 6 2 2" xfId="14587" xr:uid="{00000000-0005-0000-0000-00008F0E0000}"/>
    <cellStyle name="Cálculo 3 2 4 6 2 3" xfId="21583" xr:uid="{00000000-0005-0000-0000-0000900E0000}"/>
    <cellStyle name="Cálculo 3 2 4 6 2 4" xfId="24936" xr:uid="{00000000-0005-0000-0000-0000910E0000}"/>
    <cellStyle name="Cálculo 3 2 4 6 2 5" xfId="32478" xr:uid="{00000000-0005-0000-0000-0000920E0000}"/>
    <cellStyle name="Cálculo 3 2 4 6 2 6" xfId="36153" xr:uid="{00000000-0005-0000-0000-0000930E0000}"/>
    <cellStyle name="Cálculo 3 2 4 6 2 7" xfId="38879" xr:uid="{00000000-0005-0000-0000-0000940E0000}"/>
    <cellStyle name="Cálculo 3 2 4 6 3" xfId="14054" xr:uid="{00000000-0005-0000-0000-0000950E0000}"/>
    <cellStyle name="Cálculo 3 2 4 6 4" xfId="21052" xr:uid="{00000000-0005-0000-0000-0000960E0000}"/>
    <cellStyle name="Cálculo 3 2 4 6 5" xfId="24266" xr:uid="{00000000-0005-0000-0000-0000970E0000}"/>
    <cellStyle name="Cálculo 3 2 4 6 6" xfId="29455" xr:uid="{00000000-0005-0000-0000-0000980E0000}"/>
    <cellStyle name="Cálculo 3 2 4 6 7" xfId="31946" xr:uid="{00000000-0005-0000-0000-0000990E0000}"/>
    <cellStyle name="Cálculo 3 2 4 6 8" xfId="35624" xr:uid="{00000000-0005-0000-0000-00009A0E0000}"/>
    <cellStyle name="Cálculo 3 2 4 6 9" xfId="38535" xr:uid="{00000000-0005-0000-0000-00009B0E0000}"/>
    <cellStyle name="Cálculo 3 2 4 7" xfId="5428" xr:uid="{00000000-0005-0000-0000-00009C0E0000}"/>
    <cellStyle name="Cálculo 3 2 4 7 2" xfId="14582" xr:uid="{00000000-0005-0000-0000-00009D0E0000}"/>
    <cellStyle name="Cálculo 3 2 4 7 3" xfId="21578" xr:uid="{00000000-0005-0000-0000-00009E0E0000}"/>
    <cellStyle name="Cálculo 3 2 4 7 4" xfId="22820" xr:uid="{00000000-0005-0000-0000-00009F0E0000}"/>
    <cellStyle name="Cálculo 3 2 4 7 5" xfId="32473" xr:uid="{00000000-0005-0000-0000-0000A00E0000}"/>
    <cellStyle name="Cálculo 3 2 4 7 6" xfId="36148" xr:uid="{00000000-0005-0000-0000-0000A10E0000}"/>
    <cellStyle name="Cálculo 3 2 4 7 7" xfId="38874" xr:uid="{00000000-0005-0000-0000-0000A20E0000}"/>
    <cellStyle name="Cálculo 3 2 4 8" xfId="11434" xr:uid="{00000000-0005-0000-0000-0000A30E0000}"/>
    <cellStyle name="Cálculo 3 2 4 9" xfId="18437" xr:uid="{00000000-0005-0000-0000-0000A40E0000}"/>
    <cellStyle name="Cálculo 3 2 5" xfId="1804" xr:uid="{00000000-0005-0000-0000-0000A50E0000}"/>
    <cellStyle name="Cálculo 3 2 5 10" xfId="24381" xr:uid="{00000000-0005-0000-0000-0000A60E0000}"/>
    <cellStyle name="Cálculo 3 2 5 11" xfId="23052" xr:uid="{00000000-0005-0000-0000-0000A70E0000}"/>
    <cellStyle name="Cálculo 3 2 5 12" xfId="25724" xr:uid="{00000000-0005-0000-0000-0000A80E0000}"/>
    <cellStyle name="Cálculo 3 2 5 13" xfId="25763" xr:uid="{00000000-0005-0000-0000-0000A90E0000}"/>
    <cellStyle name="Cálculo 3 2 5 14" xfId="34946" xr:uid="{00000000-0005-0000-0000-0000AA0E0000}"/>
    <cellStyle name="Cálculo 3 2 5 2" xfId="2548" xr:uid="{00000000-0005-0000-0000-0000AB0E0000}"/>
    <cellStyle name="Cálculo 3 2 5 2 2" xfId="5435" xr:uid="{00000000-0005-0000-0000-0000AC0E0000}"/>
    <cellStyle name="Cálculo 3 2 5 2 2 2" xfId="14589" xr:uid="{00000000-0005-0000-0000-0000AD0E0000}"/>
    <cellStyle name="Cálculo 3 2 5 2 2 3" xfId="21585" xr:uid="{00000000-0005-0000-0000-0000AE0E0000}"/>
    <cellStyle name="Cálculo 3 2 5 2 2 4" xfId="26949" xr:uid="{00000000-0005-0000-0000-0000AF0E0000}"/>
    <cellStyle name="Cálculo 3 2 5 2 2 5" xfId="32480" xr:uid="{00000000-0005-0000-0000-0000B00E0000}"/>
    <cellStyle name="Cálculo 3 2 5 2 2 6" xfId="36155" xr:uid="{00000000-0005-0000-0000-0000B10E0000}"/>
    <cellStyle name="Cálculo 3 2 5 2 2 7" xfId="38881" xr:uid="{00000000-0005-0000-0000-0000B20E0000}"/>
    <cellStyle name="Cálculo 3 2 5 2 3" xfId="11702" xr:uid="{00000000-0005-0000-0000-0000B30E0000}"/>
    <cellStyle name="Cálculo 3 2 5 2 4" xfId="18705" xr:uid="{00000000-0005-0000-0000-0000B40E0000}"/>
    <cellStyle name="Cálculo 3 2 5 2 5" xfId="23336" xr:uid="{00000000-0005-0000-0000-0000B50E0000}"/>
    <cellStyle name="Cálculo 3 2 5 2 6" xfId="24401" xr:uid="{00000000-0005-0000-0000-0000B60E0000}"/>
    <cellStyle name="Cálculo 3 2 5 2 7" xfId="30058" xr:uid="{00000000-0005-0000-0000-0000B70E0000}"/>
    <cellStyle name="Cálculo 3 2 5 2 8" xfId="31498" xr:uid="{00000000-0005-0000-0000-0000B80E0000}"/>
    <cellStyle name="Cálculo 3 2 5 2 9" xfId="35214" xr:uid="{00000000-0005-0000-0000-0000B90E0000}"/>
    <cellStyle name="Cálculo 3 2 5 3" xfId="3722" xr:uid="{00000000-0005-0000-0000-0000BA0E0000}"/>
    <cellStyle name="Cálculo 3 2 5 3 2" xfId="5436" xr:uid="{00000000-0005-0000-0000-0000BB0E0000}"/>
    <cellStyle name="Cálculo 3 2 5 3 2 2" xfId="14590" xr:uid="{00000000-0005-0000-0000-0000BC0E0000}"/>
    <cellStyle name="Cálculo 3 2 5 3 2 3" xfId="21586" xr:uid="{00000000-0005-0000-0000-0000BD0E0000}"/>
    <cellStyle name="Cálculo 3 2 5 3 2 4" xfId="22819" xr:uid="{00000000-0005-0000-0000-0000BE0E0000}"/>
    <cellStyle name="Cálculo 3 2 5 3 2 5" xfId="32481" xr:uid="{00000000-0005-0000-0000-0000BF0E0000}"/>
    <cellStyle name="Cálculo 3 2 5 3 2 6" xfId="36156" xr:uid="{00000000-0005-0000-0000-0000C00E0000}"/>
    <cellStyle name="Cálculo 3 2 5 3 2 7" xfId="38882" xr:uid="{00000000-0005-0000-0000-0000C10E0000}"/>
    <cellStyle name="Cálculo 3 2 5 3 3" xfId="12876" xr:uid="{00000000-0005-0000-0000-0000C20E0000}"/>
    <cellStyle name="Cálculo 3 2 5 3 4" xfId="19875" xr:uid="{00000000-0005-0000-0000-0000C30E0000}"/>
    <cellStyle name="Cálculo 3 2 5 3 5" xfId="21355" xr:uid="{00000000-0005-0000-0000-0000C40E0000}"/>
    <cellStyle name="Cálculo 3 2 5 3 6" xfId="28123" xr:uid="{00000000-0005-0000-0000-0000C50E0000}"/>
    <cellStyle name="Cálculo 3 2 5 3 7" xfId="25631" xr:uid="{00000000-0005-0000-0000-0000C60E0000}"/>
    <cellStyle name="Cálculo 3 2 5 3 8" xfId="31635" xr:uid="{00000000-0005-0000-0000-0000C70E0000}"/>
    <cellStyle name="Cálculo 3 2 5 3 9" xfId="35315" xr:uid="{00000000-0005-0000-0000-0000C80E0000}"/>
    <cellStyle name="Cálculo 3 2 5 4" xfId="4226" xr:uid="{00000000-0005-0000-0000-0000C90E0000}"/>
    <cellStyle name="Cálculo 3 2 5 4 2" xfId="5437" xr:uid="{00000000-0005-0000-0000-0000CA0E0000}"/>
    <cellStyle name="Cálculo 3 2 5 4 2 2" xfId="14591" xr:uid="{00000000-0005-0000-0000-0000CB0E0000}"/>
    <cellStyle name="Cálculo 3 2 5 4 2 3" xfId="21587" xr:uid="{00000000-0005-0000-0000-0000CC0E0000}"/>
    <cellStyle name="Cálculo 3 2 5 4 2 4" xfId="26950" xr:uid="{00000000-0005-0000-0000-0000CD0E0000}"/>
    <cellStyle name="Cálculo 3 2 5 4 2 5" xfId="32482" xr:uid="{00000000-0005-0000-0000-0000CE0E0000}"/>
    <cellStyle name="Cálculo 3 2 5 4 2 6" xfId="36157" xr:uid="{00000000-0005-0000-0000-0000CF0E0000}"/>
    <cellStyle name="Cálculo 3 2 5 4 2 7" xfId="38883" xr:uid="{00000000-0005-0000-0000-0000D00E0000}"/>
    <cellStyle name="Cálculo 3 2 5 4 3" xfId="13380" xr:uid="{00000000-0005-0000-0000-0000D10E0000}"/>
    <cellStyle name="Cálculo 3 2 5 4 4" xfId="20378" xr:uid="{00000000-0005-0000-0000-0000D20E0000}"/>
    <cellStyle name="Cálculo 3 2 5 4 5" xfId="27719" xr:uid="{00000000-0005-0000-0000-0000D30E0000}"/>
    <cellStyle name="Cálculo 3 2 5 4 6" xfId="17328" xr:uid="{00000000-0005-0000-0000-0000D40E0000}"/>
    <cellStyle name="Cálculo 3 2 5 4 7" xfId="17519" xr:uid="{00000000-0005-0000-0000-0000D50E0000}"/>
    <cellStyle name="Cálculo 3 2 5 4 8" xfId="33358" xr:uid="{00000000-0005-0000-0000-0000D60E0000}"/>
    <cellStyle name="Cálculo 3 2 5 4 9" xfId="37033" xr:uid="{00000000-0005-0000-0000-0000D70E0000}"/>
    <cellStyle name="Cálculo 3 2 5 5" xfId="3868" xr:uid="{00000000-0005-0000-0000-0000D80E0000}"/>
    <cellStyle name="Cálculo 3 2 5 5 2" xfId="5438" xr:uid="{00000000-0005-0000-0000-0000D90E0000}"/>
    <cellStyle name="Cálculo 3 2 5 5 2 2" xfId="14592" xr:uid="{00000000-0005-0000-0000-0000DA0E0000}"/>
    <cellStyle name="Cálculo 3 2 5 5 2 3" xfId="21588" xr:uid="{00000000-0005-0000-0000-0000DB0E0000}"/>
    <cellStyle name="Cálculo 3 2 5 5 2 4" xfId="26951" xr:uid="{00000000-0005-0000-0000-0000DC0E0000}"/>
    <cellStyle name="Cálculo 3 2 5 5 2 5" xfId="32483" xr:uid="{00000000-0005-0000-0000-0000DD0E0000}"/>
    <cellStyle name="Cálculo 3 2 5 5 2 6" xfId="36158" xr:uid="{00000000-0005-0000-0000-0000DE0E0000}"/>
    <cellStyle name="Cálculo 3 2 5 5 2 7" xfId="38884" xr:uid="{00000000-0005-0000-0000-0000DF0E0000}"/>
    <cellStyle name="Cálculo 3 2 5 5 3" xfId="13022" xr:uid="{00000000-0005-0000-0000-0000E00E0000}"/>
    <cellStyle name="Cálculo 3 2 5 5 4" xfId="20021" xr:uid="{00000000-0005-0000-0000-0000E10E0000}"/>
    <cellStyle name="Cálculo 3 2 5 5 5" xfId="27896" xr:uid="{00000000-0005-0000-0000-0000E20E0000}"/>
    <cellStyle name="Cálculo 3 2 5 5 6" xfId="25053" xr:uid="{00000000-0005-0000-0000-0000E30E0000}"/>
    <cellStyle name="Cálculo 3 2 5 5 7" xfId="25888" xr:uid="{00000000-0005-0000-0000-0000E40E0000}"/>
    <cellStyle name="Cálculo 3 2 5 5 8" xfId="33484" xr:uid="{00000000-0005-0000-0000-0000E50E0000}"/>
    <cellStyle name="Cálculo 3 2 5 5 9" xfId="37152" xr:uid="{00000000-0005-0000-0000-0000E60E0000}"/>
    <cellStyle name="Cálculo 3 2 5 6" xfId="2855" xr:uid="{00000000-0005-0000-0000-0000E70E0000}"/>
    <cellStyle name="Cálculo 3 2 5 6 2" xfId="5439" xr:uid="{00000000-0005-0000-0000-0000E80E0000}"/>
    <cellStyle name="Cálculo 3 2 5 6 2 2" xfId="14593" xr:uid="{00000000-0005-0000-0000-0000E90E0000}"/>
    <cellStyle name="Cálculo 3 2 5 6 2 3" xfId="21589" xr:uid="{00000000-0005-0000-0000-0000EA0E0000}"/>
    <cellStyle name="Cálculo 3 2 5 6 2 4" xfId="26948" xr:uid="{00000000-0005-0000-0000-0000EB0E0000}"/>
    <cellStyle name="Cálculo 3 2 5 6 2 5" xfId="32484" xr:uid="{00000000-0005-0000-0000-0000EC0E0000}"/>
    <cellStyle name="Cálculo 3 2 5 6 2 6" xfId="36159" xr:uid="{00000000-0005-0000-0000-0000ED0E0000}"/>
    <cellStyle name="Cálculo 3 2 5 6 2 7" xfId="38885" xr:uid="{00000000-0005-0000-0000-0000EE0E0000}"/>
    <cellStyle name="Cálculo 3 2 5 6 3" xfId="12009" xr:uid="{00000000-0005-0000-0000-0000EF0E0000}"/>
    <cellStyle name="Cálculo 3 2 5 6 4" xfId="19012" xr:uid="{00000000-0005-0000-0000-0000F00E0000}"/>
    <cellStyle name="Cálculo 3 2 5 6 5" xfId="17437" xr:uid="{00000000-0005-0000-0000-0000F10E0000}"/>
    <cellStyle name="Cálculo 3 2 5 6 6" xfId="17810" xr:uid="{00000000-0005-0000-0000-0000F20E0000}"/>
    <cellStyle name="Cálculo 3 2 5 6 7" xfId="29903" xr:uid="{00000000-0005-0000-0000-0000F30E0000}"/>
    <cellStyle name="Cálculo 3 2 5 6 8" xfId="17771" xr:uid="{00000000-0005-0000-0000-0000F40E0000}"/>
    <cellStyle name="Cálculo 3 2 5 6 9" xfId="31825" xr:uid="{00000000-0005-0000-0000-0000F50E0000}"/>
    <cellStyle name="Cálculo 3 2 5 7" xfId="5434" xr:uid="{00000000-0005-0000-0000-0000F60E0000}"/>
    <cellStyle name="Cálculo 3 2 5 7 2" xfId="14588" xr:uid="{00000000-0005-0000-0000-0000F70E0000}"/>
    <cellStyle name="Cálculo 3 2 5 7 3" xfId="21584" xr:uid="{00000000-0005-0000-0000-0000F80E0000}"/>
    <cellStyle name="Cálculo 3 2 5 7 4" xfId="19695" xr:uid="{00000000-0005-0000-0000-0000F90E0000}"/>
    <cellStyle name="Cálculo 3 2 5 7 5" xfId="32479" xr:uid="{00000000-0005-0000-0000-0000FA0E0000}"/>
    <cellStyle name="Cálculo 3 2 5 7 6" xfId="36154" xr:uid="{00000000-0005-0000-0000-0000FB0E0000}"/>
    <cellStyle name="Cálculo 3 2 5 7 7" xfId="38880" xr:uid="{00000000-0005-0000-0000-0000FC0E0000}"/>
    <cellStyle name="Cálculo 3 2 5 8" xfId="10958" xr:uid="{00000000-0005-0000-0000-0000FD0E0000}"/>
    <cellStyle name="Cálculo 3 2 5 9" xfId="9602" xr:uid="{00000000-0005-0000-0000-0000FE0E0000}"/>
    <cellStyle name="Cálculo 3 2 6" xfId="2029" xr:uid="{00000000-0005-0000-0000-0000FF0E0000}"/>
    <cellStyle name="Cálculo 3 2 6 10" xfId="25148" xr:uid="{00000000-0005-0000-0000-0000000F0000}"/>
    <cellStyle name="Cálculo 3 2 6 11" xfId="26043" xr:uid="{00000000-0005-0000-0000-0000010F0000}"/>
    <cellStyle name="Cálculo 3 2 6 12" xfId="30861" xr:uid="{00000000-0005-0000-0000-0000020F0000}"/>
    <cellStyle name="Cálculo 3 2 6 13" xfId="34784" xr:uid="{00000000-0005-0000-0000-0000030F0000}"/>
    <cellStyle name="Cálculo 3 2 6 14" xfId="38336" xr:uid="{00000000-0005-0000-0000-0000040F0000}"/>
    <cellStyle name="Cálculo 3 2 6 2" xfId="2574" xr:uid="{00000000-0005-0000-0000-0000050F0000}"/>
    <cellStyle name="Cálculo 3 2 6 2 2" xfId="5441" xr:uid="{00000000-0005-0000-0000-0000060F0000}"/>
    <cellStyle name="Cálculo 3 2 6 2 2 2" xfId="14595" xr:uid="{00000000-0005-0000-0000-0000070F0000}"/>
    <cellStyle name="Cálculo 3 2 6 2 2 3" xfId="21591" xr:uid="{00000000-0005-0000-0000-0000080F0000}"/>
    <cellStyle name="Cálculo 3 2 6 2 2 4" xfId="24067" xr:uid="{00000000-0005-0000-0000-0000090F0000}"/>
    <cellStyle name="Cálculo 3 2 6 2 2 5" xfId="32486" xr:uid="{00000000-0005-0000-0000-00000A0F0000}"/>
    <cellStyle name="Cálculo 3 2 6 2 2 6" xfId="36161" xr:uid="{00000000-0005-0000-0000-00000B0F0000}"/>
    <cellStyle name="Cálculo 3 2 6 2 2 7" xfId="38887" xr:uid="{00000000-0005-0000-0000-00000C0F0000}"/>
    <cellStyle name="Cálculo 3 2 6 2 3" xfId="11728" xr:uid="{00000000-0005-0000-0000-00000D0F0000}"/>
    <cellStyle name="Cálculo 3 2 6 2 4" xfId="18731" xr:uid="{00000000-0005-0000-0000-00000E0F0000}"/>
    <cellStyle name="Cálculo 3 2 6 2 5" xfId="22524" xr:uid="{00000000-0005-0000-0000-00000F0F0000}"/>
    <cellStyle name="Cálculo 3 2 6 2 6" xfId="26256" xr:uid="{00000000-0005-0000-0000-0000100F0000}"/>
    <cellStyle name="Cálculo 3 2 6 2 7" xfId="21295" xr:uid="{00000000-0005-0000-0000-0000110F0000}"/>
    <cellStyle name="Cálculo 3 2 6 2 8" xfId="31085" xr:uid="{00000000-0005-0000-0000-0000120F0000}"/>
    <cellStyle name="Cálculo 3 2 6 2 9" xfId="31321" xr:uid="{00000000-0005-0000-0000-0000130F0000}"/>
    <cellStyle name="Cálculo 3 2 6 3" xfId="3806" xr:uid="{00000000-0005-0000-0000-0000140F0000}"/>
    <cellStyle name="Cálculo 3 2 6 3 2" xfId="5442" xr:uid="{00000000-0005-0000-0000-0000150F0000}"/>
    <cellStyle name="Cálculo 3 2 6 3 2 2" xfId="14596" xr:uid="{00000000-0005-0000-0000-0000160F0000}"/>
    <cellStyle name="Cálculo 3 2 6 3 2 3" xfId="21592" xr:uid="{00000000-0005-0000-0000-0000170F0000}"/>
    <cellStyle name="Cálculo 3 2 6 3 2 4" xfId="26952" xr:uid="{00000000-0005-0000-0000-0000180F0000}"/>
    <cellStyle name="Cálculo 3 2 6 3 2 5" xfId="32487" xr:uid="{00000000-0005-0000-0000-0000190F0000}"/>
    <cellStyle name="Cálculo 3 2 6 3 2 6" xfId="36162" xr:uid="{00000000-0005-0000-0000-00001A0F0000}"/>
    <cellStyle name="Cálculo 3 2 6 3 2 7" xfId="38888" xr:uid="{00000000-0005-0000-0000-00001B0F0000}"/>
    <cellStyle name="Cálculo 3 2 6 3 3" xfId="12960" xr:uid="{00000000-0005-0000-0000-00001C0F0000}"/>
    <cellStyle name="Cálculo 3 2 6 3 4" xfId="19959" xr:uid="{00000000-0005-0000-0000-00001D0F0000}"/>
    <cellStyle name="Cálculo 3 2 6 3 5" xfId="27927" xr:uid="{00000000-0005-0000-0000-00001E0F0000}"/>
    <cellStyle name="Cálculo 3 2 6 3 6" xfId="26591" xr:uid="{00000000-0005-0000-0000-00001F0F0000}"/>
    <cellStyle name="Cálculo 3 2 6 3 7" xfId="17414" xr:uid="{00000000-0005-0000-0000-0000200F0000}"/>
    <cellStyle name="Cálculo 3 2 6 3 8" xfId="31648" xr:uid="{00000000-0005-0000-0000-0000210F0000}"/>
    <cellStyle name="Cálculo 3 2 6 3 9" xfId="35328" xr:uid="{00000000-0005-0000-0000-0000220F0000}"/>
    <cellStyle name="Cálculo 3 2 6 4" xfId="4282" xr:uid="{00000000-0005-0000-0000-0000230F0000}"/>
    <cellStyle name="Cálculo 3 2 6 4 2" xfId="5443" xr:uid="{00000000-0005-0000-0000-0000240F0000}"/>
    <cellStyle name="Cálculo 3 2 6 4 2 2" xfId="14597" xr:uid="{00000000-0005-0000-0000-0000250F0000}"/>
    <cellStyle name="Cálculo 3 2 6 4 2 3" xfId="21593" xr:uid="{00000000-0005-0000-0000-0000260F0000}"/>
    <cellStyle name="Cálculo 3 2 6 4 2 4" xfId="22818" xr:uid="{00000000-0005-0000-0000-0000270F0000}"/>
    <cellStyle name="Cálculo 3 2 6 4 2 5" xfId="32488" xr:uid="{00000000-0005-0000-0000-0000280F0000}"/>
    <cellStyle name="Cálculo 3 2 6 4 2 6" xfId="36163" xr:uid="{00000000-0005-0000-0000-0000290F0000}"/>
    <cellStyle name="Cálculo 3 2 6 4 2 7" xfId="38889" xr:uid="{00000000-0005-0000-0000-00002A0F0000}"/>
    <cellStyle name="Cálculo 3 2 6 4 3" xfId="13436" xr:uid="{00000000-0005-0000-0000-00002B0F0000}"/>
    <cellStyle name="Cálculo 3 2 6 4 4" xfId="20434" xr:uid="{00000000-0005-0000-0000-00002C0F0000}"/>
    <cellStyle name="Cálculo 3 2 6 4 5" xfId="27691" xr:uid="{00000000-0005-0000-0000-00002D0F0000}"/>
    <cellStyle name="Cálculo 3 2 6 4 6" xfId="29221" xr:uid="{00000000-0005-0000-0000-00002E0F0000}"/>
    <cellStyle name="Cálculo 3 2 6 4 7" xfId="22727" xr:uid="{00000000-0005-0000-0000-00002F0F0000}"/>
    <cellStyle name="Cálculo 3 2 6 4 8" xfId="23243" xr:uid="{00000000-0005-0000-0000-0000300F0000}"/>
    <cellStyle name="Cálculo 3 2 6 4 9" xfId="25559" xr:uid="{00000000-0005-0000-0000-0000310F0000}"/>
    <cellStyle name="Cálculo 3 2 6 5" xfId="4556" xr:uid="{00000000-0005-0000-0000-0000320F0000}"/>
    <cellStyle name="Cálculo 3 2 6 5 2" xfId="5444" xr:uid="{00000000-0005-0000-0000-0000330F0000}"/>
    <cellStyle name="Cálculo 3 2 6 5 2 2" xfId="14598" xr:uid="{00000000-0005-0000-0000-0000340F0000}"/>
    <cellStyle name="Cálculo 3 2 6 5 2 3" xfId="21594" xr:uid="{00000000-0005-0000-0000-0000350F0000}"/>
    <cellStyle name="Cálculo 3 2 6 5 2 4" xfId="24935" xr:uid="{00000000-0005-0000-0000-0000360F0000}"/>
    <cellStyle name="Cálculo 3 2 6 5 2 5" xfId="32489" xr:uid="{00000000-0005-0000-0000-0000370F0000}"/>
    <cellStyle name="Cálculo 3 2 6 5 2 6" xfId="36164" xr:uid="{00000000-0005-0000-0000-0000380F0000}"/>
    <cellStyle name="Cálculo 3 2 6 5 2 7" xfId="38890" xr:uid="{00000000-0005-0000-0000-0000390F0000}"/>
    <cellStyle name="Cálculo 3 2 6 5 3" xfId="13710" xr:uid="{00000000-0005-0000-0000-00003A0F0000}"/>
    <cellStyle name="Cálculo 3 2 6 5 4" xfId="20708" xr:uid="{00000000-0005-0000-0000-00003B0F0000}"/>
    <cellStyle name="Cálculo 3 2 6 5 5" xfId="18390" xr:uid="{00000000-0005-0000-0000-00003C0F0000}"/>
    <cellStyle name="Cálculo 3 2 6 5 6" xfId="26703" xr:uid="{00000000-0005-0000-0000-00003D0F0000}"/>
    <cellStyle name="Cálculo 3 2 6 5 7" xfId="26842" xr:uid="{00000000-0005-0000-0000-00003E0F0000}"/>
    <cellStyle name="Cálculo 3 2 6 5 8" xfId="17864" xr:uid="{00000000-0005-0000-0000-00003F0F0000}"/>
    <cellStyle name="Cálculo 3 2 6 5 9" xfId="25641" xr:uid="{00000000-0005-0000-0000-0000400F0000}"/>
    <cellStyle name="Cálculo 3 2 6 6" xfId="4806" xr:uid="{00000000-0005-0000-0000-0000410F0000}"/>
    <cellStyle name="Cálculo 3 2 6 6 2" xfId="5445" xr:uid="{00000000-0005-0000-0000-0000420F0000}"/>
    <cellStyle name="Cálculo 3 2 6 6 2 2" xfId="14599" xr:uid="{00000000-0005-0000-0000-0000430F0000}"/>
    <cellStyle name="Cálculo 3 2 6 6 2 3" xfId="21595" xr:uid="{00000000-0005-0000-0000-0000440F0000}"/>
    <cellStyle name="Cálculo 3 2 6 6 2 4" xfId="26953" xr:uid="{00000000-0005-0000-0000-0000450F0000}"/>
    <cellStyle name="Cálculo 3 2 6 6 2 5" xfId="32490" xr:uid="{00000000-0005-0000-0000-0000460F0000}"/>
    <cellStyle name="Cálculo 3 2 6 6 2 6" xfId="36165" xr:uid="{00000000-0005-0000-0000-0000470F0000}"/>
    <cellStyle name="Cálculo 3 2 6 6 2 7" xfId="38891" xr:uid="{00000000-0005-0000-0000-0000480F0000}"/>
    <cellStyle name="Cálculo 3 2 6 6 3" xfId="13960" xr:uid="{00000000-0005-0000-0000-0000490F0000}"/>
    <cellStyle name="Cálculo 3 2 6 6 4" xfId="20958" xr:uid="{00000000-0005-0000-0000-00004A0F0000}"/>
    <cellStyle name="Cálculo 3 2 6 6 5" xfId="27428" xr:uid="{00000000-0005-0000-0000-00004B0F0000}"/>
    <cellStyle name="Cálculo 3 2 6 6 6" xfId="19705" xr:uid="{00000000-0005-0000-0000-00004C0F0000}"/>
    <cellStyle name="Cálculo 3 2 6 6 7" xfId="28999" xr:uid="{00000000-0005-0000-0000-00004D0F0000}"/>
    <cellStyle name="Cálculo 3 2 6 6 8" xfId="31189" xr:uid="{00000000-0005-0000-0000-00004E0F0000}"/>
    <cellStyle name="Cálculo 3 2 6 6 9" xfId="35063" xr:uid="{00000000-0005-0000-0000-00004F0F0000}"/>
    <cellStyle name="Cálculo 3 2 6 7" xfId="5440" xr:uid="{00000000-0005-0000-0000-0000500F0000}"/>
    <cellStyle name="Cálculo 3 2 6 7 2" xfId="14594" xr:uid="{00000000-0005-0000-0000-0000510F0000}"/>
    <cellStyle name="Cálculo 3 2 6 7 3" xfId="21590" xr:uid="{00000000-0005-0000-0000-0000520F0000}"/>
    <cellStyle name="Cálculo 3 2 6 7 4" xfId="9617" xr:uid="{00000000-0005-0000-0000-0000530F0000}"/>
    <cellStyle name="Cálculo 3 2 6 7 5" xfId="32485" xr:uid="{00000000-0005-0000-0000-0000540F0000}"/>
    <cellStyle name="Cálculo 3 2 6 7 6" xfId="36160" xr:uid="{00000000-0005-0000-0000-0000550F0000}"/>
    <cellStyle name="Cálculo 3 2 6 7 7" xfId="38886" xr:uid="{00000000-0005-0000-0000-0000560F0000}"/>
    <cellStyle name="Cálculo 3 2 6 8" xfId="11183" xr:uid="{00000000-0005-0000-0000-0000570F0000}"/>
    <cellStyle name="Cálculo 3 2 6 9" xfId="9203" xr:uid="{00000000-0005-0000-0000-0000580F0000}"/>
    <cellStyle name="Cálculo 3 2 7" xfId="1621" xr:uid="{00000000-0005-0000-0000-0000590F0000}"/>
    <cellStyle name="Cálculo 3 2 7 10" xfId="25969" xr:uid="{00000000-0005-0000-0000-00005A0F0000}"/>
    <cellStyle name="Cálculo 3 2 7 11" xfId="31011" xr:uid="{00000000-0005-0000-0000-00005B0F0000}"/>
    <cellStyle name="Cálculo 3 2 7 12" xfId="31046" xr:uid="{00000000-0005-0000-0000-00005C0F0000}"/>
    <cellStyle name="Cálculo 3 2 7 13" xfId="31344" xr:uid="{00000000-0005-0000-0000-00005D0F0000}"/>
    <cellStyle name="Cálculo 3 2 7 2" xfId="3277" xr:uid="{00000000-0005-0000-0000-00005E0F0000}"/>
    <cellStyle name="Cálculo 3 2 7 2 2" xfId="5447" xr:uid="{00000000-0005-0000-0000-00005F0F0000}"/>
    <cellStyle name="Cálculo 3 2 7 2 2 2" xfId="14601" xr:uid="{00000000-0005-0000-0000-0000600F0000}"/>
    <cellStyle name="Cálculo 3 2 7 2 2 3" xfId="21597" xr:uid="{00000000-0005-0000-0000-0000610F0000}"/>
    <cellStyle name="Cálculo 3 2 7 2 2 4" xfId="26954" xr:uid="{00000000-0005-0000-0000-0000620F0000}"/>
    <cellStyle name="Cálculo 3 2 7 2 2 5" xfId="32492" xr:uid="{00000000-0005-0000-0000-0000630F0000}"/>
    <cellStyle name="Cálculo 3 2 7 2 2 6" xfId="36167" xr:uid="{00000000-0005-0000-0000-0000640F0000}"/>
    <cellStyle name="Cálculo 3 2 7 2 2 7" xfId="38893" xr:uid="{00000000-0005-0000-0000-0000650F0000}"/>
    <cellStyle name="Cálculo 3 2 7 2 3" xfId="12431" xr:uid="{00000000-0005-0000-0000-0000660F0000}"/>
    <cellStyle name="Cálculo 3 2 7 2 4" xfId="19433" xr:uid="{00000000-0005-0000-0000-0000670F0000}"/>
    <cellStyle name="Cálculo 3 2 7 2 5" xfId="23039" xr:uid="{00000000-0005-0000-0000-0000680F0000}"/>
    <cellStyle name="Cálculo 3 2 7 2 6" xfId="28103" xr:uid="{00000000-0005-0000-0000-0000690F0000}"/>
    <cellStyle name="Cálculo 3 2 7 2 7" xfId="26494" xr:uid="{00000000-0005-0000-0000-00006A0F0000}"/>
    <cellStyle name="Cálculo 3 2 7 2 8" xfId="33688" xr:uid="{00000000-0005-0000-0000-00006B0F0000}"/>
    <cellStyle name="Cálculo 3 2 7 2 9" xfId="37276" xr:uid="{00000000-0005-0000-0000-00006C0F0000}"/>
    <cellStyle name="Cálculo 3 2 7 3" xfId="2844" xr:uid="{00000000-0005-0000-0000-00006D0F0000}"/>
    <cellStyle name="Cálculo 3 2 7 3 2" xfId="5448" xr:uid="{00000000-0005-0000-0000-00006E0F0000}"/>
    <cellStyle name="Cálculo 3 2 7 3 2 2" xfId="14602" xr:uid="{00000000-0005-0000-0000-00006F0F0000}"/>
    <cellStyle name="Cálculo 3 2 7 3 2 3" xfId="21598" xr:uid="{00000000-0005-0000-0000-0000700F0000}"/>
    <cellStyle name="Cálculo 3 2 7 3 2 4" xfId="26939" xr:uid="{00000000-0005-0000-0000-0000710F0000}"/>
    <cellStyle name="Cálculo 3 2 7 3 2 5" xfId="32493" xr:uid="{00000000-0005-0000-0000-0000720F0000}"/>
    <cellStyle name="Cálculo 3 2 7 3 2 6" xfId="36168" xr:uid="{00000000-0005-0000-0000-0000730F0000}"/>
    <cellStyle name="Cálculo 3 2 7 3 2 7" xfId="38894" xr:uid="{00000000-0005-0000-0000-0000740F0000}"/>
    <cellStyle name="Cálculo 3 2 7 3 3" xfId="11998" xr:uid="{00000000-0005-0000-0000-0000750F0000}"/>
    <cellStyle name="Cálculo 3 2 7 3 4" xfId="19001" xr:uid="{00000000-0005-0000-0000-0000760F0000}"/>
    <cellStyle name="Cálculo 3 2 7 3 5" xfId="24652" xr:uid="{00000000-0005-0000-0000-0000770F0000}"/>
    <cellStyle name="Cálculo 3 2 7 3 6" xfId="17837" xr:uid="{00000000-0005-0000-0000-0000780F0000}"/>
    <cellStyle name="Cálculo 3 2 7 3 7" xfId="26505" xr:uid="{00000000-0005-0000-0000-0000790F0000}"/>
    <cellStyle name="Cálculo 3 2 7 3 8" xfId="25190" xr:uid="{00000000-0005-0000-0000-00007A0F0000}"/>
    <cellStyle name="Cálculo 3 2 7 3 9" xfId="33639" xr:uid="{00000000-0005-0000-0000-00007B0F0000}"/>
    <cellStyle name="Cálculo 3 2 7 4" xfId="4253" xr:uid="{00000000-0005-0000-0000-00007C0F0000}"/>
    <cellStyle name="Cálculo 3 2 7 4 2" xfId="5449" xr:uid="{00000000-0005-0000-0000-00007D0F0000}"/>
    <cellStyle name="Cálculo 3 2 7 4 2 2" xfId="14603" xr:uid="{00000000-0005-0000-0000-00007E0F0000}"/>
    <cellStyle name="Cálculo 3 2 7 4 2 3" xfId="21599" xr:uid="{00000000-0005-0000-0000-00007F0F0000}"/>
    <cellStyle name="Cálculo 3 2 7 4 2 4" xfId="26959" xr:uid="{00000000-0005-0000-0000-0000800F0000}"/>
    <cellStyle name="Cálculo 3 2 7 4 2 5" xfId="32494" xr:uid="{00000000-0005-0000-0000-0000810F0000}"/>
    <cellStyle name="Cálculo 3 2 7 4 2 6" xfId="36169" xr:uid="{00000000-0005-0000-0000-0000820F0000}"/>
    <cellStyle name="Cálculo 3 2 7 4 2 7" xfId="38895" xr:uid="{00000000-0005-0000-0000-0000830F0000}"/>
    <cellStyle name="Cálculo 3 2 7 4 3" xfId="13407" xr:uid="{00000000-0005-0000-0000-0000840F0000}"/>
    <cellStyle name="Cálculo 3 2 7 4 4" xfId="20405" xr:uid="{00000000-0005-0000-0000-0000850F0000}"/>
    <cellStyle name="Cálculo 3 2 7 4 5" xfId="21312" xr:uid="{00000000-0005-0000-0000-0000860F0000}"/>
    <cellStyle name="Cálculo 3 2 7 4 6" xfId="24351" xr:uid="{00000000-0005-0000-0000-0000870F0000}"/>
    <cellStyle name="Cálculo 3 2 7 4 7" xfId="25599" xr:uid="{00000000-0005-0000-0000-0000880F0000}"/>
    <cellStyle name="Cálculo 3 2 7 4 8" xfId="33347" xr:uid="{00000000-0005-0000-0000-0000890F0000}"/>
    <cellStyle name="Cálculo 3 2 7 4 9" xfId="37022" xr:uid="{00000000-0005-0000-0000-00008A0F0000}"/>
    <cellStyle name="Cálculo 3 2 7 5" xfId="4191" xr:uid="{00000000-0005-0000-0000-00008B0F0000}"/>
    <cellStyle name="Cálculo 3 2 7 5 2" xfId="5450" xr:uid="{00000000-0005-0000-0000-00008C0F0000}"/>
    <cellStyle name="Cálculo 3 2 7 5 2 2" xfId="14604" xr:uid="{00000000-0005-0000-0000-00008D0F0000}"/>
    <cellStyle name="Cálculo 3 2 7 5 2 3" xfId="21600" xr:uid="{00000000-0005-0000-0000-00008E0F0000}"/>
    <cellStyle name="Cálculo 3 2 7 5 2 4" xfId="24928" xr:uid="{00000000-0005-0000-0000-00008F0F0000}"/>
    <cellStyle name="Cálculo 3 2 7 5 2 5" xfId="32495" xr:uid="{00000000-0005-0000-0000-0000900F0000}"/>
    <cellStyle name="Cálculo 3 2 7 5 2 6" xfId="36170" xr:uid="{00000000-0005-0000-0000-0000910F0000}"/>
    <cellStyle name="Cálculo 3 2 7 5 2 7" xfId="38896" xr:uid="{00000000-0005-0000-0000-0000920F0000}"/>
    <cellStyle name="Cálculo 3 2 7 5 3" xfId="13345" xr:uid="{00000000-0005-0000-0000-0000930F0000}"/>
    <cellStyle name="Cálculo 3 2 7 5 4" xfId="20343" xr:uid="{00000000-0005-0000-0000-0000940F0000}"/>
    <cellStyle name="Cálculo 3 2 7 5 5" xfId="27737" xr:uid="{00000000-0005-0000-0000-0000950F0000}"/>
    <cellStyle name="Cálculo 3 2 7 5 6" xfId="28842" xr:uid="{00000000-0005-0000-0000-0000960F0000}"/>
    <cellStyle name="Cálculo 3 2 7 5 7" xfId="22444" xr:uid="{00000000-0005-0000-0000-0000970F0000}"/>
    <cellStyle name="Cálculo 3 2 7 5 8" xfId="30942" xr:uid="{00000000-0005-0000-0000-0000980F0000}"/>
    <cellStyle name="Cálculo 3 2 7 5 9" xfId="34865" xr:uid="{00000000-0005-0000-0000-0000990F0000}"/>
    <cellStyle name="Cálculo 3 2 7 6" xfId="5446" xr:uid="{00000000-0005-0000-0000-00009A0F0000}"/>
    <cellStyle name="Cálculo 3 2 7 6 2" xfId="14600" xr:uid="{00000000-0005-0000-0000-00009B0F0000}"/>
    <cellStyle name="Cálculo 3 2 7 6 3" xfId="21596" xr:uid="{00000000-0005-0000-0000-00009C0F0000}"/>
    <cellStyle name="Cálculo 3 2 7 6 4" xfId="24316" xr:uid="{00000000-0005-0000-0000-00009D0F0000}"/>
    <cellStyle name="Cálculo 3 2 7 6 5" xfId="32491" xr:uid="{00000000-0005-0000-0000-00009E0F0000}"/>
    <cellStyle name="Cálculo 3 2 7 6 6" xfId="36166" xr:uid="{00000000-0005-0000-0000-00009F0F0000}"/>
    <cellStyle name="Cálculo 3 2 7 6 7" xfId="38892" xr:uid="{00000000-0005-0000-0000-0000A00F0000}"/>
    <cellStyle name="Cálculo 3 2 7 7" xfId="10775" xr:uid="{00000000-0005-0000-0000-0000A10F0000}"/>
    <cellStyle name="Cálculo 3 2 7 8" xfId="16536" xr:uid="{00000000-0005-0000-0000-0000A20F0000}"/>
    <cellStyle name="Cálculo 3 2 7 9" xfId="28691" xr:uid="{00000000-0005-0000-0000-0000A30F0000}"/>
    <cellStyle name="Cálculo 3 2 8" xfId="2449" xr:uid="{00000000-0005-0000-0000-0000A40F0000}"/>
    <cellStyle name="Cálculo 3 2 8 2" xfId="5451" xr:uid="{00000000-0005-0000-0000-0000A50F0000}"/>
    <cellStyle name="Cálculo 3 2 8 2 2" xfId="14605" xr:uid="{00000000-0005-0000-0000-0000A60F0000}"/>
    <cellStyle name="Cálculo 3 2 8 2 3" xfId="21601" xr:uid="{00000000-0005-0000-0000-0000A70F0000}"/>
    <cellStyle name="Cálculo 3 2 8 2 4" xfId="24933" xr:uid="{00000000-0005-0000-0000-0000A80F0000}"/>
    <cellStyle name="Cálculo 3 2 8 2 5" xfId="32496" xr:uid="{00000000-0005-0000-0000-0000A90F0000}"/>
    <cellStyle name="Cálculo 3 2 8 2 6" xfId="36171" xr:uid="{00000000-0005-0000-0000-0000AA0F0000}"/>
    <cellStyle name="Cálculo 3 2 8 2 7" xfId="38897" xr:uid="{00000000-0005-0000-0000-0000AB0F0000}"/>
    <cellStyle name="Cálculo 3 2 8 3" xfId="11603" xr:uid="{00000000-0005-0000-0000-0000AC0F0000}"/>
    <cellStyle name="Cálculo 3 2 8 4" xfId="18606" xr:uid="{00000000-0005-0000-0000-0000AD0F0000}"/>
    <cellStyle name="Cálculo 3 2 8 5" xfId="10064" xr:uid="{00000000-0005-0000-0000-0000AE0F0000}"/>
    <cellStyle name="Cálculo 3 2 8 6" xfId="26189" xr:uid="{00000000-0005-0000-0000-0000AF0F0000}"/>
    <cellStyle name="Cálculo 3 2 8 7" xfId="25666" xr:uid="{00000000-0005-0000-0000-0000B00F0000}"/>
    <cellStyle name="Cálculo 3 2 8 8" xfId="31489" xr:uid="{00000000-0005-0000-0000-0000B10F0000}"/>
    <cellStyle name="Cálculo 3 2 8 9" xfId="35198" xr:uid="{00000000-0005-0000-0000-0000B20F0000}"/>
    <cellStyle name="Cálculo 3 2 9" xfId="2925" xr:uid="{00000000-0005-0000-0000-0000B30F0000}"/>
    <cellStyle name="Cálculo 3 2 9 2" xfId="5452" xr:uid="{00000000-0005-0000-0000-0000B40F0000}"/>
    <cellStyle name="Cálculo 3 2 9 2 2" xfId="14606" xr:uid="{00000000-0005-0000-0000-0000B50F0000}"/>
    <cellStyle name="Cálculo 3 2 9 2 3" xfId="21602" xr:uid="{00000000-0005-0000-0000-0000B60F0000}"/>
    <cellStyle name="Cálculo 3 2 9 2 4" xfId="24061" xr:uid="{00000000-0005-0000-0000-0000B70F0000}"/>
    <cellStyle name="Cálculo 3 2 9 2 5" xfId="32497" xr:uid="{00000000-0005-0000-0000-0000B80F0000}"/>
    <cellStyle name="Cálculo 3 2 9 2 6" xfId="36172" xr:uid="{00000000-0005-0000-0000-0000B90F0000}"/>
    <cellStyle name="Cálculo 3 2 9 2 7" xfId="38898" xr:uid="{00000000-0005-0000-0000-0000BA0F0000}"/>
    <cellStyle name="Cálculo 3 2 9 3" xfId="12079" xr:uid="{00000000-0005-0000-0000-0000BB0F0000}"/>
    <cellStyle name="Cálculo 3 2 9 4" xfId="19082" xr:uid="{00000000-0005-0000-0000-0000BC0F0000}"/>
    <cellStyle name="Cálculo 3 2 9 5" xfId="24666" xr:uid="{00000000-0005-0000-0000-0000BD0F0000}"/>
    <cellStyle name="Cálculo 3 2 9 6" xfId="9606" xr:uid="{00000000-0005-0000-0000-0000BE0F0000}"/>
    <cellStyle name="Cálculo 3 2 9 7" xfId="19769" xr:uid="{00000000-0005-0000-0000-0000BF0F0000}"/>
    <cellStyle name="Cálculo 3 2 9 8" xfId="33848" xr:uid="{00000000-0005-0000-0000-0000C00F0000}"/>
    <cellStyle name="Cálculo 3 2 9 9" xfId="37410" xr:uid="{00000000-0005-0000-0000-0000C10F0000}"/>
    <cellStyle name="Cálculo 3 20" xfId="18313" xr:uid="{00000000-0005-0000-0000-0000C20F0000}"/>
    <cellStyle name="Cálculo 3 21" xfId="31290" xr:uid="{00000000-0005-0000-0000-0000C30F0000}"/>
    <cellStyle name="Cálculo 3 3" xfId="1138" xr:uid="{00000000-0005-0000-0000-0000C40F0000}"/>
    <cellStyle name="Cálculo 3 3 10" xfId="25807" xr:uid="{00000000-0005-0000-0000-0000C50F0000}"/>
    <cellStyle name="Cálculo 3 3 11" xfId="35085" xr:uid="{00000000-0005-0000-0000-0000C60F0000}"/>
    <cellStyle name="Cálculo 3 3 12" xfId="38414" xr:uid="{00000000-0005-0000-0000-0000C70F0000}"/>
    <cellStyle name="Cálculo 3 3 2" xfId="2370" xr:uid="{00000000-0005-0000-0000-0000C80F0000}"/>
    <cellStyle name="Cálculo 3 3 2 10" xfId="19482" xr:uid="{00000000-0005-0000-0000-0000C90F0000}"/>
    <cellStyle name="Cálculo 3 3 2 11" xfId="26156" xr:uid="{00000000-0005-0000-0000-0000CA0F0000}"/>
    <cellStyle name="Cálculo 3 3 2 12" xfId="25674" xr:uid="{00000000-0005-0000-0000-0000CB0F0000}"/>
    <cellStyle name="Cálculo 3 3 2 13" xfId="31479" xr:uid="{00000000-0005-0000-0000-0000CC0F0000}"/>
    <cellStyle name="Cálculo 3 3 2 14" xfId="35183" xr:uid="{00000000-0005-0000-0000-0000CD0F0000}"/>
    <cellStyle name="Cálculo 3 3 2 2" xfId="2770" xr:uid="{00000000-0005-0000-0000-0000CE0F0000}"/>
    <cellStyle name="Cálculo 3 3 2 2 2" xfId="5454" xr:uid="{00000000-0005-0000-0000-0000CF0F0000}"/>
    <cellStyle name="Cálculo 3 3 2 2 2 2" xfId="14608" xr:uid="{00000000-0005-0000-0000-0000D00F0000}"/>
    <cellStyle name="Cálculo 3 3 2 2 2 3" xfId="21604" xr:uid="{00000000-0005-0000-0000-0000D10F0000}"/>
    <cellStyle name="Cálculo 3 3 2 2 2 4" xfId="10103" xr:uid="{00000000-0005-0000-0000-0000D20F0000}"/>
    <cellStyle name="Cálculo 3 3 2 2 2 5" xfId="32499" xr:uid="{00000000-0005-0000-0000-0000D30F0000}"/>
    <cellStyle name="Cálculo 3 3 2 2 2 6" xfId="36174" xr:uid="{00000000-0005-0000-0000-0000D40F0000}"/>
    <cellStyle name="Cálculo 3 3 2 2 2 7" xfId="38900" xr:uid="{00000000-0005-0000-0000-0000D50F0000}"/>
    <cellStyle name="Cálculo 3 3 2 2 3" xfId="11924" xr:uid="{00000000-0005-0000-0000-0000D60F0000}"/>
    <cellStyle name="Cálculo 3 3 2 2 4" xfId="18927" xr:uid="{00000000-0005-0000-0000-0000D70F0000}"/>
    <cellStyle name="Cálculo 3 3 2 2 5" xfId="24643" xr:uid="{00000000-0005-0000-0000-0000D80F0000}"/>
    <cellStyle name="Cálculo 3 3 2 2 6" xfId="18217" xr:uid="{00000000-0005-0000-0000-0000D90F0000}"/>
    <cellStyle name="Cálculo 3 3 2 2 7" xfId="17824" xr:uid="{00000000-0005-0000-0000-0000DA0F0000}"/>
    <cellStyle name="Cálculo 3 3 2 2 8" xfId="23101" xr:uid="{00000000-0005-0000-0000-0000DB0F0000}"/>
    <cellStyle name="Cálculo 3 3 2 2 9" xfId="29669" xr:uid="{00000000-0005-0000-0000-0000DC0F0000}"/>
    <cellStyle name="Cálculo 3 3 2 3" xfId="4052" xr:uid="{00000000-0005-0000-0000-0000DD0F0000}"/>
    <cellStyle name="Cálculo 3 3 2 3 2" xfId="5455" xr:uid="{00000000-0005-0000-0000-0000DE0F0000}"/>
    <cellStyle name="Cálculo 3 3 2 3 2 2" xfId="14609" xr:uid="{00000000-0005-0000-0000-0000DF0F0000}"/>
    <cellStyle name="Cálculo 3 3 2 3 2 3" xfId="21605" xr:uid="{00000000-0005-0000-0000-0000E00F0000}"/>
    <cellStyle name="Cálculo 3 3 2 3 2 4" xfId="10090" xr:uid="{00000000-0005-0000-0000-0000E10F0000}"/>
    <cellStyle name="Cálculo 3 3 2 3 2 5" xfId="32500" xr:uid="{00000000-0005-0000-0000-0000E20F0000}"/>
    <cellStyle name="Cálculo 3 3 2 3 2 6" xfId="36175" xr:uid="{00000000-0005-0000-0000-0000E30F0000}"/>
    <cellStyle name="Cálculo 3 3 2 3 2 7" xfId="38901" xr:uid="{00000000-0005-0000-0000-0000E40F0000}"/>
    <cellStyle name="Cálculo 3 3 2 3 3" xfId="13206" xr:uid="{00000000-0005-0000-0000-0000E50F0000}"/>
    <cellStyle name="Cálculo 3 3 2 3 4" xfId="20204" xr:uid="{00000000-0005-0000-0000-0000E60F0000}"/>
    <cellStyle name="Cálculo 3 3 2 3 5" xfId="9286" xr:uid="{00000000-0005-0000-0000-0000E70F0000}"/>
    <cellStyle name="Cálculo 3 3 2 3 6" xfId="9639" xr:uid="{00000000-0005-0000-0000-0000E80F0000}"/>
    <cellStyle name="Cálculo 3 3 2 3 7" xfId="27281" xr:uid="{00000000-0005-0000-0000-0000E90F0000}"/>
    <cellStyle name="Cálculo 3 3 2 3 8" xfId="17166" xr:uid="{00000000-0005-0000-0000-0000EA0F0000}"/>
    <cellStyle name="Cálculo 3 3 2 3 9" xfId="31254" xr:uid="{00000000-0005-0000-0000-0000EB0F0000}"/>
    <cellStyle name="Cálculo 3 3 2 4" xfId="4490" xr:uid="{00000000-0005-0000-0000-0000EC0F0000}"/>
    <cellStyle name="Cálculo 3 3 2 4 2" xfId="5456" xr:uid="{00000000-0005-0000-0000-0000ED0F0000}"/>
    <cellStyle name="Cálculo 3 3 2 4 2 2" xfId="14610" xr:uid="{00000000-0005-0000-0000-0000EE0F0000}"/>
    <cellStyle name="Cálculo 3 3 2 4 2 3" xfId="21606" xr:uid="{00000000-0005-0000-0000-0000EF0F0000}"/>
    <cellStyle name="Cálculo 3 3 2 4 2 4" xfId="9431" xr:uid="{00000000-0005-0000-0000-0000F00F0000}"/>
    <cellStyle name="Cálculo 3 3 2 4 2 5" xfId="32501" xr:uid="{00000000-0005-0000-0000-0000F10F0000}"/>
    <cellStyle name="Cálculo 3 3 2 4 2 6" xfId="36176" xr:uid="{00000000-0005-0000-0000-0000F20F0000}"/>
    <cellStyle name="Cálculo 3 3 2 4 2 7" xfId="38902" xr:uid="{00000000-0005-0000-0000-0000F30F0000}"/>
    <cellStyle name="Cálculo 3 3 2 4 3" xfId="13644" xr:uid="{00000000-0005-0000-0000-0000F40F0000}"/>
    <cellStyle name="Cálculo 3 3 2 4 4" xfId="20642" xr:uid="{00000000-0005-0000-0000-0000F50F0000}"/>
    <cellStyle name="Cálculo 3 3 2 4 5" xfId="27591" xr:uid="{00000000-0005-0000-0000-0000F60F0000}"/>
    <cellStyle name="Cálculo 3 3 2 4 6" xfId="28588" xr:uid="{00000000-0005-0000-0000-0000F70F0000}"/>
    <cellStyle name="Cálculo 3 3 2 4 7" xfId="27994" xr:uid="{00000000-0005-0000-0000-0000F80F0000}"/>
    <cellStyle name="Cálculo 3 3 2 4 8" xfId="32266" xr:uid="{00000000-0005-0000-0000-0000F90F0000}"/>
    <cellStyle name="Cálculo 3 3 2 4 9" xfId="35941" xr:uid="{00000000-0005-0000-0000-0000FA0F0000}"/>
    <cellStyle name="Cálculo 3 3 2 5" xfId="4744" xr:uid="{00000000-0005-0000-0000-0000FB0F0000}"/>
    <cellStyle name="Cálculo 3 3 2 5 2" xfId="5457" xr:uid="{00000000-0005-0000-0000-0000FC0F0000}"/>
    <cellStyle name="Cálculo 3 3 2 5 2 2" xfId="14611" xr:uid="{00000000-0005-0000-0000-0000FD0F0000}"/>
    <cellStyle name="Cálculo 3 3 2 5 2 3" xfId="21607" xr:uid="{00000000-0005-0000-0000-0000FE0F0000}"/>
    <cellStyle name="Cálculo 3 3 2 5 2 4" xfId="26960" xr:uid="{00000000-0005-0000-0000-0000FF0F0000}"/>
    <cellStyle name="Cálculo 3 3 2 5 2 5" xfId="32502" xr:uid="{00000000-0005-0000-0000-000000100000}"/>
    <cellStyle name="Cálculo 3 3 2 5 2 6" xfId="36177" xr:uid="{00000000-0005-0000-0000-000001100000}"/>
    <cellStyle name="Cálculo 3 3 2 5 2 7" xfId="38903" xr:uid="{00000000-0005-0000-0000-000002100000}"/>
    <cellStyle name="Cálculo 3 3 2 5 3" xfId="13898" xr:uid="{00000000-0005-0000-0000-000003100000}"/>
    <cellStyle name="Cálculo 3 3 2 5 4" xfId="20896" xr:uid="{00000000-0005-0000-0000-000004100000}"/>
    <cellStyle name="Cálculo 3 3 2 5 5" xfId="24256" xr:uid="{00000000-0005-0000-0000-000005100000}"/>
    <cellStyle name="Cálculo 3 3 2 5 6" xfId="28863" xr:uid="{00000000-0005-0000-0000-000006100000}"/>
    <cellStyle name="Cálculo 3 3 2 5 7" xfId="24980" xr:uid="{00000000-0005-0000-0000-000007100000}"/>
    <cellStyle name="Cálculo 3 3 2 5 8" xfId="32150" xr:uid="{00000000-0005-0000-0000-000008100000}"/>
    <cellStyle name="Cálculo 3 3 2 5 9" xfId="35825" xr:uid="{00000000-0005-0000-0000-000009100000}"/>
    <cellStyle name="Cálculo 3 3 2 6" xfId="4990" xr:uid="{00000000-0005-0000-0000-00000A100000}"/>
    <cellStyle name="Cálculo 3 3 2 6 2" xfId="5458" xr:uid="{00000000-0005-0000-0000-00000B100000}"/>
    <cellStyle name="Cálculo 3 3 2 6 2 2" xfId="14612" xr:uid="{00000000-0005-0000-0000-00000C100000}"/>
    <cellStyle name="Cálculo 3 3 2 6 2 3" xfId="21608" xr:uid="{00000000-0005-0000-0000-00000D100000}"/>
    <cellStyle name="Cálculo 3 3 2 6 2 4" xfId="26957" xr:uid="{00000000-0005-0000-0000-00000E100000}"/>
    <cellStyle name="Cálculo 3 3 2 6 2 5" xfId="32503" xr:uid="{00000000-0005-0000-0000-00000F100000}"/>
    <cellStyle name="Cálculo 3 3 2 6 2 6" xfId="36178" xr:uid="{00000000-0005-0000-0000-000010100000}"/>
    <cellStyle name="Cálculo 3 3 2 6 2 7" xfId="38904" xr:uid="{00000000-0005-0000-0000-000011100000}"/>
    <cellStyle name="Cálculo 3 3 2 6 3" xfId="14144" xr:uid="{00000000-0005-0000-0000-000012100000}"/>
    <cellStyle name="Cálculo 3 3 2 6 4" xfId="21142" xr:uid="{00000000-0005-0000-0000-000013100000}"/>
    <cellStyle name="Cálculo 3 3 2 6 5" xfId="19535" xr:uid="{00000000-0005-0000-0000-000014100000}"/>
    <cellStyle name="Cálculo 3 3 2 6 6" xfId="19664" xr:uid="{00000000-0005-0000-0000-000015100000}"/>
    <cellStyle name="Cálculo 3 3 2 6 7" xfId="32036" xr:uid="{00000000-0005-0000-0000-000016100000}"/>
    <cellStyle name="Cálculo 3 3 2 6 8" xfId="35714" xr:uid="{00000000-0005-0000-0000-000017100000}"/>
    <cellStyle name="Cálculo 3 3 2 6 9" xfId="38625" xr:uid="{00000000-0005-0000-0000-000018100000}"/>
    <cellStyle name="Cálculo 3 3 2 7" xfId="5453" xr:uid="{00000000-0005-0000-0000-000019100000}"/>
    <cellStyle name="Cálculo 3 3 2 7 2" xfId="14607" xr:uid="{00000000-0005-0000-0000-00001A100000}"/>
    <cellStyle name="Cálculo 3 3 2 7 3" xfId="21603" xr:uid="{00000000-0005-0000-0000-00001B100000}"/>
    <cellStyle name="Cálculo 3 3 2 7 4" xfId="26958" xr:uid="{00000000-0005-0000-0000-00001C100000}"/>
    <cellStyle name="Cálculo 3 3 2 7 5" xfId="32498" xr:uid="{00000000-0005-0000-0000-00001D100000}"/>
    <cellStyle name="Cálculo 3 3 2 7 6" xfId="36173" xr:uid="{00000000-0005-0000-0000-00001E100000}"/>
    <cellStyle name="Cálculo 3 3 2 7 7" xfId="38899" xr:uid="{00000000-0005-0000-0000-00001F100000}"/>
    <cellStyle name="Cálculo 3 3 2 8" xfId="11524" xr:uid="{00000000-0005-0000-0000-000020100000}"/>
    <cellStyle name="Cálculo 3 3 2 9" xfId="18527" xr:uid="{00000000-0005-0000-0000-000021100000}"/>
    <cellStyle name="Cálculo 3 3 3" xfId="2394" xr:uid="{00000000-0005-0000-0000-000022100000}"/>
    <cellStyle name="Cálculo 3 3 3 10" xfId="22948" xr:uid="{00000000-0005-0000-0000-000023100000}"/>
    <cellStyle name="Cálculo 3 3 3 11" xfId="26168" xr:uid="{00000000-0005-0000-0000-000024100000}"/>
    <cellStyle name="Cálculo 3 3 3 12" xfId="30135" xr:uid="{00000000-0005-0000-0000-000025100000}"/>
    <cellStyle name="Cálculo 3 3 3 13" xfId="30877" xr:uid="{00000000-0005-0000-0000-000026100000}"/>
    <cellStyle name="Cálculo 3 3 3 14" xfId="28521" xr:uid="{00000000-0005-0000-0000-000027100000}"/>
    <cellStyle name="Cálculo 3 3 3 2" xfId="2794" xr:uid="{00000000-0005-0000-0000-000028100000}"/>
    <cellStyle name="Cálculo 3 3 3 2 2" xfId="5460" xr:uid="{00000000-0005-0000-0000-000029100000}"/>
    <cellStyle name="Cálculo 3 3 3 2 2 2" xfId="14614" xr:uid="{00000000-0005-0000-0000-00002A100000}"/>
    <cellStyle name="Cálculo 3 3 3 2 2 3" xfId="21610" xr:uid="{00000000-0005-0000-0000-00002B100000}"/>
    <cellStyle name="Cálculo 3 3 3 2 2 4" xfId="26961" xr:uid="{00000000-0005-0000-0000-00002C100000}"/>
    <cellStyle name="Cálculo 3 3 3 2 2 5" xfId="32505" xr:uid="{00000000-0005-0000-0000-00002D100000}"/>
    <cellStyle name="Cálculo 3 3 3 2 2 6" xfId="36180" xr:uid="{00000000-0005-0000-0000-00002E100000}"/>
    <cellStyle name="Cálculo 3 3 3 2 2 7" xfId="38906" xr:uid="{00000000-0005-0000-0000-00002F100000}"/>
    <cellStyle name="Cálculo 3 3 3 2 3" xfId="11948" xr:uid="{00000000-0005-0000-0000-000030100000}"/>
    <cellStyle name="Cálculo 3 3 3 2 4" xfId="18951" xr:uid="{00000000-0005-0000-0000-000031100000}"/>
    <cellStyle name="Cálculo 3 3 3 2 5" xfId="28386" xr:uid="{00000000-0005-0000-0000-000032100000}"/>
    <cellStyle name="Cálculo 3 3 3 2 6" xfId="27992" xr:uid="{00000000-0005-0000-0000-000033100000}"/>
    <cellStyle name="Cálculo 3 3 3 2 7" xfId="29936" xr:uid="{00000000-0005-0000-0000-000034100000}"/>
    <cellStyle name="Cálculo 3 3 3 2 8" xfId="33913" xr:uid="{00000000-0005-0000-0000-000035100000}"/>
    <cellStyle name="Cálculo 3 3 3 2 9" xfId="37475" xr:uid="{00000000-0005-0000-0000-000036100000}"/>
    <cellStyle name="Cálculo 3 3 3 3" xfId="4076" xr:uid="{00000000-0005-0000-0000-000037100000}"/>
    <cellStyle name="Cálculo 3 3 3 3 2" xfId="5461" xr:uid="{00000000-0005-0000-0000-000038100000}"/>
    <cellStyle name="Cálculo 3 3 3 3 2 2" xfId="14615" xr:uid="{00000000-0005-0000-0000-000039100000}"/>
    <cellStyle name="Cálculo 3 3 3 3 2 3" xfId="21611" xr:uid="{00000000-0005-0000-0000-00003A100000}"/>
    <cellStyle name="Cálculo 3 3 3 3 2 4" xfId="24064" xr:uid="{00000000-0005-0000-0000-00003B100000}"/>
    <cellStyle name="Cálculo 3 3 3 3 2 5" xfId="32506" xr:uid="{00000000-0005-0000-0000-00003C100000}"/>
    <cellStyle name="Cálculo 3 3 3 3 2 6" xfId="36181" xr:uid="{00000000-0005-0000-0000-00003D100000}"/>
    <cellStyle name="Cálculo 3 3 3 3 2 7" xfId="38907" xr:uid="{00000000-0005-0000-0000-00003E100000}"/>
    <cellStyle name="Cálculo 3 3 3 3 3" xfId="13230" xr:uid="{00000000-0005-0000-0000-00003F100000}"/>
    <cellStyle name="Cálculo 3 3 3 3 4" xfId="20228" xr:uid="{00000000-0005-0000-0000-000040100000}"/>
    <cellStyle name="Cálculo 3 3 3 3 5" xfId="9289" xr:uid="{00000000-0005-0000-0000-000041100000}"/>
    <cellStyle name="Cálculo 3 3 3 3 6" xfId="26646" xr:uid="{00000000-0005-0000-0000-000042100000}"/>
    <cellStyle name="Cálculo 3 3 3 3 7" xfId="9304" xr:uid="{00000000-0005-0000-0000-000043100000}"/>
    <cellStyle name="Cálculo 3 3 3 3 8" xfId="31688" xr:uid="{00000000-0005-0000-0000-000044100000}"/>
    <cellStyle name="Cálculo 3 3 3 3 9" xfId="35368" xr:uid="{00000000-0005-0000-0000-000045100000}"/>
    <cellStyle name="Cálculo 3 3 3 4" xfId="4514" xr:uid="{00000000-0005-0000-0000-000046100000}"/>
    <cellStyle name="Cálculo 3 3 3 4 2" xfId="5462" xr:uid="{00000000-0005-0000-0000-000047100000}"/>
    <cellStyle name="Cálculo 3 3 3 4 2 2" xfId="14616" xr:uid="{00000000-0005-0000-0000-000048100000}"/>
    <cellStyle name="Cálculo 3 3 3 4 2 3" xfId="21612" xr:uid="{00000000-0005-0000-0000-000049100000}"/>
    <cellStyle name="Cálculo 3 3 3 4 2 4" xfId="26962" xr:uid="{00000000-0005-0000-0000-00004A100000}"/>
    <cellStyle name="Cálculo 3 3 3 4 2 5" xfId="32507" xr:uid="{00000000-0005-0000-0000-00004B100000}"/>
    <cellStyle name="Cálculo 3 3 3 4 2 6" xfId="36182" xr:uid="{00000000-0005-0000-0000-00004C100000}"/>
    <cellStyle name="Cálculo 3 3 3 4 2 7" xfId="38908" xr:uid="{00000000-0005-0000-0000-00004D100000}"/>
    <cellStyle name="Cálculo 3 3 3 4 3" xfId="13668" xr:uid="{00000000-0005-0000-0000-00004E100000}"/>
    <cellStyle name="Cálculo 3 3 3 4 4" xfId="20666" xr:uid="{00000000-0005-0000-0000-00004F100000}"/>
    <cellStyle name="Cálculo 3 3 3 4 5" xfId="27579" xr:uid="{00000000-0005-0000-0000-000050100000}"/>
    <cellStyle name="Cálculo 3 3 3 4 6" xfId="29527" xr:uid="{00000000-0005-0000-0000-000051100000}"/>
    <cellStyle name="Cálculo 3 3 3 4 7" xfId="28023" xr:uid="{00000000-0005-0000-0000-000052100000}"/>
    <cellStyle name="Cálculo 3 3 3 4 8" xfId="32259" xr:uid="{00000000-0005-0000-0000-000053100000}"/>
    <cellStyle name="Cálculo 3 3 3 4 9" xfId="35934" xr:uid="{00000000-0005-0000-0000-000054100000}"/>
    <cellStyle name="Cálculo 3 3 3 5" xfId="4768" xr:uid="{00000000-0005-0000-0000-000055100000}"/>
    <cellStyle name="Cálculo 3 3 3 5 2" xfId="5463" xr:uid="{00000000-0005-0000-0000-000056100000}"/>
    <cellStyle name="Cálculo 3 3 3 5 2 2" xfId="14617" xr:uid="{00000000-0005-0000-0000-000057100000}"/>
    <cellStyle name="Cálculo 3 3 3 5 2 3" xfId="21613" xr:uid="{00000000-0005-0000-0000-000058100000}"/>
    <cellStyle name="Cálculo 3 3 3 5 2 4" xfId="24317" xr:uid="{00000000-0005-0000-0000-000059100000}"/>
    <cellStyle name="Cálculo 3 3 3 5 2 5" xfId="32508" xr:uid="{00000000-0005-0000-0000-00005A100000}"/>
    <cellStyle name="Cálculo 3 3 3 5 2 6" xfId="36183" xr:uid="{00000000-0005-0000-0000-00005B100000}"/>
    <cellStyle name="Cálculo 3 3 3 5 2 7" xfId="38909" xr:uid="{00000000-0005-0000-0000-00005C100000}"/>
    <cellStyle name="Cálculo 3 3 3 5 3" xfId="13922" xr:uid="{00000000-0005-0000-0000-00005D100000}"/>
    <cellStyle name="Cálculo 3 3 3 5 4" xfId="20920" xr:uid="{00000000-0005-0000-0000-00005E100000}"/>
    <cellStyle name="Cálculo 3 3 3 5 5" xfId="27454" xr:uid="{00000000-0005-0000-0000-00005F100000}"/>
    <cellStyle name="Cálculo 3 3 3 5 6" xfId="28922" xr:uid="{00000000-0005-0000-0000-000060100000}"/>
    <cellStyle name="Cálculo 3 3 3 5 7" xfId="17452" xr:uid="{00000000-0005-0000-0000-000061100000}"/>
    <cellStyle name="Cálculo 3 3 3 5 8" xfId="28982" xr:uid="{00000000-0005-0000-0000-000062100000}"/>
    <cellStyle name="Cálculo 3 3 3 5 9" xfId="31243" xr:uid="{00000000-0005-0000-0000-000063100000}"/>
    <cellStyle name="Cálculo 3 3 3 6" xfId="5014" xr:uid="{00000000-0005-0000-0000-000064100000}"/>
    <cellStyle name="Cálculo 3 3 3 6 2" xfId="5464" xr:uid="{00000000-0005-0000-0000-000065100000}"/>
    <cellStyle name="Cálculo 3 3 3 6 2 2" xfId="14618" xr:uid="{00000000-0005-0000-0000-000066100000}"/>
    <cellStyle name="Cálculo 3 3 3 6 2 3" xfId="21614" xr:uid="{00000000-0005-0000-0000-000067100000}"/>
    <cellStyle name="Cálculo 3 3 3 6 2 4" xfId="26963" xr:uid="{00000000-0005-0000-0000-000068100000}"/>
    <cellStyle name="Cálculo 3 3 3 6 2 5" xfId="32509" xr:uid="{00000000-0005-0000-0000-000069100000}"/>
    <cellStyle name="Cálculo 3 3 3 6 2 6" xfId="36184" xr:uid="{00000000-0005-0000-0000-00006A100000}"/>
    <cellStyle name="Cálculo 3 3 3 6 2 7" xfId="38910" xr:uid="{00000000-0005-0000-0000-00006B100000}"/>
    <cellStyle name="Cálculo 3 3 3 6 3" xfId="14168" xr:uid="{00000000-0005-0000-0000-00006C100000}"/>
    <cellStyle name="Cálculo 3 3 3 6 4" xfId="21166" xr:uid="{00000000-0005-0000-0000-00006D100000}"/>
    <cellStyle name="Cálculo 3 3 3 6 5" xfId="10106" xr:uid="{00000000-0005-0000-0000-00006E100000}"/>
    <cellStyle name="Cálculo 3 3 3 6 6" xfId="24088" xr:uid="{00000000-0005-0000-0000-00006F100000}"/>
    <cellStyle name="Cálculo 3 3 3 6 7" xfId="32060" xr:uid="{00000000-0005-0000-0000-000070100000}"/>
    <cellStyle name="Cálculo 3 3 3 6 8" xfId="35738" xr:uid="{00000000-0005-0000-0000-000071100000}"/>
    <cellStyle name="Cálculo 3 3 3 6 9" xfId="38649" xr:uid="{00000000-0005-0000-0000-000072100000}"/>
    <cellStyle name="Cálculo 3 3 3 7" xfId="5459" xr:uid="{00000000-0005-0000-0000-000073100000}"/>
    <cellStyle name="Cálculo 3 3 3 7 2" xfId="14613" xr:uid="{00000000-0005-0000-0000-000074100000}"/>
    <cellStyle name="Cálculo 3 3 3 7 3" xfId="21609" xr:uid="{00000000-0005-0000-0000-000075100000}"/>
    <cellStyle name="Cálculo 3 3 3 7 4" xfId="9470" xr:uid="{00000000-0005-0000-0000-000076100000}"/>
    <cellStyle name="Cálculo 3 3 3 7 5" xfId="32504" xr:uid="{00000000-0005-0000-0000-000077100000}"/>
    <cellStyle name="Cálculo 3 3 3 7 6" xfId="36179" xr:uid="{00000000-0005-0000-0000-000078100000}"/>
    <cellStyle name="Cálculo 3 3 3 7 7" xfId="38905" xr:uid="{00000000-0005-0000-0000-000079100000}"/>
    <cellStyle name="Cálculo 3 3 3 8" xfId="11548" xr:uid="{00000000-0005-0000-0000-00007A100000}"/>
    <cellStyle name="Cálculo 3 3 3 9" xfId="18551" xr:uid="{00000000-0005-0000-0000-00007B100000}"/>
    <cellStyle name="Cálculo 3 3 4" xfId="2418" xr:uid="{00000000-0005-0000-0000-00007C100000}"/>
    <cellStyle name="Cálculo 3 3 4 10" xfId="17986" xr:uid="{00000000-0005-0000-0000-00007D100000}"/>
    <cellStyle name="Cálculo 3 3 4 11" xfId="26182" xr:uid="{00000000-0005-0000-0000-00007E100000}"/>
    <cellStyle name="Cálculo 3 3 4 12" xfId="25670" xr:uid="{00000000-0005-0000-0000-00007F100000}"/>
    <cellStyle name="Cálculo 3 3 4 13" xfId="31485" xr:uid="{00000000-0005-0000-0000-000080100000}"/>
    <cellStyle name="Cálculo 3 3 4 14" xfId="35195" xr:uid="{00000000-0005-0000-0000-000081100000}"/>
    <cellStyle name="Cálculo 3 3 4 2" xfId="2818" xr:uid="{00000000-0005-0000-0000-000082100000}"/>
    <cellStyle name="Cálculo 3 3 4 2 2" xfId="5466" xr:uid="{00000000-0005-0000-0000-000083100000}"/>
    <cellStyle name="Cálculo 3 3 4 2 2 2" xfId="14620" xr:uid="{00000000-0005-0000-0000-000084100000}"/>
    <cellStyle name="Cálculo 3 3 4 2 2 3" xfId="21616" xr:uid="{00000000-0005-0000-0000-000085100000}"/>
    <cellStyle name="Cálculo 3 3 4 2 2 4" xfId="24932" xr:uid="{00000000-0005-0000-0000-000086100000}"/>
    <cellStyle name="Cálculo 3 3 4 2 2 5" xfId="32511" xr:uid="{00000000-0005-0000-0000-000087100000}"/>
    <cellStyle name="Cálculo 3 3 4 2 2 6" xfId="36186" xr:uid="{00000000-0005-0000-0000-000088100000}"/>
    <cellStyle name="Cálculo 3 3 4 2 2 7" xfId="38912" xr:uid="{00000000-0005-0000-0000-000089100000}"/>
    <cellStyle name="Cálculo 3 3 4 2 3" xfId="11972" xr:uid="{00000000-0005-0000-0000-00008A100000}"/>
    <cellStyle name="Cálculo 3 3 4 2 4" xfId="18975" xr:uid="{00000000-0005-0000-0000-00008B100000}"/>
    <cellStyle name="Cálculo 3 3 4 2 5" xfId="19686" xr:uid="{00000000-0005-0000-0000-00008C100000}"/>
    <cellStyle name="Cálculo 3 3 4 2 6" xfId="19507" xr:uid="{00000000-0005-0000-0000-00008D100000}"/>
    <cellStyle name="Cálculo 3 3 4 2 7" xfId="29925" xr:uid="{00000000-0005-0000-0000-00008E100000}"/>
    <cellStyle name="Cálculo 3 3 4 2 8" xfId="33898" xr:uid="{00000000-0005-0000-0000-00008F100000}"/>
    <cellStyle name="Cálculo 3 3 4 2 9" xfId="37460" xr:uid="{00000000-0005-0000-0000-000090100000}"/>
    <cellStyle name="Cálculo 3 3 4 3" xfId="4100" xr:uid="{00000000-0005-0000-0000-000091100000}"/>
    <cellStyle name="Cálculo 3 3 4 3 2" xfId="5467" xr:uid="{00000000-0005-0000-0000-000092100000}"/>
    <cellStyle name="Cálculo 3 3 4 3 2 2" xfId="14621" xr:uid="{00000000-0005-0000-0000-000093100000}"/>
    <cellStyle name="Cálculo 3 3 4 3 2 3" xfId="21617" xr:uid="{00000000-0005-0000-0000-000094100000}"/>
    <cellStyle name="Cálculo 3 3 4 3 2 4" xfId="26964" xr:uid="{00000000-0005-0000-0000-000095100000}"/>
    <cellStyle name="Cálculo 3 3 4 3 2 5" xfId="32512" xr:uid="{00000000-0005-0000-0000-000096100000}"/>
    <cellStyle name="Cálculo 3 3 4 3 2 6" xfId="36187" xr:uid="{00000000-0005-0000-0000-000097100000}"/>
    <cellStyle name="Cálculo 3 3 4 3 2 7" xfId="38913" xr:uid="{00000000-0005-0000-0000-000098100000}"/>
    <cellStyle name="Cálculo 3 3 4 3 3" xfId="13254" xr:uid="{00000000-0005-0000-0000-000099100000}"/>
    <cellStyle name="Cálculo 3 3 4 3 4" xfId="20252" xr:uid="{00000000-0005-0000-0000-00009A100000}"/>
    <cellStyle name="Cálculo 3 3 4 3 5" xfId="22750" xr:uid="{00000000-0005-0000-0000-00009B100000}"/>
    <cellStyle name="Cálculo 3 3 4 3 6" xfId="28561" xr:uid="{00000000-0005-0000-0000-00009C100000}"/>
    <cellStyle name="Cálculo 3 3 4 3 7" xfId="26085" xr:uid="{00000000-0005-0000-0000-00009D100000}"/>
    <cellStyle name="Cálculo 3 3 4 3 8" xfId="33419" xr:uid="{00000000-0005-0000-0000-00009E100000}"/>
    <cellStyle name="Cálculo 3 3 4 3 9" xfId="37094" xr:uid="{00000000-0005-0000-0000-00009F100000}"/>
    <cellStyle name="Cálculo 3 3 4 4" xfId="4538" xr:uid="{00000000-0005-0000-0000-0000A0100000}"/>
    <cellStyle name="Cálculo 3 3 4 4 2" xfId="5468" xr:uid="{00000000-0005-0000-0000-0000A1100000}"/>
    <cellStyle name="Cálculo 3 3 4 4 2 2" xfId="14622" xr:uid="{00000000-0005-0000-0000-0000A2100000}"/>
    <cellStyle name="Cálculo 3 3 4 4 2 3" xfId="21618" xr:uid="{00000000-0005-0000-0000-0000A3100000}"/>
    <cellStyle name="Cálculo 3 3 4 4 2 4" xfId="26965" xr:uid="{00000000-0005-0000-0000-0000A4100000}"/>
    <cellStyle name="Cálculo 3 3 4 4 2 5" xfId="32513" xr:uid="{00000000-0005-0000-0000-0000A5100000}"/>
    <cellStyle name="Cálculo 3 3 4 4 2 6" xfId="36188" xr:uid="{00000000-0005-0000-0000-0000A6100000}"/>
    <cellStyle name="Cálculo 3 3 4 4 2 7" xfId="38914" xr:uid="{00000000-0005-0000-0000-0000A7100000}"/>
    <cellStyle name="Cálculo 3 3 4 4 3" xfId="13692" xr:uid="{00000000-0005-0000-0000-0000A8100000}"/>
    <cellStyle name="Cálculo 3 3 4 4 4" xfId="20690" xr:uid="{00000000-0005-0000-0000-0000A9100000}"/>
    <cellStyle name="Cálculo 3 3 4 4 5" xfId="15496" xr:uid="{00000000-0005-0000-0000-0000AA100000}"/>
    <cellStyle name="Cálculo 3 3 4 4 6" xfId="22841" xr:uid="{00000000-0005-0000-0000-0000AB100000}"/>
    <cellStyle name="Cálculo 3 3 4 4 7" xfId="26463" xr:uid="{00000000-0005-0000-0000-0000AC100000}"/>
    <cellStyle name="Cálculo 3 3 4 4 8" xfId="31175" xr:uid="{00000000-0005-0000-0000-0000AD100000}"/>
    <cellStyle name="Cálculo 3 3 4 4 9" xfId="25694" xr:uid="{00000000-0005-0000-0000-0000AE100000}"/>
    <cellStyle name="Cálculo 3 3 4 5" xfId="4792" xr:uid="{00000000-0005-0000-0000-0000AF100000}"/>
    <cellStyle name="Cálculo 3 3 4 5 2" xfId="5469" xr:uid="{00000000-0005-0000-0000-0000B0100000}"/>
    <cellStyle name="Cálculo 3 3 4 5 2 2" xfId="14623" xr:uid="{00000000-0005-0000-0000-0000B1100000}"/>
    <cellStyle name="Cálculo 3 3 4 5 2 3" xfId="21619" xr:uid="{00000000-0005-0000-0000-0000B2100000}"/>
    <cellStyle name="Cálculo 3 3 4 5 2 4" xfId="17719" xr:uid="{00000000-0005-0000-0000-0000B3100000}"/>
    <cellStyle name="Cálculo 3 3 4 5 2 5" xfId="32514" xr:uid="{00000000-0005-0000-0000-0000B4100000}"/>
    <cellStyle name="Cálculo 3 3 4 5 2 6" xfId="36189" xr:uid="{00000000-0005-0000-0000-0000B5100000}"/>
    <cellStyle name="Cálculo 3 3 4 5 2 7" xfId="38915" xr:uid="{00000000-0005-0000-0000-0000B6100000}"/>
    <cellStyle name="Cálculo 3 3 4 5 3" xfId="13946" xr:uid="{00000000-0005-0000-0000-0000B7100000}"/>
    <cellStyle name="Cálculo 3 3 4 5 4" xfId="20944" xr:uid="{00000000-0005-0000-0000-0000B8100000}"/>
    <cellStyle name="Cálculo 3 3 4 5 5" xfId="27442" xr:uid="{00000000-0005-0000-0000-0000B9100000}"/>
    <cellStyle name="Cálculo 3 3 4 5 6" xfId="17368" xr:uid="{00000000-0005-0000-0000-0000BA100000}"/>
    <cellStyle name="Cálculo 3 3 4 5 7" xfId="17787" xr:uid="{00000000-0005-0000-0000-0000BB100000}"/>
    <cellStyle name="Cálculo 3 3 4 5 8" xfId="32131" xr:uid="{00000000-0005-0000-0000-0000BC100000}"/>
    <cellStyle name="Cálculo 3 3 4 5 9" xfId="35806" xr:uid="{00000000-0005-0000-0000-0000BD100000}"/>
    <cellStyle name="Cálculo 3 3 4 6" xfId="5038" xr:uid="{00000000-0005-0000-0000-0000BE100000}"/>
    <cellStyle name="Cálculo 3 3 4 6 2" xfId="5470" xr:uid="{00000000-0005-0000-0000-0000BF100000}"/>
    <cellStyle name="Cálculo 3 3 4 6 2 2" xfId="14624" xr:uid="{00000000-0005-0000-0000-0000C0100000}"/>
    <cellStyle name="Cálculo 3 3 4 6 2 3" xfId="21620" xr:uid="{00000000-0005-0000-0000-0000C1100000}"/>
    <cellStyle name="Cálculo 3 3 4 6 2 4" xfId="26966" xr:uid="{00000000-0005-0000-0000-0000C2100000}"/>
    <cellStyle name="Cálculo 3 3 4 6 2 5" xfId="32515" xr:uid="{00000000-0005-0000-0000-0000C3100000}"/>
    <cellStyle name="Cálculo 3 3 4 6 2 6" xfId="36190" xr:uid="{00000000-0005-0000-0000-0000C4100000}"/>
    <cellStyle name="Cálculo 3 3 4 6 2 7" xfId="38916" xr:uid="{00000000-0005-0000-0000-0000C5100000}"/>
    <cellStyle name="Cálculo 3 3 4 6 3" xfId="14192" xr:uid="{00000000-0005-0000-0000-0000C6100000}"/>
    <cellStyle name="Cálculo 3 3 4 6 4" xfId="21190" xr:uid="{00000000-0005-0000-0000-0000C7100000}"/>
    <cellStyle name="Cálculo 3 3 4 6 5" xfId="27320" xr:uid="{00000000-0005-0000-0000-0000C8100000}"/>
    <cellStyle name="Cálculo 3 3 4 6 6" xfId="9376" xr:uid="{00000000-0005-0000-0000-0000C9100000}"/>
    <cellStyle name="Cálculo 3 3 4 6 7" xfId="32084" xr:uid="{00000000-0005-0000-0000-0000CA100000}"/>
    <cellStyle name="Cálculo 3 3 4 6 8" xfId="35762" xr:uid="{00000000-0005-0000-0000-0000CB100000}"/>
    <cellStyle name="Cálculo 3 3 4 6 9" xfId="38673" xr:uid="{00000000-0005-0000-0000-0000CC100000}"/>
    <cellStyle name="Cálculo 3 3 4 7" xfId="5465" xr:uid="{00000000-0005-0000-0000-0000CD100000}"/>
    <cellStyle name="Cálculo 3 3 4 7 2" xfId="14619" xr:uid="{00000000-0005-0000-0000-0000CE100000}"/>
    <cellStyle name="Cálculo 3 3 4 7 3" xfId="21615" xr:uid="{00000000-0005-0000-0000-0000CF100000}"/>
    <cellStyle name="Cálculo 3 3 4 7 4" xfId="26956" xr:uid="{00000000-0005-0000-0000-0000D0100000}"/>
    <cellStyle name="Cálculo 3 3 4 7 5" xfId="32510" xr:uid="{00000000-0005-0000-0000-0000D1100000}"/>
    <cellStyle name="Cálculo 3 3 4 7 6" xfId="36185" xr:uid="{00000000-0005-0000-0000-0000D2100000}"/>
    <cellStyle name="Cálculo 3 3 4 7 7" xfId="38911" xr:uid="{00000000-0005-0000-0000-0000D3100000}"/>
    <cellStyle name="Cálculo 3 3 4 8" xfId="11572" xr:uid="{00000000-0005-0000-0000-0000D4100000}"/>
    <cellStyle name="Cálculo 3 3 4 9" xfId="18575" xr:uid="{00000000-0005-0000-0000-0000D5100000}"/>
    <cellStyle name="Cálculo 3 3 5" xfId="2620" xr:uid="{00000000-0005-0000-0000-0000D6100000}"/>
    <cellStyle name="Cálculo 3 3 5 10" xfId="26279" xr:uid="{00000000-0005-0000-0000-0000D7100000}"/>
    <cellStyle name="Cálculo 3 3 5 11" xfId="25923" xr:uid="{00000000-0005-0000-0000-0000D8100000}"/>
    <cellStyle name="Cálculo 3 3 5 12" xfId="17170" xr:uid="{00000000-0005-0000-0000-0000D9100000}"/>
    <cellStyle name="Cálculo 3 3 5 13" xfId="34195" xr:uid="{00000000-0005-0000-0000-0000DA100000}"/>
    <cellStyle name="Cálculo 3 3 5 2" xfId="3913" xr:uid="{00000000-0005-0000-0000-0000DB100000}"/>
    <cellStyle name="Cálculo 3 3 5 2 2" xfId="5472" xr:uid="{00000000-0005-0000-0000-0000DC100000}"/>
    <cellStyle name="Cálculo 3 3 5 2 2 2" xfId="14626" xr:uid="{00000000-0005-0000-0000-0000DD100000}"/>
    <cellStyle name="Cálculo 3 3 5 2 2 3" xfId="21622" xr:uid="{00000000-0005-0000-0000-0000DE100000}"/>
    <cellStyle name="Cálculo 3 3 5 2 2 4" xfId="26967" xr:uid="{00000000-0005-0000-0000-0000DF100000}"/>
    <cellStyle name="Cálculo 3 3 5 2 2 5" xfId="32517" xr:uid="{00000000-0005-0000-0000-0000E0100000}"/>
    <cellStyle name="Cálculo 3 3 5 2 2 6" xfId="36192" xr:uid="{00000000-0005-0000-0000-0000E1100000}"/>
    <cellStyle name="Cálculo 3 3 5 2 2 7" xfId="38918" xr:uid="{00000000-0005-0000-0000-0000E2100000}"/>
    <cellStyle name="Cálculo 3 3 5 2 3" xfId="13067" xr:uid="{00000000-0005-0000-0000-0000E3100000}"/>
    <cellStyle name="Cálculo 3 3 5 2 4" xfId="20065" xr:uid="{00000000-0005-0000-0000-0000E4100000}"/>
    <cellStyle name="Cálculo 3 3 5 2 5" xfId="27868" xr:uid="{00000000-0005-0000-0000-0000E5100000}"/>
    <cellStyle name="Cálculo 3 3 5 2 6" xfId="26615" xr:uid="{00000000-0005-0000-0000-0000E6100000}"/>
    <cellStyle name="Cálculo 3 3 5 2 7" xfId="26480" xr:uid="{00000000-0005-0000-0000-0000E7100000}"/>
    <cellStyle name="Cálculo 3 3 5 2 8" xfId="29008" xr:uid="{00000000-0005-0000-0000-0000E8100000}"/>
    <cellStyle name="Cálculo 3 3 5 2 9" xfId="35578" xr:uid="{00000000-0005-0000-0000-0000E9100000}"/>
    <cellStyle name="Cálculo 3 3 5 3" xfId="4352" xr:uid="{00000000-0005-0000-0000-0000EA100000}"/>
    <cellStyle name="Cálculo 3 3 5 3 2" xfId="5473" xr:uid="{00000000-0005-0000-0000-0000EB100000}"/>
    <cellStyle name="Cálculo 3 3 5 3 2 2" xfId="14627" xr:uid="{00000000-0005-0000-0000-0000EC100000}"/>
    <cellStyle name="Cálculo 3 3 5 3 2 3" xfId="21623" xr:uid="{00000000-0005-0000-0000-0000ED100000}"/>
    <cellStyle name="Cálculo 3 3 5 3 2 4" xfId="24065" xr:uid="{00000000-0005-0000-0000-0000EE100000}"/>
    <cellStyle name="Cálculo 3 3 5 3 2 5" xfId="32518" xr:uid="{00000000-0005-0000-0000-0000EF100000}"/>
    <cellStyle name="Cálculo 3 3 5 3 2 6" xfId="36193" xr:uid="{00000000-0005-0000-0000-0000F0100000}"/>
    <cellStyle name="Cálculo 3 3 5 3 2 7" xfId="38919" xr:uid="{00000000-0005-0000-0000-0000F1100000}"/>
    <cellStyle name="Cálculo 3 3 5 3 3" xfId="13506" xr:uid="{00000000-0005-0000-0000-0000F2100000}"/>
    <cellStyle name="Cálculo 3 3 5 3 4" xfId="20504" xr:uid="{00000000-0005-0000-0000-0000F3100000}"/>
    <cellStyle name="Cálculo 3 3 5 3 5" xfId="9295" xr:uid="{00000000-0005-0000-0000-0000F4100000}"/>
    <cellStyle name="Cálculo 3 3 5 3 6" xfId="26692" xr:uid="{00000000-0005-0000-0000-0000F5100000}"/>
    <cellStyle name="Cálculo 3 3 5 3 7" xfId="24837" xr:uid="{00000000-0005-0000-0000-0000F6100000}"/>
    <cellStyle name="Cálculo 3 3 5 3 8" xfId="31718" xr:uid="{00000000-0005-0000-0000-0000F7100000}"/>
    <cellStyle name="Cálculo 3 3 5 3 9" xfId="35398" xr:uid="{00000000-0005-0000-0000-0000F8100000}"/>
    <cellStyle name="Cálculo 3 3 5 4" xfId="4606" xr:uid="{00000000-0005-0000-0000-0000F9100000}"/>
    <cellStyle name="Cálculo 3 3 5 4 2" xfId="5474" xr:uid="{00000000-0005-0000-0000-0000FA100000}"/>
    <cellStyle name="Cálculo 3 3 5 4 2 2" xfId="14628" xr:uid="{00000000-0005-0000-0000-0000FB100000}"/>
    <cellStyle name="Cálculo 3 3 5 4 2 3" xfId="21624" xr:uid="{00000000-0005-0000-0000-0000FC100000}"/>
    <cellStyle name="Cálculo 3 3 5 4 2 4" xfId="26968" xr:uid="{00000000-0005-0000-0000-0000FD100000}"/>
    <cellStyle name="Cálculo 3 3 5 4 2 5" xfId="32519" xr:uid="{00000000-0005-0000-0000-0000FE100000}"/>
    <cellStyle name="Cálculo 3 3 5 4 2 6" xfId="36194" xr:uid="{00000000-0005-0000-0000-0000FF100000}"/>
    <cellStyle name="Cálculo 3 3 5 4 2 7" xfId="38920" xr:uid="{00000000-0005-0000-0000-000000110000}"/>
    <cellStyle name="Cálculo 3 3 5 4 3" xfId="13760" xr:uid="{00000000-0005-0000-0000-000001110000}"/>
    <cellStyle name="Cálculo 3 3 5 4 4" xfId="20758" xr:uid="{00000000-0005-0000-0000-000002110000}"/>
    <cellStyle name="Cálculo 3 3 5 4 5" xfId="27530" xr:uid="{00000000-0005-0000-0000-000003110000}"/>
    <cellStyle name="Cálculo 3 3 5 4 6" xfId="9703" xr:uid="{00000000-0005-0000-0000-000004110000}"/>
    <cellStyle name="Cálculo 3 3 5 4 7" xfId="29002" xr:uid="{00000000-0005-0000-0000-000005110000}"/>
    <cellStyle name="Cálculo 3 3 5 4 8" xfId="31177" xr:uid="{00000000-0005-0000-0000-000006110000}"/>
    <cellStyle name="Cálculo 3 3 5 4 9" xfId="25543" xr:uid="{00000000-0005-0000-0000-000007110000}"/>
    <cellStyle name="Cálculo 3 3 5 5" xfId="4852" xr:uid="{00000000-0005-0000-0000-000008110000}"/>
    <cellStyle name="Cálculo 3 3 5 5 2" xfId="5475" xr:uid="{00000000-0005-0000-0000-000009110000}"/>
    <cellStyle name="Cálculo 3 3 5 5 2 2" xfId="14629" xr:uid="{00000000-0005-0000-0000-00000A110000}"/>
    <cellStyle name="Cálculo 3 3 5 5 2 3" xfId="21625" xr:uid="{00000000-0005-0000-0000-00000B110000}"/>
    <cellStyle name="Cálculo 3 3 5 5 2 4" xfId="20051" xr:uid="{00000000-0005-0000-0000-00000C110000}"/>
    <cellStyle name="Cálculo 3 3 5 5 2 5" xfId="32520" xr:uid="{00000000-0005-0000-0000-00000D110000}"/>
    <cellStyle name="Cálculo 3 3 5 5 2 6" xfId="36195" xr:uid="{00000000-0005-0000-0000-00000E110000}"/>
    <cellStyle name="Cálculo 3 3 5 5 2 7" xfId="38921" xr:uid="{00000000-0005-0000-0000-00000F110000}"/>
    <cellStyle name="Cálculo 3 3 5 5 3" xfId="14006" xr:uid="{00000000-0005-0000-0000-000010110000}"/>
    <cellStyle name="Cálculo 3 3 5 5 4" xfId="21004" xr:uid="{00000000-0005-0000-0000-000011110000}"/>
    <cellStyle name="Cálculo 3 3 5 5 5" xfId="24263" xr:uid="{00000000-0005-0000-0000-000012110000}"/>
    <cellStyle name="Cálculo 3 3 5 5 6" xfId="26768" xr:uid="{00000000-0005-0000-0000-000013110000}"/>
    <cellStyle name="Cálculo 3 3 5 5 7" xfId="27880" xr:uid="{00000000-0005-0000-0000-000014110000}"/>
    <cellStyle name="Cálculo 3 3 5 5 8" xfId="30978" xr:uid="{00000000-0005-0000-0000-000015110000}"/>
    <cellStyle name="Cálculo 3 3 5 5 9" xfId="30845" xr:uid="{00000000-0005-0000-0000-000016110000}"/>
    <cellStyle name="Cálculo 3 3 5 6" xfId="5471" xr:uid="{00000000-0005-0000-0000-000017110000}"/>
    <cellStyle name="Cálculo 3 3 5 6 2" xfId="14625" xr:uid="{00000000-0005-0000-0000-000018110000}"/>
    <cellStyle name="Cálculo 3 3 5 6 3" xfId="21621" xr:uid="{00000000-0005-0000-0000-000019110000}"/>
    <cellStyle name="Cálculo 3 3 5 6 4" xfId="17406" xr:uid="{00000000-0005-0000-0000-00001A110000}"/>
    <cellStyle name="Cálculo 3 3 5 6 5" xfId="32516" xr:uid="{00000000-0005-0000-0000-00001B110000}"/>
    <cellStyle name="Cálculo 3 3 5 6 6" xfId="36191" xr:uid="{00000000-0005-0000-0000-00001C110000}"/>
    <cellStyle name="Cálculo 3 3 5 6 7" xfId="38917" xr:uid="{00000000-0005-0000-0000-00001D110000}"/>
    <cellStyle name="Cálculo 3 3 5 7" xfId="11774" xr:uid="{00000000-0005-0000-0000-00001E110000}"/>
    <cellStyle name="Cálculo 3 3 5 8" xfId="18777" xr:uid="{00000000-0005-0000-0000-00001F110000}"/>
    <cellStyle name="Cálculo 3 3 5 9" xfId="22477" xr:uid="{00000000-0005-0000-0000-000020110000}"/>
    <cellStyle name="Cálculo 3 3 6" xfId="2219" xr:uid="{00000000-0005-0000-0000-000021110000}"/>
    <cellStyle name="Cálculo 3 3 6 2" xfId="5476" xr:uid="{00000000-0005-0000-0000-000022110000}"/>
    <cellStyle name="Cálculo 3 3 6 2 2" xfId="14630" xr:uid="{00000000-0005-0000-0000-000023110000}"/>
    <cellStyle name="Cálculo 3 3 6 2 3" xfId="21626" xr:uid="{00000000-0005-0000-0000-000024110000}"/>
    <cellStyle name="Cálculo 3 3 6 2 4" xfId="22599" xr:uid="{00000000-0005-0000-0000-000025110000}"/>
    <cellStyle name="Cálculo 3 3 6 2 5" xfId="32521" xr:uid="{00000000-0005-0000-0000-000026110000}"/>
    <cellStyle name="Cálculo 3 3 6 2 6" xfId="36196" xr:uid="{00000000-0005-0000-0000-000027110000}"/>
    <cellStyle name="Cálculo 3 3 6 2 7" xfId="38922" xr:uid="{00000000-0005-0000-0000-000028110000}"/>
    <cellStyle name="Cálculo 3 3 6 3" xfId="11373" xr:uid="{00000000-0005-0000-0000-000029110000}"/>
    <cellStyle name="Cálculo 3 3 6 4" xfId="18376" xr:uid="{00000000-0005-0000-0000-00002A110000}"/>
    <cellStyle name="Cálculo 3 3 6 5" xfId="21304" xr:uid="{00000000-0005-0000-0000-00002B110000}"/>
    <cellStyle name="Cálculo 3 3 6 6" xfId="10061" xr:uid="{00000000-0005-0000-0000-00002C110000}"/>
    <cellStyle name="Cálculo 3 3 6 7" xfId="10035" xr:uid="{00000000-0005-0000-0000-00002D110000}"/>
    <cellStyle name="Cálculo 3 3 6 8" xfId="34194" xr:uid="{00000000-0005-0000-0000-00002E110000}"/>
    <cellStyle name="Cálculo 3 3 6 9" xfId="37755" xr:uid="{00000000-0005-0000-0000-00002F110000}"/>
    <cellStyle name="Cálculo 3 3 7" xfId="10292" xr:uid="{00000000-0005-0000-0000-000030110000}"/>
    <cellStyle name="Cálculo 3 3 8" xfId="10097" xr:uid="{00000000-0005-0000-0000-000031110000}"/>
    <cellStyle name="Cálculo 3 3 9" xfId="25853" xr:uid="{00000000-0005-0000-0000-000032110000}"/>
    <cellStyle name="Cálculo 3 4" xfId="1139" xr:uid="{00000000-0005-0000-0000-000033110000}"/>
    <cellStyle name="Cálculo 3 4 10" xfId="4146" xr:uid="{00000000-0005-0000-0000-000034110000}"/>
    <cellStyle name="Cálculo 3 4 10 2" xfId="5477" xr:uid="{00000000-0005-0000-0000-000035110000}"/>
    <cellStyle name="Cálculo 3 4 10 2 2" xfId="14631" xr:uid="{00000000-0005-0000-0000-000036110000}"/>
    <cellStyle name="Cálculo 3 4 10 2 3" xfId="21627" xr:uid="{00000000-0005-0000-0000-000037110000}"/>
    <cellStyle name="Cálculo 3 4 10 2 4" xfId="26969" xr:uid="{00000000-0005-0000-0000-000038110000}"/>
    <cellStyle name="Cálculo 3 4 10 2 5" xfId="32522" xr:uid="{00000000-0005-0000-0000-000039110000}"/>
    <cellStyle name="Cálculo 3 4 10 2 6" xfId="36197" xr:uid="{00000000-0005-0000-0000-00003A110000}"/>
    <cellStyle name="Cálculo 3 4 10 2 7" xfId="38923" xr:uid="{00000000-0005-0000-0000-00003B110000}"/>
    <cellStyle name="Cálculo 3 4 10 3" xfId="13300" xr:uid="{00000000-0005-0000-0000-00003C110000}"/>
    <cellStyle name="Cálculo 3 4 10 4" xfId="20298" xr:uid="{00000000-0005-0000-0000-00003D110000}"/>
    <cellStyle name="Cálculo 3 4 10 5" xfId="27759" xr:uid="{00000000-0005-0000-0000-00003E110000}"/>
    <cellStyle name="Cálculo 3 4 10 6" xfId="23162" xr:uid="{00000000-0005-0000-0000-00003F110000}"/>
    <cellStyle name="Cálculo 3 4 10 7" xfId="24580" xr:uid="{00000000-0005-0000-0000-000040110000}"/>
    <cellStyle name="Cálculo 3 4 10 8" xfId="33393" xr:uid="{00000000-0005-0000-0000-000041110000}"/>
    <cellStyle name="Cálculo 3 4 10 9" xfId="37068" xr:uid="{00000000-0005-0000-0000-000042110000}"/>
    <cellStyle name="Cálculo 3 4 11" xfId="2231" xr:uid="{00000000-0005-0000-0000-000043110000}"/>
    <cellStyle name="Cálculo 3 4 11 2" xfId="5478" xr:uid="{00000000-0005-0000-0000-000044110000}"/>
    <cellStyle name="Cálculo 3 4 11 2 2" xfId="14632" xr:uid="{00000000-0005-0000-0000-000045110000}"/>
    <cellStyle name="Cálculo 3 4 11 2 3" xfId="21628" xr:uid="{00000000-0005-0000-0000-000046110000}"/>
    <cellStyle name="Cálculo 3 4 11 2 4" xfId="19734" xr:uid="{00000000-0005-0000-0000-000047110000}"/>
    <cellStyle name="Cálculo 3 4 11 2 5" xfId="32523" xr:uid="{00000000-0005-0000-0000-000048110000}"/>
    <cellStyle name="Cálculo 3 4 11 2 6" xfId="36198" xr:uid="{00000000-0005-0000-0000-000049110000}"/>
    <cellStyle name="Cálculo 3 4 11 2 7" xfId="38924" xr:uid="{00000000-0005-0000-0000-00004A110000}"/>
    <cellStyle name="Cálculo 3 4 11 3" xfId="11385" xr:uid="{00000000-0005-0000-0000-00004B110000}"/>
    <cellStyle name="Cálculo 3 4 11 4" xfId="18388" xr:uid="{00000000-0005-0000-0000-00004C110000}"/>
    <cellStyle name="Cálculo 3 4 11 5" xfId="21291" xr:uid="{00000000-0005-0000-0000-00004D110000}"/>
    <cellStyle name="Cálculo 3 4 11 6" xfId="22892" xr:uid="{00000000-0005-0000-0000-00004E110000}"/>
    <cellStyle name="Cálculo 3 4 11 7" xfId="30212" xr:uid="{00000000-0005-0000-0000-00004F110000}"/>
    <cellStyle name="Cálculo 3 4 11 8" xfId="34188" xr:uid="{00000000-0005-0000-0000-000050110000}"/>
    <cellStyle name="Cálculo 3 4 11 9" xfId="37750" xr:uid="{00000000-0005-0000-0000-000051110000}"/>
    <cellStyle name="Cálculo 3 4 12" xfId="10293" xr:uid="{00000000-0005-0000-0000-000052110000}"/>
    <cellStyle name="Cálculo 3 4 13" xfId="10096" xr:uid="{00000000-0005-0000-0000-000053110000}"/>
    <cellStyle name="Cálculo 3 4 14" xfId="25852" xr:uid="{00000000-0005-0000-0000-000054110000}"/>
    <cellStyle name="Cálculo 3 4 15" xfId="31220" xr:uid="{00000000-0005-0000-0000-000055110000}"/>
    <cellStyle name="Cálculo 3 4 16" xfId="35086" xr:uid="{00000000-0005-0000-0000-000056110000}"/>
    <cellStyle name="Cálculo 3 4 17" xfId="38415" xr:uid="{00000000-0005-0000-0000-000057110000}"/>
    <cellStyle name="Cálculo 3 4 2" xfId="2354" xr:uid="{00000000-0005-0000-0000-000058110000}"/>
    <cellStyle name="Cálculo 3 4 2 10" xfId="10246" xr:uid="{00000000-0005-0000-0000-000059110000}"/>
    <cellStyle name="Cálculo 3 4 2 11" xfId="26148" xr:uid="{00000000-0005-0000-0000-00005A110000}"/>
    <cellStyle name="Cálculo 3 4 2 12" xfId="25669" xr:uid="{00000000-0005-0000-0000-00005B110000}"/>
    <cellStyle name="Cálculo 3 4 2 13" xfId="31477" xr:uid="{00000000-0005-0000-0000-00005C110000}"/>
    <cellStyle name="Cálculo 3 4 2 14" xfId="35187" xr:uid="{00000000-0005-0000-0000-00005D110000}"/>
    <cellStyle name="Cálculo 3 4 2 2" xfId="2754" xr:uid="{00000000-0005-0000-0000-00005E110000}"/>
    <cellStyle name="Cálculo 3 4 2 2 2" xfId="5480" xr:uid="{00000000-0005-0000-0000-00005F110000}"/>
    <cellStyle name="Cálculo 3 4 2 2 2 2" xfId="14634" xr:uid="{00000000-0005-0000-0000-000060110000}"/>
    <cellStyle name="Cálculo 3 4 2 2 2 3" xfId="21630" xr:uid="{00000000-0005-0000-0000-000061110000}"/>
    <cellStyle name="Cálculo 3 4 2 2 2 4" xfId="26973" xr:uid="{00000000-0005-0000-0000-000062110000}"/>
    <cellStyle name="Cálculo 3 4 2 2 2 5" xfId="32525" xr:uid="{00000000-0005-0000-0000-000063110000}"/>
    <cellStyle name="Cálculo 3 4 2 2 2 6" xfId="36200" xr:uid="{00000000-0005-0000-0000-000064110000}"/>
    <cellStyle name="Cálculo 3 4 2 2 2 7" xfId="38926" xr:uid="{00000000-0005-0000-0000-000065110000}"/>
    <cellStyle name="Cálculo 3 4 2 2 3" xfId="11908" xr:uid="{00000000-0005-0000-0000-000066110000}"/>
    <cellStyle name="Cálculo 3 4 2 2 4" xfId="18911" xr:uid="{00000000-0005-0000-0000-000067110000}"/>
    <cellStyle name="Cálculo 3 4 2 2 5" xfId="28398" xr:uid="{00000000-0005-0000-0000-000068110000}"/>
    <cellStyle name="Cálculo 3 4 2 2 6" xfId="26338" xr:uid="{00000000-0005-0000-0000-000069110000}"/>
    <cellStyle name="Cálculo 3 4 2 2 7" xfId="17235" xr:uid="{00000000-0005-0000-0000-00006A110000}"/>
    <cellStyle name="Cálculo 3 4 2 2 8" xfId="33933" xr:uid="{00000000-0005-0000-0000-00006B110000}"/>
    <cellStyle name="Cálculo 3 4 2 2 9" xfId="37495" xr:uid="{00000000-0005-0000-0000-00006C110000}"/>
    <cellStyle name="Cálculo 3 4 2 3" xfId="4036" xr:uid="{00000000-0005-0000-0000-00006D110000}"/>
    <cellStyle name="Cálculo 3 4 2 3 2" xfId="5481" xr:uid="{00000000-0005-0000-0000-00006E110000}"/>
    <cellStyle name="Cálculo 3 4 2 3 2 2" xfId="14635" xr:uid="{00000000-0005-0000-0000-00006F110000}"/>
    <cellStyle name="Cálculo 3 4 2 3 2 3" xfId="21631" xr:uid="{00000000-0005-0000-0000-000070110000}"/>
    <cellStyle name="Cálculo 3 4 2 3 2 4" xfId="26955" xr:uid="{00000000-0005-0000-0000-000071110000}"/>
    <cellStyle name="Cálculo 3 4 2 3 2 5" xfId="32526" xr:uid="{00000000-0005-0000-0000-000072110000}"/>
    <cellStyle name="Cálculo 3 4 2 3 2 6" xfId="36201" xr:uid="{00000000-0005-0000-0000-000073110000}"/>
    <cellStyle name="Cálculo 3 4 2 3 2 7" xfId="38927" xr:uid="{00000000-0005-0000-0000-000074110000}"/>
    <cellStyle name="Cálculo 3 4 2 3 3" xfId="13190" xr:uid="{00000000-0005-0000-0000-000075110000}"/>
    <cellStyle name="Cálculo 3 4 2 3 4" xfId="20188" xr:uid="{00000000-0005-0000-0000-000076110000}"/>
    <cellStyle name="Cálculo 3 4 2 3 5" xfId="27813" xr:uid="{00000000-0005-0000-0000-000077110000}"/>
    <cellStyle name="Cálculo 3 4 2 3 6" xfId="17880" xr:uid="{00000000-0005-0000-0000-000078110000}"/>
    <cellStyle name="Cálculo 3 4 2 3 7" xfId="28945" xr:uid="{00000000-0005-0000-0000-000079110000}"/>
    <cellStyle name="Cálculo 3 4 2 3 8" xfId="9611" xr:uid="{00000000-0005-0000-0000-00007A110000}"/>
    <cellStyle name="Cálculo 3 4 2 3 9" xfId="21381" xr:uid="{00000000-0005-0000-0000-00007B110000}"/>
    <cellStyle name="Cálculo 3 4 2 4" xfId="4474" xr:uid="{00000000-0005-0000-0000-00007C110000}"/>
    <cellStyle name="Cálculo 3 4 2 4 2" xfId="5482" xr:uid="{00000000-0005-0000-0000-00007D110000}"/>
    <cellStyle name="Cálculo 3 4 2 4 2 2" xfId="14636" xr:uid="{00000000-0005-0000-0000-00007E110000}"/>
    <cellStyle name="Cálculo 3 4 2 4 2 3" xfId="21632" xr:uid="{00000000-0005-0000-0000-00007F110000}"/>
    <cellStyle name="Cálculo 3 4 2 4 2 4" xfId="24931" xr:uid="{00000000-0005-0000-0000-000080110000}"/>
    <cellStyle name="Cálculo 3 4 2 4 2 5" xfId="32527" xr:uid="{00000000-0005-0000-0000-000081110000}"/>
    <cellStyle name="Cálculo 3 4 2 4 2 6" xfId="36202" xr:uid="{00000000-0005-0000-0000-000082110000}"/>
    <cellStyle name="Cálculo 3 4 2 4 2 7" xfId="38928" xr:uid="{00000000-0005-0000-0000-000083110000}"/>
    <cellStyle name="Cálculo 3 4 2 4 3" xfId="13628" xr:uid="{00000000-0005-0000-0000-000084110000}"/>
    <cellStyle name="Cálculo 3 4 2 4 4" xfId="20626" xr:uid="{00000000-0005-0000-0000-000085110000}"/>
    <cellStyle name="Cálculo 3 4 2 4 5" xfId="22759" xr:uid="{00000000-0005-0000-0000-000086110000}"/>
    <cellStyle name="Cálculo 3 4 2 4 6" xfId="17748" xr:uid="{00000000-0005-0000-0000-000087110000}"/>
    <cellStyle name="Cálculo 3 4 2 4 7" xfId="23064" xr:uid="{00000000-0005-0000-0000-000088110000}"/>
    <cellStyle name="Cálculo 3 4 2 4 8" xfId="31172" xr:uid="{00000000-0005-0000-0000-000089110000}"/>
    <cellStyle name="Cálculo 3 4 2 4 9" xfId="35041" xr:uid="{00000000-0005-0000-0000-00008A110000}"/>
    <cellStyle name="Cálculo 3 4 2 5" xfId="4728" xr:uid="{00000000-0005-0000-0000-00008B110000}"/>
    <cellStyle name="Cálculo 3 4 2 5 2" xfId="5483" xr:uid="{00000000-0005-0000-0000-00008C110000}"/>
    <cellStyle name="Cálculo 3 4 2 5 2 2" xfId="14637" xr:uid="{00000000-0005-0000-0000-00008D110000}"/>
    <cellStyle name="Cálculo 3 4 2 5 2 3" xfId="21633" xr:uid="{00000000-0005-0000-0000-00008E110000}"/>
    <cellStyle name="Cálculo 3 4 2 5 2 4" xfId="24930" xr:uid="{00000000-0005-0000-0000-00008F110000}"/>
    <cellStyle name="Cálculo 3 4 2 5 2 5" xfId="32528" xr:uid="{00000000-0005-0000-0000-000090110000}"/>
    <cellStyle name="Cálculo 3 4 2 5 2 6" xfId="36203" xr:uid="{00000000-0005-0000-0000-000091110000}"/>
    <cellStyle name="Cálculo 3 4 2 5 2 7" xfId="38929" xr:uid="{00000000-0005-0000-0000-000092110000}"/>
    <cellStyle name="Cálculo 3 4 2 5 3" xfId="13882" xr:uid="{00000000-0005-0000-0000-000093110000}"/>
    <cellStyle name="Cálculo 3 4 2 5 4" xfId="20880" xr:uid="{00000000-0005-0000-0000-000094110000}"/>
    <cellStyle name="Cálculo 3 4 2 5 5" xfId="27473" xr:uid="{00000000-0005-0000-0000-000095110000}"/>
    <cellStyle name="Cálculo 3 4 2 5 6" xfId="9462" xr:uid="{00000000-0005-0000-0000-000096110000}"/>
    <cellStyle name="Cálculo 3 4 2 5 7" xfId="17565" xr:uid="{00000000-0005-0000-0000-000097110000}"/>
    <cellStyle name="Cálculo 3 4 2 5 8" xfId="32158" xr:uid="{00000000-0005-0000-0000-000098110000}"/>
    <cellStyle name="Cálculo 3 4 2 5 9" xfId="35833" xr:uid="{00000000-0005-0000-0000-000099110000}"/>
    <cellStyle name="Cálculo 3 4 2 6" xfId="4974" xr:uid="{00000000-0005-0000-0000-00009A110000}"/>
    <cellStyle name="Cálculo 3 4 2 6 2" xfId="5484" xr:uid="{00000000-0005-0000-0000-00009B110000}"/>
    <cellStyle name="Cálculo 3 4 2 6 2 2" xfId="14638" xr:uid="{00000000-0005-0000-0000-00009C110000}"/>
    <cellStyle name="Cálculo 3 4 2 6 2 3" xfId="21634" xr:uid="{00000000-0005-0000-0000-00009D110000}"/>
    <cellStyle name="Cálculo 3 4 2 6 2 4" xfId="24063" xr:uid="{00000000-0005-0000-0000-00009E110000}"/>
    <cellStyle name="Cálculo 3 4 2 6 2 5" xfId="32529" xr:uid="{00000000-0005-0000-0000-00009F110000}"/>
    <cellStyle name="Cálculo 3 4 2 6 2 6" xfId="36204" xr:uid="{00000000-0005-0000-0000-0000A0110000}"/>
    <cellStyle name="Cálculo 3 4 2 6 2 7" xfId="38930" xr:uid="{00000000-0005-0000-0000-0000A1110000}"/>
    <cellStyle name="Cálculo 3 4 2 6 3" xfId="14128" xr:uid="{00000000-0005-0000-0000-0000A2110000}"/>
    <cellStyle name="Cálculo 3 4 2 6 4" xfId="21126" xr:uid="{00000000-0005-0000-0000-0000A3110000}"/>
    <cellStyle name="Cálculo 3 4 2 6 5" xfId="27352" xr:uid="{00000000-0005-0000-0000-0000A4110000}"/>
    <cellStyle name="Cálculo 3 4 2 6 6" xfId="17449" xr:uid="{00000000-0005-0000-0000-0000A5110000}"/>
    <cellStyle name="Cálculo 3 4 2 6 7" xfId="32020" xr:uid="{00000000-0005-0000-0000-0000A6110000}"/>
    <cellStyle name="Cálculo 3 4 2 6 8" xfId="35698" xr:uid="{00000000-0005-0000-0000-0000A7110000}"/>
    <cellStyle name="Cálculo 3 4 2 6 9" xfId="38609" xr:uid="{00000000-0005-0000-0000-0000A8110000}"/>
    <cellStyle name="Cálculo 3 4 2 7" xfId="5479" xr:uid="{00000000-0005-0000-0000-0000A9110000}"/>
    <cellStyle name="Cálculo 3 4 2 7 2" xfId="14633" xr:uid="{00000000-0005-0000-0000-0000AA110000}"/>
    <cellStyle name="Cálculo 3 4 2 7 3" xfId="21629" xr:uid="{00000000-0005-0000-0000-0000AB110000}"/>
    <cellStyle name="Cálculo 3 4 2 7 4" xfId="26970" xr:uid="{00000000-0005-0000-0000-0000AC110000}"/>
    <cellStyle name="Cálculo 3 4 2 7 5" xfId="32524" xr:uid="{00000000-0005-0000-0000-0000AD110000}"/>
    <cellStyle name="Cálculo 3 4 2 7 6" xfId="36199" xr:uid="{00000000-0005-0000-0000-0000AE110000}"/>
    <cellStyle name="Cálculo 3 4 2 7 7" xfId="38925" xr:uid="{00000000-0005-0000-0000-0000AF110000}"/>
    <cellStyle name="Cálculo 3 4 2 8" xfId="11508" xr:uid="{00000000-0005-0000-0000-0000B0110000}"/>
    <cellStyle name="Cálculo 3 4 2 9" xfId="18511" xr:uid="{00000000-0005-0000-0000-0000B1110000}"/>
    <cellStyle name="Cálculo 3 4 3" xfId="2382" xr:uid="{00000000-0005-0000-0000-0000B2110000}"/>
    <cellStyle name="Cálculo 3 4 3 10" xfId="17646" xr:uid="{00000000-0005-0000-0000-0000B3110000}"/>
    <cellStyle name="Cálculo 3 4 3 11" xfId="26162" xr:uid="{00000000-0005-0000-0000-0000B4110000}"/>
    <cellStyle name="Cálculo 3 4 3 12" xfId="9643" xr:uid="{00000000-0005-0000-0000-0000B5110000}"/>
    <cellStyle name="Cálculo 3 4 3 13" xfId="29627" xr:uid="{00000000-0005-0000-0000-0000B6110000}"/>
    <cellStyle name="Cálculo 3 4 3 14" xfId="33613" xr:uid="{00000000-0005-0000-0000-0000B7110000}"/>
    <cellStyle name="Cálculo 3 4 3 2" xfId="2782" xr:uid="{00000000-0005-0000-0000-0000B8110000}"/>
    <cellStyle name="Cálculo 3 4 3 2 2" xfId="5486" xr:uid="{00000000-0005-0000-0000-0000B9110000}"/>
    <cellStyle name="Cálculo 3 4 3 2 2 2" xfId="14640" xr:uid="{00000000-0005-0000-0000-0000BA110000}"/>
    <cellStyle name="Cálculo 3 4 3 2 2 3" xfId="21636" xr:uid="{00000000-0005-0000-0000-0000BB110000}"/>
    <cellStyle name="Cálculo 3 4 3 2 2 4" xfId="10236" xr:uid="{00000000-0005-0000-0000-0000BC110000}"/>
    <cellStyle name="Cálculo 3 4 3 2 2 5" xfId="32531" xr:uid="{00000000-0005-0000-0000-0000BD110000}"/>
    <cellStyle name="Cálculo 3 4 3 2 2 6" xfId="36206" xr:uid="{00000000-0005-0000-0000-0000BE110000}"/>
    <cellStyle name="Cálculo 3 4 3 2 2 7" xfId="38932" xr:uid="{00000000-0005-0000-0000-0000BF110000}"/>
    <cellStyle name="Cálculo 3 4 3 2 3" xfId="11936" xr:uid="{00000000-0005-0000-0000-0000C0110000}"/>
    <cellStyle name="Cálculo 3 4 3 2 4" xfId="18939" xr:uid="{00000000-0005-0000-0000-0000C1110000}"/>
    <cellStyle name="Cálculo 3 4 3 2 5" xfId="18114" xr:uid="{00000000-0005-0000-0000-0000C2110000}"/>
    <cellStyle name="Cálculo 3 4 3 2 6" xfId="26346" xr:uid="{00000000-0005-0000-0000-0000C3110000}"/>
    <cellStyle name="Cálculo 3 4 3 2 7" xfId="29943" xr:uid="{00000000-0005-0000-0000-0000C4110000}"/>
    <cellStyle name="Cálculo 3 4 3 2 8" xfId="25708" xr:uid="{00000000-0005-0000-0000-0000C5110000}"/>
    <cellStyle name="Cálculo 3 4 3 2 9" xfId="31427" xr:uid="{00000000-0005-0000-0000-0000C6110000}"/>
    <cellStyle name="Cálculo 3 4 3 3" xfId="4064" xr:uid="{00000000-0005-0000-0000-0000C7110000}"/>
    <cellStyle name="Cálculo 3 4 3 3 2" xfId="5487" xr:uid="{00000000-0005-0000-0000-0000C8110000}"/>
    <cellStyle name="Cálculo 3 4 3 3 2 2" xfId="14641" xr:uid="{00000000-0005-0000-0000-0000C9110000}"/>
    <cellStyle name="Cálculo 3 4 3 3 2 3" xfId="21637" xr:uid="{00000000-0005-0000-0000-0000CA110000}"/>
    <cellStyle name="Cálculo 3 4 3 3 2 4" xfId="26974" xr:uid="{00000000-0005-0000-0000-0000CB110000}"/>
    <cellStyle name="Cálculo 3 4 3 3 2 5" xfId="32532" xr:uid="{00000000-0005-0000-0000-0000CC110000}"/>
    <cellStyle name="Cálculo 3 4 3 3 2 6" xfId="36207" xr:uid="{00000000-0005-0000-0000-0000CD110000}"/>
    <cellStyle name="Cálculo 3 4 3 3 2 7" xfId="38933" xr:uid="{00000000-0005-0000-0000-0000CE110000}"/>
    <cellStyle name="Cálculo 3 4 3 3 3" xfId="13218" xr:uid="{00000000-0005-0000-0000-0000CF110000}"/>
    <cellStyle name="Cálculo 3 4 3 3 4" xfId="20216" xr:uid="{00000000-0005-0000-0000-0000D0110000}"/>
    <cellStyle name="Cálculo 3 4 3 3 5" xfId="17082" xr:uid="{00000000-0005-0000-0000-0000D1110000}"/>
    <cellStyle name="Cálculo 3 4 3 3 6" xfId="26643" xr:uid="{00000000-0005-0000-0000-0000D2110000}"/>
    <cellStyle name="Cálculo 3 4 3 3 7" xfId="24533" xr:uid="{00000000-0005-0000-0000-0000D3110000}"/>
    <cellStyle name="Cálculo 3 4 3 3 8" xfId="25910" xr:uid="{00000000-0005-0000-0000-0000D4110000}"/>
    <cellStyle name="Cálculo 3 4 3 3 9" xfId="33669" xr:uid="{00000000-0005-0000-0000-0000D5110000}"/>
    <cellStyle name="Cálculo 3 4 3 4" xfId="4502" xr:uid="{00000000-0005-0000-0000-0000D6110000}"/>
    <cellStyle name="Cálculo 3 4 3 4 2" xfId="5488" xr:uid="{00000000-0005-0000-0000-0000D7110000}"/>
    <cellStyle name="Cálculo 3 4 3 4 2 2" xfId="14642" xr:uid="{00000000-0005-0000-0000-0000D8110000}"/>
    <cellStyle name="Cálculo 3 4 3 4 2 3" xfId="21638" xr:uid="{00000000-0005-0000-0000-0000D9110000}"/>
    <cellStyle name="Cálculo 3 4 3 4 2 4" xfId="9334" xr:uid="{00000000-0005-0000-0000-0000DA110000}"/>
    <cellStyle name="Cálculo 3 4 3 4 2 5" xfId="32533" xr:uid="{00000000-0005-0000-0000-0000DB110000}"/>
    <cellStyle name="Cálculo 3 4 3 4 2 6" xfId="36208" xr:uid="{00000000-0005-0000-0000-0000DC110000}"/>
    <cellStyle name="Cálculo 3 4 3 4 2 7" xfId="38934" xr:uid="{00000000-0005-0000-0000-0000DD110000}"/>
    <cellStyle name="Cálculo 3 4 3 4 3" xfId="13656" xr:uid="{00000000-0005-0000-0000-0000DE110000}"/>
    <cellStyle name="Cálculo 3 4 3 4 4" xfId="20654" xr:uid="{00000000-0005-0000-0000-0000DF110000}"/>
    <cellStyle name="Cálculo 3 4 3 4 5" xfId="27584" xr:uid="{00000000-0005-0000-0000-0000E0110000}"/>
    <cellStyle name="Cálculo 3 4 3 4 6" xfId="25021" xr:uid="{00000000-0005-0000-0000-0000E1110000}"/>
    <cellStyle name="Cálculo 3 4 3 4 7" xfId="26846" xr:uid="{00000000-0005-0000-0000-0000E2110000}"/>
    <cellStyle name="Cálculo 3 4 3 4 8" xfId="32264" xr:uid="{00000000-0005-0000-0000-0000E3110000}"/>
    <cellStyle name="Cálculo 3 4 3 4 9" xfId="35939" xr:uid="{00000000-0005-0000-0000-0000E4110000}"/>
    <cellStyle name="Cálculo 3 4 3 5" xfId="4756" xr:uid="{00000000-0005-0000-0000-0000E5110000}"/>
    <cellStyle name="Cálculo 3 4 3 5 2" xfId="5489" xr:uid="{00000000-0005-0000-0000-0000E6110000}"/>
    <cellStyle name="Cálculo 3 4 3 5 2 2" xfId="14643" xr:uid="{00000000-0005-0000-0000-0000E7110000}"/>
    <cellStyle name="Cálculo 3 4 3 5 2 3" xfId="21639" xr:uid="{00000000-0005-0000-0000-0000E8110000}"/>
    <cellStyle name="Cálculo 3 4 3 5 2 4" xfId="26975" xr:uid="{00000000-0005-0000-0000-0000E9110000}"/>
    <cellStyle name="Cálculo 3 4 3 5 2 5" xfId="32534" xr:uid="{00000000-0005-0000-0000-0000EA110000}"/>
    <cellStyle name="Cálculo 3 4 3 5 2 6" xfId="36209" xr:uid="{00000000-0005-0000-0000-0000EB110000}"/>
    <cellStyle name="Cálculo 3 4 3 5 2 7" xfId="38935" xr:uid="{00000000-0005-0000-0000-0000EC110000}"/>
    <cellStyle name="Cálculo 3 4 3 5 3" xfId="13910" xr:uid="{00000000-0005-0000-0000-0000ED110000}"/>
    <cellStyle name="Cálculo 3 4 3 5 4" xfId="20908" xr:uid="{00000000-0005-0000-0000-0000EE110000}"/>
    <cellStyle name="Cálculo 3 4 3 5 5" xfId="24787" xr:uid="{00000000-0005-0000-0000-0000EF110000}"/>
    <cellStyle name="Cálculo 3 4 3 5 6" xfId="17193" xr:uid="{00000000-0005-0000-0000-0000F0110000}"/>
    <cellStyle name="Cálculo 3 4 3 5 7" xfId="18122" xr:uid="{00000000-0005-0000-0000-0000F1110000}"/>
    <cellStyle name="Cálculo 3 4 3 5 8" xfId="26489" xr:uid="{00000000-0005-0000-0000-0000F2110000}"/>
    <cellStyle name="Cálculo 3 4 3 5 9" xfId="33707" xr:uid="{00000000-0005-0000-0000-0000F3110000}"/>
    <cellStyle name="Cálculo 3 4 3 6" xfId="5002" xr:uid="{00000000-0005-0000-0000-0000F4110000}"/>
    <cellStyle name="Cálculo 3 4 3 6 2" xfId="5490" xr:uid="{00000000-0005-0000-0000-0000F5110000}"/>
    <cellStyle name="Cálculo 3 4 3 6 2 2" xfId="14644" xr:uid="{00000000-0005-0000-0000-0000F6110000}"/>
    <cellStyle name="Cálculo 3 4 3 6 2 3" xfId="21640" xr:uid="{00000000-0005-0000-0000-0000F7110000}"/>
    <cellStyle name="Cálculo 3 4 3 6 2 4" xfId="26972" xr:uid="{00000000-0005-0000-0000-0000F8110000}"/>
    <cellStyle name="Cálculo 3 4 3 6 2 5" xfId="32535" xr:uid="{00000000-0005-0000-0000-0000F9110000}"/>
    <cellStyle name="Cálculo 3 4 3 6 2 6" xfId="36210" xr:uid="{00000000-0005-0000-0000-0000FA110000}"/>
    <cellStyle name="Cálculo 3 4 3 6 2 7" xfId="38936" xr:uid="{00000000-0005-0000-0000-0000FB110000}"/>
    <cellStyle name="Cálculo 3 4 3 6 3" xfId="14156" xr:uid="{00000000-0005-0000-0000-0000FC110000}"/>
    <cellStyle name="Cálculo 3 4 3 6 4" xfId="21154" xr:uid="{00000000-0005-0000-0000-0000FD110000}"/>
    <cellStyle name="Cálculo 3 4 3 6 5" xfId="27338" xr:uid="{00000000-0005-0000-0000-0000FE110000}"/>
    <cellStyle name="Cálculo 3 4 3 6 6" xfId="25508" xr:uid="{00000000-0005-0000-0000-0000FF110000}"/>
    <cellStyle name="Cálculo 3 4 3 6 7" xfId="32048" xr:uid="{00000000-0005-0000-0000-000000120000}"/>
    <cellStyle name="Cálculo 3 4 3 6 8" xfId="35726" xr:uid="{00000000-0005-0000-0000-000001120000}"/>
    <cellStyle name="Cálculo 3 4 3 6 9" xfId="38637" xr:uid="{00000000-0005-0000-0000-000002120000}"/>
    <cellStyle name="Cálculo 3 4 3 7" xfId="5485" xr:uid="{00000000-0005-0000-0000-000003120000}"/>
    <cellStyle name="Cálculo 3 4 3 7 2" xfId="14639" xr:uid="{00000000-0005-0000-0000-000004120000}"/>
    <cellStyle name="Cálculo 3 4 3 7 3" xfId="21635" xr:uid="{00000000-0005-0000-0000-000005120000}"/>
    <cellStyle name="Cálculo 3 4 3 7 4" xfId="10347" xr:uid="{00000000-0005-0000-0000-000006120000}"/>
    <cellStyle name="Cálculo 3 4 3 7 5" xfId="32530" xr:uid="{00000000-0005-0000-0000-000007120000}"/>
    <cellStyle name="Cálculo 3 4 3 7 6" xfId="36205" xr:uid="{00000000-0005-0000-0000-000008120000}"/>
    <cellStyle name="Cálculo 3 4 3 7 7" xfId="38931" xr:uid="{00000000-0005-0000-0000-000009120000}"/>
    <cellStyle name="Cálculo 3 4 3 8" xfId="11536" xr:uid="{00000000-0005-0000-0000-00000A120000}"/>
    <cellStyle name="Cálculo 3 4 3 9" xfId="18539" xr:uid="{00000000-0005-0000-0000-00000B120000}"/>
    <cellStyle name="Cálculo 3 4 4" xfId="2406" xr:uid="{00000000-0005-0000-0000-00000C120000}"/>
    <cellStyle name="Cálculo 3 4 4 10" xfId="10255" xr:uid="{00000000-0005-0000-0000-00000D120000}"/>
    <cellStyle name="Cálculo 3 4 4 11" xfId="25058" xr:uid="{00000000-0005-0000-0000-00000E120000}"/>
    <cellStyle name="Cálculo 3 4 4 12" xfId="30127" xr:uid="{00000000-0005-0000-0000-00000F120000}"/>
    <cellStyle name="Cálculo 3 4 4 13" xfId="31076" xr:uid="{00000000-0005-0000-0000-000010120000}"/>
    <cellStyle name="Cálculo 3 4 4 14" xfId="34964" xr:uid="{00000000-0005-0000-0000-000011120000}"/>
    <cellStyle name="Cálculo 3 4 4 2" xfId="2806" xr:uid="{00000000-0005-0000-0000-000012120000}"/>
    <cellStyle name="Cálculo 3 4 4 2 2" xfId="5492" xr:uid="{00000000-0005-0000-0000-000013120000}"/>
    <cellStyle name="Cálculo 3 4 4 2 2 2" xfId="14646" xr:uid="{00000000-0005-0000-0000-000014120000}"/>
    <cellStyle name="Cálculo 3 4 4 2 2 3" xfId="21642" xr:uid="{00000000-0005-0000-0000-000015120000}"/>
    <cellStyle name="Cálculo 3 4 4 2 2 4" xfId="26976" xr:uid="{00000000-0005-0000-0000-000016120000}"/>
    <cellStyle name="Cálculo 3 4 4 2 2 5" xfId="32537" xr:uid="{00000000-0005-0000-0000-000017120000}"/>
    <cellStyle name="Cálculo 3 4 4 2 2 6" xfId="36212" xr:uid="{00000000-0005-0000-0000-000018120000}"/>
    <cellStyle name="Cálculo 3 4 4 2 2 7" xfId="38938" xr:uid="{00000000-0005-0000-0000-000019120000}"/>
    <cellStyle name="Cálculo 3 4 4 2 3" xfId="11960" xr:uid="{00000000-0005-0000-0000-00001A120000}"/>
    <cellStyle name="Cálculo 3 4 4 2 4" xfId="18963" xr:uid="{00000000-0005-0000-0000-00001B120000}"/>
    <cellStyle name="Cálculo 3 4 4 2 5" xfId="28380" xr:uid="{00000000-0005-0000-0000-00001C120000}"/>
    <cellStyle name="Cálculo 3 4 4 2 6" xfId="27893" xr:uid="{00000000-0005-0000-0000-00001D120000}"/>
    <cellStyle name="Cálculo 3 4 4 2 7" xfId="29923" xr:uid="{00000000-0005-0000-0000-00001E120000}"/>
    <cellStyle name="Cálculo 3 4 4 2 8" xfId="31537" xr:uid="{00000000-0005-0000-0000-00001F120000}"/>
    <cellStyle name="Cálculo 3 4 4 2 9" xfId="35241" xr:uid="{00000000-0005-0000-0000-000020120000}"/>
    <cellStyle name="Cálculo 3 4 4 3" xfId="4088" xr:uid="{00000000-0005-0000-0000-000021120000}"/>
    <cellStyle name="Cálculo 3 4 4 3 2" xfId="5493" xr:uid="{00000000-0005-0000-0000-000022120000}"/>
    <cellStyle name="Cálculo 3 4 4 3 2 2" xfId="14647" xr:uid="{00000000-0005-0000-0000-000023120000}"/>
    <cellStyle name="Cálculo 3 4 4 3 2 3" xfId="21643" xr:uid="{00000000-0005-0000-0000-000024120000}"/>
    <cellStyle name="Cálculo 3 4 4 3 2 4" xfId="17720" xr:uid="{00000000-0005-0000-0000-000025120000}"/>
    <cellStyle name="Cálculo 3 4 4 3 2 5" xfId="32538" xr:uid="{00000000-0005-0000-0000-000026120000}"/>
    <cellStyle name="Cálculo 3 4 4 3 2 6" xfId="36213" xr:uid="{00000000-0005-0000-0000-000027120000}"/>
    <cellStyle name="Cálculo 3 4 4 3 2 7" xfId="38939" xr:uid="{00000000-0005-0000-0000-000028120000}"/>
    <cellStyle name="Cálculo 3 4 4 3 3" xfId="13242" xr:uid="{00000000-0005-0000-0000-000029120000}"/>
    <cellStyle name="Cálculo 3 4 4 3 4" xfId="20240" xr:uid="{00000000-0005-0000-0000-00002A120000}"/>
    <cellStyle name="Cálculo 3 4 4 3 5" xfId="23341" xr:uid="{00000000-0005-0000-0000-00002B120000}"/>
    <cellStyle name="Cálculo 3 4 4 3 6" xfId="26649" xr:uid="{00000000-0005-0000-0000-00002C120000}"/>
    <cellStyle name="Cálculo 3 4 4 3 7" xfId="24358" xr:uid="{00000000-0005-0000-0000-00002D120000}"/>
    <cellStyle name="Cálculo 3 4 4 3 8" xfId="17765" xr:uid="{00000000-0005-0000-0000-00002E120000}"/>
    <cellStyle name="Cálculo 3 4 4 3 9" xfId="35080" xr:uid="{00000000-0005-0000-0000-00002F120000}"/>
    <cellStyle name="Cálculo 3 4 4 4" xfId="4526" xr:uid="{00000000-0005-0000-0000-000030120000}"/>
    <cellStyle name="Cálculo 3 4 4 4 2" xfId="5494" xr:uid="{00000000-0005-0000-0000-000031120000}"/>
    <cellStyle name="Cálculo 3 4 4 4 2 2" xfId="14648" xr:uid="{00000000-0005-0000-0000-000032120000}"/>
    <cellStyle name="Cálculo 3 4 4 4 2 3" xfId="21644" xr:uid="{00000000-0005-0000-0000-000033120000}"/>
    <cellStyle name="Cálculo 3 4 4 4 2 4" xfId="26977" xr:uid="{00000000-0005-0000-0000-000034120000}"/>
    <cellStyle name="Cálculo 3 4 4 4 2 5" xfId="32539" xr:uid="{00000000-0005-0000-0000-000035120000}"/>
    <cellStyle name="Cálculo 3 4 4 4 2 6" xfId="36214" xr:uid="{00000000-0005-0000-0000-000036120000}"/>
    <cellStyle name="Cálculo 3 4 4 4 2 7" xfId="38940" xr:uid="{00000000-0005-0000-0000-000037120000}"/>
    <cellStyle name="Cálculo 3 4 4 4 3" xfId="13680" xr:uid="{00000000-0005-0000-0000-000038120000}"/>
    <cellStyle name="Cálculo 3 4 4 4 4" xfId="20678" xr:uid="{00000000-0005-0000-0000-000039120000}"/>
    <cellStyle name="Cálculo 3 4 4 4 5" xfId="24243" xr:uid="{00000000-0005-0000-0000-00003A120000}"/>
    <cellStyle name="Cálculo 3 4 4 4 6" xfId="24343" xr:uid="{00000000-0005-0000-0000-00003B120000}"/>
    <cellStyle name="Cálculo 3 4 4 4 7" xfId="17245" xr:uid="{00000000-0005-0000-0000-00003C120000}"/>
    <cellStyle name="Cálculo 3 4 4 4 8" xfId="32250" xr:uid="{00000000-0005-0000-0000-00003D120000}"/>
    <cellStyle name="Cálculo 3 4 4 4 9" xfId="35925" xr:uid="{00000000-0005-0000-0000-00003E120000}"/>
    <cellStyle name="Cálculo 3 4 4 5" xfId="4780" xr:uid="{00000000-0005-0000-0000-00003F120000}"/>
    <cellStyle name="Cálculo 3 4 4 5 2" xfId="5495" xr:uid="{00000000-0005-0000-0000-000040120000}"/>
    <cellStyle name="Cálculo 3 4 4 5 2 2" xfId="14649" xr:uid="{00000000-0005-0000-0000-000041120000}"/>
    <cellStyle name="Cálculo 3 4 4 5 2 3" xfId="21645" xr:uid="{00000000-0005-0000-0000-000042120000}"/>
    <cellStyle name="Cálculo 3 4 4 5 2 4" xfId="17405" xr:uid="{00000000-0005-0000-0000-000043120000}"/>
    <cellStyle name="Cálculo 3 4 4 5 2 5" xfId="32540" xr:uid="{00000000-0005-0000-0000-000044120000}"/>
    <cellStyle name="Cálculo 3 4 4 5 2 6" xfId="36215" xr:uid="{00000000-0005-0000-0000-000045120000}"/>
    <cellStyle name="Cálculo 3 4 4 5 2 7" xfId="38941" xr:uid="{00000000-0005-0000-0000-000046120000}"/>
    <cellStyle name="Cálculo 3 4 4 5 3" xfId="13934" xr:uid="{00000000-0005-0000-0000-000047120000}"/>
    <cellStyle name="Cálculo 3 4 4 5 4" xfId="20932" xr:uid="{00000000-0005-0000-0000-000048120000}"/>
    <cellStyle name="Cálculo 3 4 4 5 5" xfId="27448" xr:uid="{00000000-0005-0000-0000-000049120000}"/>
    <cellStyle name="Cálculo 3 4 4 5 6" xfId="28865" xr:uid="{00000000-0005-0000-0000-00004A120000}"/>
    <cellStyle name="Cálculo 3 4 4 5 7" xfId="17353" xr:uid="{00000000-0005-0000-0000-00004B120000}"/>
    <cellStyle name="Cálculo 3 4 4 5 8" xfId="32137" xr:uid="{00000000-0005-0000-0000-00004C120000}"/>
    <cellStyle name="Cálculo 3 4 4 5 9" xfId="35812" xr:uid="{00000000-0005-0000-0000-00004D120000}"/>
    <cellStyle name="Cálculo 3 4 4 6" xfId="5026" xr:uid="{00000000-0005-0000-0000-00004E120000}"/>
    <cellStyle name="Cálculo 3 4 4 6 2" xfId="5496" xr:uid="{00000000-0005-0000-0000-00004F120000}"/>
    <cellStyle name="Cálculo 3 4 4 6 2 2" xfId="14650" xr:uid="{00000000-0005-0000-0000-000050120000}"/>
    <cellStyle name="Cálculo 3 4 4 6 2 3" xfId="21646" xr:uid="{00000000-0005-0000-0000-000051120000}"/>
    <cellStyle name="Cálculo 3 4 4 6 2 4" xfId="26978" xr:uid="{00000000-0005-0000-0000-000052120000}"/>
    <cellStyle name="Cálculo 3 4 4 6 2 5" xfId="32541" xr:uid="{00000000-0005-0000-0000-000053120000}"/>
    <cellStyle name="Cálculo 3 4 4 6 2 6" xfId="36216" xr:uid="{00000000-0005-0000-0000-000054120000}"/>
    <cellStyle name="Cálculo 3 4 4 6 2 7" xfId="38942" xr:uid="{00000000-0005-0000-0000-000055120000}"/>
    <cellStyle name="Cálculo 3 4 4 6 3" xfId="14180" xr:uid="{00000000-0005-0000-0000-000056120000}"/>
    <cellStyle name="Cálculo 3 4 4 6 4" xfId="21178" xr:uid="{00000000-0005-0000-0000-000057120000}"/>
    <cellStyle name="Cálculo 3 4 4 6 5" xfId="27325" xr:uid="{00000000-0005-0000-0000-000058120000}"/>
    <cellStyle name="Cálculo 3 4 4 6 6" xfId="24330" xr:uid="{00000000-0005-0000-0000-000059120000}"/>
    <cellStyle name="Cálculo 3 4 4 6 7" xfId="32072" xr:uid="{00000000-0005-0000-0000-00005A120000}"/>
    <cellStyle name="Cálculo 3 4 4 6 8" xfId="35750" xr:uid="{00000000-0005-0000-0000-00005B120000}"/>
    <cellStyle name="Cálculo 3 4 4 6 9" xfId="38661" xr:uid="{00000000-0005-0000-0000-00005C120000}"/>
    <cellStyle name="Cálculo 3 4 4 7" xfId="5491" xr:uid="{00000000-0005-0000-0000-00005D120000}"/>
    <cellStyle name="Cálculo 3 4 4 7 2" xfId="14645" xr:uid="{00000000-0005-0000-0000-00005E120000}"/>
    <cellStyle name="Cálculo 3 4 4 7 3" xfId="21641" xr:uid="{00000000-0005-0000-0000-00005F120000}"/>
    <cellStyle name="Cálculo 3 4 4 7 4" xfId="26971" xr:uid="{00000000-0005-0000-0000-000060120000}"/>
    <cellStyle name="Cálculo 3 4 4 7 5" xfId="32536" xr:uid="{00000000-0005-0000-0000-000061120000}"/>
    <cellStyle name="Cálculo 3 4 4 7 6" xfId="36211" xr:uid="{00000000-0005-0000-0000-000062120000}"/>
    <cellStyle name="Cálculo 3 4 4 7 7" xfId="38937" xr:uid="{00000000-0005-0000-0000-000063120000}"/>
    <cellStyle name="Cálculo 3 4 4 8" xfId="11560" xr:uid="{00000000-0005-0000-0000-000064120000}"/>
    <cellStyle name="Cálculo 3 4 4 9" xfId="18563" xr:uid="{00000000-0005-0000-0000-000065120000}"/>
    <cellStyle name="Cálculo 3 4 5" xfId="2430" xr:uid="{00000000-0005-0000-0000-000066120000}"/>
    <cellStyle name="Cálculo 3 4 5 10" xfId="25356" xr:uid="{00000000-0005-0000-0000-000067120000}"/>
    <cellStyle name="Cálculo 3 4 5 11" xfId="17968" xr:uid="{00000000-0005-0000-0000-000068120000}"/>
    <cellStyle name="Cálculo 3 4 5 12" xfId="26517" xr:uid="{00000000-0005-0000-0000-000069120000}"/>
    <cellStyle name="Cálculo 3 4 5 13" xfId="34092" xr:uid="{00000000-0005-0000-0000-00006A120000}"/>
    <cellStyle name="Cálculo 3 4 5 14" xfId="37654" xr:uid="{00000000-0005-0000-0000-00006B120000}"/>
    <cellStyle name="Cálculo 3 4 5 2" xfId="2830" xr:uid="{00000000-0005-0000-0000-00006C120000}"/>
    <cellStyle name="Cálculo 3 4 5 2 2" xfId="5498" xr:uid="{00000000-0005-0000-0000-00006D120000}"/>
    <cellStyle name="Cálculo 3 4 5 2 2 2" xfId="14652" xr:uid="{00000000-0005-0000-0000-00006E120000}"/>
    <cellStyle name="Cálculo 3 4 5 2 2 3" xfId="21648" xr:uid="{00000000-0005-0000-0000-00006F120000}"/>
    <cellStyle name="Cálculo 3 4 5 2 2 4" xfId="24929" xr:uid="{00000000-0005-0000-0000-000070120000}"/>
    <cellStyle name="Cálculo 3 4 5 2 2 5" xfId="32543" xr:uid="{00000000-0005-0000-0000-000071120000}"/>
    <cellStyle name="Cálculo 3 4 5 2 2 6" xfId="36218" xr:uid="{00000000-0005-0000-0000-000072120000}"/>
    <cellStyle name="Cálculo 3 4 5 2 2 7" xfId="38944" xr:uid="{00000000-0005-0000-0000-000073120000}"/>
    <cellStyle name="Cálculo 3 4 5 2 3" xfId="11984" xr:uid="{00000000-0005-0000-0000-000074120000}"/>
    <cellStyle name="Cálculo 3 4 5 2 4" xfId="18987" xr:uid="{00000000-0005-0000-0000-000075120000}"/>
    <cellStyle name="Cálculo 3 4 5 2 5" xfId="28369" xr:uid="{00000000-0005-0000-0000-000076120000}"/>
    <cellStyle name="Cálculo 3 4 5 2 6" xfId="28490" xr:uid="{00000000-0005-0000-0000-000077120000}"/>
    <cellStyle name="Cálculo 3 4 5 2 7" xfId="17324" xr:uid="{00000000-0005-0000-0000-000078120000}"/>
    <cellStyle name="Cálculo 3 4 5 2 8" xfId="33895" xr:uid="{00000000-0005-0000-0000-000079120000}"/>
    <cellStyle name="Cálculo 3 4 5 2 9" xfId="37457" xr:uid="{00000000-0005-0000-0000-00007A120000}"/>
    <cellStyle name="Cálculo 3 4 5 3" xfId="4112" xr:uid="{00000000-0005-0000-0000-00007B120000}"/>
    <cellStyle name="Cálculo 3 4 5 3 2" xfId="5499" xr:uid="{00000000-0005-0000-0000-00007C120000}"/>
    <cellStyle name="Cálculo 3 4 5 3 2 2" xfId="14653" xr:uid="{00000000-0005-0000-0000-00007D120000}"/>
    <cellStyle name="Cálculo 3 4 5 3 2 3" xfId="21649" xr:uid="{00000000-0005-0000-0000-00007E120000}"/>
    <cellStyle name="Cálculo 3 4 5 3 2 4" xfId="19698" xr:uid="{00000000-0005-0000-0000-00007F120000}"/>
    <cellStyle name="Cálculo 3 4 5 3 2 5" xfId="32544" xr:uid="{00000000-0005-0000-0000-000080120000}"/>
    <cellStyle name="Cálculo 3 4 5 3 2 6" xfId="36219" xr:uid="{00000000-0005-0000-0000-000081120000}"/>
    <cellStyle name="Cálculo 3 4 5 3 2 7" xfId="38945" xr:uid="{00000000-0005-0000-0000-000082120000}"/>
    <cellStyle name="Cálculo 3 4 5 3 3" xfId="13266" xr:uid="{00000000-0005-0000-0000-000083120000}"/>
    <cellStyle name="Cálculo 3 4 5 3 4" xfId="20264" xr:uid="{00000000-0005-0000-0000-000084120000}"/>
    <cellStyle name="Cálculo 3 4 5 3 5" xfId="24732" xr:uid="{00000000-0005-0000-0000-000085120000}"/>
    <cellStyle name="Cálculo 3 4 5 3 6" xfId="9317" xr:uid="{00000000-0005-0000-0000-000086120000}"/>
    <cellStyle name="Cálculo 3 4 5 3 7" xfId="27273" xr:uid="{00000000-0005-0000-0000-000087120000}"/>
    <cellStyle name="Cálculo 3 4 5 3 8" xfId="22675" xr:uid="{00000000-0005-0000-0000-000088120000}"/>
    <cellStyle name="Cálculo 3 4 5 3 9" xfId="30972" xr:uid="{00000000-0005-0000-0000-000089120000}"/>
    <cellStyle name="Cálculo 3 4 5 4" xfId="4550" xr:uid="{00000000-0005-0000-0000-00008A120000}"/>
    <cellStyle name="Cálculo 3 4 5 4 2" xfId="5500" xr:uid="{00000000-0005-0000-0000-00008B120000}"/>
    <cellStyle name="Cálculo 3 4 5 4 2 2" xfId="14654" xr:uid="{00000000-0005-0000-0000-00008C120000}"/>
    <cellStyle name="Cálculo 3 4 5 4 2 3" xfId="21650" xr:uid="{00000000-0005-0000-0000-00008D120000}"/>
    <cellStyle name="Cálculo 3 4 5 4 2 4" xfId="26980" xr:uid="{00000000-0005-0000-0000-00008E120000}"/>
    <cellStyle name="Cálculo 3 4 5 4 2 5" xfId="32545" xr:uid="{00000000-0005-0000-0000-00008F120000}"/>
    <cellStyle name="Cálculo 3 4 5 4 2 6" xfId="36220" xr:uid="{00000000-0005-0000-0000-000090120000}"/>
    <cellStyle name="Cálculo 3 4 5 4 2 7" xfId="38946" xr:uid="{00000000-0005-0000-0000-000091120000}"/>
    <cellStyle name="Cálculo 3 4 5 4 3" xfId="13704" xr:uid="{00000000-0005-0000-0000-000092120000}"/>
    <cellStyle name="Cálculo 3 4 5 4 4" xfId="20702" xr:uid="{00000000-0005-0000-0000-000093120000}"/>
    <cellStyle name="Cálculo 3 4 5 4 5" xfId="27554" xr:uid="{00000000-0005-0000-0000-000094120000}"/>
    <cellStyle name="Cálculo 3 4 5 4 6" xfId="24101" xr:uid="{00000000-0005-0000-0000-000095120000}"/>
    <cellStyle name="Cálculo 3 4 5 4 7" xfId="25437" xr:uid="{00000000-0005-0000-0000-000096120000}"/>
    <cellStyle name="Cálculo 3 4 5 4 8" xfId="30961" xr:uid="{00000000-0005-0000-0000-000097120000}"/>
    <cellStyle name="Cálculo 3 4 5 4 9" xfId="30846" xr:uid="{00000000-0005-0000-0000-000098120000}"/>
    <cellStyle name="Cálculo 3 4 5 5" xfId="4804" xr:uid="{00000000-0005-0000-0000-000099120000}"/>
    <cellStyle name="Cálculo 3 4 5 5 2" xfId="5501" xr:uid="{00000000-0005-0000-0000-00009A120000}"/>
    <cellStyle name="Cálculo 3 4 5 5 2 2" xfId="14655" xr:uid="{00000000-0005-0000-0000-00009B120000}"/>
    <cellStyle name="Cálculo 3 4 5 5 2 3" xfId="21651" xr:uid="{00000000-0005-0000-0000-00009C120000}"/>
    <cellStyle name="Cálculo 3 4 5 5 2 4" xfId="17721" xr:uid="{00000000-0005-0000-0000-00009D120000}"/>
    <cellStyle name="Cálculo 3 4 5 5 2 5" xfId="32546" xr:uid="{00000000-0005-0000-0000-00009E120000}"/>
    <cellStyle name="Cálculo 3 4 5 5 2 6" xfId="36221" xr:uid="{00000000-0005-0000-0000-00009F120000}"/>
    <cellStyle name="Cálculo 3 4 5 5 2 7" xfId="38947" xr:uid="{00000000-0005-0000-0000-0000A0120000}"/>
    <cellStyle name="Cálculo 3 4 5 5 3" xfId="13958" xr:uid="{00000000-0005-0000-0000-0000A1120000}"/>
    <cellStyle name="Cálculo 3 4 5 5 4" xfId="20956" xr:uid="{00000000-0005-0000-0000-0000A2120000}"/>
    <cellStyle name="Cálculo 3 4 5 5 5" xfId="24029" xr:uid="{00000000-0005-0000-0000-0000A3120000}"/>
    <cellStyle name="Cálculo 3 4 5 5 6" xfId="26754" xr:uid="{00000000-0005-0000-0000-0000A4120000}"/>
    <cellStyle name="Cálculo 3 4 5 5 7" xfId="17343" xr:uid="{00000000-0005-0000-0000-0000A5120000}"/>
    <cellStyle name="Cálculo 3 4 5 5 8" xfId="32122" xr:uid="{00000000-0005-0000-0000-0000A6120000}"/>
    <cellStyle name="Cálculo 3 4 5 5 9" xfId="35797" xr:uid="{00000000-0005-0000-0000-0000A7120000}"/>
    <cellStyle name="Cálculo 3 4 5 6" xfId="5050" xr:uid="{00000000-0005-0000-0000-0000A8120000}"/>
    <cellStyle name="Cálculo 3 4 5 6 2" xfId="5502" xr:uid="{00000000-0005-0000-0000-0000A9120000}"/>
    <cellStyle name="Cálculo 3 4 5 6 2 2" xfId="14656" xr:uid="{00000000-0005-0000-0000-0000AA120000}"/>
    <cellStyle name="Cálculo 3 4 5 6 2 3" xfId="21652" xr:uid="{00000000-0005-0000-0000-0000AB120000}"/>
    <cellStyle name="Cálculo 3 4 5 6 2 4" xfId="26981" xr:uid="{00000000-0005-0000-0000-0000AC120000}"/>
    <cellStyle name="Cálculo 3 4 5 6 2 5" xfId="32547" xr:uid="{00000000-0005-0000-0000-0000AD120000}"/>
    <cellStyle name="Cálculo 3 4 5 6 2 6" xfId="36222" xr:uid="{00000000-0005-0000-0000-0000AE120000}"/>
    <cellStyle name="Cálculo 3 4 5 6 2 7" xfId="38948" xr:uid="{00000000-0005-0000-0000-0000AF120000}"/>
    <cellStyle name="Cálculo 3 4 5 6 3" xfId="14204" xr:uid="{00000000-0005-0000-0000-0000B0120000}"/>
    <cellStyle name="Cálculo 3 4 5 6 4" xfId="21202" xr:uid="{00000000-0005-0000-0000-0000B1120000}"/>
    <cellStyle name="Cálculo 3 4 5 6 5" xfId="27311" xr:uid="{00000000-0005-0000-0000-0000B2120000}"/>
    <cellStyle name="Cálculo 3 4 5 6 6" xfId="25004" xr:uid="{00000000-0005-0000-0000-0000B3120000}"/>
    <cellStyle name="Cálculo 3 4 5 6 7" xfId="32096" xr:uid="{00000000-0005-0000-0000-0000B4120000}"/>
    <cellStyle name="Cálculo 3 4 5 6 8" xfId="35774" xr:uid="{00000000-0005-0000-0000-0000B5120000}"/>
    <cellStyle name="Cálculo 3 4 5 6 9" xfId="38685" xr:uid="{00000000-0005-0000-0000-0000B6120000}"/>
    <cellStyle name="Cálculo 3 4 5 7" xfId="5497" xr:uid="{00000000-0005-0000-0000-0000B7120000}"/>
    <cellStyle name="Cálculo 3 4 5 7 2" xfId="14651" xr:uid="{00000000-0005-0000-0000-0000B8120000}"/>
    <cellStyle name="Cálculo 3 4 5 7 3" xfId="21647" xr:uid="{00000000-0005-0000-0000-0000B9120000}"/>
    <cellStyle name="Cálculo 3 4 5 7 4" xfId="24294" xr:uid="{00000000-0005-0000-0000-0000BA120000}"/>
    <cellStyle name="Cálculo 3 4 5 7 5" xfId="32542" xr:uid="{00000000-0005-0000-0000-0000BB120000}"/>
    <cellStyle name="Cálculo 3 4 5 7 6" xfId="36217" xr:uid="{00000000-0005-0000-0000-0000BC120000}"/>
    <cellStyle name="Cálculo 3 4 5 7 7" xfId="38943" xr:uid="{00000000-0005-0000-0000-0000BD120000}"/>
    <cellStyle name="Cálculo 3 4 5 8" xfId="11584" xr:uid="{00000000-0005-0000-0000-0000BE120000}"/>
    <cellStyle name="Cálculo 3 4 5 9" xfId="18587" xr:uid="{00000000-0005-0000-0000-0000BF120000}"/>
    <cellStyle name="Cálculo 3 4 6" xfId="2632" xr:uid="{00000000-0005-0000-0000-0000C0120000}"/>
    <cellStyle name="Cálculo 3 4 6 2" xfId="5503" xr:uid="{00000000-0005-0000-0000-0000C1120000}"/>
    <cellStyle name="Cálculo 3 4 6 2 2" xfId="14657" xr:uid="{00000000-0005-0000-0000-0000C2120000}"/>
    <cellStyle name="Cálculo 3 4 6 2 3" xfId="21653" xr:uid="{00000000-0005-0000-0000-0000C3120000}"/>
    <cellStyle name="Cálculo 3 4 6 2 4" xfId="15479" xr:uid="{00000000-0005-0000-0000-0000C4120000}"/>
    <cellStyle name="Cálculo 3 4 6 2 5" xfId="32548" xr:uid="{00000000-0005-0000-0000-0000C5120000}"/>
    <cellStyle name="Cálculo 3 4 6 2 6" xfId="36223" xr:uid="{00000000-0005-0000-0000-0000C6120000}"/>
    <cellStyle name="Cálculo 3 4 6 2 7" xfId="38949" xr:uid="{00000000-0005-0000-0000-0000C7120000}"/>
    <cellStyle name="Cálculo 3 4 6 3" xfId="11786" xr:uid="{00000000-0005-0000-0000-0000C8120000}"/>
    <cellStyle name="Cálculo 3 4 6 4" xfId="18789" xr:uid="{00000000-0005-0000-0000-0000C9120000}"/>
    <cellStyle name="Cálculo 3 4 6 5" xfId="21274" xr:uid="{00000000-0005-0000-0000-0000CA120000}"/>
    <cellStyle name="Cálculo 3 4 6 6" xfId="17910" xr:uid="{00000000-0005-0000-0000-0000CB120000}"/>
    <cellStyle name="Cálculo 3 4 6 7" xfId="24387" xr:uid="{00000000-0005-0000-0000-0000CC120000}"/>
    <cellStyle name="Cálculo 3 4 6 8" xfId="31516" xr:uid="{00000000-0005-0000-0000-0000CD120000}"/>
    <cellStyle name="Cálculo 3 4 6 9" xfId="35226" xr:uid="{00000000-0005-0000-0000-0000CE120000}"/>
    <cellStyle name="Cálculo 3 4 7" xfId="3200" xr:uid="{00000000-0005-0000-0000-0000CF120000}"/>
    <cellStyle name="Cálculo 3 4 7 2" xfId="5504" xr:uid="{00000000-0005-0000-0000-0000D0120000}"/>
    <cellStyle name="Cálculo 3 4 7 2 2" xfId="14658" xr:uid="{00000000-0005-0000-0000-0000D1120000}"/>
    <cellStyle name="Cálculo 3 4 7 2 3" xfId="21654" xr:uid="{00000000-0005-0000-0000-0000D2120000}"/>
    <cellStyle name="Cálculo 3 4 7 2 4" xfId="26982" xr:uid="{00000000-0005-0000-0000-0000D3120000}"/>
    <cellStyle name="Cálculo 3 4 7 2 5" xfId="32549" xr:uid="{00000000-0005-0000-0000-0000D4120000}"/>
    <cellStyle name="Cálculo 3 4 7 2 6" xfId="36224" xr:uid="{00000000-0005-0000-0000-0000D5120000}"/>
    <cellStyle name="Cálculo 3 4 7 2 7" xfId="38950" xr:uid="{00000000-0005-0000-0000-0000D6120000}"/>
    <cellStyle name="Cálculo 3 4 7 3" xfId="12354" xr:uid="{00000000-0005-0000-0000-0000D7120000}"/>
    <cellStyle name="Cálculo 3 4 7 4" xfId="19357" xr:uid="{00000000-0005-0000-0000-0000D8120000}"/>
    <cellStyle name="Cálculo 3 4 7 5" xfId="9747" xr:uid="{00000000-0005-0000-0000-0000D9120000}"/>
    <cellStyle name="Cálculo 3 4 7 6" xfId="28096" xr:uid="{00000000-0005-0000-0000-0000DA120000}"/>
    <cellStyle name="Cálculo 3 4 7 7" xfId="29733" xr:uid="{00000000-0005-0000-0000-0000DB120000}"/>
    <cellStyle name="Cálculo 3 4 7 8" xfId="31588" xr:uid="{00000000-0005-0000-0000-0000DC120000}"/>
    <cellStyle name="Cálculo 3 4 7 9" xfId="35297" xr:uid="{00000000-0005-0000-0000-0000DD120000}"/>
    <cellStyle name="Cálculo 3 4 8" xfId="3705" xr:uid="{00000000-0005-0000-0000-0000DE120000}"/>
    <cellStyle name="Cálculo 3 4 8 2" xfId="5505" xr:uid="{00000000-0005-0000-0000-0000DF120000}"/>
    <cellStyle name="Cálculo 3 4 8 2 2" xfId="14659" xr:uid="{00000000-0005-0000-0000-0000E0120000}"/>
    <cellStyle name="Cálculo 3 4 8 2 3" xfId="21655" xr:uid="{00000000-0005-0000-0000-0000E1120000}"/>
    <cellStyle name="Cálculo 3 4 8 2 4" xfId="26979" xr:uid="{00000000-0005-0000-0000-0000E2120000}"/>
    <cellStyle name="Cálculo 3 4 8 2 5" xfId="32550" xr:uid="{00000000-0005-0000-0000-0000E3120000}"/>
    <cellStyle name="Cálculo 3 4 8 2 6" xfId="36225" xr:uid="{00000000-0005-0000-0000-0000E4120000}"/>
    <cellStyle name="Cálculo 3 4 8 2 7" xfId="38951" xr:uid="{00000000-0005-0000-0000-0000E5120000}"/>
    <cellStyle name="Cálculo 3 4 8 3" xfId="12859" xr:uid="{00000000-0005-0000-0000-0000E6120000}"/>
    <cellStyle name="Cálculo 3 4 8 4" xfId="19858" xr:uid="{00000000-0005-0000-0000-0000E7120000}"/>
    <cellStyle name="Cálculo 3 4 8 5" xfId="27977" xr:uid="{00000000-0005-0000-0000-0000E8120000}"/>
    <cellStyle name="Cálculo 3 4 8 6" xfId="28812" xr:uid="{00000000-0005-0000-0000-0000E9120000}"/>
    <cellStyle name="Cálculo 3 4 8 7" xfId="26010" xr:uid="{00000000-0005-0000-0000-0000EA120000}"/>
    <cellStyle name="Cálculo 3 4 8 8" xfId="23032" xr:uid="{00000000-0005-0000-0000-0000EB120000}"/>
    <cellStyle name="Cálculo 3 4 8 9" xfId="34842" xr:uid="{00000000-0005-0000-0000-0000EC120000}"/>
    <cellStyle name="Cálculo 3 4 9" xfId="3861" xr:uid="{00000000-0005-0000-0000-0000ED120000}"/>
    <cellStyle name="Cálculo 3 4 9 2" xfId="5506" xr:uid="{00000000-0005-0000-0000-0000EE120000}"/>
    <cellStyle name="Cálculo 3 4 9 2 2" xfId="14660" xr:uid="{00000000-0005-0000-0000-0000EF120000}"/>
    <cellStyle name="Cálculo 3 4 9 2 3" xfId="21656" xr:uid="{00000000-0005-0000-0000-0000F0120000}"/>
    <cellStyle name="Cálculo 3 4 9 2 4" xfId="24922" xr:uid="{00000000-0005-0000-0000-0000F1120000}"/>
    <cellStyle name="Cálculo 3 4 9 2 5" xfId="32551" xr:uid="{00000000-0005-0000-0000-0000F2120000}"/>
    <cellStyle name="Cálculo 3 4 9 2 6" xfId="36226" xr:uid="{00000000-0005-0000-0000-0000F3120000}"/>
    <cellStyle name="Cálculo 3 4 9 2 7" xfId="38952" xr:uid="{00000000-0005-0000-0000-0000F4120000}"/>
    <cellStyle name="Cálculo 3 4 9 3" xfId="13015" xr:uid="{00000000-0005-0000-0000-0000F5120000}"/>
    <cellStyle name="Cálculo 3 4 9 4" xfId="20014" xr:uid="{00000000-0005-0000-0000-0000F6120000}"/>
    <cellStyle name="Cálculo 3 4 9 5" xfId="27894" xr:uid="{00000000-0005-0000-0000-0000F7120000}"/>
    <cellStyle name="Cálculo 3 4 9 6" xfId="26596" xr:uid="{00000000-0005-0000-0000-0000F8120000}"/>
    <cellStyle name="Cálculo 3 4 9 7" xfId="28036" xr:uid="{00000000-0005-0000-0000-0000F9120000}"/>
    <cellStyle name="Cálculo 3 4 9 8" xfId="33487" xr:uid="{00000000-0005-0000-0000-0000FA120000}"/>
    <cellStyle name="Cálculo 3 4 9 9" xfId="37155" xr:uid="{00000000-0005-0000-0000-0000FB120000}"/>
    <cellStyle name="Cálculo 3 5" xfId="1683" xr:uid="{00000000-0005-0000-0000-0000FC120000}"/>
    <cellStyle name="Cálculo 3 5 10" xfId="28659" xr:uid="{00000000-0005-0000-0000-0000FD120000}"/>
    <cellStyle name="Cálculo 3 5 11" xfId="17764" xr:uid="{00000000-0005-0000-0000-0000FE120000}"/>
    <cellStyle name="Cálculo 3 5 12" xfId="23185" xr:uid="{00000000-0005-0000-0000-0000FF120000}"/>
    <cellStyle name="Cálculo 3 5 13" xfId="34911" xr:uid="{00000000-0005-0000-0000-000000130000}"/>
    <cellStyle name="Cálculo 3 5 14" xfId="38374" xr:uid="{00000000-0005-0000-0000-000001130000}"/>
    <cellStyle name="Cálculo 3 5 2" xfId="2510" xr:uid="{00000000-0005-0000-0000-000002130000}"/>
    <cellStyle name="Cálculo 3 5 2 2" xfId="5508" xr:uid="{00000000-0005-0000-0000-000003130000}"/>
    <cellStyle name="Cálculo 3 5 2 2 2" xfId="14662" xr:uid="{00000000-0005-0000-0000-000004130000}"/>
    <cellStyle name="Cálculo 3 5 2 2 3" xfId="21658" xr:uid="{00000000-0005-0000-0000-000005130000}"/>
    <cellStyle name="Cálculo 3 5 2 2 4" xfId="26983" xr:uid="{00000000-0005-0000-0000-000006130000}"/>
    <cellStyle name="Cálculo 3 5 2 2 5" xfId="32553" xr:uid="{00000000-0005-0000-0000-000007130000}"/>
    <cellStyle name="Cálculo 3 5 2 2 6" xfId="36228" xr:uid="{00000000-0005-0000-0000-000008130000}"/>
    <cellStyle name="Cálculo 3 5 2 2 7" xfId="38954" xr:uid="{00000000-0005-0000-0000-000009130000}"/>
    <cellStyle name="Cálculo 3 5 2 3" xfId="11664" xr:uid="{00000000-0005-0000-0000-00000A130000}"/>
    <cellStyle name="Cálculo 3 5 2 4" xfId="18667" xr:uid="{00000000-0005-0000-0000-00000B130000}"/>
    <cellStyle name="Cálculo 3 5 2 5" xfId="17912" xr:uid="{00000000-0005-0000-0000-00000C130000}"/>
    <cellStyle name="Cálculo 3 5 2 6" xfId="26225" xr:uid="{00000000-0005-0000-0000-00000D130000}"/>
    <cellStyle name="Cálculo 3 5 2 7" xfId="29012" xr:uid="{00000000-0005-0000-0000-00000E130000}"/>
    <cellStyle name="Cálculo 3 5 2 8" xfId="25773" xr:uid="{00000000-0005-0000-0000-00000F130000}"/>
    <cellStyle name="Cálculo 3 5 2 9" xfId="34969" xr:uid="{00000000-0005-0000-0000-000010130000}"/>
    <cellStyle name="Cálculo 3 5 3" xfId="3660" xr:uid="{00000000-0005-0000-0000-000011130000}"/>
    <cellStyle name="Cálculo 3 5 3 2" xfId="5509" xr:uid="{00000000-0005-0000-0000-000012130000}"/>
    <cellStyle name="Cálculo 3 5 3 2 2" xfId="14663" xr:uid="{00000000-0005-0000-0000-000013130000}"/>
    <cellStyle name="Cálculo 3 5 3 2 3" xfId="21659" xr:uid="{00000000-0005-0000-0000-000014130000}"/>
    <cellStyle name="Cálculo 3 5 3 2 4" xfId="26985" xr:uid="{00000000-0005-0000-0000-000015130000}"/>
    <cellStyle name="Cálculo 3 5 3 2 5" xfId="32554" xr:uid="{00000000-0005-0000-0000-000016130000}"/>
    <cellStyle name="Cálculo 3 5 3 2 6" xfId="36229" xr:uid="{00000000-0005-0000-0000-000017130000}"/>
    <cellStyle name="Cálculo 3 5 3 2 7" xfId="38955" xr:uid="{00000000-0005-0000-0000-000018130000}"/>
    <cellStyle name="Cálculo 3 5 3 3" xfId="12814" xr:uid="{00000000-0005-0000-0000-000019130000}"/>
    <cellStyle name="Cálculo 3 5 3 4" xfId="19813" xr:uid="{00000000-0005-0000-0000-00001A130000}"/>
    <cellStyle name="Cálculo 3 5 3 5" xfId="27999" xr:uid="{00000000-0005-0000-0000-00001B130000}"/>
    <cellStyle name="Cálculo 3 5 3 6" xfId="17834" xr:uid="{00000000-0005-0000-0000-00001C130000}"/>
    <cellStyle name="Cálculo 3 5 3 7" xfId="29560" xr:uid="{00000000-0005-0000-0000-00001D130000}"/>
    <cellStyle name="Cálculo 3 5 3 8" xfId="31627" xr:uid="{00000000-0005-0000-0000-00001E130000}"/>
    <cellStyle name="Cálculo 3 5 3 9" xfId="35306" xr:uid="{00000000-0005-0000-0000-00001F130000}"/>
    <cellStyle name="Cálculo 3 5 4" xfId="4169" xr:uid="{00000000-0005-0000-0000-000020130000}"/>
    <cellStyle name="Cálculo 3 5 4 2" xfId="5510" xr:uid="{00000000-0005-0000-0000-000021130000}"/>
    <cellStyle name="Cálculo 3 5 4 2 2" xfId="14664" xr:uid="{00000000-0005-0000-0000-000022130000}"/>
    <cellStyle name="Cálculo 3 5 4 2 3" xfId="21660" xr:uid="{00000000-0005-0000-0000-000023130000}"/>
    <cellStyle name="Cálculo 3 5 4 2 4" xfId="26984" xr:uid="{00000000-0005-0000-0000-000024130000}"/>
    <cellStyle name="Cálculo 3 5 4 2 5" xfId="32555" xr:uid="{00000000-0005-0000-0000-000025130000}"/>
    <cellStyle name="Cálculo 3 5 4 2 6" xfId="36230" xr:uid="{00000000-0005-0000-0000-000026130000}"/>
    <cellStyle name="Cálculo 3 5 4 2 7" xfId="38956" xr:uid="{00000000-0005-0000-0000-000027130000}"/>
    <cellStyle name="Cálculo 3 5 4 3" xfId="13323" xr:uid="{00000000-0005-0000-0000-000028130000}"/>
    <cellStyle name="Cálculo 3 5 4 4" xfId="20321" xr:uid="{00000000-0005-0000-0000-000029130000}"/>
    <cellStyle name="Cálculo 3 5 4 5" xfId="21311" xr:uid="{00000000-0005-0000-0000-00002A130000}"/>
    <cellStyle name="Cálculo 3 5 4 6" xfId="18326" xr:uid="{00000000-0005-0000-0000-00002B130000}"/>
    <cellStyle name="Cálculo 3 5 4 7" xfId="22797" xr:uid="{00000000-0005-0000-0000-00002C130000}"/>
    <cellStyle name="Cálculo 3 5 4 8" xfId="23023" xr:uid="{00000000-0005-0000-0000-00002D130000}"/>
    <cellStyle name="Cálculo 3 5 4 9" xfId="30325" xr:uid="{00000000-0005-0000-0000-00002E130000}"/>
    <cellStyle name="Cálculo 3 5 5" xfId="3078" xr:uid="{00000000-0005-0000-0000-00002F130000}"/>
    <cellStyle name="Cálculo 3 5 5 2" xfId="5511" xr:uid="{00000000-0005-0000-0000-000030130000}"/>
    <cellStyle name="Cálculo 3 5 5 2 2" xfId="14665" xr:uid="{00000000-0005-0000-0000-000031130000}"/>
    <cellStyle name="Cálculo 3 5 5 2 3" xfId="21661" xr:uid="{00000000-0005-0000-0000-000032130000}"/>
    <cellStyle name="Cálculo 3 5 5 2 4" xfId="9433" xr:uid="{00000000-0005-0000-0000-000033130000}"/>
    <cellStyle name="Cálculo 3 5 5 2 5" xfId="32556" xr:uid="{00000000-0005-0000-0000-000034130000}"/>
    <cellStyle name="Cálculo 3 5 5 2 6" xfId="36231" xr:uid="{00000000-0005-0000-0000-000035130000}"/>
    <cellStyle name="Cálculo 3 5 5 2 7" xfId="38957" xr:uid="{00000000-0005-0000-0000-000036130000}"/>
    <cellStyle name="Cálculo 3 5 5 3" xfId="12232" xr:uid="{00000000-0005-0000-0000-000037130000}"/>
    <cellStyle name="Cálculo 3 5 5 4" xfId="19235" xr:uid="{00000000-0005-0000-0000-000038130000}"/>
    <cellStyle name="Cálculo 3 5 5 5" xfId="28281" xr:uid="{00000000-0005-0000-0000-000039130000}"/>
    <cellStyle name="Cálculo 3 5 5 6" xfId="17137" xr:uid="{00000000-0005-0000-0000-00003A130000}"/>
    <cellStyle name="Cálculo 3 5 5 7" xfId="22857" xr:uid="{00000000-0005-0000-0000-00003B130000}"/>
    <cellStyle name="Cálculo 3 5 5 8" xfId="31575" xr:uid="{00000000-0005-0000-0000-00003C130000}"/>
    <cellStyle name="Cálculo 3 5 5 9" xfId="35279" xr:uid="{00000000-0005-0000-0000-00003D130000}"/>
    <cellStyle name="Cálculo 3 5 6" xfId="3761" xr:uid="{00000000-0005-0000-0000-00003E130000}"/>
    <cellStyle name="Cálculo 3 5 6 2" xfId="5512" xr:uid="{00000000-0005-0000-0000-00003F130000}"/>
    <cellStyle name="Cálculo 3 5 6 2 2" xfId="14666" xr:uid="{00000000-0005-0000-0000-000040130000}"/>
    <cellStyle name="Cálculo 3 5 6 2 3" xfId="21662" xr:uid="{00000000-0005-0000-0000-000041130000}"/>
    <cellStyle name="Cálculo 3 5 6 2 4" xfId="24927" xr:uid="{00000000-0005-0000-0000-000042130000}"/>
    <cellStyle name="Cálculo 3 5 6 2 5" xfId="32557" xr:uid="{00000000-0005-0000-0000-000043130000}"/>
    <cellStyle name="Cálculo 3 5 6 2 6" xfId="36232" xr:uid="{00000000-0005-0000-0000-000044130000}"/>
    <cellStyle name="Cálculo 3 5 6 2 7" xfId="38958" xr:uid="{00000000-0005-0000-0000-000045130000}"/>
    <cellStyle name="Cálculo 3 5 6 3" xfId="12915" xr:uid="{00000000-0005-0000-0000-000046130000}"/>
    <cellStyle name="Cálculo 3 5 6 4" xfId="19914" xr:uid="{00000000-0005-0000-0000-000047130000}"/>
    <cellStyle name="Cálculo 3 5 6 5" xfId="17147" xr:uid="{00000000-0005-0000-0000-000048130000}"/>
    <cellStyle name="Cálculo 3 5 6 6" xfId="26580" xr:uid="{00000000-0005-0000-0000-000049130000}"/>
    <cellStyle name="Cálculo 3 5 6 7" xfId="26013" xr:uid="{00000000-0005-0000-0000-00004A130000}"/>
    <cellStyle name="Cálculo 3 5 6 8" xfId="17866" xr:uid="{00000000-0005-0000-0000-00004B130000}"/>
    <cellStyle name="Cálculo 3 5 6 9" xfId="29593" xr:uid="{00000000-0005-0000-0000-00004C130000}"/>
    <cellStyle name="Cálculo 3 5 7" xfId="5507" xr:uid="{00000000-0005-0000-0000-00004D130000}"/>
    <cellStyle name="Cálculo 3 5 7 2" xfId="14661" xr:uid="{00000000-0005-0000-0000-00004E130000}"/>
    <cellStyle name="Cálculo 3 5 7 3" xfId="21657" xr:uid="{00000000-0005-0000-0000-00004F130000}"/>
    <cellStyle name="Cálculo 3 5 7 4" xfId="24052" xr:uid="{00000000-0005-0000-0000-000050130000}"/>
    <cellStyle name="Cálculo 3 5 7 5" xfId="32552" xr:uid="{00000000-0005-0000-0000-000051130000}"/>
    <cellStyle name="Cálculo 3 5 7 6" xfId="36227" xr:uid="{00000000-0005-0000-0000-000052130000}"/>
    <cellStyle name="Cálculo 3 5 7 7" xfId="38953" xr:uid="{00000000-0005-0000-0000-000053130000}"/>
    <cellStyle name="Cálculo 3 5 8" xfId="10837" xr:uid="{00000000-0005-0000-0000-000054130000}"/>
    <cellStyle name="Cálculo 3 5 9" xfId="10280" xr:uid="{00000000-0005-0000-0000-000055130000}"/>
    <cellStyle name="Cálculo 3 6" xfId="2281" xr:uid="{00000000-0005-0000-0000-000056130000}"/>
    <cellStyle name="Cálculo 3 6 10" xfId="25315" xr:uid="{00000000-0005-0000-0000-000057130000}"/>
    <cellStyle name="Cálculo 3 6 11" xfId="23172" xr:uid="{00000000-0005-0000-0000-000058130000}"/>
    <cellStyle name="Cálculo 3 6 12" xfId="19415" xr:uid="{00000000-0005-0000-0000-000059130000}"/>
    <cellStyle name="Cálculo 3 6 13" xfId="15437" xr:uid="{00000000-0005-0000-0000-00005A130000}"/>
    <cellStyle name="Cálculo 3 6 14" xfId="35563" xr:uid="{00000000-0005-0000-0000-00005B130000}"/>
    <cellStyle name="Cálculo 3 6 2" xfId="2681" xr:uid="{00000000-0005-0000-0000-00005C130000}"/>
    <cellStyle name="Cálculo 3 6 2 2" xfId="5514" xr:uid="{00000000-0005-0000-0000-00005D130000}"/>
    <cellStyle name="Cálculo 3 6 2 2 2" xfId="14668" xr:uid="{00000000-0005-0000-0000-00005E130000}"/>
    <cellStyle name="Cálculo 3 6 2 2 3" xfId="21664" xr:uid="{00000000-0005-0000-0000-00005F130000}"/>
    <cellStyle name="Cálculo 3 6 2 2 4" xfId="24921" xr:uid="{00000000-0005-0000-0000-000060130000}"/>
    <cellStyle name="Cálculo 3 6 2 2 5" xfId="32559" xr:uid="{00000000-0005-0000-0000-000061130000}"/>
    <cellStyle name="Cálculo 3 6 2 2 6" xfId="36234" xr:uid="{00000000-0005-0000-0000-000062130000}"/>
    <cellStyle name="Cálculo 3 6 2 2 7" xfId="38960" xr:uid="{00000000-0005-0000-0000-000063130000}"/>
    <cellStyle name="Cálculo 3 6 2 3" xfId="11835" xr:uid="{00000000-0005-0000-0000-000064130000}"/>
    <cellStyle name="Cálculo 3 6 2 4" xfId="18838" xr:uid="{00000000-0005-0000-0000-000065130000}"/>
    <cellStyle name="Cálculo 3 6 2 5" xfId="22730" xr:uid="{00000000-0005-0000-0000-000066130000}"/>
    <cellStyle name="Cálculo 3 6 2 6" xfId="28758" xr:uid="{00000000-0005-0000-0000-000067130000}"/>
    <cellStyle name="Cálculo 3 6 2 7" xfId="19650" xr:uid="{00000000-0005-0000-0000-000068130000}"/>
    <cellStyle name="Cálculo 3 6 2 8" xfId="33953" xr:uid="{00000000-0005-0000-0000-000069130000}"/>
    <cellStyle name="Cálculo 3 6 2 9" xfId="37515" xr:uid="{00000000-0005-0000-0000-00006A130000}"/>
    <cellStyle name="Cálculo 3 6 3" xfId="3963" xr:uid="{00000000-0005-0000-0000-00006B130000}"/>
    <cellStyle name="Cálculo 3 6 3 2" xfId="5515" xr:uid="{00000000-0005-0000-0000-00006C130000}"/>
    <cellStyle name="Cálculo 3 6 3 2 2" xfId="14669" xr:uid="{00000000-0005-0000-0000-00006D130000}"/>
    <cellStyle name="Cálculo 3 6 3 2 3" xfId="21665" xr:uid="{00000000-0005-0000-0000-00006E130000}"/>
    <cellStyle name="Cálculo 3 6 3 2 4" xfId="24925" xr:uid="{00000000-0005-0000-0000-00006F130000}"/>
    <cellStyle name="Cálculo 3 6 3 2 5" xfId="32560" xr:uid="{00000000-0005-0000-0000-000070130000}"/>
    <cellStyle name="Cálculo 3 6 3 2 6" xfId="36235" xr:uid="{00000000-0005-0000-0000-000071130000}"/>
    <cellStyle name="Cálculo 3 6 3 2 7" xfId="38961" xr:uid="{00000000-0005-0000-0000-000072130000}"/>
    <cellStyle name="Cálculo 3 6 3 3" xfId="13117" xr:uid="{00000000-0005-0000-0000-000073130000}"/>
    <cellStyle name="Cálculo 3 6 3 4" xfId="20115" xr:uid="{00000000-0005-0000-0000-000074130000}"/>
    <cellStyle name="Cálculo 3 6 3 5" xfId="24730" xr:uid="{00000000-0005-0000-0000-000075130000}"/>
    <cellStyle name="Cálculo 3 6 3 6" xfId="17836" xr:uid="{00000000-0005-0000-0000-000076130000}"/>
    <cellStyle name="Cálculo 3 6 3 7" xfId="27285" xr:uid="{00000000-0005-0000-0000-000077130000}"/>
    <cellStyle name="Cálculo 3 6 3 8" xfId="28985" xr:uid="{00000000-0005-0000-0000-000078130000}"/>
    <cellStyle name="Cálculo 3 6 3 9" xfId="31230" xr:uid="{00000000-0005-0000-0000-000079130000}"/>
    <cellStyle name="Cálculo 3 6 4" xfId="4401" xr:uid="{00000000-0005-0000-0000-00007A130000}"/>
    <cellStyle name="Cálculo 3 6 4 2" xfId="5516" xr:uid="{00000000-0005-0000-0000-00007B130000}"/>
    <cellStyle name="Cálculo 3 6 4 2 2" xfId="14670" xr:uid="{00000000-0005-0000-0000-00007C130000}"/>
    <cellStyle name="Cálculo 3 6 4 2 3" xfId="21666" xr:uid="{00000000-0005-0000-0000-00007D130000}"/>
    <cellStyle name="Cálculo 3 6 4 2 4" xfId="24924" xr:uid="{00000000-0005-0000-0000-00007E130000}"/>
    <cellStyle name="Cálculo 3 6 4 2 5" xfId="32561" xr:uid="{00000000-0005-0000-0000-00007F130000}"/>
    <cellStyle name="Cálculo 3 6 4 2 6" xfId="36236" xr:uid="{00000000-0005-0000-0000-000080130000}"/>
    <cellStyle name="Cálculo 3 6 4 2 7" xfId="38962" xr:uid="{00000000-0005-0000-0000-000081130000}"/>
    <cellStyle name="Cálculo 3 6 4 3" xfId="13555" xr:uid="{00000000-0005-0000-0000-000082130000}"/>
    <cellStyle name="Cálculo 3 6 4 4" xfId="20553" xr:uid="{00000000-0005-0000-0000-000083130000}"/>
    <cellStyle name="Cálculo 3 6 4 5" xfId="24017" xr:uid="{00000000-0005-0000-0000-000084130000}"/>
    <cellStyle name="Cálculo 3 6 4 6" xfId="25015" xr:uid="{00000000-0005-0000-0000-000085130000}"/>
    <cellStyle name="Cálculo 3 6 4 7" xfId="31897" xr:uid="{00000000-0005-0000-0000-000086130000}"/>
    <cellStyle name="Cálculo 3 6 4 8" xfId="25956" xr:uid="{00000000-0005-0000-0000-000087130000}"/>
    <cellStyle name="Cálculo 3 6 4 9" xfId="23041" xr:uid="{00000000-0005-0000-0000-000088130000}"/>
    <cellStyle name="Cálculo 3 6 5" xfId="4655" xr:uid="{00000000-0005-0000-0000-000089130000}"/>
    <cellStyle name="Cálculo 3 6 5 2" xfId="5517" xr:uid="{00000000-0005-0000-0000-00008A130000}"/>
    <cellStyle name="Cálculo 3 6 5 2 2" xfId="14671" xr:uid="{00000000-0005-0000-0000-00008B130000}"/>
    <cellStyle name="Cálculo 3 6 5 2 3" xfId="21667" xr:uid="{00000000-0005-0000-0000-00008C130000}"/>
    <cellStyle name="Cálculo 3 6 5 2 4" xfId="24923" xr:uid="{00000000-0005-0000-0000-00008D130000}"/>
    <cellStyle name="Cálculo 3 6 5 2 5" xfId="32562" xr:uid="{00000000-0005-0000-0000-00008E130000}"/>
    <cellStyle name="Cálculo 3 6 5 2 6" xfId="36237" xr:uid="{00000000-0005-0000-0000-00008F130000}"/>
    <cellStyle name="Cálculo 3 6 5 2 7" xfId="38963" xr:uid="{00000000-0005-0000-0000-000090130000}"/>
    <cellStyle name="Cálculo 3 6 5 3" xfId="13809" xr:uid="{00000000-0005-0000-0000-000091130000}"/>
    <cellStyle name="Cálculo 3 6 5 4" xfId="20807" xr:uid="{00000000-0005-0000-0000-000092130000}"/>
    <cellStyle name="Cálculo 3 6 5 5" xfId="27510" xr:uid="{00000000-0005-0000-0000-000093130000}"/>
    <cellStyle name="Cálculo 3 6 5 6" xfId="24198" xr:uid="{00000000-0005-0000-0000-000094130000}"/>
    <cellStyle name="Cálculo 3 6 5 7" xfId="24369" xr:uid="{00000000-0005-0000-0000-000095130000}"/>
    <cellStyle name="Cálculo 3 6 5 8" xfId="31780" xr:uid="{00000000-0005-0000-0000-000096130000}"/>
    <cellStyle name="Cálculo 3 6 5 9" xfId="35460" xr:uid="{00000000-0005-0000-0000-000097130000}"/>
    <cellStyle name="Cálculo 3 6 6" xfId="4901" xr:uid="{00000000-0005-0000-0000-000098130000}"/>
    <cellStyle name="Cálculo 3 6 6 2" xfId="5518" xr:uid="{00000000-0005-0000-0000-000099130000}"/>
    <cellStyle name="Cálculo 3 6 6 2 2" xfId="14672" xr:uid="{00000000-0005-0000-0000-00009A130000}"/>
    <cellStyle name="Cálculo 3 6 6 2 3" xfId="21668" xr:uid="{00000000-0005-0000-0000-00009B130000}"/>
    <cellStyle name="Cálculo 3 6 6 2 4" xfId="24919" xr:uid="{00000000-0005-0000-0000-00009C130000}"/>
    <cellStyle name="Cálculo 3 6 6 2 5" xfId="32563" xr:uid="{00000000-0005-0000-0000-00009D130000}"/>
    <cellStyle name="Cálculo 3 6 6 2 6" xfId="36238" xr:uid="{00000000-0005-0000-0000-00009E130000}"/>
    <cellStyle name="Cálculo 3 6 6 2 7" xfId="38964" xr:uid="{00000000-0005-0000-0000-00009F130000}"/>
    <cellStyle name="Cálculo 3 6 6 3" xfId="14055" xr:uid="{00000000-0005-0000-0000-0000A0130000}"/>
    <cellStyle name="Cálculo 3 6 6 4" xfId="21053" xr:uid="{00000000-0005-0000-0000-0000A1130000}"/>
    <cellStyle name="Cálculo 3 6 6 5" xfId="27388" xr:uid="{00000000-0005-0000-0000-0000A2130000}"/>
    <cellStyle name="Cálculo 3 6 6 6" xfId="29286" xr:uid="{00000000-0005-0000-0000-0000A3130000}"/>
    <cellStyle name="Cálculo 3 6 6 7" xfId="31947" xr:uid="{00000000-0005-0000-0000-0000A4130000}"/>
    <cellStyle name="Cálculo 3 6 6 8" xfId="35625" xr:uid="{00000000-0005-0000-0000-0000A5130000}"/>
    <cellStyle name="Cálculo 3 6 6 9" xfId="38536" xr:uid="{00000000-0005-0000-0000-0000A6130000}"/>
    <cellStyle name="Cálculo 3 6 7" xfId="5513" xr:uid="{00000000-0005-0000-0000-0000A7130000}"/>
    <cellStyle name="Cálculo 3 6 7 2" xfId="14667" xr:uid="{00000000-0005-0000-0000-0000A8130000}"/>
    <cellStyle name="Cálculo 3 6 7 3" xfId="21663" xr:uid="{00000000-0005-0000-0000-0000A9130000}"/>
    <cellStyle name="Cálculo 3 6 7 4" xfId="24926" xr:uid="{00000000-0005-0000-0000-0000AA130000}"/>
    <cellStyle name="Cálculo 3 6 7 5" xfId="32558" xr:uid="{00000000-0005-0000-0000-0000AB130000}"/>
    <cellStyle name="Cálculo 3 6 7 6" xfId="36233" xr:uid="{00000000-0005-0000-0000-0000AC130000}"/>
    <cellStyle name="Cálculo 3 6 7 7" xfId="38959" xr:uid="{00000000-0005-0000-0000-0000AD130000}"/>
    <cellStyle name="Cálculo 3 6 8" xfId="11435" xr:uid="{00000000-0005-0000-0000-0000AE130000}"/>
    <cellStyle name="Cálculo 3 6 9" xfId="18438" xr:uid="{00000000-0005-0000-0000-0000AF130000}"/>
    <cellStyle name="Cálculo 3 7" xfId="1805" xr:uid="{00000000-0005-0000-0000-0000B0130000}"/>
    <cellStyle name="Cálculo 3 7 10" xfId="28599" xr:uid="{00000000-0005-0000-0000-0000B1130000}"/>
    <cellStyle name="Cálculo 3 7 11" xfId="28742" xr:uid="{00000000-0005-0000-0000-0000B2130000}"/>
    <cellStyle name="Cálculo 3 7 12" xfId="30925" xr:uid="{00000000-0005-0000-0000-0000B3130000}"/>
    <cellStyle name="Cálculo 3 7 13" xfId="34856" xr:uid="{00000000-0005-0000-0000-0000B4130000}"/>
    <cellStyle name="Cálculo 3 7 14" xfId="38353" xr:uid="{00000000-0005-0000-0000-0000B5130000}"/>
    <cellStyle name="Cálculo 3 7 2" xfId="2549" xr:uid="{00000000-0005-0000-0000-0000B6130000}"/>
    <cellStyle name="Cálculo 3 7 2 2" xfId="5520" xr:uid="{00000000-0005-0000-0000-0000B7130000}"/>
    <cellStyle name="Cálculo 3 7 2 2 2" xfId="14674" xr:uid="{00000000-0005-0000-0000-0000B8130000}"/>
    <cellStyle name="Cálculo 3 7 2 2 3" xfId="21670" xr:uid="{00000000-0005-0000-0000-0000B9130000}"/>
    <cellStyle name="Cálculo 3 7 2 2 4" xfId="19696" xr:uid="{00000000-0005-0000-0000-0000BA130000}"/>
    <cellStyle name="Cálculo 3 7 2 2 5" xfId="32565" xr:uid="{00000000-0005-0000-0000-0000BB130000}"/>
    <cellStyle name="Cálculo 3 7 2 2 6" xfId="36240" xr:uid="{00000000-0005-0000-0000-0000BC130000}"/>
    <cellStyle name="Cálculo 3 7 2 2 7" xfId="38966" xr:uid="{00000000-0005-0000-0000-0000BD130000}"/>
    <cellStyle name="Cálculo 3 7 2 3" xfId="11703" xr:uid="{00000000-0005-0000-0000-0000BE130000}"/>
    <cellStyle name="Cálculo 3 7 2 4" xfId="18706" xr:uid="{00000000-0005-0000-0000-0000BF130000}"/>
    <cellStyle name="Cálculo 3 7 2 5" xfId="17693" xr:uid="{00000000-0005-0000-0000-0000C0130000}"/>
    <cellStyle name="Cálculo 3 7 2 6" xfId="20053" xr:uid="{00000000-0005-0000-0000-0000C1130000}"/>
    <cellStyle name="Cálculo 3 7 2 7" xfId="29014" xr:uid="{00000000-0005-0000-0000-0000C2130000}"/>
    <cellStyle name="Cálculo 3 7 2 8" xfId="34002" xr:uid="{00000000-0005-0000-0000-0000C3130000}"/>
    <cellStyle name="Cálculo 3 7 2 9" xfId="37564" xr:uid="{00000000-0005-0000-0000-0000C4130000}"/>
    <cellStyle name="Cálculo 3 7 3" xfId="3723" xr:uid="{00000000-0005-0000-0000-0000C5130000}"/>
    <cellStyle name="Cálculo 3 7 3 2" xfId="5521" xr:uid="{00000000-0005-0000-0000-0000C6130000}"/>
    <cellStyle name="Cálculo 3 7 3 2 2" xfId="14675" xr:uid="{00000000-0005-0000-0000-0000C7130000}"/>
    <cellStyle name="Cálculo 3 7 3 2 3" xfId="21671" xr:uid="{00000000-0005-0000-0000-0000C8130000}"/>
    <cellStyle name="Cálculo 3 7 3 2 4" xfId="26989" xr:uid="{00000000-0005-0000-0000-0000C9130000}"/>
    <cellStyle name="Cálculo 3 7 3 2 5" xfId="32566" xr:uid="{00000000-0005-0000-0000-0000CA130000}"/>
    <cellStyle name="Cálculo 3 7 3 2 6" xfId="36241" xr:uid="{00000000-0005-0000-0000-0000CB130000}"/>
    <cellStyle name="Cálculo 3 7 3 2 7" xfId="38967" xr:uid="{00000000-0005-0000-0000-0000CC130000}"/>
    <cellStyle name="Cálculo 3 7 3 3" xfId="12877" xr:uid="{00000000-0005-0000-0000-0000CD130000}"/>
    <cellStyle name="Cálculo 3 7 3 4" xfId="19876" xr:uid="{00000000-0005-0000-0000-0000CE130000}"/>
    <cellStyle name="Cálculo 3 7 3 5" xfId="27968" xr:uid="{00000000-0005-0000-0000-0000CF130000}"/>
    <cellStyle name="Cálculo 3 7 3 6" xfId="26570" xr:uid="{00000000-0005-0000-0000-0000D0130000}"/>
    <cellStyle name="Cálculo 3 7 3 7" xfId="28897" xr:uid="{00000000-0005-0000-0000-0000D1130000}"/>
    <cellStyle name="Cálculo 3 7 3 8" xfId="33545" xr:uid="{00000000-0005-0000-0000-0000D2130000}"/>
    <cellStyle name="Cálculo 3 7 3 9" xfId="37213" xr:uid="{00000000-0005-0000-0000-0000D3130000}"/>
    <cellStyle name="Cálculo 3 7 4" xfId="4227" xr:uid="{00000000-0005-0000-0000-0000D4130000}"/>
    <cellStyle name="Cálculo 3 7 4 2" xfId="5522" xr:uid="{00000000-0005-0000-0000-0000D5130000}"/>
    <cellStyle name="Cálculo 3 7 4 2 2" xfId="14676" xr:uid="{00000000-0005-0000-0000-0000D6130000}"/>
    <cellStyle name="Cálculo 3 7 4 2 3" xfId="21672" xr:uid="{00000000-0005-0000-0000-0000D7130000}"/>
    <cellStyle name="Cálculo 3 7 4 2 4" xfId="10237" xr:uid="{00000000-0005-0000-0000-0000D8130000}"/>
    <cellStyle name="Cálculo 3 7 4 2 5" xfId="32567" xr:uid="{00000000-0005-0000-0000-0000D9130000}"/>
    <cellStyle name="Cálculo 3 7 4 2 6" xfId="36242" xr:uid="{00000000-0005-0000-0000-0000DA130000}"/>
    <cellStyle name="Cálculo 3 7 4 2 7" xfId="38968" xr:uid="{00000000-0005-0000-0000-0000DB130000}"/>
    <cellStyle name="Cálculo 3 7 4 3" xfId="13381" xr:uid="{00000000-0005-0000-0000-0000DC130000}"/>
    <cellStyle name="Cálculo 3 7 4 4" xfId="20379" xr:uid="{00000000-0005-0000-0000-0000DD130000}"/>
    <cellStyle name="Cálculo 3 7 4 5" xfId="25390" xr:uid="{00000000-0005-0000-0000-0000DE130000}"/>
    <cellStyle name="Cálculo 3 7 4 6" xfId="17551" xr:uid="{00000000-0005-0000-0000-0000DF130000}"/>
    <cellStyle name="Cálculo 3 7 4 7" xfId="23354" xr:uid="{00000000-0005-0000-0000-0000E0130000}"/>
    <cellStyle name="Cálculo 3 7 4 8" xfId="31164" xr:uid="{00000000-0005-0000-0000-0000E1130000}"/>
    <cellStyle name="Cálculo 3 7 4 9" xfId="35037" xr:uid="{00000000-0005-0000-0000-0000E2130000}"/>
    <cellStyle name="Cálculo 3 7 5" xfId="2957" xr:uid="{00000000-0005-0000-0000-0000E3130000}"/>
    <cellStyle name="Cálculo 3 7 5 2" xfId="5523" xr:uid="{00000000-0005-0000-0000-0000E4130000}"/>
    <cellStyle name="Cálculo 3 7 5 2 2" xfId="14677" xr:uid="{00000000-0005-0000-0000-0000E5130000}"/>
    <cellStyle name="Cálculo 3 7 5 2 3" xfId="21673" xr:uid="{00000000-0005-0000-0000-0000E6130000}"/>
    <cellStyle name="Cálculo 3 7 5 2 4" xfId="26990" xr:uid="{00000000-0005-0000-0000-0000E7130000}"/>
    <cellStyle name="Cálculo 3 7 5 2 5" xfId="32568" xr:uid="{00000000-0005-0000-0000-0000E8130000}"/>
    <cellStyle name="Cálculo 3 7 5 2 6" xfId="36243" xr:uid="{00000000-0005-0000-0000-0000E9130000}"/>
    <cellStyle name="Cálculo 3 7 5 2 7" xfId="38969" xr:uid="{00000000-0005-0000-0000-0000EA130000}"/>
    <cellStyle name="Cálculo 3 7 5 3" xfId="12111" xr:uid="{00000000-0005-0000-0000-0000EB130000}"/>
    <cellStyle name="Cálculo 3 7 5 4" xfId="19114" xr:uid="{00000000-0005-0000-0000-0000EC130000}"/>
    <cellStyle name="Cálculo 3 7 5 5" xfId="24667" xr:uid="{00000000-0005-0000-0000-0000ED130000}"/>
    <cellStyle name="Cálculo 3 7 5 6" xfId="23283" xr:uid="{00000000-0005-0000-0000-0000EE130000}"/>
    <cellStyle name="Cálculo 3 7 5 7" xfId="25659" xr:uid="{00000000-0005-0000-0000-0000EF130000}"/>
    <cellStyle name="Cálculo 3 7 5 8" xfId="28997" xr:uid="{00000000-0005-0000-0000-0000F0130000}"/>
    <cellStyle name="Cálculo 3 7 5 9" xfId="31410" xr:uid="{00000000-0005-0000-0000-0000F1130000}"/>
    <cellStyle name="Cálculo 3 7 6" xfId="2912" xr:uid="{00000000-0005-0000-0000-0000F2130000}"/>
    <cellStyle name="Cálculo 3 7 6 2" xfId="5524" xr:uid="{00000000-0005-0000-0000-0000F3130000}"/>
    <cellStyle name="Cálculo 3 7 6 2 2" xfId="14678" xr:uid="{00000000-0005-0000-0000-0000F4130000}"/>
    <cellStyle name="Cálculo 3 7 6 2 3" xfId="21674" xr:uid="{00000000-0005-0000-0000-0000F5130000}"/>
    <cellStyle name="Cálculo 3 7 6 2 4" xfId="24312" xr:uid="{00000000-0005-0000-0000-0000F6130000}"/>
    <cellStyle name="Cálculo 3 7 6 2 5" xfId="32569" xr:uid="{00000000-0005-0000-0000-0000F7130000}"/>
    <cellStyle name="Cálculo 3 7 6 2 6" xfId="36244" xr:uid="{00000000-0005-0000-0000-0000F8130000}"/>
    <cellStyle name="Cálculo 3 7 6 2 7" xfId="38970" xr:uid="{00000000-0005-0000-0000-0000F9130000}"/>
    <cellStyle name="Cálculo 3 7 6 3" xfId="12066" xr:uid="{00000000-0005-0000-0000-0000FA130000}"/>
    <cellStyle name="Cálculo 3 7 6 4" xfId="19069" xr:uid="{00000000-0005-0000-0000-0000FB130000}"/>
    <cellStyle name="Cálculo 3 7 6 5" xfId="28333" xr:uid="{00000000-0005-0000-0000-0000FC130000}"/>
    <cellStyle name="Cálculo 3 7 6 6" xfId="26377" xr:uid="{00000000-0005-0000-0000-0000FD130000}"/>
    <cellStyle name="Cálculo 3 7 6 7" xfId="29878" xr:uid="{00000000-0005-0000-0000-0000FE130000}"/>
    <cellStyle name="Cálculo 3 7 6 8" xfId="31551" xr:uid="{00000000-0005-0000-0000-0000FF130000}"/>
    <cellStyle name="Cálculo 3 7 6 9" xfId="35262" xr:uid="{00000000-0005-0000-0000-000000140000}"/>
    <cellStyle name="Cálculo 3 7 7" xfId="5519" xr:uid="{00000000-0005-0000-0000-000001140000}"/>
    <cellStyle name="Cálculo 3 7 7 2" xfId="14673" xr:uid="{00000000-0005-0000-0000-000002140000}"/>
    <cellStyle name="Cálculo 3 7 7 3" xfId="21669" xr:uid="{00000000-0005-0000-0000-000003140000}"/>
    <cellStyle name="Cálculo 3 7 7 4" xfId="26991" xr:uid="{00000000-0005-0000-0000-000004140000}"/>
    <cellStyle name="Cálculo 3 7 7 5" xfId="32564" xr:uid="{00000000-0005-0000-0000-000005140000}"/>
    <cellStyle name="Cálculo 3 7 7 6" xfId="36239" xr:uid="{00000000-0005-0000-0000-000006140000}"/>
    <cellStyle name="Cálculo 3 7 7 7" xfId="38965" xr:uid="{00000000-0005-0000-0000-000007140000}"/>
    <cellStyle name="Cálculo 3 7 8" xfId="10959" xr:uid="{00000000-0005-0000-0000-000008140000}"/>
    <cellStyle name="Cálculo 3 7 9" xfId="9225" xr:uid="{00000000-0005-0000-0000-000009140000}"/>
    <cellStyle name="Cálculo 3 8" xfId="2243" xr:uid="{00000000-0005-0000-0000-00000A140000}"/>
    <cellStyle name="Cálculo 3 8 10" xfId="10029" xr:uid="{00000000-0005-0000-0000-00000B140000}"/>
    <cellStyle name="Cálculo 3 8 11" xfId="18328" xr:uid="{00000000-0005-0000-0000-00000C140000}"/>
    <cellStyle name="Cálculo 3 8 12" xfId="26041" xr:uid="{00000000-0005-0000-0000-00000D140000}"/>
    <cellStyle name="Cálculo 3 8 13" xfId="30864" xr:uid="{00000000-0005-0000-0000-00000E140000}"/>
    <cellStyle name="Cálculo 3 8 14" xfId="34804" xr:uid="{00000000-0005-0000-0000-00000F140000}"/>
    <cellStyle name="Cálculo 3 8 2" xfId="2643" xr:uid="{00000000-0005-0000-0000-000010140000}"/>
    <cellStyle name="Cálculo 3 8 2 2" xfId="5526" xr:uid="{00000000-0005-0000-0000-000011140000}"/>
    <cellStyle name="Cálculo 3 8 2 2 2" xfId="14680" xr:uid="{00000000-0005-0000-0000-000012140000}"/>
    <cellStyle name="Cálculo 3 8 2 2 3" xfId="21676" xr:uid="{00000000-0005-0000-0000-000013140000}"/>
    <cellStyle name="Cálculo 3 8 2 2 4" xfId="26988" xr:uid="{00000000-0005-0000-0000-000014140000}"/>
    <cellStyle name="Cálculo 3 8 2 2 5" xfId="32571" xr:uid="{00000000-0005-0000-0000-000015140000}"/>
    <cellStyle name="Cálculo 3 8 2 2 6" xfId="36246" xr:uid="{00000000-0005-0000-0000-000016140000}"/>
    <cellStyle name="Cálculo 3 8 2 2 7" xfId="38972" xr:uid="{00000000-0005-0000-0000-000017140000}"/>
    <cellStyle name="Cálculo 3 8 2 3" xfId="11797" xr:uid="{00000000-0005-0000-0000-000018140000}"/>
    <cellStyle name="Cálculo 3 8 2 4" xfId="18800" xr:uid="{00000000-0005-0000-0000-000019140000}"/>
    <cellStyle name="Cálculo 3 8 2 5" xfId="25337" xr:uid="{00000000-0005-0000-0000-00001A140000}"/>
    <cellStyle name="Cálculo 3 8 2 6" xfId="18126" xr:uid="{00000000-0005-0000-0000-00001B140000}"/>
    <cellStyle name="Cálculo 3 8 2 7" xfId="30011" xr:uid="{00000000-0005-0000-0000-00001C140000}"/>
    <cellStyle name="Cálculo 3 8 2 8" xfId="33988" xr:uid="{00000000-0005-0000-0000-00001D140000}"/>
    <cellStyle name="Cálculo 3 8 2 9" xfId="37550" xr:uid="{00000000-0005-0000-0000-00001E140000}"/>
    <cellStyle name="Cálculo 3 8 3" xfId="3925" xr:uid="{00000000-0005-0000-0000-00001F140000}"/>
    <cellStyle name="Cálculo 3 8 3 2" xfId="5527" xr:uid="{00000000-0005-0000-0000-000020140000}"/>
    <cellStyle name="Cálculo 3 8 3 2 2" xfId="14681" xr:uid="{00000000-0005-0000-0000-000021140000}"/>
    <cellStyle name="Cálculo 3 8 3 2 3" xfId="21677" xr:uid="{00000000-0005-0000-0000-000022140000}"/>
    <cellStyle name="Cálculo 3 8 3 2 4" xfId="24059" xr:uid="{00000000-0005-0000-0000-000023140000}"/>
    <cellStyle name="Cálculo 3 8 3 2 5" xfId="32572" xr:uid="{00000000-0005-0000-0000-000024140000}"/>
    <cellStyle name="Cálculo 3 8 3 2 6" xfId="36247" xr:uid="{00000000-0005-0000-0000-000025140000}"/>
    <cellStyle name="Cálculo 3 8 3 2 7" xfId="38973" xr:uid="{00000000-0005-0000-0000-000026140000}"/>
    <cellStyle name="Cálculo 3 8 3 3" xfId="13079" xr:uid="{00000000-0005-0000-0000-000027140000}"/>
    <cellStyle name="Cálculo 3 8 3 4" xfId="20077" xr:uid="{00000000-0005-0000-0000-000028140000}"/>
    <cellStyle name="Cálculo 3 8 3 5" xfId="27862" xr:uid="{00000000-0005-0000-0000-000029140000}"/>
    <cellStyle name="Cálculo 3 8 3 6" xfId="26611" xr:uid="{00000000-0005-0000-0000-00002A140000}"/>
    <cellStyle name="Cálculo 3 8 3 7" xfId="22795" xr:uid="{00000000-0005-0000-0000-00002B140000}"/>
    <cellStyle name="Cálculo 3 8 3 8" xfId="33448" xr:uid="{00000000-0005-0000-0000-00002C140000}"/>
    <cellStyle name="Cálculo 3 8 3 9" xfId="37122" xr:uid="{00000000-0005-0000-0000-00002D140000}"/>
    <cellStyle name="Cálculo 3 8 4" xfId="4363" xr:uid="{00000000-0005-0000-0000-00002E140000}"/>
    <cellStyle name="Cálculo 3 8 4 2" xfId="5528" xr:uid="{00000000-0005-0000-0000-00002F140000}"/>
    <cellStyle name="Cálculo 3 8 4 2 2" xfId="14682" xr:uid="{00000000-0005-0000-0000-000030140000}"/>
    <cellStyle name="Cálculo 3 8 4 2 3" xfId="21678" xr:uid="{00000000-0005-0000-0000-000031140000}"/>
    <cellStyle name="Cálculo 3 8 4 2 4" xfId="26992" xr:uid="{00000000-0005-0000-0000-000032140000}"/>
    <cellStyle name="Cálculo 3 8 4 2 5" xfId="32573" xr:uid="{00000000-0005-0000-0000-000033140000}"/>
    <cellStyle name="Cálculo 3 8 4 2 6" xfId="36248" xr:uid="{00000000-0005-0000-0000-000034140000}"/>
    <cellStyle name="Cálculo 3 8 4 2 7" xfId="38974" xr:uid="{00000000-0005-0000-0000-000035140000}"/>
    <cellStyle name="Cálculo 3 8 4 3" xfId="13517" xr:uid="{00000000-0005-0000-0000-000036140000}"/>
    <cellStyle name="Cálculo 3 8 4 4" xfId="20515" xr:uid="{00000000-0005-0000-0000-000037140000}"/>
    <cellStyle name="Cálculo 3 8 4 5" xfId="17432" xr:uid="{00000000-0005-0000-0000-000038140000}"/>
    <cellStyle name="Cálculo 3 8 4 6" xfId="17231" xr:uid="{00000000-0005-0000-0000-000039140000}"/>
    <cellStyle name="Cálculo 3 8 4 7" xfId="28020" xr:uid="{00000000-0005-0000-0000-00003A140000}"/>
    <cellStyle name="Cálculo 3 8 4 8" xfId="31709" xr:uid="{00000000-0005-0000-0000-00003B140000}"/>
    <cellStyle name="Cálculo 3 8 4 9" xfId="35389" xr:uid="{00000000-0005-0000-0000-00003C140000}"/>
    <cellStyle name="Cálculo 3 8 5" xfId="4617" xr:uid="{00000000-0005-0000-0000-00003D140000}"/>
    <cellStyle name="Cálculo 3 8 5 2" xfId="5529" xr:uid="{00000000-0005-0000-0000-00003E140000}"/>
    <cellStyle name="Cálculo 3 8 5 2 2" xfId="14683" xr:uid="{00000000-0005-0000-0000-00003F140000}"/>
    <cellStyle name="Cálculo 3 8 5 2 3" xfId="21679" xr:uid="{00000000-0005-0000-0000-000040140000}"/>
    <cellStyle name="Cálculo 3 8 5 2 4" xfId="17716" xr:uid="{00000000-0005-0000-0000-000041140000}"/>
    <cellStyle name="Cálculo 3 8 5 2 5" xfId="32574" xr:uid="{00000000-0005-0000-0000-000042140000}"/>
    <cellStyle name="Cálculo 3 8 5 2 6" xfId="36249" xr:uid="{00000000-0005-0000-0000-000043140000}"/>
    <cellStyle name="Cálculo 3 8 5 2 7" xfId="38975" xr:uid="{00000000-0005-0000-0000-000044140000}"/>
    <cellStyle name="Cálculo 3 8 5 3" xfId="13771" xr:uid="{00000000-0005-0000-0000-000045140000}"/>
    <cellStyle name="Cálculo 3 8 5 4" xfId="20769" xr:uid="{00000000-0005-0000-0000-000046140000}"/>
    <cellStyle name="Cálculo 3 8 5 5" xfId="27528" xr:uid="{00000000-0005-0000-0000-000047140000}"/>
    <cellStyle name="Cálculo 3 8 5 6" xfId="29254" xr:uid="{00000000-0005-0000-0000-000048140000}"/>
    <cellStyle name="Cálculo 3 8 5 7" xfId="17062" xr:uid="{00000000-0005-0000-0000-000049140000}"/>
    <cellStyle name="Cálculo 3 8 5 8" xfId="32211" xr:uid="{00000000-0005-0000-0000-00004A140000}"/>
    <cellStyle name="Cálculo 3 8 5 9" xfId="35886" xr:uid="{00000000-0005-0000-0000-00004B140000}"/>
    <cellStyle name="Cálculo 3 8 6" xfId="4863" xr:uid="{00000000-0005-0000-0000-00004C140000}"/>
    <cellStyle name="Cálculo 3 8 6 2" xfId="5530" xr:uid="{00000000-0005-0000-0000-00004D140000}"/>
    <cellStyle name="Cálculo 3 8 6 2 2" xfId="14684" xr:uid="{00000000-0005-0000-0000-00004E140000}"/>
    <cellStyle name="Cálculo 3 8 6 2 3" xfId="21680" xr:uid="{00000000-0005-0000-0000-00004F140000}"/>
    <cellStyle name="Cálculo 3 8 6 2 4" xfId="26993" xr:uid="{00000000-0005-0000-0000-000050140000}"/>
    <cellStyle name="Cálculo 3 8 6 2 5" xfId="32575" xr:uid="{00000000-0005-0000-0000-000051140000}"/>
    <cellStyle name="Cálculo 3 8 6 2 6" xfId="36250" xr:uid="{00000000-0005-0000-0000-000052140000}"/>
    <cellStyle name="Cálculo 3 8 6 2 7" xfId="38976" xr:uid="{00000000-0005-0000-0000-000053140000}"/>
    <cellStyle name="Cálculo 3 8 6 3" xfId="14017" xr:uid="{00000000-0005-0000-0000-000054140000}"/>
    <cellStyle name="Cálculo 3 8 6 4" xfId="21015" xr:uid="{00000000-0005-0000-0000-000055140000}"/>
    <cellStyle name="Cálculo 3 8 6 5" xfId="22783" xr:uid="{00000000-0005-0000-0000-000056140000}"/>
    <cellStyle name="Cálculo 3 8 6 6" xfId="24408" xr:uid="{00000000-0005-0000-0000-000057140000}"/>
    <cellStyle name="Cálculo 3 8 6 7" xfId="25002" xr:uid="{00000000-0005-0000-0000-000058140000}"/>
    <cellStyle name="Cálculo 3 8 6 8" xfId="35587" xr:uid="{00000000-0005-0000-0000-000059140000}"/>
    <cellStyle name="Cálculo 3 8 6 9" xfId="38498" xr:uid="{00000000-0005-0000-0000-00005A140000}"/>
    <cellStyle name="Cálculo 3 8 7" xfId="5525" xr:uid="{00000000-0005-0000-0000-00005B140000}"/>
    <cellStyle name="Cálculo 3 8 7 2" xfId="14679" xr:uid="{00000000-0005-0000-0000-00005C140000}"/>
    <cellStyle name="Cálculo 3 8 7 3" xfId="21675" xr:uid="{00000000-0005-0000-0000-00005D140000}"/>
    <cellStyle name="Cálculo 3 8 7 4" xfId="9933" xr:uid="{00000000-0005-0000-0000-00005E140000}"/>
    <cellStyle name="Cálculo 3 8 7 5" xfId="32570" xr:uid="{00000000-0005-0000-0000-00005F140000}"/>
    <cellStyle name="Cálculo 3 8 7 6" xfId="36245" xr:uid="{00000000-0005-0000-0000-000060140000}"/>
    <cellStyle name="Cálculo 3 8 7 7" xfId="38971" xr:uid="{00000000-0005-0000-0000-000061140000}"/>
    <cellStyle name="Cálculo 3 8 8" xfId="11397" xr:uid="{00000000-0005-0000-0000-000062140000}"/>
    <cellStyle name="Cálculo 3 8 9" xfId="18400" xr:uid="{00000000-0005-0000-0000-000063140000}"/>
    <cellStyle name="Cálculo 3 9" xfId="1616" xr:uid="{00000000-0005-0000-0000-000064140000}"/>
    <cellStyle name="Cálculo 3 9 2" xfId="5531" xr:uid="{00000000-0005-0000-0000-000065140000}"/>
    <cellStyle name="Cálculo 3 9 2 2" xfId="14685" xr:uid="{00000000-0005-0000-0000-000066140000}"/>
    <cellStyle name="Cálculo 3 9 2 3" xfId="21681" xr:uid="{00000000-0005-0000-0000-000067140000}"/>
    <cellStyle name="Cálculo 3 9 2 4" xfId="17723" xr:uid="{00000000-0005-0000-0000-000068140000}"/>
    <cellStyle name="Cálculo 3 9 2 5" xfId="32576" xr:uid="{00000000-0005-0000-0000-000069140000}"/>
    <cellStyle name="Cálculo 3 9 2 6" xfId="36251" xr:uid="{00000000-0005-0000-0000-00006A140000}"/>
    <cellStyle name="Cálculo 3 9 2 7" xfId="38977" xr:uid="{00000000-0005-0000-0000-00006B140000}"/>
    <cellStyle name="Cálculo 3 9 3" xfId="10770" xr:uid="{00000000-0005-0000-0000-00006C140000}"/>
    <cellStyle name="Cálculo 3 9 4" xfId="9161" xr:uid="{00000000-0005-0000-0000-00006D140000}"/>
    <cellStyle name="Cálculo 3 9 5" xfId="28692" xr:uid="{00000000-0005-0000-0000-00006E140000}"/>
    <cellStyle name="Cálculo 3 9 6" xfId="19455" xr:uid="{00000000-0005-0000-0000-00006F140000}"/>
    <cellStyle name="Cálculo 3 9 7" xfId="19815" xr:uid="{00000000-0005-0000-0000-000070140000}"/>
    <cellStyle name="Cálculo 3 9 8" xfId="30841" xr:uid="{00000000-0005-0000-0000-000071140000}"/>
    <cellStyle name="Cálculo 3 9 9" xfId="9189" xr:uid="{00000000-0005-0000-0000-000072140000}"/>
    <cellStyle name="Cálculo 4" xfId="321" xr:uid="{00000000-0005-0000-0000-000073140000}"/>
    <cellStyle name="Cálculo 4 10" xfId="3107" xr:uid="{00000000-0005-0000-0000-000074140000}"/>
    <cellStyle name="Cálculo 4 10 2" xfId="5533" xr:uid="{00000000-0005-0000-0000-000075140000}"/>
    <cellStyle name="Cálculo 4 10 2 2" xfId="14687" xr:uid="{00000000-0005-0000-0000-000076140000}"/>
    <cellStyle name="Cálculo 4 10 2 3" xfId="21683" xr:uid="{00000000-0005-0000-0000-000077140000}"/>
    <cellStyle name="Cálculo 4 10 2 4" xfId="26987" xr:uid="{00000000-0005-0000-0000-000078140000}"/>
    <cellStyle name="Cálculo 4 10 2 5" xfId="32578" xr:uid="{00000000-0005-0000-0000-000079140000}"/>
    <cellStyle name="Cálculo 4 10 2 6" xfId="36253" xr:uid="{00000000-0005-0000-0000-00007A140000}"/>
    <cellStyle name="Cálculo 4 10 2 7" xfId="38979" xr:uid="{00000000-0005-0000-0000-00007B140000}"/>
    <cellStyle name="Cálculo 4 10 3" xfId="12261" xr:uid="{00000000-0005-0000-0000-00007C140000}"/>
    <cellStyle name="Cálculo 4 10 4" xfId="19264" xr:uid="{00000000-0005-0000-0000-00007D140000}"/>
    <cellStyle name="Cálculo 4 10 5" xfId="17191" xr:uid="{00000000-0005-0000-0000-00007E140000}"/>
    <cellStyle name="Cálculo 4 10 6" xfId="29143" xr:uid="{00000000-0005-0000-0000-00007F140000}"/>
    <cellStyle name="Cálculo 4 10 7" xfId="29786" xr:uid="{00000000-0005-0000-0000-000080140000}"/>
    <cellStyle name="Cálculo 4 10 8" xfId="31123" xr:uid="{00000000-0005-0000-0000-000081140000}"/>
    <cellStyle name="Cálculo 4 10 9" xfId="26046" xr:uid="{00000000-0005-0000-0000-000082140000}"/>
    <cellStyle name="Cálculo 4 11" xfId="2885" xr:uid="{00000000-0005-0000-0000-000083140000}"/>
    <cellStyle name="Cálculo 4 11 2" xfId="5534" xr:uid="{00000000-0005-0000-0000-000084140000}"/>
    <cellStyle name="Cálculo 4 11 2 2" xfId="14688" xr:uid="{00000000-0005-0000-0000-000085140000}"/>
    <cellStyle name="Cálculo 4 11 2 3" xfId="21684" xr:uid="{00000000-0005-0000-0000-000086140000}"/>
    <cellStyle name="Cálculo 4 11 2 4" xfId="24920" xr:uid="{00000000-0005-0000-0000-000087140000}"/>
    <cellStyle name="Cálculo 4 11 2 5" xfId="32579" xr:uid="{00000000-0005-0000-0000-000088140000}"/>
    <cellStyle name="Cálculo 4 11 2 6" xfId="36254" xr:uid="{00000000-0005-0000-0000-000089140000}"/>
    <cellStyle name="Cálculo 4 11 2 7" xfId="38980" xr:uid="{00000000-0005-0000-0000-00008A140000}"/>
    <cellStyle name="Cálculo 4 11 3" xfId="12039" xr:uid="{00000000-0005-0000-0000-00008B140000}"/>
    <cellStyle name="Cálculo 4 11 4" xfId="19042" xr:uid="{00000000-0005-0000-0000-00008C140000}"/>
    <cellStyle name="Cálculo 4 11 5" xfId="17305" xr:uid="{00000000-0005-0000-0000-00008D140000}"/>
    <cellStyle name="Cálculo 4 11 6" xfId="26370" xr:uid="{00000000-0005-0000-0000-00008E140000}"/>
    <cellStyle name="Cálculo 4 11 7" xfId="23011" xr:uid="{00000000-0005-0000-0000-00008F140000}"/>
    <cellStyle name="Cálculo 4 11 8" xfId="26021" xr:uid="{00000000-0005-0000-0000-000090140000}"/>
    <cellStyle name="Cálculo 4 11 9" xfId="33644" xr:uid="{00000000-0005-0000-0000-000091140000}"/>
    <cellStyle name="Cálculo 4 12" xfId="2982" xr:uid="{00000000-0005-0000-0000-000092140000}"/>
    <cellStyle name="Cálculo 4 12 2" xfId="5535" xr:uid="{00000000-0005-0000-0000-000093140000}"/>
    <cellStyle name="Cálculo 4 12 2 2" xfId="14689" xr:uid="{00000000-0005-0000-0000-000094140000}"/>
    <cellStyle name="Cálculo 4 12 2 3" xfId="21685" xr:uid="{00000000-0005-0000-0000-000095140000}"/>
    <cellStyle name="Cálculo 4 12 2 4" xfId="24058" xr:uid="{00000000-0005-0000-0000-000096140000}"/>
    <cellStyle name="Cálculo 4 12 2 5" xfId="32580" xr:uid="{00000000-0005-0000-0000-000097140000}"/>
    <cellStyle name="Cálculo 4 12 2 6" xfId="36255" xr:uid="{00000000-0005-0000-0000-000098140000}"/>
    <cellStyle name="Cálculo 4 12 2 7" xfId="38981" xr:uid="{00000000-0005-0000-0000-000099140000}"/>
    <cellStyle name="Cálculo 4 12 3" xfId="12136" xr:uid="{00000000-0005-0000-0000-00009A140000}"/>
    <cellStyle name="Cálculo 4 12 4" xfId="19139" xr:uid="{00000000-0005-0000-0000-00009B140000}"/>
    <cellStyle name="Cálculo 4 12 5" xfId="29516" xr:uid="{00000000-0005-0000-0000-00009C140000}"/>
    <cellStyle name="Cálculo 4 12 6" xfId="23079" xr:uid="{00000000-0005-0000-0000-00009D140000}"/>
    <cellStyle name="Cálculo 4 12 7" xfId="29844" xr:uid="{00000000-0005-0000-0000-00009E140000}"/>
    <cellStyle name="Cálculo 4 12 8" xfId="25386" xr:uid="{00000000-0005-0000-0000-00009F140000}"/>
    <cellStyle name="Cálculo 4 12 9" xfId="31881" xr:uid="{00000000-0005-0000-0000-0000A0140000}"/>
    <cellStyle name="Cálculo 4 13" xfId="5532" xr:uid="{00000000-0005-0000-0000-0000A1140000}"/>
    <cellStyle name="Cálculo 4 13 2" xfId="14686" xr:uid="{00000000-0005-0000-0000-0000A2140000}"/>
    <cellStyle name="Cálculo 4 13 3" xfId="21682" xr:uid="{00000000-0005-0000-0000-0000A3140000}"/>
    <cellStyle name="Cálculo 4 13 4" xfId="26994" xr:uid="{00000000-0005-0000-0000-0000A4140000}"/>
    <cellStyle name="Cálculo 4 13 5" xfId="32577" xr:uid="{00000000-0005-0000-0000-0000A5140000}"/>
    <cellStyle name="Cálculo 4 13 6" xfId="36252" xr:uid="{00000000-0005-0000-0000-0000A6140000}"/>
    <cellStyle name="Cálculo 4 13 7" xfId="38978" xr:uid="{00000000-0005-0000-0000-0000A7140000}"/>
    <cellStyle name="Cálculo 4 14" xfId="9479" xr:uid="{00000000-0005-0000-0000-0000A8140000}"/>
    <cellStyle name="Cálculo 4 15" xfId="17972" xr:uid="{00000000-0005-0000-0000-0000A9140000}"/>
    <cellStyle name="Cálculo 4 16" xfId="23370" xr:uid="{00000000-0005-0000-0000-0000AA140000}"/>
    <cellStyle name="Cálculo 4 17" xfId="17842" xr:uid="{00000000-0005-0000-0000-0000AB140000}"/>
    <cellStyle name="Cálculo 4 18" xfId="21260" xr:uid="{00000000-0005-0000-0000-0000AC140000}"/>
    <cellStyle name="Cálculo 4 19" xfId="30230" xr:uid="{00000000-0005-0000-0000-0000AD140000}"/>
    <cellStyle name="Cálculo 4 2" xfId="322" xr:uid="{00000000-0005-0000-0000-0000AE140000}"/>
    <cellStyle name="Cálculo 4 2 10" xfId="3106" xr:uid="{00000000-0005-0000-0000-0000AF140000}"/>
    <cellStyle name="Cálculo 4 2 10 2" xfId="5537" xr:uid="{00000000-0005-0000-0000-0000B0140000}"/>
    <cellStyle name="Cálculo 4 2 10 2 2" xfId="14691" xr:uid="{00000000-0005-0000-0000-0000B1140000}"/>
    <cellStyle name="Cálculo 4 2 10 2 3" xfId="21687" xr:uid="{00000000-0005-0000-0000-0000B2140000}"/>
    <cellStyle name="Cálculo 4 2 10 2 4" xfId="24053" xr:uid="{00000000-0005-0000-0000-0000B3140000}"/>
    <cellStyle name="Cálculo 4 2 10 2 5" xfId="32582" xr:uid="{00000000-0005-0000-0000-0000B4140000}"/>
    <cellStyle name="Cálculo 4 2 10 2 6" xfId="36257" xr:uid="{00000000-0005-0000-0000-0000B5140000}"/>
    <cellStyle name="Cálculo 4 2 10 2 7" xfId="38983" xr:uid="{00000000-0005-0000-0000-0000B6140000}"/>
    <cellStyle name="Cálculo 4 2 10 3" xfId="12260" xr:uid="{00000000-0005-0000-0000-0000B7140000}"/>
    <cellStyle name="Cálculo 4 2 10 4" xfId="19263" xr:uid="{00000000-0005-0000-0000-0000B8140000}"/>
    <cellStyle name="Cálculo 4 2 10 5" xfId="28270" xr:uid="{00000000-0005-0000-0000-0000B9140000}"/>
    <cellStyle name="Cálculo 4 2 10 6" xfId="25363" xr:uid="{00000000-0005-0000-0000-0000BA140000}"/>
    <cellStyle name="Cálculo 4 2 10 7" xfId="25393" xr:uid="{00000000-0005-0000-0000-0000BB140000}"/>
    <cellStyle name="Cálculo 4 2 10 8" xfId="33763" xr:uid="{00000000-0005-0000-0000-0000BC140000}"/>
    <cellStyle name="Cálculo 4 2 10 9" xfId="37325" xr:uid="{00000000-0005-0000-0000-0000BD140000}"/>
    <cellStyle name="Cálculo 4 2 11" xfId="2993" xr:uid="{00000000-0005-0000-0000-0000BE140000}"/>
    <cellStyle name="Cálculo 4 2 11 2" xfId="5538" xr:uid="{00000000-0005-0000-0000-0000BF140000}"/>
    <cellStyle name="Cálculo 4 2 11 2 2" xfId="14692" xr:uid="{00000000-0005-0000-0000-0000C0140000}"/>
    <cellStyle name="Cálculo 4 2 11 2 3" xfId="21688" xr:uid="{00000000-0005-0000-0000-0000C1140000}"/>
    <cellStyle name="Cálculo 4 2 11 2 4" xfId="26997" xr:uid="{00000000-0005-0000-0000-0000C2140000}"/>
    <cellStyle name="Cálculo 4 2 11 2 5" xfId="32583" xr:uid="{00000000-0005-0000-0000-0000C3140000}"/>
    <cellStyle name="Cálculo 4 2 11 2 6" xfId="36258" xr:uid="{00000000-0005-0000-0000-0000C4140000}"/>
    <cellStyle name="Cálculo 4 2 11 2 7" xfId="38984" xr:uid="{00000000-0005-0000-0000-0000C5140000}"/>
    <cellStyle name="Cálculo 4 2 11 3" xfId="12147" xr:uid="{00000000-0005-0000-0000-0000C6140000}"/>
    <cellStyle name="Cálculo 4 2 11 4" xfId="19150" xr:uid="{00000000-0005-0000-0000-0000C7140000}"/>
    <cellStyle name="Cálculo 4 2 11 5" xfId="24676" xr:uid="{00000000-0005-0000-0000-0000C8140000}"/>
    <cellStyle name="Cálculo 4 2 11 6" xfId="24553" xr:uid="{00000000-0005-0000-0000-0000C9140000}"/>
    <cellStyle name="Cálculo 4 2 11 7" xfId="25920" xr:uid="{00000000-0005-0000-0000-0000CA140000}"/>
    <cellStyle name="Cálculo 4 2 11 8" xfId="24177" xr:uid="{00000000-0005-0000-0000-0000CB140000}"/>
    <cellStyle name="Cálculo 4 2 11 9" xfId="31299" xr:uid="{00000000-0005-0000-0000-0000CC140000}"/>
    <cellStyle name="Cálculo 4 2 12" xfId="4272" xr:uid="{00000000-0005-0000-0000-0000CD140000}"/>
    <cellStyle name="Cálculo 4 2 12 2" xfId="5539" xr:uid="{00000000-0005-0000-0000-0000CE140000}"/>
    <cellStyle name="Cálculo 4 2 12 2 2" xfId="14693" xr:uid="{00000000-0005-0000-0000-0000CF140000}"/>
    <cellStyle name="Cálculo 4 2 12 2 3" xfId="21689" xr:uid="{00000000-0005-0000-0000-0000D0140000}"/>
    <cellStyle name="Cálculo 4 2 12 2 4" xfId="19378" xr:uid="{00000000-0005-0000-0000-0000D1140000}"/>
    <cellStyle name="Cálculo 4 2 12 2 5" xfId="32584" xr:uid="{00000000-0005-0000-0000-0000D2140000}"/>
    <cellStyle name="Cálculo 4 2 12 2 6" xfId="36259" xr:uid="{00000000-0005-0000-0000-0000D3140000}"/>
    <cellStyle name="Cálculo 4 2 12 2 7" xfId="38985" xr:uid="{00000000-0005-0000-0000-0000D4140000}"/>
    <cellStyle name="Cálculo 4 2 12 3" xfId="13426" xr:uid="{00000000-0005-0000-0000-0000D5140000}"/>
    <cellStyle name="Cálculo 4 2 12 4" xfId="20424" xr:uid="{00000000-0005-0000-0000-0000D6140000}"/>
    <cellStyle name="Cálculo 4 2 12 5" xfId="27696" xr:uid="{00000000-0005-0000-0000-0000D7140000}"/>
    <cellStyle name="Cálculo 4 2 12 6" xfId="17955" xr:uid="{00000000-0005-0000-0000-0000D8140000}"/>
    <cellStyle name="Cálculo 4 2 12 7" xfId="25606" xr:uid="{00000000-0005-0000-0000-0000D9140000}"/>
    <cellStyle name="Cálculo 4 2 12 8" xfId="31706" xr:uid="{00000000-0005-0000-0000-0000DA140000}"/>
    <cellStyle name="Cálculo 4 2 12 9" xfId="35386" xr:uid="{00000000-0005-0000-0000-0000DB140000}"/>
    <cellStyle name="Cálculo 4 2 13" xfId="5536" xr:uid="{00000000-0005-0000-0000-0000DC140000}"/>
    <cellStyle name="Cálculo 4 2 13 2" xfId="14690" xr:uid="{00000000-0005-0000-0000-0000DD140000}"/>
    <cellStyle name="Cálculo 4 2 13 3" xfId="21686" xr:uid="{00000000-0005-0000-0000-0000DE140000}"/>
    <cellStyle name="Cálculo 4 2 13 4" xfId="26996" xr:uid="{00000000-0005-0000-0000-0000DF140000}"/>
    <cellStyle name="Cálculo 4 2 13 5" xfId="32581" xr:uid="{00000000-0005-0000-0000-0000E0140000}"/>
    <cellStyle name="Cálculo 4 2 13 6" xfId="36256" xr:uid="{00000000-0005-0000-0000-0000E1140000}"/>
    <cellStyle name="Cálculo 4 2 13 7" xfId="38982" xr:uid="{00000000-0005-0000-0000-0000E2140000}"/>
    <cellStyle name="Cálculo 4 2 14" xfId="9480" xr:uid="{00000000-0005-0000-0000-0000E3140000}"/>
    <cellStyle name="Cálculo 4 2 15" xfId="17971" xr:uid="{00000000-0005-0000-0000-0000E4140000}"/>
    <cellStyle name="Cálculo 4 2 16" xfId="29325" xr:uid="{00000000-0005-0000-0000-0000E5140000}"/>
    <cellStyle name="Cálculo 4 2 17" xfId="25578" xr:uid="{00000000-0005-0000-0000-0000E6140000}"/>
    <cellStyle name="Cálculo 4 2 18" xfId="31746" xr:uid="{00000000-0005-0000-0000-0000E7140000}"/>
    <cellStyle name="Cálculo 4 2 19" xfId="35426" xr:uid="{00000000-0005-0000-0000-0000E8140000}"/>
    <cellStyle name="Cálculo 4 2 2" xfId="323" xr:uid="{00000000-0005-0000-0000-0000E9140000}"/>
    <cellStyle name="Cálculo 4 2 2 10" xfId="2994" xr:uid="{00000000-0005-0000-0000-0000EA140000}"/>
    <cellStyle name="Cálculo 4 2 2 10 2" xfId="5541" xr:uid="{00000000-0005-0000-0000-0000EB140000}"/>
    <cellStyle name="Cálculo 4 2 2 10 2 2" xfId="14695" xr:uid="{00000000-0005-0000-0000-0000EC140000}"/>
    <cellStyle name="Cálculo 4 2 2 10 2 3" xfId="21691" xr:uid="{00000000-0005-0000-0000-0000ED140000}"/>
    <cellStyle name="Cálculo 4 2 2 10 2 4" xfId="26995" xr:uid="{00000000-0005-0000-0000-0000EE140000}"/>
    <cellStyle name="Cálculo 4 2 2 10 2 5" xfId="32586" xr:uid="{00000000-0005-0000-0000-0000EF140000}"/>
    <cellStyle name="Cálculo 4 2 2 10 2 6" xfId="36261" xr:uid="{00000000-0005-0000-0000-0000F0140000}"/>
    <cellStyle name="Cálculo 4 2 2 10 2 7" xfId="38987" xr:uid="{00000000-0005-0000-0000-0000F1140000}"/>
    <cellStyle name="Cálculo 4 2 2 10 3" xfId="12148" xr:uid="{00000000-0005-0000-0000-0000F2140000}"/>
    <cellStyle name="Cálculo 4 2 2 10 4" xfId="19151" xr:uid="{00000000-0005-0000-0000-0000F3140000}"/>
    <cellStyle name="Cálculo 4 2 2 10 5" xfId="18320" xr:uid="{00000000-0005-0000-0000-0000F4140000}"/>
    <cellStyle name="Cálculo 4 2 2 10 6" xfId="29135" xr:uid="{00000000-0005-0000-0000-0000F5140000}"/>
    <cellStyle name="Cálculo 4 2 2 10 7" xfId="29837" xr:uid="{00000000-0005-0000-0000-0000F6140000}"/>
    <cellStyle name="Cálculo 4 2 2 10 8" xfId="33814" xr:uid="{00000000-0005-0000-0000-0000F7140000}"/>
    <cellStyle name="Cálculo 4 2 2 10 9" xfId="37376" xr:uid="{00000000-0005-0000-0000-0000F8140000}"/>
    <cellStyle name="Cálculo 4 2 2 11" xfId="2892" xr:uid="{00000000-0005-0000-0000-0000F9140000}"/>
    <cellStyle name="Cálculo 4 2 2 11 2" xfId="5542" xr:uid="{00000000-0005-0000-0000-0000FA140000}"/>
    <cellStyle name="Cálculo 4 2 2 11 2 2" xfId="14696" xr:uid="{00000000-0005-0000-0000-0000FB140000}"/>
    <cellStyle name="Cálculo 4 2 2 11 2 3" xfId="21692" xr:uid="{00000000-0005-0000-0000-0000FC140000}"/>
    <cellStyle name="Cálculo 4 2 2 11 2 4" xfId="24918" xr:uid="{00000000-0005-0000-0000-0000FD140000}"/>
    <cellStyle name="Cálculo 4 2 2 11 2 5" xfId="32587" xr:uid="{00000000-0005-0000-0000-0000FE140000}"/>
    <cellStyle name="Cálculo 4 2 2 11 2 6" xfId="36262" xr:uid="{00000000-0005-0000-0000-0000FF140000}"/>
    <cellStyle name="Cálculo 4 2 2 11 2 7" xfId="38988" xr:uid="{00000000-0005-0000-0000-000000150000}"/>
    <cellStyle name="Cálculo 4 2 2 11 3" xfId="12046" xr:uid="{00000000-0005-0000-0000-000001150000}"/>
    <cellStyle name="Cálculo 4 2 2 11 4" xfId="19049" xr:uid="{00000000-0005-0000-0000-000002150000}"/>
    <cellStyle name="Cálculo 4 2 2 11 5" xfId="25155" xr:uid="{00000000-0005-0000-0000-000003150000}"/>
    <cellStyle name="Cálculo 4 2 2 11 6" xfId="22449" xr:uid="{00000000-0005-0000-0000-000004150000}"/>
    <cellStyle name="Cálculo 4 2 2 11 7" xfId="25119" xr:uid="{00000000-0005-0000-0000-000005150000}"/>
    <cellStyle name="Cálculo 4 2 2 11 8" xfId="26084" xr:uid="{00000000-0005-0000-0000-000006150000}"/>
    <cellStyle name="Cálculo 4 2 2 11 9" xfId="25960" xr:uid="{00000000-0005-0000-0000-000007150000}"/>
    <cellStyle name="Cálculo 4 2 2 12" xfId="5540" xr:uid="{00000000-0005-0000-0000-000008150000}"/>
    <cellStyle name="Cálculo 4 2 2 12 2" xfId="14694" xr:uid="{00000000-0005-0000-0000-000009150000}"/>
    <cellStyle name="Cálculo 4 2 2 12 3" xfId="21690" xr:uid="{00000000-0005-0000-0000-00000A150000}"/>
    <cellStyle name="Cálculo 4 2 2 12 4" xfId="26998" xr:uid="{00000000-0005-0000-0000-00000B150000}"/>
    <cellStyle name="Cálculo 4 2 2 12 5" xfId="32585" xr:uid="{00000000-0005-0000-0000-00000C150000}"/>
    <cellStyle name="Cálculo 4 2 2 12 6" xfId="36260" xr:uid="{00000000-0005-0000-0000-00000D150000}"/>
    <cellStyle name="Cálculo 4 2 2 12 7" xfId="38986" xr:uid="{00000000-0005-0000-0000-00000E150000}"/>
    <cellStyle name="Cálculo 4 2 2 13" xfId="9481" xr:uid="{00000000-0005-0000-0000-00000F150000}"/>
    <cellStyle name="Cálculo 4 2 2 14" xfId="17970" xr:uid="{00000000-0005-0000-0000-000010150000}"/>
    <cellStyle name="Cálculo 4 2 2 15" xfId="22581" xr:uid="{00000000-0005-0000-0000-000011150000}"/>
    <cellStyle name="Cálculo 4 2 2 16" xfId="15531" xr:uid="{00000000-0005-0000-0000-000012150000}"/>
    <cellStyle name="Cálculo 4 2 2 17" xfId="24513" xr:uid="{00000000-0005-0000-0000-000013150000}"/>
    <cellStyle name="Cálculo 4 2 2 18" xfId="28052" xr:uid="{00000000-0005-0000-0000-000014150000}"/>
    <cellStyle name="Cálculo 4 2 2 19" xfId="30923" xr:uid="{00000000-0005-0000-0000-000015150000}"/>
    <cellStyle name="Cálculo 4 2 2 2" xfId="1704" xr:uid="{00000000-0005-0000-0000-000016150000}"/>
    <cellStyle name="Cálculo 4 2 2 2 10" xfId="28650" xr:uid="{00000000-0005-0000-0000-000017150000}"/>
    <cellStyle name="Cálculo 4 2 2 2 11" xfId="22648" xr:uid="{00000000-0005-0000-0000-000018150000}"/>
    <cellStyle name="Cálculo 4 2 2 2 12" xfId="25329" xr:uid="{00000000-0005-0000-0000-000019150000}"/>
    <cellStyle name="Cálculo 4 2 2 2 13" xfId="34904" xr:uid="{00000000-0005-0000-0000-00001A150000}"/>
    <cellStyle name="Cálculo 4 2 2 2 14" xfId="38368" xr:uid="{00000000-0005-0000-0000-00001B150000}"/>
    <cellStyle name="Cálculo 4 2 2 2 2" xfId="2524" xr:uid="{00000000-0005-0000-0000-00001C150000}"/>
    <cellStyle name="Cálculo 4 2 2 2 2 2" xfId="5544" xr:uid="{00000000-0005-0000-0000-00001D150000}"/>
    <cellStyle name="Cálculo 4 2 2 2 2 2 2" xfId="14698" xr:uid="{00000000-0005-0000-0000-00001E150000}"/>
    <cellStyle name="Cálculo 4 2 2 2 2 2 3" xfId="21694" xr:uid="{00000000-0005-0000-0000-00001F150000}"/>
    <cellStyle name="Cálculo 4 2 2 2 2 2 4" xfId="18159" xr:uid="{00000000-0005-0000-0000-000020150000}"/>
    <cellStyle name="Cálculo 4 2 2 2 2 2 5" xfId="32589" xr:uid="{00000000-0005-0000-0000-000021150000}"/>
    <cellStyle name="Cálculo 4 2 2 2 2 2 6" xfId="36264" xr:uid="{00000000-0005-0000-0000-000022150000}"/>
    <cellStyle name="Cálculo 4 2 2 2 2 2 7" xfId="38990" xr:uid="{00000000-0005-0000-0000-000023150000}"/>
    <cellStyle name="Cálculo 4 2 2 2 2 3" xfId="11678" xr:uid="{00000000-0005-0000-0000-000024150000}"/>
    <cellStyle name="Cálculo 4 2 2 2 2 4" xfId="18681" xr:uid="{00000000-0005-0000-0000-000025150000}"/>
    <cellStyle name="Cálculo 4 2 2 2 2 5" xfId="9556" xr:uid="{00000000-0005-0000-0000-000026150000}"/>
    <cellStyle name="Cálculo 4 2 2 2 2 6" xfId="17840" xr:uid="{00000000-0005-0000-0000-000027150000}"/>
    <cellStyle name="Cálculo 4 2 2 2 2 7" xfId="30070" xr:uid="{00000000-0005-0000-0000-000028150000}"/>
    <cellStyle name="Cálculo 4 2 2 2 2 8" xfId="34043" xr:uid="{00000000-0005-0000-0000-000029150000}"/>
    <cellStyle name="Cálculo 4 2 2 2 2 9" xfId="37605" xr:uid="{00000000-0005-0000-0000-00002A150000}"/>
    <cellStyle name="Cálculo 4 2 2 2 3" xfId="3678" xr:uid="{00000000-0005-0000-0000-00002B150000}"/>
    <cellStyle name="Cálculo 4 2 2 2 3 2" xfId="5545" xr:uid="{00000000-0005-0000-0000-00002C150000}"/>
    <cellStyle name="Cálculo 4 2 2 2 3 2 2" xfId="14699" xr:uid="{00000000-0005-0000-0000-00002D150000}"/>
    <cellStyle name="Cálculo 4 2 2 2 3 2 3" xfId="21695" xr:uid="{00000000-0005-0000-0000-00002E150000}"/>
    <cellStyle name="Cálculo 4 2 2 2 3 2 4" xfId="27000" xr:uid="{00000000-0005-0000-0000-00002F150000}"/>
    <cellStyle name="Cálculo 4 2 2 2 3 2 5" xfId="32590" xr:uid="{00000000-0005-0000-0000-000030150000}"/>
    <cellStyle name="Cálculo 4 2 2 2 3 2 6" xfId="36265" xr:uid="{00000000-0005-0000-0000-000031150000}"/>
    <cellStyle name="Cálculo 4 2 2 2 3 2 7" xfId="38991" xr:uid="{00000000-0005-0000-0000-000032150000}"/>
    <cellStyle name="Cálculo 4 2 2 2 3 3" xfId="12832" xr:uid="{00000000-0005-0000-0000-000033150000}"/>
    <cellStyle name="Cálculo 4 2 2 2 3 4" xfId="19831" xr:uid="{00000000-0005-0000-0000-000034150000}"/>
    <cellStyle name="Cálculo 4 2 2 2 3 5" xfId="27990" xr:uid="{00000000-0005-0000-0000-000035150000}"/>
    <cellStyle name="Cálculo 4 2 2 2 3 6" xfId="18027" xr:uid="{00000000-0005-0000-0000-000036150000}"/>
    <cellStyle name="Cálculo 4 2 2 2 3 7" xfId="17067" xr:uid="{00000000-0005-0000-0000-000037150000}"/>
    <cellStyle name="Cálculo 4 2 2 2 3 8" xfId="33572" xr:uid="{00000000-0005-0000-0000-000038150000}"/>
    <cellStyle name="Cálculo 4 2 2 2 3 9" xfId="37240" xr:uid="{00000000-0005-0000-0000-000039150000}"/>
    <cellStyle name="Cálculo 4 2 2 2 4" xfId="4185" xr:uid="{00000000-0005-0000-0000-00003A150000}"/>
    <cellStyle name="Cálculo 4 2 2 2 4 2" xfId="5546" xr:uid="{00000000-0005-0000-0000-00003B150000}"/>
    <cellStyle name="Cálculo 4 2 2 2 4 2 2" xfId="14700" xr:uid="{00000000-0005-0000-0000-00003C150000}"/>
    <cellStyle name="Cálculo 4 2 2 2 4 2 3" xfId="21696" xr:uid="{00000000-0005-0000-0000-00003D150000}"/>
    <cellStyle name="Cálculo 4 2 2 2 4 2 4" xfId="27002" xr:uid="{00000000-0005-0000-0000-00003E150000}"/>
    <cellStyle name="Cálculo 4 2 2 2 4 2 5" xfId="32591" xr:uid="{00000000-0005-0000-0000-00003F150000}"/>
    <cellStyle name="Cálculo 4 2 2 2 4 2 6" xfId="36266" xr:uid="{00000000-0005-0000-0000-000040150000}"/>
    <cellStyle name="Cálculo 4 2 2 2 4 2 7" xfId="38992" xr:uid="{00000000-0005-0000-0000-000041150000}"/>
    <cellStyle name="Cálculo 4 2 2 2 4 3" xfId="13339" xr:uid="{00000000-0005-0000-0000-000042150000}"/>
    <cellStyle name="Cálculo 4 2 2 2 4 4" xfId="20337" xr:uid="{00000000-0005-0000-0000-000043150000}"/>
    <cellStyle name="Cálculo 4 2 2 2 4 5" xfId="18110" xr:uid="{00000000-0005-0000-0000-000044150000}"/>
    <cellStyle name="Cálculo 4 2 2 2 4 6" xfId="29214" xr:uid="{00000000-0005-0000-0000-000045150000}"/>
    <cellStyle name="Cálculo 4 2 2 2 4 7" xfId="29359" xr:uid="{00000000-0005-0000-0000-000046150000}"/>
    <cellStyle name="Cálculo 4 2 2 2 4 8" xfId="33370" xr:uid="{00000000-0005-0000-0000-000047150000}"/>
    <cellStyle name="Cálculo 4 2 2 2 4 9" xfId="37045" xr:uid="{00000000-0005-0000-0000-000048150000}"/>
    <cellStyle name="Cálculo 4 2 2 2 5" xfId="3102" xr:uid="{00000000-0005-0000-0000-000049150000}"/>
    <cellStyle name="Cálculo 4 2 2 2 5 2" xfId="5547" xr:uid="{00000000-0005-0000-0000-00004A150000}"/>
    <cellStyle name="Cálculo 4 2 2 2 5 2 2" xfId="14701" xr:uid="{00000000-0005-0000-0000-00004B150000}"/>
    <cellStyle name="Cálculo 4 2 2 2 5 2 3" xfId="21697" xr:uid="{00000000-0005-0000-0000-00004C150000}"/>
    <cellStyle name="Cálculo 4 2 2 2 5 2 4" xfId="24313" xr:uid="{00000000-0005-0000-0000-00004D150000}"/>
    <cellStyle name="Cálculo 4 2 2 2 5 2 5" xfId="32592" xr:uid="{00000000-0005-0000-0000-00004E150000}"/>
    <cellStyle name="Cálculo 4 2 2 2 5 2 6" xfId="36267" xr:uid="{00000000-0005-0000-0000-00004F150000}"/>
    <cellStyle name="Cálculo 4 2 2 2 5 2 7" xfId="38993" xr:uid="{00000000-0005-0000-0000-000050150000}"/>
    <cellStyle name="Cálculo 4 2 2 2 5 3" xfId="12256" xr:uid="{00000000-0005-0000-0000-000051150000}"/>
    <cellStyle name="Cálculo 4 2 2 2 5 4" xfId="19259" xr:uid="{00000000-0005-0000-0000-000052150000}"/>
    <cellStyle name="Cálculo 4 2 2 2 5 5" xfId="24711" xr:uid="{00000000-0005-0000-0000-000053150000}"/>
    <cellStyle name="Cálculo 4 2 2 2 5 6" xfId="28090" xr:uid="{00000000-0005-0000-0000-000054150000}"/>
    <cellStyle name="Cálculo 4 2 2 2 5 7" xfId="29781" xr:uid="{00000000-0005-0000-0000-000055150000}"/>
    <cellStyle name="Cálculo 4 2 2 2 5 8" xfId="31572" xr:uid="{00000000-0005-0000-0000-000056150000}"/>
    <cellStyle name="Cálculo 4 2 2 2 5 9" xfId="35288" xr:uid="{00000000-0005-0000-0000-000057150000}"/>
    <cellStyle name="Cálculo 4 2 2 2 6" xfId="2995" xr:uid="{00000000-0005-0000-0000-000058150000}"/>
    <cellStyle name="Cálculo 4 2 2 2 6 2" xfId="5548" xr:uid="{00000000-0005-0000-0000-000059150000}"/>
    <cellStyle name="Cálculo 4 2 2 2 6 2 2" xfId="14702" xr:uid="{00000000-0005-0000-0000-00005A150000}"/>
    <cellStyle name="Cálculo 4 2 2 2 6 2 3" xfId="21698" xr:uid="{00000000-0005-0000-0000-00005B150000}"/>
    <cellStyle name="Cálculo 4 2 2 2 6 2 4" xfId="27001" xr:uid="{00000000-0005-0000-0000-00005C150000}"/>
    <cellStyle name="Cálculo 4 2 2 2 6 2 5" xfId="32593" xr:uid="{00000000-0005-0000-0000-00005D150000}"/>
    <cellStyle name="Cálculo 4 2 2 2 6 2 6" xfId="36268" xr:uid="{00000000-0005-0000-0000-00005E150000}"/>
    <cellStyle name="Cálculo 4 2 2 2 6 2 7" xfId="38994" xr:uid="{00000000-0005-0000-0000-00005F150000}"/>
    <cellStyle name="Cálculo 4 2 2 2 6 3" xfId="12149" xr:uid="{00000000-0005-0000-0000-000060150000}"/>
    <cellStyle name="Cálculo 4 2 2 2 6 4" xfId="19152" xr:uid="{00000000-0005-0000-0000-000061150000}"/>
    <cellStyle name="Cálculo 4 2 2 2 6 5" xfId="24683" xr:uid="{00000000-0005-0000-0000-000062150000}"/>
    <cellStyle name="Cálculo 4 2 2 2 6 6" xfId="26400" xr:uid="{00000000-0005-0000-0000-000063150000}"/>
    <cellStyle name="Cálculo 4 2 2 2 6 7" xfId="29163" xr:uid="{00000000-0005-0000-0000-000064150000}"/>
    <cellStyle name="Cálculo 4 2 2 2 6 8" xfId="26081" xr:uid="{00000000-0005-0000-0000-000065150000}"/>
    <cellStyle name="Cálculo 4 2 2 2 6 9" xfId="18103" xr:uid="{00000000-0005-0000-0000-000066150000}"/>
    <cellStyle name="Cálculo 4 2 2 2 7" xfId="5543" xr:uid="{00000000-0005-0000-0000-000067150000}"/>
    <cellStyle name="Cálculo 4 2 2 2 7 2" xfId="14697" xr:uid="{00000000-0005-0000-0000-000068150000}"/>
    <cellStyle name="Cálculo 4 2 2 2 7 3" xfId="21693" xr:uid="{00000000-0005-0000-0000-000069150000}"/>
    <cellStyle name="Cálculo 4 2 2 2 7 4" xfId="26999" xr:uid="{00000000-0005-0000-0000-00006A150000}"/>
    <cellStyle name="Cálculo 4 2 2 2 7 5" xfId="32588" xr:uid="{00000000-0005-0000-0000-00006B150000}"/>
    <cellStyle name="Cálculo 4 2 2 2 7 6" xfId="36263" xr:uid="{00000000-0005-0000-0000-00006C150000}"/>
    <cellStyle name="Cálculo 4 2 2 2 7 7" xfId="38989" xr:uid="{00000000-0005-0000-0000-00006D150000}"/>
    <cellStyle name="Cálculo 4 2 2 2 8" xfId="10858" xr:uid="{00000000-0005-0000-0000-00006E150000}"/>
    <cellStyle name="Cálculo 4 2 2 2 9" xfId="9711" xr:uid="{00000000-0005-0000-0000-00006F150000}"/>
    <cellStyle name="Cálculo 4 2 2 3" xfId="2277" xr:uid="{00000000-0005-0000-0000-000070150000}"/>
    <cellStyle name="Cálculo 4 2 2 3 10" xfId="22474" xr:uid="{00000000-0005-0000-0000-000071150000}"/>
    <cellStyle name="Cálculo 4 2 2 3 11" xfId="22993" xr:uid="{00000000-0005-0000-0000-000072150000}"/>
    <cellStyle name="Cálculo 4 2 2 3 12" xfId="23343" xr:uid="{00000000-0005-0000-0000-000073150000}"/>
    <cellStyle name="Cálculo 4 2 2 3 13" xfId="31068" xr:uid="{00000000-0005-0000-0000-000074150000}"/>
    <cellStyle name="Cálculo 4 2 2 3 14" xfId="31337" xr:uid="{00000000-0005-0000-0000-000075150000}"/>
    <cellStyle name="Cálculo 4 2 2 3 2" xfId="2677" xr:uid="{00000000-0005-0000-0000-000076150000}"/>
    <cellStyle name="Cálculo 4 2 2 3 2 2" xfId="5550" xr:uid="{00000000-0005-0000-0000-000077150000}"/>
    <cellStyle name="Cálculo 4 2 2 3 2 2 2" xfId="14704" xr:uid="{00000000-0005-0000-0000-000078150000}"/>
    <cellStyle name="Cálculo 4 2 2 3 2 2 3" xfId="21700" xr:uid="{00000000-0005-0000-0000-000079150000}"/>
    <cellStyle name="Cálculo 4 2 2 3 2 2 4" xfId="24917" xr:uid="{00000000-0005-0000-0000-00007A150000}"/>
    <cellStyle name="Cálculo 4 2 2 3 2 2 5" xfId="32595" xr:uid="{00000000-0005-0000-0000-00007B150000}"/>
    <cellStyle name="Cálculo 4 2 2 3 2 2 6" xfId="36270" xr:uid="{00000000-0005-0000-0000-00007C150000}"/>
    <cellStyle name="Cálculo 4 2 2 3 2 2 7" xfId="38996" xr:uid="{00000000-0005-0000-0000-00007D150000}"/>
    <cellStyle name="Cálculo 4 2 2 3 2 3" xfId="11831" xr:uid="{00000000-0005-0000-0000-00007E150000}"/>
    <cellStyle name="Cálculo 4 2 2 3 2 4" xfId="18834" xr:uid="{00000000-0005-0000-0000-00007F150000}"/>
    <cellStyle name="Cálculo 4 2 2 3 2 5" xfId="28432" xr:uid="{00000000-0005-0000-0000-000080150000}"/>
    <cellStyle name="Cálculo 4 2 2 3 2 6" xfId="26295" xr:uid="{00000000-0005-0000-0000-000081150000}"/>
    <cellStyle name="Cálculo 4 2 2 3 2 7" xfId="29091" xr:uid="{00000000-0005-0000-0000-000082150000}"/>
    <cellStyle name="Cálculo 4 2 2 3 2 8" xfId="30886" xr:uid="{00000000-0005-0000-0000-000083150000}"/>
    <cellStyle name="Cálculo 4 2 2 3 2 9" xfId="34820" xr:uid="{00000000-0005-0000-0000-000084150000}"/>
    <cellStyle name="Cálculo 4 2 2 3 3" xfId="3959" xr:uid="{00000000-0005-0000-0000-000085150000}"/>
    <cellStyle name="Cálculo 4 2 2 3 3 2" xfId="5551" xr:uid="{00000000-0005-0000-0000-000086150000}"/>
    <cellStyle name="Cálculo 4 2 2 3 3 2 2" xfId="14705" xr:uid="{00000000-0005-0000-0000-000087150000}"/>
    <cellStyle name="Cálculo 4 2 2 3 3 2 3" xfId="21701" xr:uid="{00000000-0005-0000-0000-000088150000}"/>
    <cellStyle name="Cálculo 4 2 2 3 3 2 4" xfId="25251" xr:uid="{00000000-0005-0000-0000-000089150000}"/>
    <cellStyle name="Cálculo 4 2 2 3 3 2 5" xfId="32596" xr:uid="{00000000-0005-0000-0000-00008A150000}"/>
    <cellStyle name="Cálculo 4 2 2 3 3 2 6" xfId="36271" xr:uid="{00000000-0005-0000-0000-00008B150000}"/>
    <cellStyle name="Cálculo 4 2 2 3 3 2 7" xfId="38997" xr:uid="{00000000-0005-0000-0000-00008C150000}"/>
    <cellStyle name="Cálculo 4 2 2 3 3 3" xfId="13113" xr:uid="{00000000-0005-0000-0000-00008D150000}"/>
    <cellStyle name="Cálculo 4 2 2 3 3 4" xfId="20111" xr:uid="{00000000-0005-0000-0000-00008E150000}"/>
    <cellStyle name="Cálculo 4 2 2 3 3 5" xfId="27850" xr:uid="{00000000-0005-0000-0000-00008F150000}"/>
    <cellStyle name="Cálculo 4 2 2 3 3 6" xfId="28222" xr:uid="{00000000-0005-0000-0000-000090150000}"/>
    <cellStyle name="Cálculo 4 2 2 3 3 7" xfId="23352" xr:uid="{00000000-0005-0000-0000-000091150000}"/>
    <cellStyle name="Cálculo 4 2 2 3 3 8" xfId="25817" xr:uid="{00000000-0005-0000-0000-000092150000}"/>
    <cellStyle name="Cálculo 4 2 2 3 3 9" xfId="31260" xr:uid="{00000000-0005-0000-0000-000093150000}"/>
    <cellStyle name="Cálculo 4 2 2 3 4" xfId="4397" xr:uid="{00000000-0005-0000-0000-000094150000}"/>
    <cellStyle name="Cálculo 4 2 2 3 4 2" xfId="5552" xr:uid="{00000000-0005-0000-0000-000095150000}"/>
    <cellStyle name="Cálculo 4 2 2 3 4 2 2" xfId="14706" xr:uid="{00000000-0005-0000-0000-000096150000}"/>
    <cellStyle name="Cálculo 4 2 2 3 4 2 3" xfId="21702" xr:uid="{00000000-0005-0000-0000-000097150000}"/>
    <cellStyle name="Cálculo 4 2 2 3 4 2 4" xfId="24912" xr:uid="{00000000-0005-0000-0000-000098150000}"/>
    <cellStyle name="Cálculo 4 2 2 3 4 2 5" xfId="32597" xr:uid="{00000000-0005-0000-0000-000099150000}"/>
    <cellStyle name="Cálculo 4 2 2 3 4 2 6" xfId="36272" xr:uid="{00000000-0005-0000-0000-00009A150000}"/>
    <cellStyle name="Cálculo 4 2 2 3 4 2 7" xfId="38998" xr:uid="{00000000-0005-0000-0000-00009B150000}"/>
    <cellStyle name="Cálculo 4 2 2 3 4 3" xfId="13551" xr:uid="{00000000-0005-0000-0000-00009C150000}"/>
    <cellStyle name="Cálculo 4 2 2 3 4 4" xfId="20549" xr:uid="{00000000-0005-0000-0000-00009D150000}"/>
    <cellStyle name="Cálculo 4 2 2 3 4 5" xfId="10156" xr:uid="{00000000-0005-0000-0000-00009E150000}"/>
    <cellStyle name="Cálculo 4 2 2 3 4 6" xfId="29230" xr:uid="{00000000-0005-0000-0000-00009F150000}"/>
    <cellStyle name="Cálculo 4 2 2 3 4 7" xfId="25517" xr:uid="{00000000-0005-0000-0000-0000A0150000}"/>
    <cellStyle name="Cálculo 4 2 2 3 4 8" xfId="25832" xr:uid="{00000000-0005-0000-0000-0000A1150000}"/>
    <cellStyle name="Cálculo 4 2 2 3 4 9" xfId="25109" xr:uid="{00000000-0005-0000-0000-0000A2150000}"/>
    <cellStyle name="Cálculo 4 2 2 3 5" xfId="4651" xr:uid="{00000000-0005-0000-0000-0000A3150000}"/>
    <cellStyle name="Cálculo 4 2 2 3 5 2" xfId="5553" xr:uid="{00000000-0005-0000-0000-0000A4150000}"/>
    <cellStyle name="Cálculo 4 2 2 3 5 2 2" xfId="14707" xr:uid="{00000000-0005-0000-0000-0000A5150000}"/>
    <cellStyle name="Cálculo 4 2 2 3 5 2 3" xfId="21703" xr:uid="{00000000-0005-0000-0000-0000A6150000}"/>
    <cellStyle name="Cálculo 4 2 2 3 5 2 4" xfId="24916" xr:uid="{00000000-0005-0000-0000-0000A7150000}"/>
    <cellStyle name="Cálculo 4 2 2 3 5 2 5" xfId="32598" xr:uid="{00000000-0005-0000-0000-0000A8150000}"/>
    <cellStyle name="Cálculo 4 2 2 3 5 2 6" xfId="36273" xr:uid="{00000000-0005-0000-0000-0000A9150000}"/>
    <cellStyle name="Cálculo 4 2 2 3 5 2 7" xfId="38999" xr:uid="{00000000-0005-0000-0000-0000AA150000}"/>
    <cellStyle name="Cálculo 4 2 2 3 5 3" xfId="13805" xr:uid="{00000000-0005-0000-0000-0000AB150000}"/>
    <cellStyle name="Cálculo 4 2 2 3 5 4" xfId="20803" xr:uid="{00000000-0005-0000-0000-0000AC150000}"/>
    <cellStyle name="Cálculo 4 2 2 3 5 5" xfId="24025" xr:uid="{00000000-0005-0000-0000-0000AD150000}"/>
    <cellStyle name="Cálculo 4 2 2 3 5 6" xfId="29448" xr:uid="{00000000-0005-0000-0000-0000AE150000}"/>
    <cellStyle name="Cálculo 4 2 2 3 5 7" xfId="26820" xr:uid="{00000000-0005-0000-0000-0000AF150000}"/>
    <cellStyle name="Cálculo 4 2 2 3 5 8" xfId="32196" xr:uid="{00000000-0005-0000-0000-0000B0150000}"/>
    <cellStyle name="Cálculo 4 2 2 3 5 9" xfId="35871" xr:uid="{00000000-0005-0000-0000-0000B1150000}"/>
    <cellStyle name="Cálculo 4 2 2 3 6" xfId="4897" xr:uid="{00000000-0005-0000-0000-0000B2150000}"/>
    <cellStyle name="Cálculo 4 2 2 3 6 2" xfId="5554" xr:uid="{00000000-0005-0000-0000-0000B3150000}"/>
    <cellStyle name="Cálculo 4 2 2 3 6 2 2" xfId="14708" xr:uid="{00000000-0005-0000-0000-0000B4150000}"/>
    <cellStyle name="Cálculo 4 2 2 3 6 2 3" xfId="21704" xr:uid="{00000000-0005-0000-0000-0000B5150000}"/>
    <cellStyle name="Cálculo 4 2 2 3 6 2 4" xfId="24915" xr:uid="{00000000-0005-0000-0000-0000B6150000}"/>
    <cellStyle name="Cálculo 4 2 2 3 6 2 5" xfId="32599" xr:uid="{00000000-0005-0000-0000-0000B7150000}"/>
    <cellStyle name="Cálculo 4 2 2 3 6 2 6" xfId="36274" xr:uid="{00000000-0005-0000-0000-0000B8150000}"/>
    <cellStyle name="Cálculo 4 2 2 3 6 2 7" xfId="39000" xr:uid="{00000000-0005-0000-0000-0000B9150000}"/>
    <cellStyle name="Cálculo 4 2 2 3 6 3" xfId="14051" xr:uid="{00000000-0005-0000-0000-0000BA150000}"/>
    <cellStyle name="Cálculo 4 2 2 3 6 4" xfId="21049" xr:uid="{00000000-0005-0000-0000-0000BB150000}"/>
    <cellStyle name="Cálculo 4 2 2 3 6 5" xfId="24036" xr:uid="{00000000-0005-0000-0000-0000BC150000}"/>
    <cellStyle name="Cálculo 4 2 2 3 6 6" xfId="9449" xr:uid="{00000000-0005-0000-0000-0000BD150000}"/>
    <cellStyle name="Cálculo 4 2 2 3 6 7" xfId="31943" xr:uid="{00000000-0005-0000-0000-0000BE150000}"/>
    <cellStyle name="Cálculo 4 2 2 3 6 8" xfId="35621" xr:uid="{00000000-0005-0000-0000-0000BF150000}"/>
    <cellStyle name="Cálculo 4 2 2 3 6 9" xfId="38532" xr:uid="{00000000-0005-0000-0000-0000C0150000}"/>
    <cellStyle name="Cálculo 4 2 2 3 7" xfId="5549" xr:uid="{00000000-0005-0000-0000-0000C1150000}"/>
    <cellStyle name="Cálculo 4 2 2 3 7 2" xfId="14703" xr:uid="{00000000-0005-0000-0000-0000C2150000}"/>
    <cellStyle name="Cálculo 4 2 2 3 7 3" xfId="21699" xr:uid="{00000000-0005-0000-0000-0000C3150000}"/>
    <cellStyle name="Cálculo 4 2 2 3 7 4" xfId="26986" xr:uid="{00000000-0005-0000-0000-0000C4150000}"/>
    <cellStyle name="Cálculo 4 2 2 3 7 5" xfId="32594" xr:uid="{00000000-0005-0000-0000-0000C5150000}"/>
    <cellStyle name="Cálculo 4 2 2 3 7 6" xfId="36269" xr:uid="{00000000-0005-0000-0000-0000C6150000}"/>
    <cellStyle name="Cálculo 4 2 2 3 7 7" xfId="38995" xr:uid="{00000000-0005-0000-0000-0000C7150000}"/>
    <cellStyle name="Cálculo 4 2 2 3 8" xfId="11431" xr:uid="{00000000-0005-0000-0000-0000C8150000}"/>
    <cellStyle name="Cálculo 4 2 2 3 9" xfId="18434" xr:uid="{00000000-0005-0000-0000-0000C9150000}"/>
    <cellStyle name="Cálculo 4 2 2 4" xfId="1802" xr:uid="{00000000-0005-0000-0000-0000CA150000}"/>
    <cellStyle name="Cálculo 4 2 2 4 10" xfId="28601" xr:uid="{00000000-0005-0000-0000-0000CB150000}"/>
    <cellStyle name="Cálculo 4 2 2 4 11" xfId="28467" xr:uid="{00000000-0005-0000-0000-0000CC150000}"/>
    <cellStyle name="Cálculo 4 2 2 4 12" xfId="30933" xr:uid="{00000000-0005-0000-0000-0000CD150000}"/>
    <cellStyle name="Cálculo 4 2 2 4 13" xfId="34854" xr:uid="{00000000-0005-0000-0000-0000CE150000}"/>
    <cellStyle name="Cálculo 4 2 2 4 14" xfId="38351" xr:uid="{00000000-0005-0000-0000-0000CF150000}"/>
    <cellStyle name="Cálculo 4 2 2 4 2" xfId="2546" xr:uid="{00000000-0005-0000-0000-0000D0150000}"/>
    <cellStyle name="Cálculo 4 2 2 4 2 2" xfId="5556" xr:uid="{00000000-0005-0000-0000-0000D1150000}"/>
    <cellStyle name="Cálculo 4 2 2 4 2 2 2" xfId="14710" xr:uid="{00000000-0005-0000-0000-0000D2150000}"/>
    <cellStyle name="Cálculo 4 2 2 4 2 2 3" xfId="21706" xr:uid="{00000000-0005-0000-0000-0000D3150000}"/>
    <cellStyle name="Cálculo 4 2 2 4 2 2 4" xfId="27006" xr:uid="{00000000-0005-0000-0000-0000D4150000}"/>
    <cellStyle name="Cálculo 4 2 2 4 2 2 5" xfId="32601" xr:uid="{00000000-0005-0000-0000-0000D5150000}"/>
    <cellStyle name="Cálculo 4 2 2 4 2 2 6" xfId="36276" xr:uid="{00000000-0005-0000-0000-0000D6150000}"/>
    <cellStyle name="Cálculo 4 2 2 4 2 2 7" xfId="39002" xr:uid="{00000000-0005-0000-0000-0000D7150000}"/>
    <cellStyle name="Cálculo 4 2 2 4 2 3" xfId="11700" xr:uid="{00000000-0005-0000-0000-0000D8150000}"/>
    <cellStyle name="Cálculo 4 2 2 4 2 4" xfId="18703" xr:uid="{00000000-0005-0000-0000-0000D9150000}"/>
    <cellStyle name="Cálculo 4 2 2 4 2 5" xfId="15544" xr:uid="{00000000-0005-0000-0000-0000DA150000}"/>
    <cellStyle name="Cálculo 4 2 2 4 2 6" xfId="26242" xr:uid="{00000000-0005-0000-0000-0000DB150000}"/>
    <cellStyle name="Cálculo 4 2 2 4 2 7" xfId="25665" xr:uid="{00000000-0005-0000-0000-0000DC150000}"/>
    <cellStyle name="Cálculo 4 2 2 4 2 8" xfId="31502" xr:uid="{00000000-0005-0000-0000-0000DD150000}"/>
    <cellStyle name="Cálculo 4 2 2 4 2 9" xfId="35212" xr:uid="{00000000-0005-0000-0000-0000DE150000}"/>
    <cellStyle name="Cálculo 4 2 2 4 3" xfId="3720" xr:uid="{00000000-0005-0000-0000-0000DF150000}"/>
    <cellStyle name="Cálculo 4 2 2 4 3 2" xfId="5557" xr:uid="{00000000-0005-0000-0000-0000E0150000}"/>
    <cellStyle name="Cálculo 4 2 2 4 3 2 2" xfId="14711" xr:uid="{00000000-0005-0000-0000-0000E1150000}"/>
    <cellStyle name="Cálculo 4 2 2 4 3 2 3" xfId="21707" xr:uid="{00000000-0005-0000-0000-0000E2150000}"/>
    <cellStyle name="Cálculo 4 2 2 4 3 2 4" xfId="27009" xr:uid="{00000000-0005-0000-0000-0000E3150000}"/>
    <cellStyle name="Cálculo 4 2 2 4 3 2 5" xfId="32602" xr:uid="{00000000-0005-0000-0000-0000E4150000}"/>
    <cellStyle name="Cálculo 4 2 2 4 3 2 6" xfId="36277" xr:uid="{00000000-0005-0000-0000-0000E5150000}"/>
    <cellStyle name="Cálculo 4 2 2 4 3 2 7" xfId="39003" xr:uid="{00000000-0005-0000-0000-0000E6150000}"/>
    <cellStyle name="Cálculo 4 2 2 4 3 3" xfId="12874" xr:uid="{00000000-0005-0000-0000-0000E7150000}"/>
    <cellStyle name="Cálculo 4 2 2 4 3 4" xfId="19873" xr:uid="{00000000-0005-0000-0000-0000E8150000}"/>
    <cellStyle name="Cálculo 4 2 2 4 3 5" xfId="21244" xr:uid="{00000000-0005-0000-0000-0000E9150000}"/>
    <cellStyle name="Cálculo 4 2 2 4 3 6" xfId="18009" xr:uid="{00000000-0005-0000-0000-0000EA150000}"/>
    <cellStyle name="Cálculo 4 2 2 4 3 7" xfId="25307" xr:uid="{00000000-0005-0000-0000-0000EB150000}"/>
    <cellStyle name="Cálculo 4 2 2 4 3 8" xfId="33554" xr:uid="{00000000-0005-0000-0000-0000EC150000}"/>
    <cellStyle name="Cálculo 4 2 2 4 3 9" xfId="37222" xr:uid="{00000000-0005-0000-0000-0000ED150000}"/>
    <cellStyle name="Cálculo 4 2 2 4 4" xfId="4224" xr:uid="{00000000-0005-0000-0000-0000EE150000}"/>
    <cellStyle name="Cálculo 4 2 2 4 4 2" xfId="5558" xr:uid="{00000000-0005-0000-0000-0000EF150000}"/>
    <cellStyle name="Cálculo 4 2 2 4 4 2 2" xfId="14712" xr:uid="{00000000-0005-0000-0000-0000F0150000}"/>
    <cellStyle name="Cálculo 4 2 2 4 4 2 3" xfId="21708" xr:uid="{00000000-0005-0000-0000-0000F1150000}"/>
    <cellStyle name="Cálculo 4 2 2 4 4 2 4" xfId="27007" xr:uid="{00000000-0005-0000-0000-0000F2150000}"/>
    <cellStyle name="Cálculo 4 2 2 4 4 2 5" xfId="32603" xr:uid="{00000000-0005-0000-0000-0000F3150000}"/>
    <cellStyle name="Cálculo 4 2 2 4 4 2 6" xfId="36278" xr:uid="{00000000-0005-0000-0000-0000F4150000}"/>
    <cellStyle name="Cálculo 4 2 2 4 4 2 7" xfId="39004" xr:uid="{00000000-0005-0000-0000-0000F5150000}"/>
    <cellStyle name="Cálculo 4 2 2 4 4 3" xfId="13378" xr:uid="{00000000-0005-0000-0000-0000F6150000}"/>
    <cellStyle name="Cálculo 4 2 2 4 4 4" xfId="20376" xr:uid="{00000000-0005-0000-0000-0000F7150000}"/>
    <cellStyle name="Cálculo 4 2 2 4 4 5" xfId="24109" xr:uid="{00000000-0005-0000-0000-0000F8150000}"/>
    <cellStyle name="Cálculo 4 2 2 4 4 6" xfId="18297" xr:uid="{00000000-0005-0000-0000-0000F9150000}"/>
    <cellStyle name="Cálculo 4 2 2 4 4 7" xfId="25600" xr:uid="{00000000-0005-0000-0000-0000FA150000}"/>
    <cellStyle name="Cálculo 4 2 2 4 4 8" xfId="30941" xr:uid="{00000000-0005-0000-0000-0000FB150000}"/>
    <cellStyle name="Cálculo 4 2 2 4 4 9" xfId="34852" xr:uid="{00000000-0005-0000-0000-0000FC150000}"/>
    <cellStyle name="Cálculo 4 2 2 4 5" xfId="3127" xr:uid="{00000000-0005-0000-0000-0000FD150000}"/>
    <cellStyle name="Cálculo 4 2 2 4 5 2" xfId="5559" xr:uid="{00000000-0005-0000-0000-0000FE150000}"/>
    <cellStyle name="Cálculo 4 2 2 4 5 2 2" xfId="14713" xr:uid="{00000000-0005-0000-0000-0000FF150000}"/>
    <cellStyle name="Cálculo 4 2 2 4 5 2 3" xfId="21709" xr:uid="{00000000-0005-0000-0000-000000160000}"/>
    <cellStyle name="Cálculo 4 2 2 4 5 2 4" xfId="24310" xr:uid="{00000000-0005-0000-0000-000001160000}"/>
    <cellStyle name="Cálculo 4 2 2 4 5 2 5" xfId="32604" xr:uid="{00000000-0005-0000-0000-000002160000}"/>
    <cellStyle name="Cálculo 4 2 2 4 5 2 6" xfId="36279" xr:uid="{00000000-0005-0000-0000-000003160000}"/>
    <cellStyle name="Cálculo 4 2 2 4 5 2 7" xfId="39005" xr:uid="{00000000-0005-0000-0000-000004160000}"/>
    <cellStyle name="Cálculo 4 2 2 4 5 3" xfId="12281" xr:uid="{00000000-0005-0000-0000-000005160000}"/>
    <cellStyle name="Cálculo 4 2 2 4 5 4" xfId="19284" xr:uid="{00000000-0005-0000-0000-000006160000}"/>
    <cellStyle name="Cálculo 4 2 2 4 5 5" xfId="28257" xr:uid="{00000000-0005-0000-0000-000007160000}"/>
    <cellStyle name="Cálculo 4 2 2 4 5 6" xfId="21350" xr:uid="{00000000-0005-0000-0000-000008160000}"/>
    <cellStyle name="Cálculo 4 2 2 4 5 7" xfId="26082" xr:uid="{00000000-0005-0000-0000-000009160000}"/>
    <cellStyle name="Cálculo 4 2 2 4 5 8" xfId="23062" xr:uid="{00000000-0005-0000-0000-00000A160000}"/>
    <cellStyle name="Cálculo 4 2 2 4 5 9" xfId="33652" xr:uid="{00000000-0005-0000-0000-00000B160000}"/>
    <cellStyle name="Cálculo 4 2 2 4 6" xfId="2853" xr:uid="{00000000-0005-0000-0000-00000C160000}"/>
    <cellStyle name="Cálculo 4 2 2 4 6 2" xfId="5560" xr:uid="{00000000-0005-0000-0000-00000D160000}"/>
    <cellStyle name="Cálculo 4 2 2 4 6 2 2" xfId="14714" xr:uid="{00000000-0005-0000-0000-00000E160000}"/>
    <cellStyle name="Cálculo 4 2 2 4 6 2 3" xfId="21710" xr:uid="{00000000-0005-0000-0000-00000F160000}"/>
    <cellStyle name="Cálculo 4 2 2 4 6 2 4" xfId="27008" xr:uid="{00000000-0005-0000-0000-000010160000}"/>
    <cellStyle name="Cálculo 4 2 2 4 6 2 5" xfId="32605" xr:uid="{00000000-0005-0000-0000-000011160000}"/>
    <cellStyle name="Cálculo 4 2 2 4 6 2 6" xfId="36280" xr:uid="{00000000-0005-0000-0000-000012160000}"/>
    <cellStyle name="Cálculo 4 2 2 4 6 2 7" xfId="39006" xr:uid="{00000000-0005-0000-0000-000013160000}"/>
    <cellStyle name="Cálculo 4 2 2 4 6 3" xfId="12007" xr:uid="{00000000-0005-0000-0000-000014160000}"/>
    <cellStyle name="Cálculo 4 2 2 4 6 4" xfId="19010" xr:uid="{00000000-0005-0000-0000-000015160000}"/>
    <cellStyle name="Cálculo 4 2 2 4 6 5" xfId="28350" xr:uid="{00000000-0005-0000-0000-000016160000}"/>
    <cellStyle name="Cálculo 4 2 2 4 6 6" xfId="29126" xr:uid="{00000000-0005-0000-0000-000017160000}"/>
    <cellStyle name="Cálculo 4 2 2 4 6 7" xfId="29907" xr:uid="{00000000-0005-0000-0000-000018160000}"/>
    <cellStyle name="Cálculo 4 2 2 4 6 8" xfId="29655" xr:uid="{00000000-0005-0000-0000-000019160000}"/>
    <cellStyle name="Cálculo 4 2 2 4 6 9" xfId="33642" xr:uid="{00000000-0005-0000-0000-00001A160000}"/>
    <cellStyle name="Cálculo 4 2 2 4 7" xfId="5555" xr:uid="{00000000-0005-0000-0000-00001B160000}"/>
    <cellStyle name="Cálculo 4 2 2 4 7 2" xfId="14709" xr:uid="{00000000-0005-0000-0000-00001C160000}"/>
    <cellStyle name="Cálculo 4 2 2 4 7 3" xfId="21705" xr:uid="{00000000-0005-0000-0000-00001D160000}"/>
    <cellStyle name="Cálculo 4 2 2 4 7 4" xfId="18274" xr:uid="{00000000-0005-0000-0000-00001E160000}"/>
    <cellStyle name="Cálculo 4 2 2 4 7 5" xfId="32600" xr:uid="{00000000-0005-0000-0000-00001F160000}"/>
    <cellStyle name="Cálculo 4 2 2 4 7 6" xfId="36275" xr:uid="{00000000-0005-0000-0000-000020160000}"/>
    <cellStyle name="Cálculo 4 2 2 4 7 7" xfId="39001" xr:uid="{00000000-0005-0000-0000-000021160000}"/>
    <cellStyle name="Cálculo 4 2 2 4 8" xfId="10956" xr:uid="{00000000-0005-0000-0000-000022160000}"/>
    <cellStyle name="Cálculo 4 2 2 4 9" xfId="9226" xr:uid="{00000000-0005-0000-0000-000023160000}"/>
    <cellStyle name="Cálculo 4 2 2 5" xfId="2324" xr:uid="{00000000-0005-0000-0000-000024160000}"/>
    <cellStyle name="Cálculo 4 2 2 5 10" xfId="21326" xr:uid="{00000000-0005-0000-0000-000025160000}"/>
    <cellStyle name="Cálculo 4 2 2 5 11" xfId="26133" xr:uid="{00000000-0005-0000-0000-000026160000}"/>
    <cellStyle name="Cálculo 4 2 2 5 12" xfId="18040" xr:uid="{00000000-0005-0000-0000-000027160000}"/>
    <cellStyle name="Cálculo 4 2 2 5 13" xfId="34112" xr:uid="{00000000-0005-0000-0000-000028160000}"/>
    <cellStyle name="Cálculo 4 2 2 5 14" xfId="37674" xr:uid="{00000000-0005-0000-0000-000029160000}"/>
    <cellStyle name="Cálculo 4 2 2 5 2" xfId="2724" xr:uid="{00000000-0005-0000-0000-00002A160000}"/>
    <cellStyle name="Cálculo 4 2 2 5 2 2" xfId="5562" xr:uid="{00000000-0005-0000-0000-00002B160000}"/>
    <cellStyle name="Cálculo 4 2 2 5 2 2 2" xfId="14716" xr:uid="{00000000-0005-0000-0000-00002C160000}"/>
    <cellStyle name="Cálculo 4 2 2 5 2 2 3" xfId="21712" xr:uid="{00000000-0005-0000-0000-00002D160000}"/>
    <cellStyle name="Cálculo 4 2 2 5 2 2 4" xfId="24057" xr:uid="{00000000-0005-0000-0000-00002E160000}"/>
    <cellStyle name="Cálculo 4 2 2 5 2 2 5" xfId="32607" xr:uid="{00000000-0005-0000-0000-00002F160000}"/>
    <cellStyle name="Cálculo 4 2 2 5 2 2 6" xfId="36282" xr:uid="{00000000-0005-0000-0000-000030160000}"/>
    <cellStyle name="Cálculo 4 2 2 5 2 2 7" xfId="39008" xr:uid="{00000000-0005-0000-0000-000031160000}"/>
    <cellStyle name="Cálculo 4 2 2 5 2 3" xfId="11878" xr:uid="{00000000-0005-0000-0000-000032160000}"/>
    <cellStyle name="Cálculo 4 2 2 5 2 4" xfId="18881" xr:uid="{00000000-0005-0000-0000-000033160000}"/>
    <cellStyle name="Cálculo 4 2 2 5 2 5" xfId="28418" xr:uid="{00000000-0005-0000-0000-000034160000}"/>
    <cellStyle name="Cálculo 4 2 2 5 2 6" xfId="17489" xr:uid="{00000000-0005-0000-0000-000035160000}"/>
    <cellStyle name="Cálculo 4 2 2 5 2 7" xfId="9534" xr:uid="{00000000-0005-0000-0000-000036160000}"/>
    <cellStyle name="Cálculo 4 2 2 5 2 8" xfId="29647" xr:uid="{00000000-0005-0000-0000-000037160000}"/>
    <cellStyle name="Cálculo 4 2 2 5 2 9" xfId="33626" xr:uid="{00000000-0005-0000-0000-000038160000}"/>
    <cellStyle name="Cálculo 4 2 2 5 3" xfId="4006" xr:uid="{00000000-0005-0000-0000-000039160000}"/>
    <cellStyle name="Cálculo 4 2 2 5 3 2" xfId="5563" xr:uid="{00000000-0005-0000-0000-00003A160000}"/>
    <cellStyle name="Cálculo 4 2 2 5 3 2 2" xfId="14717" xr:uid="{00000000-0005-0000-0000-00003B160000}"/>
    <cellStyle name="Cálculo 4 2 2 5 3 2 3" xfId="21713" xr:uid="{00000000-0005-0000-0000-00003C160000}"/>
    <cellStyle name="Cálculo 4 2 2 5 3 2 4" xfId="24914" xr:uid="{00000000-0005-0000-0000-00003D160000}"/>
    <cellStyle name="Cálculo 4 2 2 5 3 2 5" xfId="32608" xr:uid="{00000000-0005-0000-0000-00003E160000}"/>
    <cellStyle name="Cálculo 4 2 2 5 3 2 6" xfId="36283" xr:uid="{00000000-0005-0000-0000-00003F160000}"/>
    <cellStyle name="Cálculo 4 2 2 5 3 2 7" xfId="39009" xr:uid="{00000000-0005-0000-0000-000040160000}"/>
    <cellStyle name="Cálculo 4 2 2 5 3 3" xfId="13160" xr:uid="{00000000-0005-0000-0000-000041160000}"/>
    <cellStyle name="Cálculo 4 2 2 5 3 4" xfId="20158" xr:uid="{00000000-0005-0000-0000-000042160000}"/>
    <cellStyle name="Cálculo 4 2 2 5 3 5" xfId="23086" xr:uid="{00000000-0005-0000-0000-000043160000}"/>
    <cellStyle name="Cálculo 4 2 2 5 3 6" xfId="29202" xr:uid="{00000000-0005-0000-0000-000044160000}"/>
    <cellStyle name="Cálculo 4 2 2 5 3 7" xfId="18072" xr:uid="{00000000-0005-0000-0000-000045160000}"/>
    <cellStyle name="Cálculo 4 2 2 5 3 8" xfId="31671" xr:uid="{00000000-0005-0000-0000-000046160000}"/>
    <cellStyle name="Cálculo 4 2 2 5 3 9" xfId="35351" xr:uid="{00000000-0005-0000-0000-000047160000}"/>
    <cellStyle name="Cálculo 4 2 2 5 4" xfId="4444" xr:uid="{00000000-0005-0000-0000-000048160000}"/>
    <cellStyle name="Cálculo 4 2 2 5 4 2" xfId="5564" xr:uid="{00000000-0005-0000-0000-000049160000}"/>
    <cellStyle name="Cálculo 4 2 2 5 4 2 2" xfId="14718" xr:uid="{00000000-0005-0000-0000-00004A160000}"/>
    <cellStyle name="Cálculo 4 2 2 5 4 2 3" xfId="21714" xr:uid="{00000000-0005-0000-0000-00004B160000}"/>
    <cellStyle name="Cálculo 4 2 2 5 4 2 4" xfId="10730" xr:uid="{00000000-0005-0000-0000-00004C160000}"/>
    <cellStyle name="Cálculo 4 2 2 5 4 2 5" xfId="32609" xr:uid="{00000000-0005-0000-0000-00004D160000}"/>
    <cellStyle name="Cálculo 4 2 2 5 4 2 6" xfId="36284" xr:uid="{00000000-0005-0000-0000-00004E160000}"/>
    <cellStyle name="Cálculo 4 2 2 5 4 2 7" xfId="39010" xr:uid="{00000000-0005-0000-0000-00004F160000}"/>
    <cellStyle name="Cálculo 4 2 2 5 4 3" xfId="13598" xr:uid="{00000000-0005-0000-0000-000050160000}"/>
    <cellStyle name="Cálculo 4 2 2 5 4 4" xfId="20596" xr:uid="{00000000-0005-0000-0000-000051160000}"/>
    <cellStyle name="Cálculo 4 2 2 5 4 5" xfId="15495" xr:uid="{00000000-0005-0000-0000-000052160000}"/>
    <cellStyle name="Cálculo 4 2 2 5 4 6" xfId="28851" xr:uid="{00000000-0005-0000-0000-000053160000}"/>
    <cellStyle name="Cálculo 4 2 2 5 4 7" xfId="17710" xr:uid="{00000000-0005-0000-0000-000054160000}"/>
    <cellStyle name="Cálculo 4 2 2 5 4 8" xfId="25966" xr:uid="{00000000-0005-0000-0000-000055160000}"/>
    <cellStyle name="Cálculo 4 2 2 5 4 9" xfId="31015" xr:uid="{00000000-0005-0000-0000-000056160000}"/>
    <cellStyle name="Cálculo 4 2 2 5 5" xfId="4698" xr:uid="{00000000-0005-0000-0000-000057160000}"/>
    <cellStyle name="Cálculo 4 2 2 5 5 2" xfId="5565" xr:uid="{00000000-0005-0000-0000-000058160000}"/>
    <cellStyle name="Cálculo 4 2 2 5 5 2 2" xfId="14719" xr:uid="{00000000-0005-0000-0000-000059160000}"/>
    <cellStyle name="Cálculo 4 2 2 5 5 2 3" xfId="21715" xr:uid="{00000000-0005-0000-0000-00005A160000}"/>
    <cellStyle name="Cálculo 4 2 2 5 5 2 4" xfId="27010" xr:uid="{00000000-0005-0000-0000-00005B160000}"/>
    <cellStyle name="Cálculo 4 2 2 5 5 2 5" xfId="32610" xr:uid="{00000000-0005-0000-0000-00005C160000}"/>
    <cellStyle name="Cálculo 4 2 2 5 5 2 6" xfId="36285" xr:uid="{00000000-0005-0000-0000-00005D160000}"/>
    <cellStyle name="Cálculo 4 2 2 5 5 2 7" xfId="39011" xr:uid="{00000000-0005-0000-0000-00005E160000}"/>
    <cellStyle name="Cálculo 4 2 2 5 5 3" xfId="13852" xr:uid="{00000000-0005-0000-0000-00005F160000}"/>
    <cellStyle name="Cálculo 4 2 2 5 5 4" xfId="20850" xr:uid="{00000000-0005-0000-0000-000060160000}"/>
    <cellStyle name="Cálculo 4 2 2 5 5 5" xfId="27487" xr:uid="{00000000-0005-0000-0000-000061160000}"/>
    <cellStyle name="Cálculo 4 2 2 5 5 6" xfId="10098" xr:uid="{00000000-0005-0000-0000-000062160000}"/>
    <cellStyle name="Cálculo 4 2 2 5 5 7" xfId="23022" xr:uid="{00000000-0005-0000-0000-000063160000}"/>
    <cellStyle name="Cálculo 4 2 2 5 5 8" xfId="32175" xr:uid="{00000000-0005-0000-0000-000064160000}"/>
    <cellStyle name="Cálculo 4 2 2 5 5 9" xfId="35850" xr:uid="{00000000-0005-0000-0000-000065160000}"/>
    <cellStyle name="Cálculo 4 2 2 5 6" xfId="4944" xr:uid="{00000000-0005-0000-0000-000066160000}"/>
    <cellStyle name="Cálculo 4 2 2 5 6 2" xfId="5566" xr:uid="{00000000-0005-0000-0000-000067160000}"/>
    <cellStyle name="Cálculo 4 2 2 5 6 2 2" xfId="14720" xr:uid="{00000000-0005-0000-0000-000068160000}"/>
    <cellStyle name="Cálculo 4 2 2 5 6 2 3" xfId="21716" xr:uid="{00000000-0005-0000-0000-000069160000}"/>
    <cellStyle name="Cálculo 4 2 2 5 6 2 4" xfId="24308" xr:uid="{00000000-0005-0000-0000-00006A160000}"/>
    <cellStyle name="Cálculo 4 2 2 5 6 2 5" xfId="32611" xr:uid="{00000000-0005-0000-0000-00006B160000}"/>
    <cellStyle name="Cálculo 4 2 2 5 6 2 6" xfId="36286" xr:uid="{00000000-0005-0000-0000-00006C160000}"/>
    <cellStyle name="Cálculo 4 2 2 5 6 2 7" xfId="39012" xr:uid="{00000000-0005-0000-0000-00006D160000}"/>
    <cellStyle name="Cálculo 4 2 2 5 6 3" xfId="14098" xr:uid="{00000000-0005-0000-0000-00006E160000}"/>
    <cellStyle name="Cálculo 4 2 2 5 6 4" xfId="21096" xr:uid="{00000000-0005-0000-0000-00006F160000}"/>
    <cellStyle name="Cálculo 4 2 2 5 6 5" xfId="24041" xr:uid="{00000000-0005-0000-0000-000070160000}"/>
    <cellStyle name="Cálculo 4 2 2 5 6 6" xfId="15445" xr:uid="{00000000-0005-0000-0000-000071160000}"/>
    <cellStyle name="Cálculo 4 2 2 5 6 7" xfId="31990" xr:uid="{00000000-0005-0000-0000-000072160000}"/>
    <cellStyle name="Cálculo 4 2 2 5 6 8" xfId="35668" xr:uid="{00000000-0005-0000-0000-000073160000}"/>
    <cellStyle name="Cálculo 4 2 2 5 6 9" xfId="38579" xr:uid="{00000000-0005-0000-0000-000074160000}"/>
    <cellStyle name="Cálculo 4 2 2 5 7" xfId="5561" xr:uid="{00000000-0005-0000-0000-000075160000}"/>
    <cellStyle name="Cálculo 4 2 2 5 7 2" xfId="14715" xr:uid="{00000000-0005-0000-0000-000076160000}"/>
    <cellStyle name="Cálculo 4 2 2 5 7 3" xfId="21711" xr:uid="{00000000-0005-0000-0000-000077160000}"/>
    <cellStyle name="Cálculo 4 2 2 5 7 4" xfId="27005" xr:uid="{00000000-0005-0000-0000-000078160000}"/>
    <cellStyle name="Cálculo 4 2 2 5 7 5" xfId="32606" xr:uid="{00000000-0005-0000-0000-000079160000}"/>
    <cellStyle name="Cálculo 4 2 2 5 7 6" xfId="36281" xr:uid="{00000000-0005-0000-0000-00007A160000}"/>
    <cellStyle name="Cálculo 4 2 2 5 7 7" xfId="39007" xr:uid="{00000000-0005-0000-0000-00007B160000}"/>
    <cellStyle name="Cálculo 4 2 2 5 8" xfId="11478" xr:uid="{00000000-0005-0000-0000-00007C160000}"/>
    <cellStyle name="Cálculo 4 2 2 5 9" xfId="18481" xr:uid="{00000000-0005-0000-0000-00007D160000}"/>
    <cellStyle name="Cálculo 4 2 2 6" xfId="1625" xr:uid="{00000000-0005-0000-0000-00007E160000}"/>
    <cellStyle name="Cálculo 4 2 2 6 10" xfId="21222" xr:uid="{00000000-0005-0000-0000-00007F160000}"/>
    <cellStyle name="Cálculo 4 2 2 6 11" xfId="31009" xr:uid="{00000000-0005-0000-0000-000080160000}"/>
    <cellStyle name="Cálculo 4 2 2 6 12" xfId="30835" xr:uid="{00000000-0005-0000-0000-000081160000}"/>
    <cellStyle name="Cálculo 4 2 2 6 13" xfId="34787" xr:uid="{00000000-0005-0000-0000-000082160000}"/>
    <cellStyle name="Cálculo 4 2 2 6 2" xfId="3281" xr:uid="{00000000-0005-0000-0000-000083160000}"/>
    <cellStyle name="Cálculo 4 2 2 6 2 2" xfId="5568" xr:uid="{00000000-0005-0000-0000-000084160000}"/>
    <cellStyle name="Cálculo 4 2 2 6 2 2 2" xfId="14722" xr:uid="{00000000-0005-0000-0000-000085160000}"/>
    <cellStyle name="Cálculo 4 2 2 6 2 2 3" xfId="21718" xr:uid="{00000000-0005-0000-0000-000086160000}"/>
    <cellStyle name="Cálculo 4 2 2 6 2 2 4" xfId="27004" xr:uid="{00000000-0005-0000-0000-000087160000}"/>
    <cellStyle name="Cálculo 4 2 2 6 2 2 5" xfId="32613" xr:uid="{00000000-0005-0000-0000-000088160000}"/>
    <cellStyle name="Cálculo 4 2 2 6 2 2 6" xfId="36288" xr:uid="{00000000-0005-0000-0000-000089160000}"/>
    <cellStyle name="Cálculo 4 2 2 6 2 2 7" xfId="39014" xr:uid="{00000000-0005-0000-0000-00008A160000}"/>
    <cellStyle name="Cálculo 4 2 2 6 2 3" xfId="12435" xr:uid="{00000000-0005-0000-0000-00008B160000}"/>
    <cellStyle name="Cálculo 4 2 2 6 2 4" xfId="19437" xr:uid="{00000000-0005-0000-0000-00008C160000}"/>
    <cellStyle name="Cálculo 4 2 2 6 2 5" xfId="19503" xr:uid="{00000000-0005-0000-0000-00008D160000}"/>
    <cellStyle name="Cálculo 4 2 2 6 2 6" xfId="9991" xr:uid="{00000000-0005-0000-0000-00008E160000}"/>
    <cellStyle name="Cálculo 4 2 2 6 2 7" xfId="24564" xr:uid="{00000000-0005-0000-0000-00008F160000}"/>
    <cellStyle name="Cálculo 4 2 2 6 2 8" xfId="31599" xr:uid="{00000000-0005-0000-0000-000090160000}"/>
    <cellStyle name="Cálculo 4 2 2 6 2 9" xfId="35299" xr:uid="{00000000-0005-0000-0000-000091160000}"/>
    <cellStyle name="Cálculo 4 2 2 6 3" xfId="2952" xr:uid="{00000000-0005-0000-0000-000092160000}"/>
    <cellStyle name="Cálculo 4 2 2 6 3 2" xfId="5569" xr:uid="{00000000-0005-0000-0000-000093160000}"/>
    <cellStyle name="Cálculo 4 2 2 6 3 2 2" xfId="14723" xr:uid="{00000000-0005-0000-0000-000094160000}"/>
    <cellStyle name="Cálculo 4 2 2 6 3 2 3" xfId="21719" xr:uid="{00000000-0005-0000-0000-000095160000}"/>
    <cellStyle name="Cálculo 4 2 2 6 3 2 4" xfId="27015" xr:uid="{00000000-0005-0000-0000-000096160000}"/>
    <cellStyle name="Cálculo 4 2 2 6 3 2 5" xfId="32614" xr:uid="{00000000-0005-0000-0000-000097160000}"/>
    <cellStyle name="Cálculo 4 2 2 6 3 2 6" xfId="36289" xr:uid="{00000000-0005-0000-0000-000098160000}"/>
    <cellStyle name="Cálculo 4 2 2 6 3 2 7" xfId="39015" xr:uid="{00000000-0005-0000-0000-000099160000}"/>
    <cellStyle name="Cálculo 4 2 2 6 3 3" xfId="12106" xr:uid="{00000000-0005-0000-0000-00009A160000}"/>
    <cellStyle name="Cálculo 4 2 2 6 3 4" xfId="19109" xr:uid="{00000000-0005-0000-0000-00009B160000}"/>
    <cellStyle name="Cálculo 4 2 2 6 3 5" xfId="19524" xr:uid="{00000000-0005-0000-0000-00009C160000}"/>
    <cellStyle name="Cálculo 4 2 2 6 3 6" xfId="10062" xr:uid="{00000000-0005-0000-0000-00009D160000}"/>
    <cellStyle name="Cálculo 4 2 2 6 3 7" xfId="10093" xr:uid="{00000000-0005-0000-0000-00009E160000}"/>
    <cellStyle name="Cálculo 4 2 2 6 3 8" xfId="33835" xr:uid="{00000000-0005-0000-0000-00009F160000}"/>
    <cellStyle name="Cálculo 4 2 2 6 3 9" xfId="37397" xr:uid="{00000000-0005-0000-0000-0000A0160000}"/>
    <cellStyle name="Cálculo 4 2 2 6 4" xfId="2894" xr:uid="{00000000-0005-0000-0000-0000A1160000}"/>
    <cellStyle name="Cálculo 4 2 2 6 4 2" xfId="5570" xr:uid="{00000000-0005-0000-0000-0000A2160000}"/>
    <cellStyle name="Cálculo 4 2 2 6 4 2 2" xfId="14724" xr:uid="{00000000-0005-0000-0000-0000A3160000}"/>
    <cellStyle name="Cálculo 4 2 2 6 4 2 3" xfId="21720" xr:uid="{00000000-0005-0000-0000-0000A4160000}"/>
    <cellStyle name="Cálculo 4 2 2 6 4 2 4" xfId="24056" xr:uid="{00000000-0005-0000-0000-0000A5160000}"/>
    <cellStyle name="Cálculo 4 2 2 6 4 2 5" xfId="32615" xr:uid="{00000000-0005-0000-0000-0000A6160000}"/>
    <cellStyle name="Cálculo 4 2 2 6 4 2 6" xfId="36290" xr:uid="{00000000-0005-0000-0000-0000A7160000}"/>
    <cellStyle name="Cálculo 4 2 2 6 4 2 7" xfId="39016" xr:uid="{00000000-0005-0000-0000-0000A8160000}"/>
    <cellStyle name="Cálculo 4 2 2 6 4 3" xfId="12048" xr:uid="{00000000-0005-0000-0000-0000A9160000}"/>
    <cellStyle name="Cálculo 4 2 2 6 4 4" xfId="19051" xr:uid="{00000000-0005-0000-0000-0000AA160000}"/>
    <cellStyle name="Cálculo 4 2 2 6 4 5" xfId="28326" xr:uid="{00000000-0005-0000-0000-0000AB160000}"/>
    <cellStyle name="Cálculo 4 2 2 6 4 6" xfId="18260" xr:uid="{00000000-0005-0000-0000-0000AC160000}"/>
    <cellStyle name="Cálculo 4 2 2 6 4 7" xfId="25088" xr:uid="{00000000-0005-0000-0000-0000AD160000}"/>
    <cellStyle name="Cálculo 4 2 2 6 4 8" xfId="19547" xr:uid="{00000000-0005-0000-0000-0000AE160000}"/>
    <cellStyle name="Cálculo 4 2 2 6 4 9" xfId="31420" xr:uid="{00000000-0005-0000-0000-0000AF160000}"/>
    <cellStyle name="Cálculo 4 2 2 6 5" xfId="3821" xr:uid="{00000000-0005-0000-0000-0000B0160000}"/>
    <cellStyle name="Cálculo 4 2 2 6 5 2" xfId="5571" xr:uid="{00000000-0005-0000-0000-0000B1160000}"/>
    <cellStyle name="Cálculo 4 2 2 6 5 2 2" xfId="14725" xr:uid="{00000000-0005-0000-0000-0000B2160000}"/>
    <cellStyle name="Cálculo 4 2 2 6 5 2 3" xfId="21721" xr:uid="{00000000-0005-0000-0000-0000B3160000}"/>
    <cellStyle name="Cálculo 4 2 2 6 5 2 4" xfId="27013" xr:uid="{00000000-0005-0000-0000-0000B4160000}"/>
    <cellStyle name="Cálculo 4 2 2 6 5 2 5" xfId="32616" xr:uid="{00000000-0005-0000-0000-0000B5160000}"/>
    <cellStyle name="Cálculo 4 2 2 6 5 2 6" xfId="36291" xr:uid="{00000000-0005-0000-0000-0000B6160000}"/>
    <cellStyle name="Cálculo 4 2 2 6 5 2 7" xfId="39017" xr:uid="{00000000-0005-0000-0000-0000B7160000}"/>
    <cellStyle name="Cálculo 4 2 2 6 5 3" xfId="12975" xr:uid="{00000000-0005-0000-0000-0000B8160000}"/>
    <cellStyle name="Cálculo 4 2 2 6 5 4" xfId="19974" xr:uid="{00000000-0005-0000-0000-0000B9160000}"/>
    <cellStyle name="Cálculo 4 2 2 6 5 5" xfId="22509" xr:uid="{00000000-0005-0000-0000-0000BA160000}"/>
    <cellStyle name="Cálculo 4 2 2 6 5 6" xfId="25373" xr:uid="{00000000-0005-0000-0000-0000BB160000}"/>
    <cellStyle name="Cálculo 4 2 2 6 5 7" xfId="25096" xr:uid="{00000000-0005-0000-0000-0000BC160000}"/>
    <cellStyle name="Cálculo 4 2 2 6 5 8" xfId="33506" xr:uid="{00000000-0005-0000-0000-0000BD160000}"/>
    <cellStyle name="Cálculo 4 2 2 6 5 9" xfId="37174" xr:uid="{00000000-0005-0000-0000-0000BE160000}"/>
    <cellStyle name="Cálculo 4 2 2 6 6" xfId="5567" xr:uid="{00000000-0005-0000-0000-0000BF160000}"/>
    <cellStyle name="Cálculo 4 2 2 6 6 2" xfId="14721" xr:uid="{00000000-0005-0000-0000-0000C0160000}"/>
    <cellStyle name="Cálculo 4 2 2 6 6 3" xfId="21717" xr:uid="{00000000-0005-0000-0000-0000C1160000}"/>
    <cellStyle name="Cálculo 4 2 2 6 6 4" xfId="27011" xr:uid="{00000000-0005-0000-0000-0000C2160000}"/>
    <cellStyle name="Cálculo 4 2 2 6 6 5" xfId="32612" xr:uid="{00000000-0005-0000-0000-0000C3160000}"/>
    <cellStyle name="Cálculo 4 2 2 6 6 6" xfId="36287" xr:uid="{00000000-0005-0000-0000-0000C4160000}"/>
    <cellStyle name="Cálculo 4 2 2 6 6 7" xfId="39013" xr:uid="{00000000-0005-0000-0000-0000C5160000}"/>
    <cellStyle name="Cálculo 4 2 2 6 7" xfId="10779" xr:uid="{00000000-0005-0000-0000-0000C6160000}"/>
    <cellStyle name="Cálculo 4 2 2 6 8" xfId="9897" xr:uid="{00000000-0005-0000-0000-0000C7160000}"/>
    <cellStyle name="Cálculo 4 2 2 6 9" xfId="28687" xr:uid="{00000000-0005-0000-0000-0000C8160000}"/>
    <cellStyle name="Cálculo 4 2 2 7" xfId="2453" xr:uid="{00000000-0005-0000-0000-0000C9160000}"/>
    <cellStyle name="Cálculo 4 2 2 7 2" xfId="5572" xr:uid="{00000000-0005-0000-0000-0000CA160000}"/>
    <cellStyle name="Cálculo 4 2 2 7 2 2" xfId="14726" xr:uid="{00000000-0005-0000-0000-0000CB160000}"/>
    <cellStyle name="Cálculo 4 2 2 7 2 3" xfId="21722" xr:uid="{00000000-0005-0000-0000-0000CC160000}"/>
    <cellStyle name="Cálculo 4 2 2 7 2 4" xfId="25250" xr:uid="{00000000-0005-0000-0000-0000CD160000}"/>
    <cellStyle name="Cálculo 4 2 2 7 2 5" xfId="32617" xr:uid="{00000000-0005-0000-0000-0000CE160000}"/>
    <cellStyle name="Cálculo 4 2 2 7 2 6" xfId="36292" xr:uid="{00000000-0005-0000-0000-0000CF160000}"/>
    <cellStyle name="Cálculo 4 2 2 7 2 7" xfId="39018" xr:uid="{00000000-0005-0000-0000-0000D0160000}"/>
    <cellStyle name="Cálculo 4 2 2 7 3" xfId="11607" xr:uid="{00000000-0005-0000-0000-0000D1160000}"/>
    <cellStyle name="Cálculo 4 2 2 7 4" xfId="18610" xr:uid="{00000000-0005-0000-0000-0000D2160000}"/>
    <cellStyle name="Cálculo 4 2 2 7 5" xfId="19653" xr:uid="{00000000-0005-0000-0000-0000D3160000}"/>
    <cellStyle name="Cálculo 4 2 2 7 6" xfId="15543" xr:uid="{00000000-0005-0000-0000-0000D4160000}"/>
    <cellStyle name="Cálculo 4 2 2 7 7" xfId="30105" xr:uid="{00000000-0005-0000-0000-0000D5160000}"/>
    <cellStyle name="Cálculo 4 2 2 7 8" xfId="34081" xr:uid="{00000000-0005-0000-0000-0000D6160000}"/>
    <cellStyle name="Cálculo 4 2 2 7 9" xfId="37643" xr:uid="{00000000-0005-0000-0000-0000D7160000}"/>
    <cellStyle name="Cálculo 4 2 2 8" xfId="2929" xr:uid="{00000000-0005-0000-0000-0000D8160000}"/>
    <cellStyle name="Cálculo 4 2 2 8 2" xfId="5573" xr:uid="{00000000-0005-0000-0000-0000D9160000}"/>
    <cellStyle name="Cálculo 4 2 2 8 2 2" xfId="14727" xr:uid="{00000000-0005-0000-0000-0000DA160000}"/>
    <cellStyle name="Cálculo 4 2 2 8 2 3" xfId="21723" xr:uid="{00000000-0005-0000-0000-0000DB160000}"/>
    <cellStyle name="Cálculo 4 2 2 8 2 4" xfId="27014" xr:uid="{00000000-0005-0000-0000-0000DC160000}"/>
    <cellStyle name="Cálculo 4 2 2 8 2 5" xfId="32618" xr:uid="{00000000-0005-0000-0000-0000DD160000}"/>
    <cellStyle name="Cálculo 4 2 2 8 2 6" xfId="36293" xr:uid="{00000000-0005-0000-0000-0000DE160000}"/>
    <cellStyle name="Cálculo 4 2 2 8 2 7" xfId="39019" xr:uid="{00000000-0005-0000-0000-0000DF160000}"/>
    <cellStyle name="Cálculo 4 2 2 8 3" xfId="12083" xr:uid="{00000000-0005-0000-0000-0000E0160000}"/>
    <cellStyle name="Cálculo 4 2 2 8 4" xfId="19086" xr:uid="{00000000-0005-0000-0000-0000E1160000}"/>
    <cellStyle name="Cálculo 4 2 2 8 5" xfId="28324" xr:uid="{00000000-0005-0000-0000-0000E2160000}"/>
    <cellStyle name="Cálculo 4 2 2 8 6" xfId="25147" xr:uid="{00000000-0005-0000-0000-0000E3160000}"/>
    <cellStyle name="Cálculo 4 2 2 8 7" xfId="29010" xr:uid="{00000000-0005-0000-0000-0000E4160000}"/>
    <cellStyle name="Cálculo 4 2 2 8 8" xfId="33846" xr:uid="{00000000-0005-0000-0000-0000E5160000}"/>
    <cellStyle name="Cálculo 4 2 2 8 9" xfId="37408" xr:uid="{00000000-0005-0000-0000-0000E6160000}"/>
    <cellStyle name="Cálculo 4 2 2 9" xfId="3105" xr:uid="{00000000-0005-0000-0000-0000E7160000}"/>
    <cellStyle name="Cálculo 4 2 2 9 2" xfId="5574" xr:uid="{00000000-0005-0000-0000-0000E8160000}"/>
    <cellStyle name="Cálculo 4 2 2 9 2 2" xfId="14728" xr:uid="{00000000-0005-0000-0000-0000E9160000}"/>
    <cellStyle name="Cálculo 4 2 2 9 2 3" xfId="21724" xr:uid="{00000000-0005-0000-0000-0000EA160000}"/>
    <cellStyle name="Cálculo 4 2 2 9 2 4" xfId="18366" xr:uid="{00000000-0005-0000-0000-0000EB160000}"/>
    <cellStyle name="Cálculo 4 2 2 9 2 5" xfId="32619" xr:uid="{00000000-0005-0000-0000-0000EC160000}"/>
    <cellStyle name="Cálculo 4 2 2 9 2 6" xfId="36294" xr:uid="{00000000-0005-0000-0000-0000ED160000}"/>
    <cellStyle name="Cálculo 4 2 2 9 2 7" xfId="39020" xr:uid="{00000000-0005-0000-0000-0000EE160000}"/>
    <cellStyle name="Cálculo 4 2 2 9 3" xfId="12259" xr:uid="{00000000-0005-0000-0000-0000EF160000}"/>
    <cellStyle name="Cálculo 4 2 2 9 4" xfId="19262" xr:uid="{00000000-0005-0000-0000-0000F0160000}"/>
    <cellStyle name="Cálculo 4 2 2 9 5" xfId="17433" xr:uid="{00000000-0005-0000-0000-0000F1160000}"/>
    <cellStyle name="Cálculo 4 2 2 9 6" xfId="29142" xr:uid="{00000000-0005-0000-0000-0000F2160000}"/>
    <cellStyle name="Cálculo 4 2 2 9 7" xfId="29787" xr:uid="{00000000-0005-0000-0000-0000F3160000}"/>
    <cellStyle name="Cálculo 4 2 2 9 8" xfId="31831" xr:uid="{00000000-0005-0000-0000-0000F4160000}"/>
    <cellStyle name="Cálculo 4 2 2 9 9" xfId="35488" xr:uid="{00000000-0005-0000-0000-0000F5160000}"/>
    <cellStyle name="Cálculo 4 2 20" xfId="38453" xr:uid="{00000000-0005-0000-0000-0000F6160000}"/>
    <cellStyle name="Cálculo 4 2 3" xfId="1681" xr:uid="{00000000-0005-0000-0000-0000F7160000}"/>
    <cellStyle name="Cálculo 4 2 3 10" xfId="24484" xr:uid="{00000000-0005-0000-0000-0000F8160000}"/>
    <cellStyle name="Cálculo 4 2 3 11" xfId="25978" xr:uid="{00000000-0005-0000-0000-0000F9160000}"/>
    <cellStyle name="Cálculo 4 2 3 12" xfId="17909" xr:uid="{00000000-0005-0000-0000-0000FA160000}"/>
    <cellStyle name="Cálculo 4 2 3 13" xfId="25696" xr:uid="{00000000-0005-0000-0000-0000FB160000}"/>
    <cellStyle name="Cálculo 4 2 3 14" xfId="34790" xr:uid="{00000000-0005-0000-0000-0000FC160000}"/>
    <cellStyle name="Cálculo 4 2 3 2" xfId="2508" xr:uid="{00000000-0005-0000-0000-0000FD160000}"/>
    <cellStyle name="Cálculo 4 2 3 2 2" xfId="5576" xr:uid="{00000000-0005-0000-0000-0000FE160000}"/>
    <cellStyle name="Cálculo 4 2 3 2 2 2" xfId="14730" xr:uid="{00000000-0005-0000-0000-0000FF160000}"/>
    <cellStyle name="Cálculo 4 2 3 2 2 3" xfId="21726" xr:uid="{00000000-0005-0000-0000-000000170000}"/>
    <cellStyle name="Cálculo 4 2 3 2 2 4" xfId="27012" xr:uid="{00000000-0005-0000-0000-000001170000}"/>
    <cellStyle name="Cálculo 4 2 3 2 2 5" xfId="32621" xr:uid="{00000000-0005-0000-0000-000002170000}"/>
    <cellStyle name="Cálculo 4 2 3 2 2 6" xfId="36296" xr:uid="{00000000-0005-0000-0000-000003170000}"/>
    <cellStyle name="Cálculo 4 2 3 2 2 7" xfId="39022" xr:uid="{00000000-0005-0000-0000-000004170000}"/>
    <cellStyle name="Cálculo 4 2 3 2 3" xfId="11662" xr:uid="{00000000-0005-0000-0000-000005170000}"/>
    <cellStyle name="Cálculo 4 2 3 2 4" xfId="18665" xr:uid="{00000000-0005-0000-0000-000006170000}"/>
    <cellStyle name="Cálculo 4 2 3 2 5" xfId="18056" xr:uid="{00000000-0005-0000-0000-000007170000}"/>
    <cellStyle name="Cálculo 4 2 3 2 6" xfId="9365" xr:uid="{00000000-0005-0000-0000-000008170000}"/>
    <cellStyle name="Cálculo 4 2 3 2 7" xfId="30074" xr:uid="{00000000-0005-0000-0000-000009170000}"/>
    <cellStyle name="Cálculo 4 2 3 2 8" xfId="34051" xr:uid="{00000000-0005-0000-0000-00000A170000}"/>
    <cellStyle name="Cálculo 4 2 3 2 9" xfId="37613" xr:uid="{00000000-0005-0000-0000-00000B170000}"/>
    <cellStyle name="Cálculo 4 2 3 3" xfId="3658" xr:uid="{00000000-0005-0000-0000-00000C170000}"/>
    <cellStyle name="Cálculo 4 2 3 3 2" xfId="5577" xr:uid="{00000000-0005-0000-0000-00000D170000}"/>
    <cellStyle name="Cálculo 4 2 3 3 2 2" xfId="14731" xr:uid="{00000000-0005-0000-0000-00000E170000}"/>
    <cellStyle name="Cálculo 4 2 3 3 2 3" xfId="21727" xr:uid="{00000000-0005-0000-0000-00000F170000}"/>
    <cellStyle name="Cálculo 4 2 3 3 2 4" xfId="24054" xr:uid="{00000000-0005-0000-0000-000010170000}"/>
    <cellStyle name="Cálculo 4 2 3 3 2 5" xfId="32622" xr:uid="{00000000-0005-0000-0000-000011170000}"/>
    <cellStyle name="Cálculo 4 2 3 3 2 6" xfId="36297" xr:uid="{00000000-0005-0000-0000-000012170000}"/>
    <cellStyle name="Cálculo 4 2 3 3 2 7" xfId="39023" xr:uid="{00000000-0005-0000-0000-000013170000}"/>
    <cellStyle name="Cálculo 4 2 3 3 3" xfId="12812" xr:uid="{00000000-0005-0000-0000-000014170000}"/>
    <cellStyle name="Cálculo 4 2 3 3 4" xfId="19811" xr:uid="{00000000-0005-0000-0000-000015170000}"/>
    <cellStyle name="Cálculo 4 2 3 3 5" xfId="28000" xr:uid="{00000000-0005-0000-0000-000016170000}"/>
    <cellStyle name="Cálculo 4 2 3 3 6" xfId="26557" xr:uid="{00000000-0005-0000-0000-000017170000}"/>
    <cellStyle name="Cálculo 4 2 3 3 7" xfId="24721" xr:uid="{00000000-0005-0000-0000-000018170000}"/>
    <cellStyle name="Cálculo 4 2 3 3 8" xfId="31624" xr:uid="{00000000-0005-0000-0000-000019170000}"/>
    <cellStyle name="Cálculo 4 2 3 3 9" xfId="35304" xr:uid="{00000000-0005-0000-0000-00001A170000}"/>
    <cellStyle name="Cálculo 4 2 3 4" xfId="4167" xr:uid="{00000000-0005-0000-0000-00001B170000}"/>
    <cellStyle name="Cálculo 4 2 3 4 2" xfId="5578" xr:uid="{00000000-0005-0000-0000-00001C170000}"/>
    <cellStyle name="Cálculo 4 2 3 4 2 2" xfId="14732" xr:uid="{00000000-0005-0000-0000-00001D170000}"/>
    <cellStyle name="Cálculo 4 2 3 4 2 3" xfId="21728" xr:uid="{00000000-0005-0000-0000-00001E170000}"/>
    <cellStyle name="Cálculo 4 2 3 4 2 4" xfId="27018" xr:uid="{00000000-0005-0000-0000-00001F170000}"/>
    <cellStyle name="Cálculo 4 2 3 4 2 5" xfId="32623" xr:uid="{00000000-0005-0000-0000-000020170000}"/>
    <cellStyle name="Cálculo 4 2 3 4 2 6" xfId="36298" xr:uid="{00000000-0005-0000-0000-000021170000}"/>
    <cellStyle name="Cálculo 4 2 3 4 2 7" xfId="39024" xr:uid="{00000000-0005-0000-0000-000022170000}"/>
    <cellStyle name="Cálculo 4 2 3 4 3" xfId="13321" xr:uid="{00000000-0005-0000-0000-000023170000}"/>
    <cellStyle name="Cálculo 4 2 3 4 4" xfId="20319" xr:uid="{00000000-0005-0000-0000-000024170000}"/>
    <cellStyle name="Cálculo 4 2 3 4 5" xfId="25299" xr:uid="{00000000-0005-0000-0000-000025170000}"/>
    <cellStyle name="Cálculo 4 2 3 4 6" xfId="22571" xr:uid="{00000000-0005-0000-0000-000026170000}"/>
    <cellStyle name="Cálculo 4 2 3 4 7" xfId="9487" xr:uid="{00000000-0005-0000-0000-000027170000}"/>
    <cellStyle name="Cálculo 4 2 3 4 8" xfId="25725" xr:uid="{00000000-0005-0000-0000-000028170000}"/>
    <cellStyle name="Cálculo 4 2 3 4 9" xfId="34864" xr:uid="{00000000-0005-0000-0000-000029170000}"/>
    <cellStyle name="Cálculo 4 2 3 5" xfId="3077" xr:uid="{00000000-0005-0000-0000-00002A170000}"/>
    <cellStyle name="Cálculo 4 2 3 5 2" xfId="5579" xr:uid="{00000000-0005-0000-0000-00002B170000}"/>
    <cellStyle name="Cálculo 4 2 3 5 2 2" xfId="14733" xr:uid="{00000000-0005-0000-0000-00002C170000}"/>
    <cellStyle name="Cálculo 4 2 3 5 2 3" xfId="21729" xr:uid="{00000000-0005-0000-0000-00002D170000}"/>
    <cellStyle name="Cálculo 4 2 3 5 2 4" xfId="17724" xr:uid="{00000000-0005-0000-0000-00002E170000}"/>
    <cellStyle name="Cálculo 4 2 3 5 2 5" xfId="32624" xr:uid="{00000000-0005-0000-0000-00002F170000}"/>
    <cellStyle name="Cálculo 4 2 3 5 2 6" xfId="36299" xr:uid="{00000000-0005-0000-0000-000030170000}"/>
    <cellStyle name="Cálculo 4 2 3 5 2 7" xfId="39025" xr:uid="{00000000-0005-0000-0000-000031170000}"/>
    <cellStyle name="Cálculo 4 2 3 5 3" xfId="12231" xr:uid="{00000000-0005-0000-0000-000032170000}"/>
    <cellStyle name="Cálculo 4 2 3 5 4" xfId="19234" xr:uid="{00000000-0005-0000-0000-000033170000}"/>
    <cellStyle name="Cálculo 4 2 3 5 5" xfId="28279" xr:uid="{00000000-0005-0000-0000-000034170000}"/>
    <cellStyle name="Cálculo 4 2 3 5 6" xfId="21262" xr:uid="{00000000-0005-0000-0000-000035170000}"/>
    <cellStyle name="Cálculo 4 2 3 5 7" xfId="25535" xr:uid="{00000000-0005-0000-0000-000036170000}"/>
    <cellStyle name="Cálculo 4 2 3 5 8" xfId="25536" xr:uid="{00000000-0005-0000-0000-000037170000}"/>
    <cellStyle name="Cálculo 4 2 3 5 9" xfId="31821" xr:uid="{00000000-0005-0000-0000-000038170000}"/>
    <cellStyle name="Cálculo 4 2 3 6" xfId="3009" xr:uid="{00000000-0005-0000-0000-000039170000}"/>
    <cellStyle name="Cálculo 4 2 3 6 2" xfId="5580" xr:uid="{00000000-0005-0000-0000-00003A170000}"/>
    <cellStyle name="Cálculo 4 2 3 6 2 2" xfId="14734" xr:uid="{00000000-0005-0000-0000-00003B170000}"/>
    <cellStyle name="Cálculo 4 2 3 6 2 3" xfId="21730" xr:uid="{00000000-0005-0000-0000-00003C170000}"/>
    <cellStyle name="Cálculo 4 2 3 6 2 4" xfId="27017" xr:uid="{00000000-0005-0000-0000-00003D170000}"/>
    <cellStyle name="Cálculo 4 2 3 6 2 5" xfId="32625" xr:uid="{00000000-0005-0000-0000-00003E170000}"/>
    <cellStyle name="Cálculo 4 2 3 6 2 6" xfId="36300" xr:uid="{00000000-0005-0000-0000-00003F170000}"/>
    <cellStyle name="Cálculo 4 2 3 6 2 7" xfId="39026" xr:uid="{00000000-0005-0000-0000-000040170000}"/>
    <cellStyle name="Cálculo 4 2 3 6 3" xfId="12163" xr:uid="{00000000-0005-0000-0000-000041170000}"/>
    <cellStyle name="Cálculo 4 2 3 6 4" xfId="19166" xr:uid="{00000000-0005-0000-0000-000042170000}"/>
    <cellStyle name="Cálculo 4 2 3 6 5" xfId="24693" xr:uid="{00000000-0005-0000-0000-000043170000}"/>
    <cellStyle name="Cálculo 4 2 3 6 6" xfId="29131" xr:uid="{00000000-0005-0000-0000-000044170000}"/>
    <cellStyle name="Cálculo 4 2 3 6 7" xfId="29830" xr:uid="{00000000-0005-0000-0000-000045170000}"/>
    <cellStyle name="Cálculo 4 2 3 6 8" xfId="31565" xr:uid="{00000000-0005-0000-0000-000046170000}"/>
    <cellStyle name="Cálculo 4 2 3 6 9" xfId="35275" xr:uid="{00000000-0005-0000-0000-000047170000}"/>
    <cellStyle name="Cálculo 4 2 3 7" xfId="5575" xr:uid="{00000000-0005-0000-0000-000048170000}"/>
    <cellStyle name="Cálculo 4 2 3 7 2" xfId="14729" xr:uid="{00000000-0005-0000-0000-000049170000}"/>
    <cellStyle name="Cálculo 4 2 3 7 3" xfId="21725" xr:uid="{00000000-0005-0000-0000-00004A170000}"/>
    <cellStyle name="Cálculo 4 2 3 7 4" xfId="27016" xr:uid="{00000000-0005-0000-0000-00004B170000}"/>
    <cellStyle name="Cálculo 4 2 3 7 5" xfId="32620" xr:uid="{00000000-0005-0000-0000-00004C170000}"/>
    <cellStyle name="Cálculo 4 2 3 7 6" xfId="36295" xr:uid="{00000000-0005-0000-0000-00004D170000}"/>
    <cellStyle name="Cálculo 4 2 3 7 7" xfId="39021" xr:uid="{00000000-0005-0000-0000-00004E170000}"/>
    <cellStyle name="Cálculo 4 2 3 8" xfId="10835" xr:uid="{00000000-0005-0000-0000-00004F170000}"/>
    <cellStyle name="Cálculo 4 2 3 9" xfId="9734" xr:uid="{00000000-0005-0000-0000-000050170000}"/>
    <cellStyle name="Cálculo 4 2 4" xfId="2278" xr:uid="{00000000-0005-0000-0000-000051170000}"/>
    <cellStyle name="Cálculo 4 2 4 10" xfId="17762" xr:uid="{00000000-0005-0000-0000-000052170000}"/>
    <cellStyle name="Cálculo 4 2 4 11" xfId="26113" xr:uid="{00000000-0005-0000-0000-000053170000}"/>
    <cellStyle name="Cálculo 4 2 4 12" xfId="30191" xr:uid="{00000000-0005-0000-0000-000054170000}"/>
    <cellStyle name="Cálculo 4 2 4 13" xfId="34167" xr:uid="{00000000-0005-0000-0000-000055170000}"/>
    <cellStyle name="Cálculo 4 2 4 14" xfId="37729" xr:uid="{00000000-0005-0000-0000-000056170000}"/>
    <cellStyle name="Cálculo 4 2 4 2" xfId="2678" xr:uid="{00000000-0005-0000-0000-000057170000}"/>
    <cellStyle name="Cálculo 4 2 4 2 2" xfId="5582" xr:uid="{00000000-0005-0000-0000-000058170000}"/>
    <cellStyle name="Cálculo 4 2 4 2 2 2" xfId="14736" xr:uid="{00000000-0005-0000-0000-000059170000}"/>
    <cellStyle name="Cálculo 4 2 4 2 2 3" xfId="21732" xr:uid="{00000000-0005-0000-0000-00005A170000}"/>
    <cellStyle name="Cálculo 4 2 4 2 2 4" xfId="9499" xr:uid="{00000000-0005-0000-0000-00005B170000}"/>
    <cellStyle name="Cálculo 4 2 4 2 2 5" xfId="32627" xr:uid="{00000000-0005-0000-0000-00005C170000}"/>
    <cellStyle name="Cálculo 4 2 4 2 2 6" xfId="36302" xr:uid="{00000000-0005-0000-0000-00005D170000}"/>
    <cellStyle name="Cálculo 4 2 4 2 2 7" xfId="39028" xr:uid="{00000000-0005-0000-0000-00005E170000}"/>
    <cellStyle name="Cálculo 4 2 4 2 3" xfId="11832" xr:uid="{00000000-0005-0000-0000-00005F170000}"/>
    <cellStyle name="Cálculo 4 2 4 2 4" xfId="18835" xr:uid="{00000000-0005-0000-0000-000060170000}"/>
    <cellStyle name="Cálculo 4 2 4 2 5" xfId="28435" xr:uid="{00000000-0005-0000-0000-000061170000}"/>
    <cellStyle name="Cálculo 4 2 4 2 6" xfId="28486" xr:uid="{00000000-0005-0000-0000-000062170000}"/>
    <cellStyle name="Cálculo 4 2 4 2 7" xfId="17249" xr:uid="{00000000-0005-0000-0000-000063170000}"/>
    <cellStyle name="Cálculo 4 2 4 2 8" xfId="31520" xr:uid="{00000000-0005-0000-0000-000064170000}"/>
    <cellStyle name="Cálculo 4 2 4 2 9" xfId="35230" xr:uid="{00000000-0005-0000-0000-000065170000}"/>
    <cellStyle name="Cálculo 4 2 4 3" xfId="3960" xr:uid="{00000000-0005-0000-0000-000066170000}"/>
    <cellStyle name="Cálculo 4 2 4 3 2" xfId="5583" xr:uid="{00000000-0005-0000-0000-000067170000}"/>
    <cellStyle name="Cálculo 4 2 4 3 2 2" xfId="14737" xr:uid="{00000000-0005-0000-0000-000068170000}"/>
    <cellStyle name="Cálculo 4 2 4 3 2 3" xfId="21733" xr:uid="{00000000-0005-0000-0000-000069170000}"/>
    <cellStyle name="Cálculo 4 2 4 3 2 4" xfId="29461" xr:uid="{00000000-0005-0000-0000-00006A170000}"/>
    <cellStyle name="Cálculo 4 2 4 3 2 5" xfId="32628" xr:uid="{00000000-0005-0000-0000-00006B170000}"/>
    <cellStyle name="Cálculo 4 2 4 3 2 6" xfId="36303" xr:uid="{00000000-0005-0000-0000-00006C170000}"/>
    <cellStyle name="Cálculo 4 2 4 3 2 7" xfId="39029" xr:uid="{00000000-0005-0000-0000-00006D170000}"/>
    <cellStyle name="Cálculo 4 2 4 3 3" xfId="13114" xr:uid="{00000000-0005-0000-0000-00006E170000}"/>
    <cellStyle name="Cálculo 4 2 4 3 4" xfId="20112" xr:uid="{00000000-0005-0000-0000-00006F170000}"/>
    <cellStyle name="Cálculo 4 2 4 3 5" xfId="19631" xr:uid="{00000000-0005-0000-0000-000070170000}"/>
    <cellStyle name="Cálculo 4 2 4 3 6" xfId="26624" xr:uid="{00000000-0005-0000-0000-000071170000}"/>
    <cellStyle name="Cálculo 4 2 4 3 7" xfId="22950" xr:uid="{00000000-0005-0000-0000-000072170000}"/>
    <cellStyle name="Cálculo 4 2 4 3 8" xfId="31664" xr:uid="{00000000-0005-0000-0000-000073170000}"/>
    <cellStyle name="Cálculo 4 2 4 3 9" xfId="35344" xr:uid="{00000000-0005-0000-0000-000074170000}"/>
    <cellStyle name="Cálculo 4 2 4 4" xfId="4398" xr:uid="{00000000-0005-0000-0000-000075170000}"/>
    <cellStyle name="Cálculo 4 2 4 4 2" xfId="5584" xr:uid="{00000000-0005-0000-0000-000076170000}"/>
    <cellStyle name="Cálculo 4 2 4 4 2 2" xfId="14738" xr:uid="{00000000-0005-0000-0000-000077170000}"/>
    <cellStyle name="Cálculo 4 2 4 4 2 3" xfId="21734" xr:uid="{00000000-0005-0000-0000-000078170000}"/>
    <cellStyle name="Cálculo 4 2 4 4 2 4" xfId="29316" xr:uid="{00000000-0005-0000-0000-000079170000}"/>
    <cellStyle name="Cálculo 4 2 4 4 2 5" xfId="32629" xr:uid="{00000000-0005-0000-0000-00007A170000}"/>
    <cellStyle name="Cálculo 4 2 4 4 2 6" xfId="36304" xr:uid="{00000000-0005-0000-0000-00007B170000}"/>
    <cellStyle name="Cálculo 4 2 4 4 2 7" xfId="39030" xr:uid="{00000000-0005-0000-0000-00007C170000}"/>
    <cellStyle name="Cálculo 4 2 4 4 3" xfId="13552" xr:uid="{00000000-0005-0000-0000-00007D170000}"/>
    <cellStyle name="Cálculo 4 2 4 4 4" xfId="20550" xr:uid="{00000000-0005-0000-0000-00007E170000}"/>
    <cellStyle name="Cálculo 4 2 4 4 5" xfId="27636" xr:uid="{00000000-0005-0000-0000-00007F170000}"/>
    <cellStyle name="Cálculo 4 2 4 4 6" xfId="9925" xr:uid="{00000000-0005-0000-0000-000080170000}"/>
    <cellStyle name="Cálculo 4 2 4 4 7" xfId="31900" xr:uid="{00000000-0005-0000-0000-000081170000}"/>
    <cellStyle name="Cálculo 4 2 4 4 8" xfId="21283" xr:uid="{00000000-0005-0000-0000-000082170000}"/>
    <cellStyle name="Cálculo 4 2 4 4 9" xfId="31018" xr:uid="{00000000-0005-0000-0000-000083170000}"/>
    <cellStyle name="Cálculo 4 2 4 5" xfId="4652" xr:uid="{00000000-0005-0000-0000-000084170000}"/>
    <cellStyle name="Cálculo 4 2 4 5 2" xfId="5585" xr:uid="{00000000-0005-0000-0000-000085170000}"/>
    <cellStyle name="Cálculo 4 2 4 5 2 2" xfId="14739" xr:uid="{00000000-0005-0000-0000-000086170000}"/>
    <cellStyle name="Cálculo 4 2 4 5 2 3" xfId="21735" xr:uid="{00000000-0005-0000-0000-000087170000}"/>
    <cellStyle name="Cálculo 4 2 4 5 2 4" xfId="22711" xr:uid="{00000000-0005-0000-0000-000088170000}"/>
    <cellStyle name="Cálculo 4 2 4 5 2 5" xfId="32630" xr:uid="{00000000-0005-0000-0000-000089170000}"/>
    <cellStyle name="Cálculo 4 2 4 5 2 6" xfId="36305" xr:uid="{00000000-0005-0000-0000-00008A170000}"/>
    <cellStyle name="Cálculo 4 2 4 5 2 7" xfId="39031" xr:uid="{00000000-0005-0000-0000-00008B170000}"/>
    <cellStyle name="Cálculo 4 2 4 5 3" xfId="13806" xr:uid="{00000000-0005-0000-0000-00008C170000}"/>
    <cellStyle name="Cálculo 4 2 4 5 4" xfId="20804" xr:uid="{00000000-0005-0000-0000-00008D170000}"/>
    <cellStyle name="Cálculo 4 2 4 5 5" xfId="27508" xr:uid="{00000000-0005-0000-0000-00008E170000}"/>
    <cellStyle name="Cálculo 4 2 4 5 6" xfId="22715" xr:uid="{00000000-0005-0000-0000-00008F170000}"/>
    <cellStyle name="Cálculo 4 2 4 5 7" xfId="27875" xr:uid="{00000000-0005-0000-0000-000090170000}"/>
    <cellStyle name="Cálculo 4 2 4 5 8" xfId="29708" xr:uid="{00000000-0005-0000-0000-000091170000}"/>
    <cellStyle name="Cálculo 4 2 4 5 9" xfId="33694" xr:uid="{00000000-0005-0000-0000-000092170000}"/>
    <cellStyle name="Cálculo 4 2 4 6" xfId="4898" xr:uid="{00000000-0005-0000-0000-000093170000}"/>
    <cellStyle name="Cálculo 4 2 4 6 2" xfId="5586" xr:uid="{00000000-0005-0000-0000-000094170000}"/>
    <cellStyle name="Cálculo 4 2 4 6 2 2" xfId="14740" xr:uid="{00000000-0005-0000-0000-000095170000}"/>
    <cellStyle name="Cálculo 4 2 4 6 2 3" xfId="21736" xr:uid="{00000000-0005-0000-0000-000096170000}"/>
    <cellStyle name="Cálculo 4 2 4 6 2 4" xfId="23379" xr:uid="{00000000-0005-0000-0000-000097170000}"/>
    <cellStyle name="Cálculo 4 2 4 6 2 5" xfId="32631" xr:uid="{00000000-0005-0000-0000-000098170000}"/>
    <cellStyle name="Cálculo 4 2 4 6 2 6" xfId="36306" xr:uid="{00000000-0005-0000-0000-000099170000}"/>
    <cellStyle name="Cálculo 4 2 4 6 2 7" xfId="39032" xr:uid="{00000000-0005-0000-0000-00009A170000}"/>
    <cellStyle name="Cálculo 4 2 4 6 3" xfId="14052" xr:uid="{00000000-0005-0000-0000-00009B170000}"/>
    <cellStyle name="Cálculo 4 2 4 6 4" xfId="21050" xr:uid="{00000000-0005-0000-0000-00009C170000}"/>
    <cellStyle name="Cálculo 4 2 4 6 5" xfId="27386" xr:uid="{00000000-0005-0000-0000-00009D170000}"/>
    <cellStyle name="Cálculo 4 2 4 6 6" xfId="29454" xr:uid="{00000000-0005-0000-0000-00009E170000}"/>
    <cellStyle name="Cálculo 4 2 4 6 7" xfId="31944" xr:uid="{00000000-0005-0000-0000-00009F170000}"/>
    <cellStyle name="Cálculo 4 2 4 6 8" xfId="35622" xr:uid="{00000000-0005-0000-0000-0000A0170000}"/>
    <cellStyle name="Cálculo 4 2 4 6 9" xfId="38533" xr:uid="{00000000-0005-0000-0000-0000A1170000}"/>
    <cellStyle name="Cálculo 4 2 4 7" xfId="5581" xr:uid="{00000000-0005-0000-0000-0000A2170000}"/>
    <cellStyle name="Cálculo 4 2 4 7 2" xfId="14735" xr:uid="{00000000-0005-0000-0000-0000A3170000}"/>
    <cellStyle name="Cálculo 4 2 4 7 3" xfId="21731" xr:uid="{00000000-0005-0000-0000-0000A4170000}"/>
    <cellStyle name="Cálculo 4 2 4 7 4" xfId="9442" xr:uid="{00000000-0005-0000-0000-0000A5170000}"/>
    <cellStyle name="Cálculo 4 2 4 7 5" xfId="32626" xr:uid="{00000000-0005-0000-0000-0000A6170000}"/>
    <cellStyle name="Cálculo 4 2 4 7 6" xfId="36301" xr:uid="{00000000-0005-0000-0000-0000A7170000}"/>
    <cellStyle name="Cálculo 4 2 4 7 7" xfId="39027" xr:uid="{00000000-0005-0000-0000-0000A8170000}"/>
    <cellStyle name="Cálculo 4 2 4 8" xfId="11432" xr:uid="{00000000-0005-0000-0000-0000A9170000}"/>
    <cellStyle name="Cálculo 4 2 4 9" xfId="18435" xr:uid="{00000000-0005-0000-0000-0000AA170000}"/>
    <cellStyle name="Cálculo 4 2 5" xfId="2339" xr:uid="{00000000-0005-0000-0000-0000AB170000}"/>
    <cellStyle name="Cálculo 4 2 5 10" xfId="25477" xr:uid="{00000000-0005-0000-0000-0000AC170000}"/>
    <cellStyle name="Cálculo 4 2 5 11" xfId="26140" xr:uid="{00000000-0005-0000-0000-0000AD170000}"/>
    <cellStyle name="Cálculo 4 2 5 12" xfId="30129" xr:uid="{00000000-0005-0000-0000-0000AE170000}"/>
    <cellStyle name="Cálculo 4 2 5 13" xfId="31470" xr:uid="{00000000-0005-0000-0000-0000AF170000}"/>
    <cellStyle name="Cálculo 4 2 5 14" xfId="35186" xr:uid="{00000000-0005-0000-0000-0000B0170000}"/>
    <cellStyle name="Cálculo 4 2 5 2" xfId="2739" xr:uid="{00000000-0005-0000-0000-0000B1170000}"/>
    <cellStyle name="Cálculo 4 2 5 2 2" xfId="5588" xr:uid="{00000000-0005-0000-0000-0000B2170000}"/>
    <cellStyle name="Cálculo 4 2 5 2 2 2" xfId="14742" xr:uid="{00000000-0005-0000-0000-0000B3170000}"/>
    <cellStyle name="Cálculo 4 2 5 2 2 3" xfId="21738" xr:uid="{00000000-0005-0000-0000-0000B4170000}"/>
    <cellStyle name="Cálculo 4 2 5 2 2 4" xfId="18117" xr:uid="{00000000-0005-0000-0000-0000B5170000}"/>
    <cellStyle name="Cálculo 4 2 5 2 2 5" xfId="32633" xr:uid="{00000000-0005-0000-0000-0000B6170000}"/>
    <cellStyle name="Cálculo 4 2 5 2 2 6" xfId="36308" xr:uid="{00000000-0005-0000-0000-0000B7170000}"/>
    <cellStyle name="Cálculo 4 2 5 2 2 7" xfId="39034" xr:uid="{00000000-0005-0000-0000-0000B8170000}"/>
    <cellStyle name="Cálculo 4 2 5 2 3" xfId="11893" xr:uid="{00000000-0005-0000-0000-0000B9170000}"/>
    <cellStyle name="Cálculo 4 2 5 2 4" xfId="18896" xr:uid="{00000000-0005-0000-0000-0000BA170000}"/>
    <cellStyle name="Cálculo 4 2 5 2 5" xfId="17543" xr:uid="{00000000-0005-0000-0000-0000BB170000}"/>
    <cellStyle name="Cálculo 4 2 5 2 6" xfId="25323" xr:uid="{00000000-0005-0000-0000-0000BC170000}"/>
    <cellStyle name="Cálculo 4 2 5 2 7" xfId="22652" xr:uid="{00000000-0005-0000-0000-0000BD170000}"/>
    <cellStyle name="Cálculo 4 2 5 2 8" xfId="27625" xr:uid="{00000000-0005-0000-0000-0000BE170000}"/>
    <cellStyle name="Cálculo 4 2 5 2 9" xfId="31610" xr:uid="{00000000-0005-0000-0000-0000BF170000}"/>
    <cellStyle name="Cálculo 4 2 5 3" xfId="4021" xr:uid="{00000000-0005-0000-0000-0000C0170000}"/>
    <cellStyle name="Cálculo 4 2 5 3 2" xfId="5589" xr:uid="{00000000-0005-0000-0000-0000C1170000}"/>
    <cellStyle name="Cálculo 4 2 5 3 2 2" xfId="14743" xr:uid="{00000000-0005-0000-0000-0000C2170000}"/>
    <cellStyle name="Cálculo 4 2 5 3 2 3" xfId="21739" xr:uid="{00000000-0005-0000-0000-0000C3170000}"/>
    <cellStyle name="Cálculo 4 2 5 3 2 4" xfId="29462" xr:uid="{00000000-0005-0000-0000-0000C4170000}"/>
    <cellStyle name="Cálculo 4 2 5 3 2 5" xfId="32634" xr:uid="{00000000-0005-0000-0000-0000C5170000}"/>
    <cellStyle name="Cálculo 4 2 5 3 2 6" xfId="36309" xr:uid="{00000000-0005-0000-0000-0000C6170000}"/>
    <cellStyle name="Cálculo 4 2 5 3 2 7" xfId="39035" xr:uid="{00000000-0005-0000-0000-0000C7170000}"/>
    <cellStyle name="Cálculo 4 2 5 3 3" xfId="13175" xr:uid="{00000000-0005-0000-0000-0000C8170000}"/>
    <cellStyle name="Cálculo 4 2 5 3 4" xfId="20173" xr:uid="{00000000-0005-0000-0000-0000C9170000}"/>
    <cellStyle name="Cálculo 4 2 5 3 5" xfId="23350" xr:uid="{00000000-0005-0000-0000-0000CA170000}"/>
    <cellStyle name="Cálculo 4 2 5 3 6" xfId="21240" xr:uid="{00000000-0005-0000-0000-0000CB170000}"/>
    <cellStyle name="Cálculo 4 2 5 3 7" xfId="25609" xr:uid="{00000000-0005-0000-0000-0000CC170000}"/>
    <cellStyle name="Cálculo 4 2 5 3 8" xfId="25489" xr:uid="{00000000-0005-0000-0000-0000CD170000}"/>
    <cellStyle name="Cálculo 4 2 5 3 9" xfId="25810" xr:uid="{00000000-0005-0000-0000-0000CE170000}"/>
    <cellStyle name="Cálculo 4 2 5 4" xfId="4459" xr:uid="{00000000-0005-0000-0000-0000CF170000}"/>
    <cellStyle name="Cálculo 4 2 5 4 2" xfId="5590" xr:uid="{00000000-0005-0000-0000-0000D0170000}"/>
    <cellStyle name="Cálculo 4 2 5 4 2 2" xfId="14744" xr:uid="{00000000-0005-0000-0000-0000D1170000}"/>
    <cellStyle name="Cálculo 4 2 5 4 2 3" xfId="21740" xr:uid="{00000000-0005-0000-0000-0000D2170000}"/>
    <cellStyle name="Cálculo 4 2 5 4 2 4" xfId="29318" xr:uid="{00000000-0005-0000-0000-0000D3170000}"/>
    <cellStyle name="Cálculo 4 2 5 4 2 5" xfId="32635" xr:uid="{00000000-0005-0000-0000-0000D4170000}"/>
    <cellStyle name="Cálculo 4 2 5 4 2 6" xfId="36310" xr:uid="{00000000-0005-0000-0000-0000D5170000}"/>
    <cellStyle name="Cálculo 4 2 5 4 2 7" xfId="39036" xr:uid="{00000000-0005-0000-0000-0000D6170000}"/>
    <cellStyle name="Cálculo 4 2 5 4 3" xfId="13613" xr:uid="{00000000-0005-0000-0000-0000D7170000}"/>
    <cellStyle name="Cálculo 4 2 5 4 4" xfId="20611" xr:uid="{00000000-0005-0000-0000-0000D8170000}"/>
    <cellStyle name="Cálculo 4 2 5 4 5" xfId="10155" xr:uid="{00000000-0005-0000-0000-0000D9170000}"/>
    <cellStyle name="Cálculo 4 2 5 4 6" xfId="23474" xr:uid="{00000000-0005-0000-0000-0000DA170000}"/>
    <cellStyle name="Cálculo 4 2 5 4 7" xfId="15471" xr:uid="{00000000-0005-0000-0000-0000DB170000}"/>
    <cellStyle name="Cálculo 4 2 5 4 8" xfId="29710" xr:uid="{00000000-0005-0000-0000-0000DC170000}"/>
    <cellStyle name="Cálculo 4 2 5 4 9" xfId="29028" xr:uid="{00000000-0005-0000-0000-0000DD170000}"/>
    <cellStyle name="Cálculo 4 2 5 5" xfId="4713" xr:uid="{00000000-0005-0000-0000-0000DE170000}"/>
    <cellStyle name="Cálculo 4 2 5 5 2" xfId="5591" xr:uid="{00000000-0005-0000-0000-0000DF170000}"/>
    <cellStyle name="Cálculo 4 2 5 5 2 2" xfId="14745" xr:uid="{00000000-0005-0000-0000-0000E0170000}"/>
    <cellStyle name="Cálculo 4 2 5 5 2 3" xfId="21741" xr:uid="{00000000-0005-0000-0000-0000E1170000}"/>
    <cellStyle name="Cálculo 4 2 5 5 2 4" xfId="29287" xr:uid="{00000000-0005-0000-0000-0000E2170000}"/>
    <cellStyle name="Cálculo 4 2 5 5 2 5" xfId="32636" xr:uid="{00000000-0005-0000-0000-0000E3170000}"/>
    <cellStyle name="Cálculo 4 2 5 5 2 6" xfId="36311" xr:uid="{00000000-0005-0000-0000-0000E4170000}"/>
    <cellStyle name="Cálculo 4 2 5 5 2 7" xfId="39037" xr:uid="{00000000-0005-0000-0000-0000E5170000}"/>
    <cellStyle name="Cálculo 4 2 5 5 3" xfId="13867" xr:uid="{00000000-0005-0000-0000-0000E6170000}"/>
    <cellStyle name="Cálculo 4 2 5 5 4" xfId="20865" xr:uid="{00000000-0005-0000-0000-0000E7170000}"/>
    <cellStyle name="Cálculo 4 2 5 5 5" xfId="17424" xr:uid="{00000000-0005-0000-0000-0000E8170000}"/>
    <cellStyle name="Cálculo 4 2 5 5 6" xfId="26737" xr:uid="{00000000-0005-0000-0000-0000E9170000}"/>
    <cellStyle name="Cálculo 4 2 5 5 7" xfId="24979" xr:uid="{00000000-0005-0000-0000-0000EA170000}"/>
    <cellStyle name="Cálculo 4 2 5 5 8" xfId="25899" xr:uid="{00000000-0005-0000-0000-0000EB170000}"/>
    <cellStyle name="Cálculo 4 2 5 5 9" xfId="33705" xr:uid="{00000000-0005-0000-0000-0000EC170000}"/>
    <cellStyle name="Cálculo 4 2 5 6" xfId="4959" xr:uid="{00000000-0005-0000-0000-0000ED170000}"/>
    <cellStyle name="Cálculo 4 2 5 6 2" xfId="5592" xr:uid="{00000000-0005-0000-0000-0000EE170000}"/>
    <cellStyle name="Cálculo 4 2 5 6 2 2" xfId="14746" xr:uid="{00000000-0005-0000-0000-0000EF170000}"/>
    <cellStyle name="Cálculo 4 2 5 6 2 3" xfId="21742" xr:uid="{00000000-0005-0000-0000-0000F0170000}"/>
    <cellStyle name="Cálculo 4 2 5 6 2 4" xfId="15512" xr:uid="{00000000-0005-0000-0000-0000F1170000}"/>
    <cellStyle name="Cálculo 4 2 5 6 2 5" xfId="32637" xr:uid="{00000000-0005-0000-0000-0000F2170000}"/>
    <cellStyle name="Cálculo 4 2 5 6 2 6" xfId="36312" xr:uid="{00000000-0005-0000-0000-0000F3170000}"/>
    <cellStyle name="Cálculo 4 2 5 6 2 7" xfId="39038" xr:uid="{00000000-0005-0000-0000-0000F4170000}"/>
    <cellStyle name="Cálculo 4 2 5 6 3" xfId="14113" xr:uid="{00000000-0005-0000-0000-0000F5170000}"/>
    <cellStyle name="Cálculo 4 2 5 6 4" xfId="21111" xr:uid="{00000000-0005-0000-0000-0000F6170000}"/>
    <cellStyle name="Cálculo 4 2 5 6 5" xfId="27359" xr:uid="{00000000-0005-0000-0000-0000F7170000}"/>
    <cellStyle name="Cálculo 4 2 5 6 6" xfId="19750" xr:uid="{00000000-0005-0000-0000-0000F8170000}"/>
    <cellStyle name="Cálculo 4 2 5 6 7" xfId="32005" xr:uid="{00000000-0005-0000-0000-0000F9170000}"/>
    <cellStyle name="Cálculo 4 2 5 6 8" xfId="35683" xr:uid="{00000000-0005-0000-0000-0000FA170000}"/>
    <cellStyle name="Cálculo 4 2 5 6 9" xfId="38594" xr:uid="{00000000-0005-0000-0000-0000FB170000}"/>
    <cellStyle name="Cálculo 4 2 5 7" xfId="5587" xr:uid="{00000000-0005-0000-0000-0000FC170000}"/>
    <cellStyle name="Cálculo 4 2 5 7 2" xfId="14741" xr:uid="{00000000-0005-0000-0000-0000FD170000}"/>
    <cellStyle name="Cálculo 4 2 5 7 3" xfId="21737" xr:uid="{00000000-0005-0000-0000-0000FE170000}"/>
    <cellStyle name="Cálculo 4 2 5 7 4" xfId="29317" xr:uid="{00000000-0005-0000-0000-0000FF170000}"/>
    <cellStyle name="Cálculo 4 2 5 7 5" xfId="32632" xr:uid="{00000000-0005-0000-0000-000000180000}"/>
    <cellStyle name="Cálculo 4 2 5 7 6" xfId="36307" xr:uid="{00000000-0005-0000-0000-000001180000}"/>
    <cellStyle name="Cálculo 4 2 5 7 7" xfId="39033" xr:uid="{00000000-0005-0000-0000-000002180000}"/>
    <cellStyle name="Cálculo 4 2 5 8" xfId="11493" xr:uid="{00000000-0005-0000-0000-000003180000}"/>
    <cellStyle name="Cálculo 4 2 5 9" xfId="18496" xr:uid="{00000000-0005-0000-0000-000004180000}"/>
    <cellStyle name="Cálculo 4 2 6" xfId="2082" xr:uid="{00000000-0005-0000-0000-000005180000}"/>
    <cellStyle name="Cálculo 4 2 6 10" xfId="28463" xr:uid="{00000000-0005-0000-0000-000006180000}"/>
    <cellStyle name="Cálculo 4 2 6 11" xfId="28065" xr:uid="{00000000-0005-0000-0000-000007180000}"/>
    <cellStyle name="Cálculo 4 2 6 12" xfId="30844" xr:uid="{00000000-0005-0000-0000-000008180000}"/>
    <cellStyle name="Cálculo 4 2 6 13" xfId="34789" xr:uid="{00000000-0005-0000-0000-000009180000}"/>
    <cellStyle name="Cálculo 4 2 6 14" xfId="38339" xr:uid="{00000000-0005-0000-0000-00000A180000}"/>
    <cellStyle name="Cálculo 4 2 6 2" xfId="2586" xr:uid="{00000000-0005-0000-0000-00000B180000}"/>
    <cellStyle name="Cálculo 4 2 6 2 2" xfId="5594" xr:uid="{00000000-0005-0000-0000-00000C180000}"/>
    <cellStyle name="Cálculo 4 2 6 2 2 2" xfId="14748" xr:uid="{00000000-0005-0000-0000-00000D180000}"/>
    <cellStyle name="Cálculo 4 2 6 2 2 3" xfId="21744" xr:uid="{00000000-0005-0000-0000-00000E180000}"/>
    <cellStyle name="Cálculo 4 2 6 2 2 4" xfId="29319" xr:uid="{00000000-0005-0000-0000-00000F180000}"/>
    <cellStyle name="Cálculo 4 2 6 2 2 5" xfId="32639" xr:uid="{00000000-0005-0000-0000-000010180000}"/>
    <cellStyle name="Cálculo 4 2 6 2 2 6" xfId="36314" xr:uid="{00000000-0005-0000-0000-000011180000}"/>
    <cellStyle name="Cálculo 4 2 6 2 2 7" xfId="39040" xr:uid="{00000000-0005-0000-0000-000012180000}"/>
    <cellStyle name="Cálculo 4 2 6 2 3" xfId="11740" xr:uid="{00000000-0005-0000-0000-000013180000}"/>
    <cellStyle name="Cálculo 4 2 6 2 4" xfId="18743" xr:uid="{00000000-0005-0000-0000-000014180000}"/>
    <cellStyle name="Cálculo 4 2 6 2 5" xfId="22544" xr:uid="{00000000-0005-0000-0000-000015180000}"/>
    <cellStyle name="Cálculo 4 2 6 2 6" xfId="26262" xr:uid="{00000000-0005-0000-0000-000016180000}"/>
    <cellStyle name="Cálculo 4 2 6 2 7" xfId="29087" xr:uid="{00000000-0005-0000-0000-000017180000}"/>
    <cellStyle name="Cálculo 4 2 6 2 8" xfId="34016" xr:uid="{00000000-0005-0000-0000-000018180000}"/>
    <cellStyle name="Cálculo 4 2 6 2 9" xfId="37578" xr:uid="{00000000-0005-0000-0000-000019180000}"/>
    <cellStyle name="Cálculo 4 2 6 3" xfId="3829" xr:uid="{00000000-0005-0000-0000-00001A180000}"/>
    <cellStyle name="Cálculo 4 2 6 3 2" xfId="5595" xr:uid="{00000000-0005-0000-0000-00001B180000}"/>
    <cellStyle name="Cálculo 4 2 6 3 2 2" xfId="14749" xr:uid="{00000000-0005-0000-0000-00001C180000}"/>
    <cellStyle name="Cálculo 4 2 6 3 2 3" xfId="21745" xr:uid="{00000000-0005-0000-0000-00001D180000}"/>
    <cellStyle name="Cálculo 4 2 6 3 2 4" xfId="29463" xr:uid="{00000000-0005-0000-0000-00001E180000}"/>
    <cellStyle name="Cálculo 4 2 6 3 2 5" xfId="32640" xr:uid="{00000000-0005-0000-0000-00001F180000}"/>
    <cellStyle name="Cálculo 4 2 6 3 2 6" xfId="36315" xr:uid="{00000000-0005-0000-0000-000020180000}"/>
    <cellStyle name="Cálculo 4 2 6 3 2 7" xfId="39041" xr:uid="{00000000-0005-0000-0000-000021180000}"/>
    <cellStyle name="Cálculo 4 2 6 3 3" xfId="12983" xr:uid="{00000000-0005-0000-0000-000022180000}"/>
    <cellStyle name="Cálculo 4 2 6 3 4" xfId="19982" xr:uid="{00000000-0005-0000-0000-000023180000}"/>
    <cellStyle name="Cálculo 4 2 6 3 5" xfId="17690" xr:uid="{00000000-0005-0000-0000-000024180000}"/>
    <cellStyle name="Cálculo 4 2 6 3 6" xfId="24424" xr:uid="{00000000-0005-0000-0000-000025180000}"/>
    <cellStyle name="Cálculo 4 2 6 3 7" xfId="29375" xr:uid="{00000000-0005-0000-0000-000026180000}"/>
    <cellStyle name="Cálculo 4 2 6 3 8" xfId="33474" xr:uid="{00000000-0005-0000-0000-000027180000}"/>
    <cellStyle name="Cálculo 4 2 6 3 9" xfId="37146" xr:uid="{00000000-0005-0000-0000-000028180000}"/>
    <cellStyle name="Cálculo 4 2 6 4" xfId="4297" xr:uid="{00000000-0005-0000-0000-000029180000}"/>
    <cellStyle name="Cálculo 4 2 6 4 2" xfId="5596" xr:uid="{00000000-0005-0000-0000-00002A180000}"/>
    <cellStyle name="Cálculo 4 2 6 4 2 2" xfId="14750" xr:uid="{00000000-0005-0000-0000-00002B180000}"/>
    <cellStyle name="Cálculo 4 2 6 4 2 3" xfId="21746" xr:uid="{00000000-0005-0000-0000-00002C180000}"/>
    <cellStyle name="Cálculo 4 2 6 4 2 4" xfId="18077" xr:uid="{00000000-0005-0000-0000-00002D180000}"/>
    <cellStyle name="Cálculo 4 2 6 4 2 5" xfId="32641" xr:uid="{00000000-0005-0000-0000-00002E180000}"/>
    <cellStyle name="Cálculo 4 2 6 4 2 6" xfId="36316" xr:uid="{00000000-0005-0000-0000-00002F180000}"/>
    <cellStyle name="Cálculo 4 2 6 4 2 7" xfId="39042" xr:uid="{00000000-0005-0000-0000-000030180000}"/>
    <cellStyle name="Cálculo 4 2 6 4 3" xfId="13451" xr:uid="{00000000-0005-0000-0000-000031180000}"/>
    <cellStyle name="Cálculo 4 2 6 4 4" xfId="20449" xr:uid="{00000000-0005-0000-0000-000032180000}"/>
    <cellStyle name="Cálculo 4 2 6 4 5" xfId="10043" xr:uid="{00000000-0005-0000-0000-000033180000}"/>
    <cellStyle name="Cálculo 4 2 6 4 6" xfId="25438" xr:uid="{00000000-0005-0000-0000-000034180000}"/>
    <cellStyle name="Cálculo 4 2 6 4 7" xfId="28968" xr:uid="{00000000-0005-0000-0000-000035180000}"/>
    <cellStyle name="Cálculo 4 2 6 4 8" xfId="26073" xr:uid="{00000000-0005-0000-0000-000036180000}"/>
    <cellStyle name="Cálculo 4 2 6 4 9" xfId="23144" xr:uid="{00000000-0005-0000-0000-000037180000}"/>
    <cellStyle name="Cálculo 4 2 6 5" xfId="4568" xr:uid="{00000000-0005-0000-0000-000038180000}"/>
    <cellStyle name="Cálculo 4 2 6 5 2" xfId="5597" xr:uid="{00000000-0005-0000-0000-000039180000}"/>
    <cellStyle name="Cálculo 4 2 6 5 2 2" xfId="14751" xr:uid="{00000000-0005-0000-0000-00003A180000}"/>
    <cellStyle name="Cálculo 4 2 6 5 2 3" xfId="21747" xr:uid="{00000000-0005-0000-0000-00003B180000}"/>
    <cellStyle name="Cálculo 4 2 6 5 2 4" xfId="10176" xr:uid="{00000000-0005-0000-0000-00003C180000}"/>
    <cellStyle name="Cálculo 4 2 6 5 2 5" xfId="32642" xr:uid="{00000000-0005-0000-0000-00003D180000}"/>
    <cellStyle name="Cálculo 4 2 6 5 2 6" xfId="36317" xr:uid="{00000000-0005-0000-0000-00003E180000}"/>
    <cellStyle name="Cálculo 4 2 6 5 2 7" xfId="39043" xr:uid="{00000000-0005-0000-0000-00003F180000}"/>
    <cellStyle name="Cálculo 4 2 6 5 3" xfId="13722" xr:uid="{00000000-0005-0000-0000-000040180000}"/>
    <cellStyle name="Cálculo 4 2 6 5 4" xfId="20720" xr:uid="{00000000-0005-0000-0000-000041180000}"/>
    <cellStyle name="Cálculo 4 2 6 5 5" xfId="17428" xr:uid="{00000000-0005-0000-0000-000042180000}"/>
    <cellStyle name="Cálculo 4 2 6 5 6" xfId="28166" xr:uid="{00000000-0005-0000-0000-000043180000}"/>
    <cellStyle name="Cálculo 4 2 6 5 7" xfId="25106" xr:uid="{00000000-0005-0000-0000-000044180000}"/>
    <cellStyle name="Cálculo 4 2 6 5 8" xfId="29107" xr:uid="{00000000-0005-0000-0000-000045180000}"/>
    <cellStyle name="Cálculo 4 2 6 5 9" xfId="25687" xr:uid="{00000000-0005-0000-0000-000046180000}"/>
    <cellStyle name="Cálculo 4 2 6 6" xfId="4818" xr:uid="{00000000-0005-0000-0000-000047180000}"/>
    <cellStyle name="Cálculo 4 2 6 6 2" xfId="5598" xr:uid="{00000000-0005-0000-0000-000048180000}"/>
    <cellStyle name="Cálculo 4 2 6 6 2 2" xfId="14752" xr:uid="{00000000-0005-0000-0000-000049180000}"/>
    <cellStyle name="Cálculo 4 2 6 6 2 3" xfId="21748" xr:uid="{00000000-0005-0000-0000-00004A180000}"/>
    <cellStyle name="Cálculo 4 2 6 6 2 4" xfId="29320" xr:uid="{00000000-0005-0000-0000-00004B180000}"/>
    <cellStyle name="Cálculo 4 2 6 6 2 5" xfId="32643" xr:uid="{00000000-0005-0000-0000-00004C180000}"/>
    <cellStyle name="Cálculo 4 2 6 6 2 6" xfId="36318" xr:uid="{00000000-0005-0000-0000-00004D180000}"/>
    <cellStyle name="Cálculo 4 2 6 6 2 7" xfId="39044" xr:uid="{00000000-0005-0000-0000-00004E180000}"/>
    <cellStyle name="Cálculo 4 2 6 6 3" xfId="13972" xr:uid="{00000000-0005-0000-0000-00004F180000}"/>
    <cellStyle name="Cálculo 4 2 6 6 4" xfId="20970" xr:uid="{00000000-0005-0000-0000-000050180000}"/>
    <cellStyle name="Cálculo 4 2 6 6 5" xfId="27430" xr:uid="{00000000-0005-0000-0000-000051180000}"/>
    <cellStyle name="Cálculo 4 2 6 6 6" xfId="28866" xr:uid="{00000000-0005-0000-0000-000052180000}"/>
    <cellStyle name="Cálculo 4 2 6 6 7" xfId="15527" xr:uid="{00000000-0005-0000-0000-000053180000}"/>
    <cellStyle name="Cálculo 4 2 6 6 8" xfId="32119" xr:uid="{00000000-0005-0000-0000-000054180000}"/>
    <cellStyle name="Cálculo 4 2 6 6 9" xfId="35794" xr:uid="{00000000-0005-0000-0000-000055180000}"/>
    <cellStyle name="Cálculo 4 2 6 7" xfId="5593" xr:uid="{00000000-0005-0000-0000-000056180000}"/>
    <cellStyle name="Cálculo 4 2 6 7 2" xfId="14747" xr:uid="{00000000-0005-0000-0000-000057180000}"/>
    <cellStyle name="Cálculo 4 2 6 7 3" xfId="21743" xr:uid="{00000000-0005-0000-0000-000058180000}"/>
    <cellStyle name="Cálculo 4 2 6 7 4" xfId="17372" xr:uid="{00000000-0005-0000-0000-000059180000}"/>
    <cellStyle name="Cálculo 4 2 6 7 5" xfId="32638" xr:uid="{00000000-0005-0000-0000-00005A180000}"/>
    <cellStyle name="Cálculo 4 2 6 7 6" xfId="36313" xr:uid="{00000000-0005-0000-0000-00005B180000}"/>
    <cellStyle name="Cálculo 4 2 6 7 7" xfId="39039" xr:uid="{00000000-0005-0000-0000-00005C180000}"/>
    <cellStyle name="Cálculo 4 2 6 8" xfId="11236" xr:uid="{00000000-0005-0000-0000-00005D180000}"/>
    <cellStyle name="Cálculo 4 2 6 9" xfId="9188" xr:uid="{00000000-0005-0000-0000-00005E180000}"/>
    <cellStyle name="Cálculo 4 2 7" xfId="1624" xr:uid="{00000000-0005-0000-0000-00005F180000}"/>
    <cellStyle name="Cálculo 4 2 7 10" xfId="21275" xr:uid="{00000000-0005-0000-0000-000060180000}"/>
    <cellStyle name="Cálculo 4 2 7 11" xfId="17034" xr:uid="{00000000-0005-0000-0000-000061180000}"/>
    <cellStyle name="Cálculo 4 2 7 12" xfId="34932" xr:uid="{00000000-0005-0000-0000-000062180000}"/>
    <cellStyle name="Cálculo 4 2 7 13" xfId="38395" xr:uid="{00000000-0005-0000-0000-000063180000}"/>
    <cellStyle name="Cálculo 4 2 7 2" xfId="3280" xr:uid="{00000000-0005-0000-0000-000064180000}"/>
    <cellStyle name="Cálculo 4 2 7 2 2" xfId="5600" xr:uid="{00000000-0005-0000-0000-000065180000}"/>
    <cellStyle name="Cálculo 4 2 7 2 2 2" xfId="14754" xr:uid="{00000000-0005-0000-0000-000066180000}"/>
    <cellStyle name="Cálculo 4 2 7 2 2 3" xfId="21750" xr:uid="{00000000-0005-0000-0000-000067180000}"/>
    <cellStyle name="Cálculo 4 2 7 2 2 4" xfId="24190" xr:uid="{00000000-0005-0000-0000-000068180000}"/>
    <cellStyle name="Cálculo 4 2 7 2 2 5" xfId="32645" xr:uid="{00000000-0005-0000-0000-000069180000}"/>
    <cellStyle name="Cálculo 4 2 7 2 2 6" xfId="36320" xr:uid="{00000000-0005-0000-0000-00006A180000}"/>
    <cellStyle name="Cálculo 4 2 7 2 2 7" xfId="39046" xr:uid="{00000000-0005-0000-0000-00006B180000}"/>
    <cellStyle name="Cálculo 4 2 7 2 3" xfId="12434" xr:uid="{00000000-0005-0000-0000-00006C180000}"/>
    <cellStyle name="Cálculo 4 2 7 2 4" xfId="19436" xr:uid="{00000000-0005-0000-0000-00006D180000}"/>
    <cellStyle name="Cálculo 4 2 7 2 5" xfId="28187" xr:uid="{00000000-0005-0000-0000-00006E180000}"/>
    <cellStyle name="Cálculo 4 2 7 2 6" xfId="26468" xr:uid="{00000000-0005-0000-0000-00006F180000}"/>
    <cellStyle name="Cálculo 4 2 7 2 7" xfId="25645" xr:uid="{00000000-0005-0000-0000-000070180000}"/>
    <cellStyle name="Cálculo 4 2 7 2 8" xfId="30897" xr:uid="{00000000-0005-0000-0000-000071180000}"/>
    <cellStyle name="Cálculo 4 2 7 2 9" xfId="31405" xr:uid="{00000000-0005-0000-0000-000072180000}"/>
    <cellStyle name="Cálculo 4 2 7 3" xfId="2843" xr:uid="{00000000-0005-0000-0000-000073180000}"/>
    <cellStyle name="Cálculo 4 2 7 3 2" xfId="5601" xr:uid="{00000000-0005-0000-0000-000074180000}"/>
    <cellStyle name="Cálculo 4 2 7 3 2 2" xfId="14755" xr:uid="{00000000-0005-0000-0000-000075180000}"/>
    <cellStyle name="Cálculo 4 2 7 3 2 3" xfId="21751" xr:uid="{00000000-0005-0000-0000-000076180000}"/>
    <cellStyle name="Cálculo 4 2 7 3 2 4" xfId="29464" xr:uid="{00000000-0005-0000-0000-000077180000}"/>
    <cellStyle name="Cálculo 4 2 7 3 2 5" xfId="32646" xr:uid="{00000000-0005-0000-0000-000078180000}"/>
    <cellStyle name="Cálculo 4 2 7 3 2 6" xfId="36321" xr:uid="{00000000-0005-0000-0000-000079180000}"/>
    <cellStyle name="Cálculo 4 2 7 3 2 7" xfId="39047" xr:uid="{00000000-0005-0000-0000-00007A180000}"/>
    <cellStyle name="Cálculo 4 2 7 3 3" xfId="11997" xr:uid="{00000000-0005-0000-0000-00007B180000}"/>
    <cellStyle name="Cálculo 4 2 7 3 4" xfId="19000" xr:uid="{00000000-0005-0000-0000-00007C180000}"/>
    <cellStyle name="Cálculo 4 2 7 3 5" xfId="19685" xr:uid="{00000000-0005-0000-0000-00007D180000}"/>
    <cellStyle name="Cálculo 4 2 7 3 6" xfId="19493" xr:uid="{00000000-0005-0000-0000-00007E180000}"/>
    <cellStyle name="Cálculo 4 2 7 3 7" xfId="29912" xr:uid="{00000000-0005-0000-0000-00007F180000}"/>
    <cellStyle name="Cálculo 4 2 7 3 8" xfId="33889" xr:uid="{00000000-0005-0000-0000-000080180000}"/>
    <cellStyle name="Cálculo 4 2 7 3 9" xfId="37451" xr:uid="{00000000-0005-0000-0000-000081180000}"/>
    <cellStyle name="Cálculo 4 2 7 4" xfId="4251" xr:uid="{00000000-0005-0000-0000-000082180000}"/>
    <cellStyle name="Cálculo 4 2 7 4 2" xfId="5602" xr:uid="{00000000-0005-0000-0000-000083180000}"/>
    <cellStyle name="Cálculo 4 2 7 4 2 2" xfId="14756" xr:uid="{00000000-0005-0000-0000-000084180000}"/>
    <cellStyle name="Cálculo 4 2 7 4 2 3" xfId="21752" xr:uid="{00000000-0005-0000-0000-000085180000}"/>
    <cellStyle name="Cálculo 4 2 7 4 2 4" xfId="29322" xr:uid="{00000000-0005-0000-0000-000086180000}"/>
    <cellStyle name="Cálculo 4 2 7 4 2 5" xfId="32647" xr:uid="{00000000-0005-0000-0000-000087180000}"/>
    <cellStyle name="Cálculo 4 2 7 4 2 6" xfId="36322" xr:uid="{00000000-0005-0000-0000-000088180000}"/>
    <cellStyle name="Cálculo 4 2 7 4 2 7" xfId="39048" xr:uid="{00000000-0005-0000-0000-000089180000}"/>
    <cellStyle name="Cálculo 4 2 7 4 3" xfId="13405" xr:uid="{00000000-0005-0000-0000-00008A180000}"/>
    <cellStyle name="Cálculo 4 2 7 4 4" xfId="20403" xr:uid="{00000000-0005-0000-0000-00008B180000}"/>
    <cellStyle name="Cálculo 4 2 7 4 5" xfId="25297" xr:uid="{00000000-0005-0000-0000-00008C180000}"/>
    <cellStyle name="Cálculo 4 2 7 4 6" xfId="19594" xr:uid="{00000000-0005-0000-0000-00008D180000}"/>
    <cellStyle name="Cálculo 4 2 7 4 7" xfId="29361" xr:uid="{00000000-0005-0000-0000-00008E180000}"/>
    <cellStyle name="Cálculo 4 2 7 4 8" xfId="33348" xr:uid="{00000000-0005-0000-0000-00008F180000}"/>
    <cellStyle name="Cálculo 4 2 7 4 9" xfId="37023" xr:uid="{00000000-0005-0000-0000-000090180000}"/>
    <cellStyle name="Cálculo 4 2 7 5" xfId="3172" xr:uid="{00000000-0005-0000-0000-000091180000}"/>
    <cellStyle name="Cálculo 4 2 7 5 2" xfId="5603" xr:uid="{00000000-0005-0000-0000-000092180000}"/>
    <cellStyle name="Cálculo 4 2 7 5 2 2" xfId="14757" xr:uid="{00000000-0005-0000-0000-000093180000}"/>
    <cellStyle name="Cálculo 4 2 7 5 2 3" xfId="21753" xr:uid="{00000000-0005-0000-0000-000094180000}"/>
    <cellStyle name="Cálculo 4 2 7 5 2 4" xfId="25485" xr:uid="{00000000-0005-0000-0000-000095180000}"/>
    <cellStyle name="Cálculo 4 2 7 5 2 5" xfId="32648" xr:uid="{00000000-0005-0000-0000-000096180000}"/>
    <cellStyle name="Cálculo 4 2 7 5 2 6" xfId="36323" xr:uid="{00000000-0005-0000-0000-000097180000}"/>
    <cellStyle name="Cálculo 4 2 7 5 2 7" xfId="39049" xr:uid="{00000000-0005-0000-0000-000098180000}"/>
    <cellStyle name="Cálculo 4 2 7 5 3" xfId="12326" xr:uid="{00000000-0005-0000-0000-000099180000}"/>
    <cellStyle name="Cálculo 4 2 7 5 4" xfId="19329" xr:uid="{00000000-0005-0000-0000-00009A180000}"/>
    <cellStyle name="Cálculo 4 2 7 5 5" xfId="25279" xr:uid="{00000000-0005-0000-0000-00009B180000}"/>
    <cellStyle name="Cálculo 4 2 7 5 6" xfId="21321" xr:uid="{00000000-0005-0000-0000-00009C180000}"/>
    <cellStyle name="Cálculo 4 2 7 5 7" xfId="29755" xr:uid="{00000000-0005-0000-0000-00009D180000}"/>
    <cellStyle name="Cálculo 4 2 7 5 8" xfId="33731" xr:uid="{00000000-0005-0000-0000-00009E180000}"/>
    <cellStyle name="Cálculo 4 2 7 5 9" xfId="37293" xr:uid="{00000000-0005-0000-0000-00009F180000}"/>
    <cellStyle name="Cálculo 4 2 7 6" xfId="5599" xr:uid="{00000000-0005-0000-0000-0000A0180000}"/>
    <cellStyle name="Cálculo 4 2 7 6 2" xfId="14753" xr:uid="{00000000-0005-0000-0000-0000A1180000}"/>
    <cellStyle name="Cálculo 4 2 7 6 3" xfId="21749" xr:uid="{00000000-0005-0000-0000-0000A2180000}"/>
    <cellStyle name="Cálculo 4 2 7 6 4" xfId="24413" xr:uid="{00000000-0005-0000-0000-0000A3180000}"/>
    <cellStyle name="Cálculo 4 2 7 6 5" xfId="32644" xr:uid="{00000000-0005-0000-0000-0000A4180000}"/>
    <cellStyle name="Cálculo 4 2 7 6 6" xfId="36319" xr:uid="{00000000-0005-0000-0000-0000A5180000}"/>
    <cellStyle name="Cálculo 4 2 7 6 7" xfId="39045" xr:uid="{00000000-0005-0000-0000-0000A6180000}"/>
    <cellStyle name="Cálculo 4 2 7 7" xfId="10778" xr:uid="{00000000-0005-0000-0000-0000A7180000}"/>
    <cellStyle name="Cálculo 4 2 7 8" xfId="16537" xr:uid="{00000000-0005-0000-0000-0000A8180000}"/>
    <cellStyle name="Cálculo 4 2 7 9" xfId="24464" xr:uid="{00000000-0005-0000-0000-0000A9180000}"/>
    <cellStyle name="Cálculo 4 2 8" xfId="2452" xr:uid="{00000000-0005-0000-0000-0000AA180000}"/>
    <cellStyle name="Cálculo 4 2 8 2" xfId="5604" xr:uid="{00000000-0005-0000-0000-0000AB180000}"/>
    <cellStyle name="Cálculo 4 2 8 2 2" xfId="14758" xr:uid="{00000000-0005-0000-0000-0000AC180000}"/>
    <cellStyle name="Cálculo 4 2 8 2 3" xfId="21754" xr:uid="{00000000-0005-0000-0000-0000AD180000}"/>
    <cellStyle name="Cálculo 4 2 8 2 4" xfId="29323" xr:uid="{00000000-0005-0000-0000-0000AE180000}"/>
    <cellStyle name="Cálculo 4 2 8 2 5" xfId="32649" xr:uid="{00000000-0005-0000-0000-0000AF180000}"/>
    <cellStyle name="Cálculo 4 2 8 2 6" xfId="36324" xr:uid="{00000000-0005-0000-0000-0000B0180000}"/>
    <cellStyle name="Cálculo 4 2 8 2 7" xfId="39050" xr:uid="{00000000-0005-0000-0000-0000B1180000}"/>
    <cellStyle name="Cálculo 4 2 8 3" xfId="11606" xr:uid="{00000000-0005-0000-0000-0000B2180000}"/>
    <cellStyle name="Cálculo 4 2 8 4" xfId="18609" xr:uid="{00000000-0005-0000-0000-0000B3180000}"/>
    <cellStyle name="Cálculo 4 2 8 5" xfId="23124" xr:uid="{00000000-0005-0000-0000-0000B4180000}"/>
    <cellStyle name="Cálculo 4 2 8 6" xfId="26196" xr:uid="{00000000-0005-0000-0000-0000B5180000}"/>
    <cellStyle name="Cálculo 4 2 8 7" xfId="17766" xr:uid="{00000000-0005-0000-0000-0000B6180000}"/>
    <cellStyle name="Cálculo 4 2 8 8" xfId="34066" xr:uid="{00000000-0005-0000-0000-0000B7180000}"/>
    <cellStyle name="Cálculo 4 2 8 9" xfId="37628" xr:uid="{00000000-0005-0000-0000-0000B8180000}"/>
    <cellStyle name="Cálculo 4 2 9" xfId="2928" xr:uid="{00000000-0005-0000-0000-0000B9180000}"/>
    <cellStyle name="Cálculo 4 2 9 2" xfId="5605" xr:uid="{00000000-0005-0000-0000-0000BA180000}"/>
    <cellStyle name="Cálculo 4 2 9 2 2" xfId="14759" xr:uid="{00000000-0005-0000-0000-0000BB180000}"/>
    <cellStyle name="Cálculo 4 2 9 2 3" xfId="21755" xr:uid="{00000000-0005-0000-0000-0000BC180000}"/>
    <cellStyle name="Cálculo 4 2 9 2 4" xfId="29446" xr:uid="{00000000-0005-0000-0000-0000BD180000}"/>
    <cellStyle name="Cálculo 4 2 9 2 5" xfId="32650" xr:uid="{00000000-0005-0000-0000-0000BE180000}"/>
    <cellStyle name="Cálculo 4 2 9 2 6" xfId="36325" xr:uid="{00000000-0005-0000-0000-0000BF180000}"/>
    <cellStyle name="Cálculo 4 2 9 2 7" xfId="39051" xr:uid="{00000000-0005-0000-0000-0000C0180000}"/>
    <cellStyle name="Cálculo 4 2 9 3" xfId="12082" xr:uid="{00000000-0005-0000-0000-0000C1180000}"/>
    <cellStyle name="Cálculo 4 2 9 4" xfId="19085" xr:uid="{00000000-0005-0000-0000-0000C2180000}"/>
    <cellStyle name="Cálculo 4 2 9 5" xfId="24224" xr:uid="{00000000-0005-0000-0000-0000C3180000}"/>
    <cellStyle name="Cálculo 4 2 9 6" xfId="23003" xr:uid="{00000000-0005-0000-0000-0000C4180000}"/>
    <cellStyle name="Cálculo 4 2 9 7" xfId="29869" xr:uid="{00000000-0005-0000-0000-0000C5180000}"/>
    <cellStyle name="Cálculo 4 2 9 8" xfId="33839" xr:uid="{00000000-0005-0000-0000-0000C6180000}"/>
    <cellStyle name="Cálculo 4 2 9 9" xfId="37401" xr:uid="{00000000-0005-0000-0000-0000C7180000}"/>
    <cellStyle name="Cálculo 4 20" xfId="29381" xr:uid="{00000000-0005-0000-0000-0000C8180000}"/>
    <cellStyle name="Cálculo 4 3" xfId="1905" xr:uid="{00000000-0005-0000-0000-0000C9180000}"/>
    <cellStyle name="Cálculo 4 3 10" xfId="17402" xr:uid="{00000000-0005-0000-0000-0000CA180000}"/>
    <cellStyle name="Cálculo 4 3 11" xfId="26025" xr:uid="{00000000-0005-0000-0000-0000CB180000}"/>
    <cellStyle name="Cálculo 4 3 12" xfId="30894" xr:uid="{00000000-0005-0000-0000-0000CC180000}"/>
    <cellStyle name="Cálculo 4 3 13" xfId="31408" xr:uid="{00000000-0005-0000-0000-0000CD180000}"/>
    <cellStyle name="Cálculo 4 3 14" xfId="35149" xr:uid="{00000000-0005-0000-0000-0000CE180000}"/>
    <cellStyle name="Cálculo 4 3 2" xfId="2570" xr:uid="{00000000-0005-0000-0000-0000CF180000}"/>
    <cellStyle name="Cálculo 4 3 2 2" xfId="5607" xr:uid="{00000000-0005-0000-0000-0000D0180000}"/>
    <cellStyle name="Cálculo 4 3 2 2 2" xfId="14761" xr:uid="{00000000-0005-0000-0000-0000D1180000}"/>
    <cellStyle name="Cálculo 4 3 2 2 3" xfId="21757" xr:uid="{00000000-0005-0000-0000-0000D2180000}"/>
    <cellStyle name="Cálculo 4 3 2 2 4" xfId="17384" xr:uid="{00000000-0005-0000-0000-0000D3180000}"/>
    <cellStyle name="Cálculo 4 3 2 2 5" xfId="32652" xr:uid="{00000000-0005-0000-0000-0000D4180000}"/>
    <cellStyle name="Cálculo 4 3 2 2 6" xfId="36327" xr:uid="{00000000-0005-0000-0000-0000D5180000}"/>
    <cellStyle name="Cálculo 4 3 2 2 7" xfId="39053" xr:uid="{00000000-0005-0000-0000-0000D6180000}"/>
    <cellStyle name="Cálculo 4 3 2 3" xfId="11724" xr:uid="{00000000-0005-0000-0000-0000D7180000}"/>
    <cellStyle name="Cálculo 4 3 2 4" xfId="18727" xr:uid="{00000000-0005-0000-0000-0000D8180000}"/>
    <cellStyle name="Cálculo 4 3 2 5" xfId="23255" xr:uid="{00000000-0005-0000-0000-0000D9180000}"/>
    <cellStyle name="Cálculo 4 3 2 6" xfId="26254" xr:uid="{00000000-0005-0000-0000-0000DA180000}"/>
    <cellStyle name="Cálculo 4 3 2 7" xfId="25381" xr:uid="{00000000-0005-0000-0000-0000DB180000}"/>
    <cellStyle name="Cálculo 4 3 2 8" xfId="34024" xr:uid="{00000000-0005-0000-0000-0000DC180000}"/>
    <cellStyle name="Cálculo 4 3 2 9" xfId="37586" xr:uid="{00000000-0005-0000-0000-0000DD180000}"/>
    <cellStyle name="Cálculo 4 3 3" xfId="3775" xr:uid="{00000000-0005-0000-0000-0000DE180000}"/>
    <cellStyle name="Cálculo 4 3 3 2" xfId="5608" xr:uid="{00000000-0005-0000-0000-0000DF180000}"/>
    <cellStyle name="Cálculo 4 3 3 2 2" xfId="14762" xr:uid="{00000000-0005-0000-0000-0000E0180000}"/>
    <cellStyle name="Cálculo 4 3 3 2 3" xfId="21758" xr:uid="{00000000-0005-0000-0000-0000E1180000}"/>
    <cellStyle name="Cálculo 4 3 3 2 4" xfId="18085" xr:uid="{00000000-0005-0000-0000-0000E2180000}"/>
    <cellStyle name="Cálculo 4 3 3 2 5" xfId="32653" xr:uid="{00000000-0005-0000-0000-0000E3180000}"/>
    <cellStyle name="Cálculo 4 3 3 2 6" xfId="36328" xr:uid="{00000000-0005-0000-0000-0000E4180000}"/>
    <cellStyle name="Cálculo 4 3 3 2 7" xfId="39054" xr:uid="{00000000-0005-0000-0000-0000E5180000}"/>
    <cellStyle name="Cálculo 4 3 3 3" xfId="12929" xr:uid="{00000000-0005-0000-0000-0000E6180000}"/>
    <cellStyle name="Cálculo 4 3 3 4" xfId="19928" xr:uid="{00000000-0005-0000-0000-0000E7180000}"/>
    <cellStyle name="Cálculo 4 3 3 5" xfId="25245" xr:uid="{00000000-0005-0000-0000-0000E8180000}"/>
    <cellStyle name="Cálculo 4 3 3 6" xfId="19607" xr:uid="{00000000-0005-0000-0000-0000E9180000}"/>
    <cellStyle name="Cálculo 4 3 3 7" xfId="24049" xr:uid="{00000000-0005-0000-0000-0000EA180000}"/>
    <cellStyle name="Cálculo 4 3 3 8" xfId="33526" xr:uid="{00000000-0005-0000-0000-0000EB180000}"/>
    <cellStyle name="Cálculo 4 3 3 9" xfId="37194" xr:uid="{00000000-0005-0000-0000-0000EC180000}"/>
    <cellStyle name="Cálculo 4 3 4" xfId="4265" xr:uid="{00000000-0005-0000-0000-0000ED180000}"/>
    <cellStyle name="Cálculo 4 3 4 2" xfId="5609" xr:uid="{00000000-0005-0000-0000-0000EE180000}"/>
    <cellStyle name="Cálculo 4 3 4 2 2" xfId="14763" xr:uid="{00000000-0005-0000-0000-0000EF180000}"/>
    <cellStyle name="Cálculo 4 3 4 2 3" xfId="21759" xr:uid="{00000000-0005-0000-0000-0000F0180000}"/>
    <cellStyle name="Cálculo 4 3 4 2 4" xfId="27003" xr:uid="{00000000-0005-0000-0000-0000F1180000}"/>
    <cellStyle name="Cálculo 4 3 4 2 5" xfId="32654" xr:uid="{00000000-0005-0000-0000-0000F2180000}"/>
    <cellStyle name="Cálculo 4 3 4 2 6" xfId="36329" xr:uid="{00000000-0005-0000-0000-0000F3180000}"/>
    <cellStyle name="Cálculo 4 3 4 2 7" xfId="39055" xr:uid="{00000000-0005-0000-0000-0000F4180000}"/>
    <cellStyle name="Cálculo 4 3 4 3" xfId="13419" xr:uid="{00000000-0005-0000-0000-0000F5180000}"/>
    <cellStyle name="Cálculo 4 3 4 4" xfId="20417" xr:uid="{00000000-0005-0000-0000-0000F6180000}"/>
    <cellStyle name="Cálculo 4 3 4 5" xfId="27699" xr:uid="{00000000-0005-0000-0000-0000F7180000}"/>
    <cellStyle name="Cálculo 4 3 4 6" xfId="26674" xr:uid="{00000000-0005-0000-0000-0000F8180000}"/>
    <cellStyle name="Cálculo 4 3 4 7" xfId="27262" xr:uid="{00000000-0005-0000-0000-0000F9180000}"/>
    <cellStyle name="Cálculo 4 3 4 8" xfId="28554" xr:uid="{00000000-0005-0000-0000-0000FA180000}"/>
    <cellStyle name="Cálculo 4 3 4 9" xfId="19710" xr:uid="{00000000-0005-0000-0000-0000FB180000}"/>
    <cellStyle name="Cálculo 4 3 5" xfId="2874" xr:uid="{00000000-0005-0000-0000-0000FC180000}"/>
    <cellStyle name="Cálculo 4 3 5 2" xfId="5610" xr:uid="{00000000-0005-0000-0000-0000FD180000}"/>
    <cellStyle name="Cálculo 4 3 5 2 2" xfId="14764" xr:uid="{00000000-0005-0000-0000-0000FE180000}"/>
    <cellStyle name="Cálculo 4 3 5 2 3" xfId="21760" xr:uid="{00000000-0005-0000-0000-0000FF180000}"/>
    <cellStyle name="Cálculo 4 3 5 2 4" xfId="24913" xr:uid="{00000000-0005-0000-0000-000000190000}"/>
    <cellStyle name="Cálculo 4 3 5 2 5" xfId="32655" xr:uid="{00000000-0005-0000-0000-000001190000}"/>
    <cellStyle name="Cálculo 4 3 5 2 6" xfId="36330" xr:uid="{00000000-0005-0000-0000-000002190000}"/>
    <cellStyle name="Cálculo 4 3 5 2 7" xfId="39056" xr:uid="{00000000-0005-0000-0000-000003190000}"/>
    <cellStyle name="Cálculo 4 3 5 3" xfId="12028" xr:uid="{00000000-0005-0000-0000-000004190000}"/>
    <cellStyle name="Cálculo 4 3 5 4" xfId="19031" xr:uid="{00000000-0005-0000-0000-000005190000}"/>
    <cellStyle name="Cálculo 4 3 5 5" xfId="19551" xr:uid="{00000000-0005-0000-0000-000006190000}"/>
    <cellStyle name="Cálculo 4 3 5 6" xfId="19628" xr:uid="{00000000-0005-0000-0000-000007190000}"/>
    <cellStyle name="Cálculo 4 3 5 7" xfId="29897" xr:uid="{00000000-0005-0000-0000-000008190000}"/>
    <cellStyle name="Cálculo 4 3 5 8" xfId="33874" xr:uid="{00000000-0005-0000-0000-000009190000}"/>
    <cellStyle name="Cálculo 4 3 5 9" xfId="37436" xr:uid="{00000000-0005-0000-0000-00000A190000}"/>
    <cellStyle name="Cálculo 4 3 6" xfId="2881" xr:uid="{00000000-0005-0000-0000-00000B190000}"/>
    <cellStyle name="Cálculo 4 3 6 2" xfId="5611" xr:uid="{00000000-0005-0000-0000-00000C190000}"/>
    <cellStyle name="Cálculo 4 3 6 2 2" xfId="14765" xr:uid="{00000000-0005-0000-0000-00000D190000}"/>
    <cellStyle name="Cálculo 4 3 6 2 3" xfId="21761" xr:uid="{00000000-0005-0000-0000-00000E190000}"/>
    <cellStyle name="Cálculo 4 3 6 2 4" xfId="24906" xr:uid="{00000000-0005-0000-0000-00000F190000}"/>
    <cellStyle name="Cálculo 4 3 6 2 5" xfId="32656" xr:uid="{00000000-0005-0000-0000-000010190000}"/>
    <cellStyle name="Cálculo 4 3 6 2 6" xfId="36331" xr:uid="{00000000-0005-0000-0000-000011190000}"/>
    <cellStyle name="Cálculo 4 3 6 2 7" xfId="39057" xr:uid="{00000000-0005-0000-0000-000012190000}"/>
    <cellStyle name="Cálculo 4 3 6 3" xfId="12035" xr:uid="{00000000-0005-0000-0000-000013190000}"/>
    <cellStyle name="Cálculo 4 3 6 4" xfId="19038" xr:uid="{00000000-0005-0000-0000-000014190000}"/>
    <cellStyle name="Cálculo 4 3 6 5" xfId="28343" xr:uid="{00000000-0005-0000-0000-000015190000}"/>
    <cellStyle name="Cálculo 4 3 6 6" xfId="26369" xr:uid="{00000000-0005-0000-0000-000016190000}"/>
    <cellStyle name="Cálculo 4 3 6 7" xfId="22584" xr:uid="{00000000-0005-0000-0000-000017190000}"/>
    <cellStyle name="Cálculo 4 3 6 8" xfId="33854" xr:uid="{00000000-0005-0000-0000-000018190000}"/>
    <cellStyle name="Cálculo 4 3 6 9" xfId="37416" xr:uid="{00000000-0005-0000-0000-000019190000}"/>
    <cellStyle name="Cálculo 4 3 7" xfId="5606" xr:uid="{00000000-0005-0000-0000-00001A190000}"/>
    <cellStyle name="Cálculo 4 3 7 2" xfId="14760" xr:uid="{00000000-0005-0000-0000-00001B190000}"/>
    <cellStyle name="Cálculo 4 3 7 3" xfId="21756" xr:uid="{00000000-0005-0000-0000-00001C190000}"/>
    <cellStyle name="Cálculo 4 3 7 4" xfId="29321" xr:uid="{00000000-0005-0000-0000-00001D190000}"/>
    <cellStyle name="Cálculo 4 3 7 5" xfId="32651" xr:uid="{00000000-0005-0000-0000-00001E190000}"/>
    <cellStyle name="Cálculo 4 3 7 6" xfId="36326" xr:uid="{00000000-0005-0000-0000-00001F190000}"/>
    <cellStyle name="Cálculo 4 3 7 7" xfId="39052" xr:uid="{00000000-0005-0000-0000-000020190000}"/>
    <cellStyle name="Cálculo 4 3 8" xfId="11059" xr:uid="{00000000-0005-0000-0000-000021190000}"/>
    <cellStyle name="Cálculo 4 3 9" xfId="15468" xr:uid="{00000000-0005-0000-0000-000022190000}"/>
    <cellStyle name="Cálculo 4 4" xfId="2279" xr:uid="{00000000-0005-0000-0000-000023190000}"/>
    <cellStyle name="Cálculo 4 4 10" xfId="23221" xr:uid="{00000000-0005-0000-0000-000024190000}"/>
    <cellStyle name="Cálculo 4 4 11" xfId="26108" xr:uid="{00000000-0005-0000-0000-000025190000}"/>
    <cellStyle name="Cálculo 4 4 12" xfId="28529" xr:uid="{00000000-0005-0000-0000-000026190000}"/>
    <cellStyle name="Cálculo 4 4 13" xfId="29619" xr:uid="{00000000-0005-0000-0000-000027190000}"/>
    <cellStyle name="Cálculo 4 4 14" xfId="33607" xr:uid="{00000000-0005-0000-0000-000028190000}"/>
    <cellStyle name="Cálculo 4 4 2" xfId="2679" xr:uid="{00000000-0005-0000-0000-000029190000}"/>
    <cellStyle name="Cálculo 4 4 2 2" xfId="5613" xr:uid="{00000000-0005-0000-0000-00002A190000}"/>
    <cellStyle name="Cálculo 4 4 2 2 2" xfId="14767" xr:uid="{00000000-0005-0000-0000-00002B190000}"/>
    <cellStyle name="Cálculo 4 4 2 2 3" xfId="21763" xr:uid="{00000000-0005-0000-0000-00002C190000}"/>
    <cellStyle name="Cálculo 4 4 2 2 4" xfId="24911" xr:uid="{00000000-0005-0000-0000-00002D190000}"/>
    <cellStyle name="Cálculo 4 4 2 2 5" xfId="32658" xr:uid="{00000000-0005-0000-0000-00002E190000}"/>
    <cellStyle name="Cálculo 4 4 2 2 6" xfId="36333" xr:uid="{00000000-0005-0000-0000-00002F190000}"/>
    <cellStyle name="Cálculo 4 4 2 2 7" xfId="39059" xr:uid="{00000000-0005-0000-0000-000030190000}"/>
    <cellStyle name="Cálculo 4 4 2 3" xfId="11833" xr:uid="{00000000-0005-0000-0000-000031190000}"/>
    <cellStyle name="Cálculo 4 4 2 4" xfId="18836" xr:uid="{00000000-0005-0000-0000-000032190000}"/>
    <cellStyle name="Cálculo 4 4 2 5" xfId="17441" xr:uid="{00000000-0005-0000-0000-000033190000}"/>
    <cellStyle name="Cálculo 4 4 2 6" xfId="22664" xr:uid="{00000000-0005-0000-0000-000034190000}"/>
    <cellStyle name="Cálculo 4 4 2 7" xfId="29986" xr:uid="{00000000-0005-0000-0000-000035190000}"/>
    <cellStyle name="Cálculo 4 4 2 8" xfId="31521" xr:uid="{00000000-0005-0000-0000-000036190000}"/>
    <cellStyle name="Cálculo 4 4 2 9" xfId="35231" xr:uid="{00000000-0005-0000-0000-000037190000}"/>
    <cellStyle name="Cálculo 4 4 3" xfId="3961" xr:uid="{00000000-0005-0000-0000-000038190000}"/>
    <cellStyle name="Cálculo 4 4 3 2" xfId="5614" xr:uid="{00000000-0005-0000-0000-000039190000}"/>
    <cellStyle name="Cálculo 4 4 3 2 2" xfId="14768" xr:uid="{00000000-0005-0000-0000-00003A190000}"/>
    <cellStyle name="Cálculo 4 4 3 2 3" xfId="21764" xr:uid="{00000000-0005-0000-0000-00003B190000}"/>
    <cellStyle name="Cálculo 4 4 3 2 4" xfId="9468" xr:uid="{00000000-0005-0000-0000-00003C190000}"/>
    <cellStyle name="Cálculo 4 4 3 2 5" xfId="32659" xr:uid="{00000000-0005-0000-0000-00003D190000}"/>
    <cellStyle name="Cálculo 4 4 3 2 6" xfId="36334" xr:uid="{00000000-0005-0000-0000-00003E190000}"/>
    <cellStyle name="Cálculo 4 4 3 2 7" xfId="39060" xr:uid="{00000000-0005-0000-0000-00003F190000}"/>
    <cellStyle name="Cálculo 4 4 3 3" xfId="13115" xr:uid="{00000000-0005-0000-0000-000040190000}"/>
    <cellStyle name="Cálculo 4 4 3 4" xfId="20113" xr:uid="{00000000-0005-0000-0000-000041190000}"/>
    <cellStyle name="Cálculo 4 4 3 5" xfId="27849" xr:uid="{00000000-0005-0000-0000-000042190000}"/>
    <cellStyle name="Cálculo 4 4 3 6" xfId="24483" xr:uid="{00000000-0005-0000-0000-000043190000}"/>
    <cellStyle name="Cálculo 4 4 3 7" xfId="17956" xr:uid="{00000000-0005-0000-0000-000044190000}"/>
    <cellStyle name="Cálculo 4 4 3 8" xfId="25961" xr:uid="{00000000-0005-0000-0000-000045190000}"/>
    <cellStyle name="Cálculo 4 4 3 9" xfId="31017" xr:uid="{00000000-0005-0000-0000-000046190000}"/>
    <cellStyle name="Cálculo 4 4 4" xfId="4399" xr:uid="{00000000-0005-0000-0000-000047190000}"/>
    <cellStyle name="Cálculo 4 4 4 2" xfId="5615" xr:uid="{00000000-0005-0000-0000-000048190000}"/>
    <cellStyle name="Cálculo 4 4 4 2 2" xfId="14769" xr:uid="{00000000-0005-0000-0000-000049190000}"/>
    <cellStyle name="Cálculo 4 4 4 2 3" xfId="21765" xr:uid="{00000000-0005-0000-0000-00004A190000}"/>
    <cellStyle name="Cálculo 4 4 4 2 4" xfId="27022" xr:uid="{00000000-0005-0000-0000-00004B190000}"/>
    <cellStyle name="Cálculo 4 4 4 2 5" xfId="32660" xr:uid="{00000000-0005-0000-0000-00004C190000}"/>
    <cellStyle name="Cálculo 4 4 4 2 6" xfId="36335" xr:uid="{00000000-0005-0000-0000-00004D190000}"/>
    <cellStyle name="Cálculo 4 4 4 2 7" xfId="39061" xr:uid="{00000000-0005-0000-0000-00004E190000}"/>
    <cellStyle name="Cálculo 4 4 4 3" xfId="13553" xr:uid="{00000000-0005-0000-0000-00004F190000}"/>
    <cellStyle name="Cálculo 4 4 4 4" xfId="20551" xr:uid="{00000000-0005-0000-0000-000050190000}"/>
    <cellStyle name="Cálculo 4 4 4 5" xfId="19529" xr:uid="{00000000-0005-0000-0000-000051190000}"/>
    <cellStyle name="Cálculo 4 4 4 6" xfId="10111" xr:uid="{00000000-0005-0000-0000-000052190000}"/>
    <cellStyle name="Cálculo 4 4 4 7" xfId="31899" xr:uid="{00000000-0005-0000-0000-000053190000}"/>
    <cellStyle name="Cálculo 4 4 4 8" xfId="31741" xr:uid="{00000000-0005-0000-0000-000054190000}"/>
    <cellStyle name="Cálculo 4 4 4 9" xfId="35421" xr:uid="{00000000-0005-0000-0000-000055190000}"/>
    <cellStyle name="Cálculo 4 4 5" xfId="4653" xr:uid="{00000000-0005-0000-0000-000056190000}"/>
    <cellStyle name="Cálculo 4 4 5 2" xfId="5616" xr:uid="{00000000-0005-0000-0000-000057190000}"/>
    <cellStyle name="Cálculo 4 4 5 2 2" xfId="14770" xr:uid="{00000000-0005-0000-0000-000058190000}"/>
    <cellStyle name="Cálculo 4 4 5 2 3" xfId="21766" xr:uid="{00000000-0005-0000-0000-000059190000}"/>
    <cellStyle name="Cálculo 4 4 5 2 4" xfId="22817" xr:uid="{00000000-0005-0000-0000-00005A190000}"/>
    <cellStyle name="Cálculo 4 4 5 2 5" xfId="32661" xr:uid="{00000000-0005-0000-0000-00005B190000}"/>
    <cellStyle name="Cálculo 4 4 5 2 6" xfId="36336" xr:uid="{00000000-0005-0000-0000-00005C190000}"/>
    <cellStyle name="Cálculo 4 4 5 2 7" xfId="39062" xr:uid="{00000000-0005-0000-0000-00005D190000}"/>
    <cellStyle name="Cálculo 4 4 5 3" xfId="13807" xr:uid="{00000000-0005-0000-0000-00005E190000}"/>
    <cellStyle name="Cálculo 4 4 5 4" xfId="20805" xr:uid="{00000000-0005-0000-0000-00005F190000}"/>
    <cellStyle name="Cálculo 4 4 5 5" xfId="27511" xr:uid="{00000000-0005-0000-0000-000060190000}"/>
    <cellStyle name="Cálculo 4 4 5 6" xfId="29263" xr:uid="{00000000-0005-0000-0000-000061190000}"/>
    <cellStyle name="Cálculo 4 4 5 7" xfId="19548" xr:uid="{00000000-0005-0000-0000-000062190000}"/>
    <cellStyle name="Cálculo 4 4 5 8" xfId="32195" xr:uid="{00000000-0005-0000-0000-000063190000}"/>
    <cellStyle name="Cálculo 4 4 5 9" xfId="35870" xr:uid="{00000000-0005-0000-0000-000064190000}"/>
    <cellStyle name="Cálculo 4 4 6" xfId="4899" xr:uid="{00000000-0005-0000-0000-000065190000}"/>
    <cellStyle name="Cálculo 4 4 6 2" xfId="5617" xr:uid="{00000000-0005-0000-0000-000066190000}"/>
    <cellStyle name="Cálculo 4 4 6 2 2" xfId="14771" xr:uid="{00000000-0005-0000-0000-000067190000}"/>
    <cellStyle name="Cálculo 4 4 6 2 3" xfId="21767" xr:uid="{00000000-0005-0000-0000-000068190000}"/>
    <cellStyle name="Cálculo 4 4 6 2 4" xfId="18161" xr:uid="{00000000-0005-0000-0000-000069190000}"/>
    <cellStyle name="Cálculo 4 4 6 2 5" xfId="32662" xr:uid="{00000000-0005-0000-0000-00006A190000}"/>
    <cellStyle name="Cálculo 4 4 6 2 6" xfId="36337" xr:uid="{00000000-0005-0000-0000-00006B190000}"/>
    <cellStyle name="Cálculo 4 4 6 2 7" xfId="39063" xr:uid="{00000000-0005-0000-0000-00006C190000}"/>
    <cellStyle name="Cálculo 4 4 6 3" xfId="14053" xr:uid="{00000000-0005-0000-0000-00006D190000}"/>
    <cellStyle name="Cálculo 4 4 6 4" xfId="21051" xr:uid="{00000000-0005-0000-0000-00006E190000}"/>
    <cellStyle name="Cálculo 4 4 6 5" xfId="27389" xr:uid="{00000000-0005-0000-0000-00006F190000}"/>
    <cellStyle name="Cálculo 4 4 6 6" xfId="22692" xr:uid="{00000000-0005-0000-0000-000070190000}"/>
    <cellStyle name="Cálculo 4 4 6 7" xfId="31945" xr:uid="{00000000-0005-0000-0000-000071190000}"/>
    <cellStyle name="Cálculo 4 4 6 8" xfId="35623" xr:uid="{00000000-0005-0000-0000-000072190000}"/>
    <cellStyle name="Cálculo 4 4 6 9" xfId="38534" xr:uid="{00000000-0005-0000-0000-000073190000}"/>
    <cellStyle name="Cálculo 4 4 7" xfId="5612" xr:uid="{00000000-0005-0000-0000-000074190000}"/>
    <cellStyle name="Cálculo 4 4 7 2" xfId="14766" xr:uid="{00000000-0005-0000-0000-000075190000}"/>
    <cellStyle name="Cálculo 4 4 7 3" xfId="21762" xr:uid="{00000000-0005-0000-0000-000076190000}"/>
    <cellStyle name="Cálculo 4 4 7 4" xfId="27023" xr:uid="{00000000-0005-0000-0000-000077190000}"/>
    <cellStyle name="Cálculo 4 4 7 5" xfId="32657" xr:uid="{00000000-0005-0000-0000-000078190000}"/>
    <cellStyle name="Cálculo 4 4 7 6" xfId="36332" xr:uid="{00000000-0005-0000-0000-000079190000}"/>
    <cellStyle name="Cálculo 4 4 7 7" xfId="39058" xr:uid="{00000000-0005-0000-0000-00007A190000}"/>
    <cellStyle name="Cálculo 4 4 8" xfId="11433" xr:uid="{00000000-0005-0000-0000-00007B190000}"/>
    <cellStyle name="Cálculo 4 4 9" xfId="18436" xr:uid="{00000000-0005-0000-0000-00007C190000}"/>
    <cellStyle name="Cálculo 4 5" xfId="1803" xr:uid="{00000000-0005-0000-0000-00007D190000}"/>
    <cellStyle name="Cálculo 4 5 10" xfId="22577" xr:uid="{00000000-0005-0000-0000-00007E190000}"/>
    <cellStyle name="Cálculo 4 5 11" xfId="26006" xr:uid="{00000000-0005-0000-0000-00007F190000}"/>
    <cellStyle name="Cálculo 4 5 12" xfId="17815" xr:uid="{00000000-0005-0000-0000-000080190000}"/>
    <cellStyle name="Cálculo 4 5 13" xfId="34857" xr:uid="{00000000-0005-0000-0000-000081190000}"/>
    <cellStyle name="Cálculo 4 5 14" xfId="38354" xr:uid="{00000000-0005-0000-0000-000082190000}"/>
    <cellStyle name="Cálculo 4 5 2" xfId="2547" xr:uid="{00000000-0005-0000-0000-000083190000}"/>
    <cellStyle name="Cálculo 4 5 2 2" xfId="5619" xr:uid="{00000000-0005-0000-0000-000084190000}"/>
    <cellStyle name="Cálculo 4 5 2 2 2" xfId="14773" xr:uid="{00000000-0005-0000-0000-000085190000}"/>
    <cellStyle name="Cálculo 4 5 2 2 3" xfId="21769" xr:uid="{00000000-0005-0000-0000-000086190000}"/>
    <cellStyle name="Cálculo 4 5 2 2 4" xfId="27024" xr:uid="{00000000-0005-0000-0000-000087190000}"/>
    <cellStyle name="Cálculo 4 5 2 2 5" xfId="32664" xr:uid="{00000000-0005-0000-0000-000088190000}"/>
    <cellStyle name="Cálculo 4 5 2 2 6" xfId="36339" xr:uid="{00000000-0005-0000-0000-000089190000}"/>
    <cellStyle name="Cálculo 4 5 2 2 7" xfId="39065" xr:uid="{00000000-0005-0000-0000-00008A190000}"/>
    <cellStyle name="Cálculo 4 5 2 3" xfId="11701" xr:uid="{00000000-0005-0000-0000-00008B190000}"/>
    <cellStyle name="Cálculo 4 5 2 4" xfId="18704" xr:uid="{00000000-0005-0000-0000-00008C190000}"/>
    <cellStyle name="Cálculo 4 5 2 5" xfId="23140" xr:uid="{00000000-0005-0000-0000-00008D190000}"/>
    <cellStyle name="Cálculo 4 5 2 6" xfId="26243" xr:uid="{00000000-0005-0000-0000-00008E190000}"/>
    <cellStyle name="Cálculo 4 5 2 7" xfId="30051" xr:uid="{00000000-0005-0000-0000-00008F190000}"/>
    <cellStyle name="Cálculo 4 5 2 8" xfId="31503" xr:uid="{00000000-0005-0000-0000-000090190000}"/>
    <cellStyle name="Cálculo 4 5 2 9" xfId="35213" xr:uid="{00000000-0005-0000-0000-000091190000}"/>
    <cellStyle name="Cálculo 4 5 3" xfId="3721" xr:uid="{00000000-0005-0000-0000-000092190000}"/>
    <cellStyle name="Cálculo 4 5 3 2" xfId="5620" xr:uid="{00000000-0005-0000-0000-000093190000}"/>
    <cellStyle name="Cálculo 4 5 3 2 2" xfId="14774" xr:uid="{00000000-0005-0000-0000-000094190000}"/>
    <cellStyle name="Cálculo 4 5 3 2 3" xfId="21770" xr:uid="{00000000-0005-0000-0000-000095190000}"/>
    <cellStyle name="Cálculo 4 5 3 2 4" xfId="27021" xr:uid="{00000000-0005-0000-0000-000096190000}"/>
    <cellStyle name="Cálculo 4 5 3 2 5" xfId="32665" xr:uid="{00000000-0005-0000-0000-000097190000}"/>
    <cellStyle name="Cálculo 4 5 3 2 6" xfId="36340" xr:uid="{00000000-0005-0000-0000-000098190000}"/>
    <cellStyle name="Cálculo 4 5 3 2 7" xfId="39066" xr:uid="{00000000-0005-0000-0000-000099190000}"/>
    <cellStyle name="Cálculo 4 5 3 3" xfId="12875" xr:uid="{00000000-0005-0000-0000-00009A190000}"/>
    <cellStyle name="Cálculo 4 5 3 4" xfId="19874" xr:uid="{00000000-0005-0000-0000-00009B190000}"/>
    <cellStyle name="Cálculo 4 5 3 5" xfId="27969" xr:uid="{00000000-0005-0000-0000-00009C190000}"/>
    <cellStyle name="Cálculo 4 5 3 6" xfId="17666" xr:uid="{00000000-0005-0000-0000-00009D190000}"/>
    <cellStyle name="Cálculo 4 5 3 7" xfId="24349" xr:uid="{00000000-0005-0000-0000-00009E190000}"/>
    <cellStyle name="Cálculo 4 5 3 8" xfId="30905" xr:uid="{00000000-0005-0000-0000-00009F190000}"/>
    <cellStyle name="Cálculo 4 5 3 9" xfId="34843" xr:uid="{00000000-0005-0000-0000-0000A0190000}"/>
    <cellStyle name="Cálculo 4 5 4" xfId="4225" xr:uid="{00000000-0005-0000-0000-0000A1190000}"/>
    <cellStyle name="Cálculo 4 5 4 2" xfId="5621" xr:uid="{00000000-0005-0000-0000-0000A2190000}"/>
    <cellStyle name="Cálculo 4 5 4 2 2" xfId="14775" xr:uid="{00000000-0005-0000-0000-0000A3190000}"/>
    <cellStyle name="Cálculo 4 5 4 2 3" xfId="21771" xr:uid="{00000000-0005-0000-0000-0000A4190000}"/>
    <cellStyle name="Cálculo 4 5 4 2 4" xfId="24055" xr:uid="{00000000-0005-0000-0000-0000A5190000}"/>
    <cellStyle name="Cálculo 4 5 4 2 5" xfId="32666" xr:uid="{00000000-0005-0000-0000-0000A6190000}"/>
    <cellStyle name="Cálculo 4 5 4 2 6" xfId="36341" xr:uid="{00000000-0005-0000-0000-0000A7190000}"/>
    <cellStyle name="Cálculo 4 5 4 2 7" xfId="39067" xr:uid="{00000000-0005-0000-0000-0000A8190000}"/>
    <cellStyle name="Cálculo 4 5 4 3" xfId="13379" xr:uid="{00000000-0005-0000-0000-0000A9190000}"/>
    <cellStyle name="Cálculo 4 5 4 4" xfId="20377" xr:uid="{00000000-0005-0000-0000-0000AA190000}"/>
    <cellStyle name="Cálculo 4 5 4 5" xfId="27714" xr:uid="{00000000-0005-0000-0000-0000AB190000}"/>
    <cellStyle name="Cálculo 4 5 4 6" xfId="28147" xr:uid="{00000000-0005-0000-0000-0000AC190000}"/>
    <cellStyle name="Cálculo 4 5 4 7" xfId="15497" xr:uid="{00000000-0005-0000-0000-0000AD190000}"/>
    <cellStyle name="Cálculo 4 5 4 8" xfId="33355" xr:uid="{00000000-0005-0000-0000-0000AE190000}"/>
    <cellStyle name="Cálculo 4 5 4 9" xfId="37030" xr:uid="{00000000-0005-0000-0000-0000AF190000}"/>
    <cellStyle name="Cálculo 4 5 5" xfId="3141" xr:uid="{00000000-0005-0000-0000-0000B0190000}"/>
    <cellStyle name="Cálculo 4 5 5 2" xfId="5622" xr:uid="{00000000-0005-0000-0000-0000B1190000}"/>
    <cellStyle name="Cálculo 4 5 5 2 2" xfId="14776" xr:uid="{00000000-0005-0000-0000-0000B2190000}"/>
    <cellStyle name="Cálculo 4 5 5 2 3" xfId="21772" xr:uid="{00000000-0005-0000-0000-0000B3190000}"/>
    <cellStyle name="Cálculo 4 5 5 2 4" xfId="27025" xr:uid="{00000000-0005-0000-0000-0000B4190000}"/>
    <cellStyle name="Cálculo 4 5 5 2 5" xfId="32667" xr:uid="{00000000-0005-0000-0000-0000B5190000}"/>
    <cellStyle name="Cálculo 4 5 5 2 6" xfId="36342" xr:uid="{00000000-0005-0000-0000-0000B6190000}"/>
    <cellStyle name="Cálculo 4 5 5 2 7" xfId="39068" xr:uid="{00000000-0005-0000-0000-0000B7190000}"/>
    <cellStyle name="Cálculo 4 5 5 3" xfId="12295" xr:uid="{00000000-0005-0000-0000-0000B8190000}"/>
    <cellStyle name="Cálculo 4 5 5 4" xfId="19298" xr:uid="{00000000-0005-0000-0000-0000B9190000}"/>
    <cellStyle name="Cálculo 4 5 5 5" xfId="19689" xr:uid="{00000000-0005-0000-0000-0000BA190000}"/>
    <cellStyle name="Cálculo 4 5 5 6" xfId="22618" xr:uid="{00000000-0005-0000-0000-0000BB190000}"/>
    <cellStyle name="Cálculo 4 5 5 7" xfId="29770" xr:uid="{00000000-0005-0000-0000-0000BC190000}"/>
    <cellStyle name="Cálculo 4 5 5 8" xfId="31119" xr:uid="{00000000-0005-0000-0000-0000BD190000}"/>
    <cellStyle name="Cálculo 4 5 5 9" xfId="28113" xr:uid="{00000000-0005-0000-0000-0000BE190000}"/>
    <cellStyle name="Cálculo 4 5 6" xfId="3146" xr:uid="{00000000-0005-0000-0000-0000BF190000}"/>
    <cellStyle name="Cálculo 4 5 6 2" xfId="5623" xr:uid="{00000000-0005-0000-0000-0000C0190000}"/>
    <cellStyle name="Cálculo 4 5 6 2 2" xfId="14777" xr:uid="{00000000-0005-0000-0000-0000C1190000}"/>
    <cellStyle name="Cálculo 4 5 6 2 3" xfId="21773" xr:uid="{00000000-0005-0000-0000-0000C2190000}"/>
    <cellStyle name="Cálculo 4 5 6 2 4" xfId="17494" xr:uid="{00000000-0005-0000-0000-0000C3190000}"/>
    <cellStyle name="Cálculo 4 5 6 2 5" xfId="32668" xr:uid="{00000000-0005-0000-0000-0000C4190000}"/>
    <cellStyle name="Cálculo 4 5 6 2 6" xfId="36343" xr:uid="{00000000-0005-0000-0000-0000C5190000}"/>
    <cellStyle name="Cálculo 4 5 6 2 7" xfId="39069" xr:uid="{00000000-0005-0000-0000-0000C6190000}"/>
    <cellStyle name="Cálculo 4 5 6 3" xfId="12300" xr:uid="{00000000-0005-0000-0000-0000C7190000}"/>
    <cellStyle name="Cálculo 4 5 6 4" xfId="19303" xr:uid="{00000000-0005-0000-0000-0000C8190000}"/>
    <cellStyle name="Cálculo 4 5 6 5" xfId="22737" xr:uid="{00000000-0005-0000-0000-0000C9190000}"/>
    <cellStyle name="Cálculo 4 5 6 6" xfId="21342" xr:uid="{00000000-0005-0000-0000-0000CA190000}"/>
    <cellStyle name="Cálculo 4 5 6 7" xfId="25197" xr:uid="{00000000-0005-0000-0000-0000CB190000}"/>
    <cellStyle name="Cálculo 4 5 6 8" xfId="31582" xr:uid="{00000000-0005-0000-0000-0000CC190000}"/>
    <cellStyle name="Cálculo 4 5 6 9" xfId="35292" xr:uid="{00000000-0005-0000-0000-0000CD190000}"/>
    <cellStyle name="Cálculo 4 5 7" xfId="5618" xr:uid="{00000000-0005-0000-0000-0000CE190000}"/>
    <cellStyle name="Cálculo 4 5 7 2" xfId="14772" xr:uid="{00000000-0005-0000-0000-0000CF190000}"/>
    <cellStyle name="Cálculo 4 5 7 3" xfId="21768" xr:uid="{00000000-0005-0000-0000-0000D0190000}"/>
    <cellStyle name="Cálculo 4 5 7 4" xfId="17257" xr:uid="{00000000-0005-0000-0000-0000D1190000}"/>
    <cellStyle name="Cálculo 4 5 7 5" xfId="32663" xr:uid="{00000000-0005-0000-0000-0000D2190000}"/>
    <cellStyle name="Cálculo 4 5 7 6" xfId="36338" xr:uid="{00000000-0005-0000-0000-0000D3190000}"/>
    <cellStyle name="Cálculo 4 5 7 7" xfId="39064" xr:uid="{00000000-0005-0000-0000-0000D4190000}"/>
    <cellStyle name="Cálculo 4 5 8" xfId="10957" xr:uid="{00000000-0005-0000-0000-0000D5190000}"/>
    <cellStyle name="Cálculo 4 5 9" xfId="9603" xr:uid="{00000000-0005-0000-0000-0000D6190000}"/>
    <cellStyle name="Cálculo 4 6" xfId="2030" xr:uid="{00000000-0005-0000-0000-0000D7190000}"/>
    <cellStyle name="Cálculo 4 6 10" xfId="28483" xr:uid="{00000000-0005-0000-0000-0000D8190000}"/>
    <cellStyle name="Cálculo 4 6 11" xfId="28060" xr:uid="{00000000-0005-0000-0000-0000D9190000}"/>
    <cellStyle name="Cálculo 4 6 12" xfId="30862" xr:uid="{00000000-0005-0000-0000-0000DA190000}"/>
    <cellStyle name="Cálculo 4 6 13" xfId="34802" xr:uid="{00000000-0005-0000-0000-0000DB190000}"/>
    <cellStyle name="Cálculo 4 6 14" xfId="38345" xr:uid="{00000000-0005-0000-0000-0000DC190000}"/>
    <cellStyle name="Cálculo 4 6 2" xfId="2575" xr:uid="{00000000-0005-0000-0000-0000DD190000}"/>
    <cellStyle name="Cálculo 4 6 2 2" xfId="5625" xr:uid="{00000000-0005-0000-0000-0000DE190000}"/>
    <cellStyle name="Cálculo 4 6 2 2 2" xfId="14779" xr:uid="{00000000-0005-0000-0000-0000DF190000}"/>
    <cellStyle name="Cálculo 4 6 2 2 3" xfId="21775" xr:uid="{00000000-0005-0000-0000-0000E0190000}"/>
    <cellStyle name="Cálculo 4 6 2 2 4" xfId="20055" xr:uid="{00000000-0005-0000-0000-0000E1190000}"/>
    <cellStyle name="Cálculo 4 6 2 2 5" xfId="32670" xr:uid="{00000000-0005-0000-0000-0000E2190000}"/>
    <cellStyle name="Cálculo 4 6 2 2 6" xfId="36345" xr:uid="{00000000-0005-0000-0000-0000E3190000}"/>
    <cellStyle name="Cálculo 4 6 2 2 7" xfId="39071" xr:uid="{00000000-0005-0000-0000-0000E4190000}"/>
    <cellStyle name="Cálculo 4 6 2 3" xfId="11729" xr:uid="{00000000-0005-0000-0000-0000E5190000}"/>
    <cellStyle name="Cálculo 4 6 2 4" xfId="18732" xr:uid="{00000000-0005-0000-0000-0000E6190000}"/>
    <cellStyle name="Cálculo 4 6 2 5" xfId="23071" xr:uid="{00000000-0005-0000-0000-0000E7190000}"/>
    <cellStyle name="Cálculo 4 6 2 6" xfId="20024" xr:uid="{00000000-0005-0000-0000-0000E8190000}"/>
    <cellStyle name="Cálculo 4 6 2 7" xfId="30045" xr:uid="{00000000-0005-0000-0000-0000E9190000}"/>
    <cellStyle name="Cálculo 4 6 2 8" xfId="34022" xr:uid="{00000000-0005-0000-0000-0000EA190000}"/>
    <cellStyle name="Cálculo 4 6 2 9" xfId="37584" xr:uid="{00000000-0005-0000-0000-0000EB190000}"/>
    <cellStyle name="Cálculo 4 6 3" xfId="3807" xr:uid="{00000000-0005-0000-0000-0000EC190000}"/>
    <cellStyle name="Cálculo 4 6 3 2" xfId="5626" xr:uid="{00000000-0005-0000-0000-0000ED190000}"/>
    <cellStyle name="Cálculo 4 6 3 2 2" xfId="14780" xr:uid="{00000000-0005-0000-0000-0000EE190000}"/>
    <cellStyle name="Cálculo 4 6 3 2 3" xfId="21776" xr:uid="{00000000-0005-0000-0000-0000EF190000}"/>
    <cellStyle name="Cálculo 4 6 3 2 4" xfId="27027" xr:uid="{00000000-0005-0000-0000-0000F0190000}"/>
    <cellStyle name="Cálculo 4 6 3 2 5" xfId="32671" xr:uid="{00000000-0005-0000-0000-0000F1190000}"/>
    <cellStyle name="Cálculo 4 6 3 2 6" xfId="36346" xr:uid="{00000000-0005-0000-0000-0000F2190000}"/>
    <cellStyle name="Cálculo 4 6 3 2 7" xfId="39072" xr:uid="{00000000-0005-0000-0000-0000F3190000}"/>
    <cellStyle name="Cálculo 4 6 3 3" xfId="12961" xr:uid="{00000000-0005-0000-0000-0000F4190000}"/>
    <cellStyle name="Cálculo 4 6 3 4" xfId="19960" xr:uid="{00000000-0005-0000-0000-0000F5190000}"/>
    <cellStyle name="Cálculo 4 6 3 5" xfId="17172" xr:uid="{00000000-0005-0000-0000-0000F6190000}"/>
    <cellStyle name="Cálculo 4 6 3 6" xfId="28541" xr:uid="{00000000-0005-0000-0000-0000F7190000}"/>
    <cellStyle name="Cálculo 4 6 3 7" xfId="22983" xr:uid="{00000000-0005-0000-0000-0000F8190000}"/>
    <cellStyle name="Cálculo 4 6 3 8" xfId="31649" xr:uid="{00000000-0005-0000-0000-0000F9190000}"/>
    <cellStyle name="Cálculo 4 6 3 9" xfId="35323" xr:uid="{00000000-0005-0000-0000-0000FA190000}"/>
    <cellStyle name="Cálculo 4 6 4" xfId="4283" xr:uid="{00000000-0005-0000-0000-0000FB190000}"/>
    <cellStyle name="Cálculo 4 6 4 2" xfId="5627" xr:uid="{00000000-0005-0000-0000-0000FC190000}"/>
    <cellStyle name="Cálculo 4 6 4 2 2" xfId="14781" xr:uid="{00000000-0005-0000-0000-0000FD190000}"/>
    <cellStyle name="Cálculo 4 6 4 2 3" xfId="21777" xr:uid="{00000000-0005-0000-0000-0000FE190000}"/>
    <cellStyle name="Cálculo 4 6 4 2 4" xfId="27020" xr:uid="{00000000-0005-0000-0000-0000FF190000}"/>
    <cellStyle name="Cálculo 4 6 4 2 5" xfId="32672" xr:uid="{00000000-0005-0000-0000-0000001A0000}"/>
    <cellStyle name="Cálculo 4 6 4 2 6" xfId="36347" xr:uid="{00000000-0005-0000-0000-0000011A0000}"/>
    <cellStyle name="Cálculo 4 6 4 2 7" xfId="39073" xr:uid="{00000000-0005-0000-0000-0000021A0000}"/>
    <cellStyle name="Cálculo 4 6 4 3" xfId="13437" xr:uid="{00000000-0005-0000-0000-0000031A0000}"/>
    <cellStyle name="Cálculo 4 6 4 4" xfId="20435" xr:uid="{00000000-0005-0000-0000-0000041A0000}"/>
    <cellStyle name="Cálculo 4 6 4 5" xfId="17220" xr:uid="{00000000-0005-0000-0000-0000051A0000}"/>
    <cellStyle name="Cálculo 4 6 4 6" xfId="21360" xr:uid="{00000000-0005-0000-0000-0000061A0000}"/>
    <cellStyle name="Cálculo 4 6 4 7" xfId="9325" xr:uid="{00000000-0005-0000-0000-0000071A0000}"/>
    <cellStyle name="Cálculo 4 6 4 8" xfId="25828" xr:uid="{00000000-0005-0000-0000-0000081A0000}"/>
    <cellStyle name="Cálculo 4 6 4 9" xfId="28954" xr:uid="{00000000-0005-0000-0000-0000091A0000}"/>
    <cellStyle name="Cálculo 4 6 5" xfId="4557" xr:uid="{00000000-0005-0000-0000-00000A1A0000}"/>
    <cellStyle name="Cálculo 4 6 5 2" xfId="5628" xr:uid="{00000000-0005-0000-0000-00000B1A0000}"/>
    <cellStyle name="Cálculo 4 6 5 2 2" xfId="14782" xr:uid="{00000000-0005-0000-0000-00000C1A0000}"/>
    <cellStyle name="Cálculo 4 6 5 2 3" xfId="21778" xr:uid="{00000000-0005-0000-0000-00000D1A0000}"/>
    <cellStyle name="Cálculo 4 6 5 2 4" xfId="24910" xr:uid="{00000000-0005-0000-0000-00000E1A0000}"/>
    <cellStyle name="Cálculo 4 6 5 2 5" xfId="32673" xr:uid="{00000000-0005-0000-0000-00000F1A0000}"/>
    <cellStyle name="Cálculo 4 6 5 2 6" xfId="36348" xr:uid="{00000000-0005-0000-0000-0000101A0000}"/>
    <cellStyle name="Cálculo 4 6 5 2 7" xfId="39074" xr:uid="{00000000-0005-0000-0000-0000111A0000}"/>
    <cellStyle name="Cálculo 4 6 5 3" xfId="13711" xr:uid="{00000000-0005-0000-0000-0000121A0000}"/>
    <cellStyle name="Cálculo 4 6 5 4" xfId="20709" xr:uid="{00000000-0005-0000-0000-0000131A0000}"/>
    <cellStyle name="Cálculo 4 6 5 5" xfId="27555" xr:uid="{00000000-0005-0000-0000-0000141A0000}"/>
    <cellStyle name="Cálculo 4 6 5 6" xfId="26717" xr:uid="{00000000-0005-0000-0000-0000151A0000}"/>
    <cellStyle name="Cálculo 4 6 5 7" xfId="25985" xr:uid="{00000000-0005-0000-0000-0000161A0000}"/>
    <cellStyle name="Cálculo 4 6 5 8" xfId="32239" xr:uid="{00000000-0005-0000-0000-0000171A0000}"/>
    <cellStyle name="Cálculo 4 6 5 9" xfId="35914" xr:uid="{00000000-0005-0000-0000-0000181A0000}"/>
    <cellStyle name="Cálculo 4 6 6" xfId="4807" xr:uid="{00000000-0005-0000-0000-0000191A0000}"/>
    <cellStyle name="Cálculo 4 6 6 2" xfId="5629" xr:uid="{00000000-0005-0000-0000-00001A1A0000}"/>
    <cellStyle name="Cálculo 4 6 6 2 2" xfId="14783" xr:uid="{00000000-0005-0000-0000-00001B1A0000}"/>
    <cellStyle name="Cálculo 4 6 6 2 3" xfId="21779" xr:uid="{00000000-0005-0000-0000-00001C1A0000}"/>
    <cellStyle name="Cálculo 4 6 6 2 4" xfId="27028" xr:uid="{00000000-0005-0000-0000-00001D1A0000}"/>
    <cellStyle name="Cálculo 4 6 6 2 5" xfId="32674" xr:uid="{00000000-0005-0000-0000-00001E1A0000}"/>
    <cellStyle name="Cálculo 4 6 6 2 6" xfId="36349" xr:uid="{00000000-0005-0000-0000-00001F1A0000}"/>
    <cellStyle name="Cálculo 4 6 6 2 7" xfId="39075" xr:uid="{00000000-0005-0000-0000-0000201A0000}"/>
    <cellStyle name="Cálculo 4 6 6 3" xfId="13961" xr:uid="{00000000-0005-0000-0000-0000211A0000}"/>
    <cellStyle name="Cálculo 4 6 6 4" xfId="20959" xr:uid="{00000000-0005-0000-0000-0000221A0000}"/>
    <cellStyle name="Cálculo 4 6 6 5" xfId="27435" xr:uid="{00000000-0005-0000-0000-0000231A0000}"/>
    <cellStyle name="Cálculo 4 6 6 6" xfId="28610" xr:uid="{00000000-0005-0000-0000-0000241A0000}"/>
    <cellStyle name="Cálculo 4 6 6 7" xfId="17350" xr:uid="{00000000-0005-0000-0000-0000251A0000}"/>
    <cellStyle name="Cálculo 4 6 6 8" xfId="32124" xr:uid="{00000000-0005-0000-0000-0000261A0000}"/>
    <cellStyle name="Cálculo 4 6 6 9" xfId="35799" xr:uid="{00000000-0005-0000-0000-0000271A0000}"/>
    <cellStyle name="Cálculo 4 6 7" xfId="5624" xr:uid="{00000000-0005-0000-0000-0000281A0000}"/>
    <cellStyle name="Cálculo 4 6 7 2" xfId="14778" xr:uid="{00000000-0005-0000-0000-0000291A0000}"/>
    <cellStyle name="Cálculo 4 6 7 3" xfId="21774" xr:uid="{00000000-0005-0000-0000-00002A1A0000}"/>
    <cellStyle name="Cálculo 4 6 7 4" xfId="27026" xr:uid="{00000000-0005-0000-0000-00002B1A0000}"/>
    <cellStyle name="Cálculo 4 6 7 5" xfId="32669" xr:uid="{00000000-0005-0000-0000-00002C1A0000}"/>
    <cellStyle name="Cálculo 4 6 7 6" xfId="36344" xr:uid="{00000000-0005-0000-0000-00002D1A0000}"/>
    <cellStyle name="Cálculo 4 6 7 7" xfId="39070" xr:uid="{00000000-0005-0000-0000-00002E1A0000}"/>
    <cellStyle name="Cálculo 4 6 8" xfId="11184" xr:uid="{00000000-0005-0000-0000-00002F1A0000}"/>
    <cellStyle name="Cálculo 4 6 9" xfId="9498" xr:uid="{00000000-0005-0000-0000-0000301A0000}"/>
    <cellStyle name="Cálculo 4 7" xfId="1623" xr:uid="{00000000-0005-0000-0000-0000311A0000}"/>
    <cellStyle name="Cálculo 4 7 10" xfId="29051" xr:uid="{00000000-0005-0000-0000-0000321A0000}"/>
    <cellStyle name="Cálculo 4 7 11" xfId="31010" xr:uid="{00000000-0005-0000-0000-0000331A0000}"/>
    <cellStyle name="Cálculo 4 7 12" xfId="26496" xr:uid="{00000000-0005-0000-0000-0000341A0000}"/>
    <cellStyle name="Cálculo 4 7 13" xfId="31622" xr:uid="{00000000-0005-0000-0000-0000351A0000}"/>
    <cellStyle name="Cálculo 4 7 2" xfId="3279" xr:uid="{00000000-0005-0000-0000-0000361A0000}"/>
    <cellStyle name="Cálculo 4 7 2 2" xfId="5631" xr:uid="{00000000-0005-0000-0000-0000371A0000}"/>
    <cellStyle name="Cálculo 4 7 2 2 2" xfId="14785" xr:uid="{00000000-0005-0000-0000-0000381A0000}"/>
    <cellStyle name="Cálculo 4 7 2 2 3" xfId="21781" xr:uid="{00000000-0005-0000-0000-0000391A0000}"/>
    <cellStyle name="Cálculo 4 7 2 2 4" xfId="10000" xr:uid="{00000000-0005-0000-0000-00003A1A0000}"/>
    <cellStyle name="Cálculo 4 7 2 2 5" xfId="32676" xr:uid="{00000000-0005-0000-0000-00003B1A0000}"/>
    <cellStyle name="Cálculo 4 7 2 2 6" xfId="36351" xr:uid="{00000000-0005-0000-0000-00003C1A0000}"/>
    <cellStyle name="Cálculo 4 7 2 2 7" xfId="39077" xr:uid="{00000000-0005-0000-0000-00003D1A0000}"/>
    <cellStyle name="Cálculo 4 7 2 3" xfId="12433" xr:uid="{00000000-0005-0000-0000-00003E1A0000}"/>
    <cellStyle name="Cálculo 4 7 2 4" xfId="19435" xr:uid="{00000000-0005-0000-0000-00003F1A0000}"/>
    <cellStyle name="Cálculo 4 7 2 5" xfId="19459" xr:uid="{00000000-0005-0000-0000-0000401A0000}"/>
    <cellStyle name="Cálculo 4 7 2 6" xfId="28518" xr:uid="{00000000-0005-0000-0000-0000411A0000}"/>
    <cellStyle name="Cálculo 4 7 2 7" xfId="26024" xr:uid="{00000000-0005-0000-0000-0000421A0000}"/>
    <cellStyle name="Cálculo 4 7 2 8" xfId="33687" xr:uid="{00000000-0005-0000-0000-0000431A0000}"/>
    <cellStyle name="Cálculo 4 7 2 9" xfId="37275" xr:uid="{00000000-0005-0000-0000-0000441A0000}"/>
    <cellStyle name="Cálculo 4 7 3" xfId="2898" xr:uid="{00000000-0005-0000-0000-0000451A0000}"/>
    <cellStyle name="Cálculo 4 7 3 2" xfId="5632" xr:uid="{00000000-0005-0000-0000-0000461A0000}"/>
    <cellStyle name="Cálculo 4 7 3 2 2" xfId="14786" xr:uid="{00000000-0005-0000-0000-0000471A0000}"/>
    <cellStyle name="Cálculo 4 7 3 2 3" xfId="21782" xr:uid="{00000000-0005-0000-0000-0000481A0000}"/>
    <cellStyle name="Cálculo 4 7 3 2 4" xfId="27030" xr:uid="{00000000-0005-0000-0000-0000491A0000}"/>
    <cellStyle name="Cálculo 4 7 3 2 5" xfId="32677" xr:uid="{00000000-0005-0000-0000-00004A1A0000}"/>
    <cellStyle name="Cálculo 4 7 3 2 6" xfId="36352" xr:uid="{00000000-0005-0000-0000-00004B1A0000}"/>
    <cellStyle name="Cálculo 4 7 3 2 7" xfId="39078" xr:uid="{00000000-0005-0000-0000-00004C1A0000}"/>
    <cellStyle name="Cálculo 4 7 3 3" xfId="12052" xr:uid="{00000000-0005-0000-0000-00004D1A0000}"/>
    <cellStyle name="Cálculo 4 7 3 4" xfId="19055" xr:uid="{00000000-0005-0000-0000-00004E1A0000}"/>
    <cellStyle name="Cálculo 4 7 3 5" xfId="15498" xr:uid="{00000000-0005-0000-0000-00004F1A0000}"/>
    <cellStyle name="Cálculo 4 7 3 6" xfId="28494" xr:uid="{00000000-0005-0000-0000-0000501A0000}"/>
    <cellStyle name="Cálculo 4 7 3 7" xfId="25368" xr:uid="{00000000-0005-0000-0000-0000511A0000}"/>
    <cellStyle name="Cálculo 4 7 3 8" xfId="31101" xr:uid="{00000000-0005-0000-0000-0000521A0000}"/>
    <cellStyle name="Cálculo 4 7 3 9" xfId="34992" xr:uid="{00000000-0005-0000-0000-0000531A0000}"/>
    <cellStyle name="Cálculo 4 7 4" xfId="2914" xr:uid="{00000000-0005-0000-0000-0000541A0000}"/>
    <cellStyle name="Cálculo 4 7 4 2" xfId="5633" xr:uid="{00000000-0005-0000-0000-0000551A0000}"/>
    <cellStyle name="Cálculo 4 7 4 2 2" xfId="14787" xr:uid="{00000000-0005-0000-0000-0000561A0000}"/>
    <cellStyle name="Cálculo 4 7 4 2 3" xfId="21783" xr:uid="{00000000-0005-0000-0000-0000571A0000}"/>
    <cellStyle name="Cálculo 4 7 4 2 4" xfId="24307" xr:uid="{00000000-0005-0000-0000-0000581A0000}"/>
    <cellStyle name="Cálculo 4 7 4 2 5" xfId="32678" xr:uid="{00000000-0005-0000-0000-0000591A0000}"/>
    <cellStyle name="Cálculo 4 7 4 2 6" xfId="36353" xr:uid="{00000000-0005-0000-0000-00005A1A0000}"/>
    <cellStyle name="Cálculo 4 7 4 2 7" xfId="39079" xr:uid="{00000000-0005-0000-0000-00005B1A0000}"/>
    <cellStyle name="Cálculo 4 7 4 3" xfId="12068" xr:uid="{00000000-0005-0000-0000-00005C1A0000}"/>
    <cellStyle name="Cálculo 4 7 4 4" xfId="19071" xr:uid="{00000000-0005-0000-0000-00005D1A0000}"/>
    <cellStyle name="Cálculo 4 7 4 5" xfId="28332" xr:uid="{00000000-0005-0000-0000-00005E1A0000}"/>
    <cellStyle name="Cálculo 4 7 4 6" xfId="29130" xr:uid="{00000000-0005-0000-0000-00005F1A0000}"/>
    <cellStyle name="Cálculo 4 7 4 7" xfId="29877" xr:uid="{00000000-0005-0000-0000-0000601A0000}"/>
    <cellStyle name="Cálculo 4 7 4 8" xfId="22488" xr:uid="{00000000-0005-0000-0000-0000611A0000}"/>
    <cellStyle name="Cálculo 4 7 4 9" xfId="34999" xr:uid="{00000000-0005-0000-0000-0000621A0000}"/>
    <cellStyle name="Cálculo 4 7 5" xfId="4237" xr:uid="{00000000-0005-0000-0000-0000631A0000}"/>
    <cellStyle name="Cálculo 4 7 5 2" xfId="5634" xr:uid="{00000000-0005-0000-0000-0000641A0000}"/>
    <cellStyle name="Cálculo 4 7 5 2 2" xfId="14788" xr:uid="{00000000-0005-0000-0000-0000651A0000}"/>
    <cellStyle name="Cálculo 4 7 5 2 3" xfId="21784" xr:uid="{00000000-0005-0000-0000-0000661A0000}"/>
    <cellStyle name="Cálculo 4 7 5 2 4" xfId="27031" xr:uid="{00000000-0005-0000-0000-0000671A0000}"/>
    <cellStyle name="Cálculo 4 7 5 2 5" xfId="32679" xr:uid="{00000000-0005-0000-0000-0000681A0000}"/>
    <cellStyle name="Cálculo 4 7 5 2 6" xfId="36354" xr:uid="{00000000-0005-0000-0000-0000691A0000}"/>
    <cellStyle name="Cálculo 4 7 5 2 7" xfId="39080" xr:uid="{00000000-0005-0000-0000-00006A1A0000}"/>
    <cellStyle name="Cálculo 4 7 5 3" xfId="13391" xr:uid="{00000000-0005-0000-0000-00006B1A0000}"/>
    <cellStyle name="Cálculo 4 7 5 4" xfId="20389" xr:uid="{00000000-0005-0000-0000-00006C1A0000}"/>
    <cellStyle name="Cálculo 4 7 5 5" xfId="27708" xr:uid="{00000000-0005-0000-0000-00006D1A0000}"/>
    <cellStyle name="Cálculo 4 7 5 6" xfId="29503" xr:uid="{00000000-0005-0000-0000-00006E1A0000}"/>
    <cellStyle name="Cálculo 4 7 5 7" xfId="17589" xr:uid="{00000000-0005-0000-0000-00006F1A0000}"/>
    <cellStyle name="Cálculo 4 7 5 8" xfId="31158" xr:uid="{00000000-0005-0000-0000-0000701A0000}"/>
    <cellStyle name="Cálculo 4 7 5 9" xfId="35038" xr:uid="{00000000-0005-0000-0000-0000711A0000}"/>
    <cellStyle name="Cálculo 4 7 6" xfId="5630" xr:uid="{00000000-0005-0000-0000-0000721A0000}"/>
    <cellStyle name="Cálculo 4 7 6 2" xfId="14784" xr:uid="{00000000-0005-0000-0000-0000731A0000}"/>
    <cellStyle name="Cálculo 4 7 6 3" xfId="21780" xr:uid="{00000000-0005-0000-0000-0000741A0000}"/>
    <cellStyle name="Cálculo 4 7 6 4" xfId="27029" xr:uid="{00000000-0005-0000-0000-0000751A0000}"/>
    <cellStyle name="Cálculo 4 7 6 5" xfId="32675" xr:uid="{00000000-0005-0000-0000-0000761A0000}"/>
    <cellStyle name="Cálculo 4 7 6 6" xfId="36350" xr:uid="{00000000-0005-0000-0000-0000771A0000}"/>
    <cellStyle name="Cálculo 4 7 6 7" xfId="39076" xr:uid="{00000000-0005-0000-0000-0000781A0000}"/>
    <cellStyle name="Cálculo 4 7 7" xfId="10777" xr:uid="{00000000-0005-0000-0000-0000791A0000}"/>
    <cellStyle name="Cálculo 4 7 8" xfId="16538" xr:uid="{00000000-0005-0000-0000-00007A1A0000}"/>
    <cellStyle name="Cálculo 4 7 9" xfId="28690" xr:uid="{00000000-0005-0000-0000-00007B1A0000}"/>
    <cellStyle name="Cálculo 4 8" xfId="2451" xr:uid="{00000000-0005-0000-0000-00007C1A0000}"/>
    <cellStyle name="Cálculo 4 8 2" xfId="5635" xr:uid="{00000000-0005-0000-0000-00007D1A0000}"/>
    <cellStyle name="Cálculo 4 8 2 2" xfId="14789" xr:uid="{00000000-0005-0000-0000-00007E1A0000}"/>
    <cellStyle name="Cálculo 4 8 2 3" xfId="21785" xr:uid="{00000000-0005-0000-0000-00007F1A0000}"/>
    <cellStyle name="Cálculo 4 8 2 4" xfId="27034" xr:uid="{00000000-0005-0000-0000-0000801A0000}"/>
    <cellStyle name="Cálculo 4 8 2 5" xfId="32680" xr:uid="{00000000-0005-0000-0000-0000811A0000}"/>
    <cellStyle name="Cálculo 4 8 2 6" xfId="36355" xr:uid="{00000000-0005-0000-0000-0000821A0000}"/>
    <cellStyle name="Cálculo 4 8 2 7" xfId="39081" xr:uid="{00000000-0005-0000-0000-0000831A0000}"/>
    <cellStyle name="Cálculo 4 8 3" xfId="11605" xr:uid="{00000000-0005-0000-0000-0000841A0000}"/>
    <cellStyle name="Cálculo 4 8 4" xfId="18608" xr:uid="{00000000-0005-0000-0000-0000851A0000}"/>
    <cellStyle name="Cálculo 4 8 5" xfId="18167" xr:uid="{00000000-0005-0000-0000-0000861A0000}"/>
    <cellStyle name="Cálculo 4 8 6" xfId="23147" xr:uid="{00000000-0005-0000-0000-0000871A0000}"/>
    <cellStyle name="Cálculo 4 8 7" xfId="30106" xr:uid="{00000000-0005-0000-0000-0000881A0000}"/>
    <cellStyle name="Cálculo 4 8 8" xfId="31491" xr:uid="{00000000-0005-0000-0000-0000891A0000}"/>
    <cellStyle name="Cálculo 4 8 9" xfId="35201" xr:uid="{00000000-0005-0000-0000-00008A1A0000}"/>
    <cellStyle name="Cálculo 4 9" xfId="2927" xr:uid="{00000000-0005-0000-0000-00008B1A0000}"/>
    <cellStyle name="Cálculo 4 9 2" xfId="5636" xr:uid="{00000000-0005-0000-0000-00008C1A0000}"/>
    <cellStyle name="Cálculo 4 9 2 2" xfId="14790" xr:uid="{00000000-0005-0000-0000-00008D1A0000}"/>
    <cellStyle name="Cálculo 4 9 2 3" xfId="21786" xr:uid="{00000000-0005-0000-0000-00008E1A0000}"/>
    <cellStyle name="Cálculo 4 9 2 4" xfId="19697" xr:uid="{00000000-0005-0000-0000-00008F1A0000}"/>
    <cellStyle name="Cálculo 4 9 2 5" xfId="32681" xr:uid="{00000000-0005-0000-0000-0000901A0000}"/>
    <cellStyle name="Cálculo 4 9 2 6" xfId="36356" xr:uid="{00000000-0005-0000-0000-0000911A0000}"/>
    <cellStyle name="Cálculo 4 9 2 7" xfId="39082" xr:uid="{00000000-0005-0000-0000-0000921A0000}"/>
    <cellStyle name="Cálculo 4 9 3" xfId="12081" xr:uid="{00000000-0005-0000-0000-0000931A0000}"/>
    <cellStyle name="Cálculo 4 9 4" xfId="19084" xr:uid="{00000000-0005-0000-0000-0000941A0000}"/>
    <cellStyle name="Cálculo 4 9 5" xfId="28325" xr:uid="{00000000-0005-0000-0000-0000951A0000}"/>
    <cellStyle name="Cálculo 4 9 6" xfId="18148" xr:uid="{00000000-0005-0000-0000-0000961A0000}"/>
    <cellStyle name="Cálculo 4 9 7" xfId="25661" xr:uid="{00000000-0005-0000-0000-0000971A0000}"/>
    <cellStyle name="Cálculo 4 9 8" xfId="31553" xr:uid="{00000000-0005-0000-0000-0000981A0000}"/>
    <cellStyle name="Cálculo 4 9 9" xfId="35259" xr:uid="{00000000-0005-0000-0000-0000991A0000}"/>
    <cellStyle name="Cálculo 5" xfId="324" xr:uid="{00000000-0005-0000-0000-00009A1A0000}"/>
    <cellStyle name="Cálculo 5 10" xfId="3751" xr:uid="{00000000-0005-0000-0000-00009B1A0000}"/>
    <cellStyle name="Cálculo 5 10 2" xfId="5638" xr:uid="{00000000-0005-0000-0000-00009C1A0000}"/>
    <cellStyle name="Cálculo 5 10 2 2" xfId="14792" xr:uid="{00000000-0005-0000-0000-00009D1A0000}"/>
    <cellStyle name="Cálculo 5 10 2 3" xfId="21788" xr:uid="{00000000-0005-0000-0000-00009E1A0000}"/>
    <cellStyle name="Cálculo 5 10 2 4" xfId="17725" xr:uid="{00000000-0005-0000-0000-00009F1A0000}"/>
    <cellStyle name="Cálculo 5 10 2 5" xfId="32683" xr:uid="{00000000-0005-0000-0000-0000A01A0000}"/>
    <cellStyle name="Cálculo 5 10 2 6" xfId="36358" xr:uid="{00000000-0005-0000-0000-0000A11A0000}"/>
    <cellStyle name="Cálculo 5 10 2 7" xfId="39084" xr:uid="{00000000-0005-0000-0000-0000A21A0000}"/>
    <cellStyle name="Cálculo 5 10 3" xfId="12905" xr:uid="{00000000-0005-0000-0000-0000A31A0000}"/>
    <cellStyle name="Cálculo 5 10 4" xfId="19904" xr:uid="{00000000-0005-0000-0000-0000A41A0000}"/>
    <cellStyle name="Cálculo 5 10 5" xfId="17163" xr:uid="{00000000-0005-0000-0000-0000A51A0000}"/>
    <cellStyle name="Cálculo 5 10 6" xfId="18054" xr:uid="{00000000-0005-0000-0000-0000A61A0000}"/>
    <cellStyle name="Cálculo 5 10 7" xfId="17659" xr:uid="{00000000-0005-0000-0000-0000A71A0000}"/>
    <cellStyle name="Cálculo 5 10 8" xfId="25866" xr:uid="{00000000-0005-0000-0000-0000A81A0000}"/>
    <cellStyle name="Cálculo 5 10 9" xfId="28911" xr:uid="{00000000-0005-0000-0000-0000A91A0000}"/>
    <cellStyle name="Cálculo 5 11" xfId="4270" xr:uid="{00000000-0005-0000-0000-0000AA1A0000}"/>
    <cellStyle name="Cálculo 5 11 2" xfId="5639" xr:uid="{00000000-0005-0000-0000-0000AB1A0000}"/>
    <cellStyle name="Cálculo 5 11 2 2" xfId="14793" xr:uid="{00000000-0005-0000-0000-0000AC1A0000}"/>
    <cellStyle name="Cálculo 5 11 2 3" xfId="21789" xr:uid="{00000000-0005-0000-0000-0000AD1A0000}"/>
    <cellStyle name="Cálculo 5 11 2 4" xfId="27033" xr:uid="{00000000-0005-0000-0000-0000AE1A0000}"/>
    <cellStyle name="Cálculo 5 11 2 5" xfId="32684" xr:uid="{00000000-0005-0000-0000-0000AF1A0000}"/>
    <cellStyle name="Cálculo 5 11 2 6" xfId="36359" xr:uid="{00000000-0005-0000-0000-0000B01A0000}"/>
    <cellStyle name="Cálculo 5 11 2 7" xfId="39085" xr:uid="{00000000-0005-0000-0000-0000B11A0000}"/>
    <cellStyle name="Cálculo 5 11 3" xfId="13424" xr:uid="{00000000-0005-0000-0000-0000B21A0000}"/>
    <cellStyle name="Cálculo 5 11 4" xfId="20422" xr:uid="{00000000-0005-0000-0000-0000B31A0000}"/>
    <cellStyle name="Cálculo 5 11 5" xfId="27697" xr:uid="{00000000-0005-0000-0000-0000B41A0000}"/>
    <cellStyle name="Cálculo 5 11 6" xfId="28841" xr:uid="{00000000-0005-0000-0000-0000B51A0000}"/>
    <cellStyle name="Cálculo 5 11 7" xfId="17515" xr:uid="{00000000-0005-0000-0000-0000B61A0000}"/>
    <cellStyle name="Cálculo 5 11 8" xfId="31703" xr:uid="{00000000-0005-0000-0000-0000B71A0000}"/>
    <cellStyle name="Cálculo 5 11 9" xfId="35383" xr:uid="{00000000-0005-0000-0000-0000B81A0000}"/>
    <cellStyle name="Cálculo 5 12" xfId="5637" xr:uid="{00000000-0005-0000-0000-0000B91A0000}"/>
    <cellStyle name="Cálculo 5 12 2" xfId="14791" xr:uid="{00000000-0005-0000-0000-0000BA1A0000}"/>
    <cellStyle name="Cálculo 5 12 3" xfId="21787" xr:uid="{00000000-0005-0000-0000-0000BB1A0000}"/>
    <cellStyle name="Cálculo 5 12 4" xfId="27032" xr:uid="{00000000-0005-0000-0000-0000BC1A0000}"/>
    <cellStyle name="Cálculo 5 12 5" xfId="32682" xr:uid="{00000000-0005-0000-0000-0000BD1A0000}"/>
    <cellStyle name="Cálculo 5 12 6" xfId="36357" xr:uid="{00000000-0005-0000-0000-0000BE1A0000}"/>
    <cellStyle name="Cálculo 5 12 7" xfId="39083" xr:uid="{00000000-0005-0000-0000-0000BF1A0000}"/>
    <cellStyle name="Cálculo 5 13" xfId="9482" xr:uid="{00000000-0005-0000-0000-0000C01A0000}"/>
    <cellStyle name="Cálculo 5 14" xfId="17966" xr:uid="{00000000-0005-0000-0000-0000C11A0000}"/>
    <cellStyle name="Cálculo 5 15" xfId="20036" xr:uid="{00000000-0005-0000-0000-0000C21A0000}"/>
    <cellStyle name="Cálculo 5 16" xfId="25450" xr:uid="{00000000-0005-0000-0000-0000C31A0000}"/>
    <cellStyle name="Cálculo 5 17" xfId="9670" xr:uid="{00000000-0005-0000-0000-0000C41A0000}"/>
    <cellStyle name="Cálculo 5 18" xfId="22620" xr:uid="{00000000-0005-0000-0000-0000C51A0000}"/>
    <cellStyle name="Cálculo 5 19" xfId="35066" xr:uid="{00000000-0005-0000-0000-0000C61A0000}"/>
    <cellStyle name="Cálculo 5 2" xfId="1680" xr:uid="{00000000-0005-0000-0000-0000C71A0000}"/>
    <cellStyle name="Cálculo 5 2 10" xfId="24477" xr:uid="{00000000-0005-0000-0000-0000C81A0000}"/>
    <cellStyle name="Cálculo 5 2 11" xfId="28048" xr:uid="{00000000-0005-0000-0000-0000C91A0000}"/>
    <cellStyle name="Cálculo 5 2 12" xfId="19578" xr:uid="{00000000-0005-0000-0000-0000CA1A0000}"/>
    <cellStyle name="Cálculo 5 2 13" xfId="34912" xr:uid="{00000000-0005-0000-0000-0000CB1A0000}"/>
    <cellStyle name="Cálculo 5 2 14" xfId="38375" xr:uid="{00000000-0005-0000-0000-0000CC1A0000}"/>
    <cellStyle name="Cálculo 5 2 2" xfId="2507" xr:uid="{00000000-0005-0000-0000-0000CD1A0000}"/>
    <cellStyle name="Cálculo 5 2 2 2" xfId="5641" xr:uid="{00000000-0005-0000-0000-0000CE1A0000}"/>
    <cellStyle name="Cálculo 5 2 2 2 2" xfId="14795" xr:uid="{00000000-0005-0000-0000-0000CF1A0000}"/>
    <cellStyle name="Cálculo 5 2 2 2 3" xfId="21791" xr:uid="{00000000-0005-0000-0000-0000D01A0000}"/>
    <cellStyle name="Cálculo 5 2 2 2 4" xfId="27019" xr:uid="{00000000-0005-0000-0000-0000D11A0000}"/>
    <cellStyle name="Cálculo 5 2 2 2 5" xfId="32686" xr:uid="{00000000-0005-0000-0000-0000D21A0000}"/>
    <cellStyle name="Cálculo 5 2 2 2 6" xfId="36361" xr:uid="{00000000-0005-0000-0000-0000D31A0000}"/>
    <cellStyle name="Cálculo 5 2 2 2 7" xfId="39087" xr:uid="{00000000-0005-0000-0000-0000D41A0000}"/>
    <cellStyle name="Cálculo 5 2 2 3" xfId="11661" xr:uid="{00000000-0005-0000-0000-0000D51A0000}"/>
    <cellStyle name="Cálculo 5 2 2 4" xfId="18664" xr:uid="{00000000-0005-0000-0000-0000D61A0000}"/>
    <cellStyle name="Cálculo 5 2 2 5" xfId="24159" xr:uid="{00000000-0005-0000-0000-0000D71A0000}"/>
    <cellStyle name="Cálculo 5 2 2 6" xfId="26223" xr:uid="{00000000-0005-0000-0000-0000D81A0000}"/>
    <cellStyle name="Cálculo 5 2 2 7" xfId="25664" xr:uid="{00000000-0005-0000-0000-0000D91A0000}"/>
    <cellStyle name="Cálculo 5 2 2 8" xfId="30875" xr:uid="{00000000-0005-0000-0000-0000DA1A0000}"/>
    <cellStyle name="Cálculo 5 2 2 9" xfId="34815" xr:uid="{00000000-0005-0000-0000-0000DB1A0000}"/>
    <cellStyle name="Cálculo 5 2 3" xfId="3657" xr:uid="{00000000-0005-0000-0000-0000DC1A0000}"/>
    <cellStyle name="Cálculo 5 2 3 2" xfId="5642" xr:uid="{00000000-0005-0000-0000-0000DD1A0000}"/>
    <cellStyle name="Cálculo 5 2 3 2 2" xfId="14796" xr:uid="{00000000-0005-0000-0000-0000DE1A0000}"/>
    <cellStyle name="Cálculo 5 2 3 2 3" xfId="21792" xr:uid="{00000000-0005-0000-0000-0000DF1A0000}"/>
    <cellStyle name="Cálculo 5 2 3 2 4" xfId="24909" xr:uid="{00000000-0005-0000-0000-0000E01A0000}"/>
    <cellStyle name="Cálculo 5 2 3 2 5" xfId="32687" xr:uid="{00000000-0005-0000-0000-0000E11A0000}"/>
    <cellStyle name="Cálculo 5 2 3 2 6" xfId="36362" xr:uid="{00000000-0005-0000-0000-0000E21A0000}"/>
    <cellStyle name="Cálculo 5 2 3 2 7" xfId="39088" xr:uid="{00000000-0005-0000-0000-0000E31A0000}"/>
    <cellStyle name="Cálculo 5 2 3 3" xfId="12811" xr:uid="{00000000-0005-0000-0000-0000E41A0000}"/>
    <cellStyle name="Cálculo 5 2 3 4" xfId="19810" xr:uid="{00000000-0005-0000-0000-0000E51A0000}"/>
    <cellStyle name="Cálculo 5 2 3 5" xfId="17233" xr:uid="{00000000-0005-0000-0000-0000E61A0000}"/>
    <cellStyle name="Cálculo 5 2 3 6" xfId="9231" xr:uid="{00000000-0005-0000-0000-0000E71A0000}"/>
    <cellStyle name="Cálculo 5 2 3 7" xfId="25365" xr:uid="{00000000-0005-0000-0000-0000E81A0000}"/>
    <cellStyle name="Cálculo 5 2 3 8" xfId="26526" xr:uid="{00000000-0005-0000-0000-0000E91A0000}"/>
    <cellStyle name="Cálculo 5 2 3 9" xfId="30853" xr:uid="{00000000-0005-0000-0000-0000EA1A0000}"/>
    <cellStyle name="Cálculo 5 2 4" xfId="4166" xr:uid="{00000000-0005-0000-0000-0000EB1A0000}"/>
    <cellStyle name="Cálculo 5 2 4 2" xfId="5643" xr:uid="{00000000-0005-0000-0000-0000EC1A0000}"/>
    <cellStyle name="Cálculo 5 2 4 2 2" xfId="14797" xr:uid="{00000000-0005-0000-0000-0000ED1A0000}"/>
    <cellStyle name="Cálculo 5 2 4 2 3" xfId="21793" xr:uid="{00000000-0005-0000-0000-0000EE1A0000}"/>
    <cellStyle name="Cálculo 5 2 4 2 4" xfId="28925" xr:uid="{00000000-0005-0000-0000-0000EF1A0000}"/>
    <cellStyle name="Cálculo 5 2 4 2 5" xfId="32688" xr:uid="{00000000-0005-0000-0000-0000F01A0000}"/>
    <cellStyle name="Cálculo 5 2 4 2 6" xfId="36363" xr:uid="{00000000-0005-0000-0000-0000F11A0000}"/>
    <cellStyle name="Cálculo 5 2 4 2 7" xfId="39089" xr:uid="{00000000-0005-0000-0000-0000F21A0000}"/>
    <cellStyle name="Cálculo 5 2 4 3" xfId="13320" xr:uid="{00000000-0005-0000-0000-0000F31A0000}"/>
    <cellStyle name="Cálculo 5 2 4 4" xfId="20318" xr:uid="{00000000-0005-0000-0000-0000F41A0000}"/>
    <cellStyle name="Cálculo 5 2 4 5" xfId="27749" xr:uid="{00000000-0005-0000-0000-0000F51A0000}"/>
    <cellStyle name="Cálculo 5 2 4 6" xfId="22896" xr:uid="{00000000-0005-0000-0000-0000F61A0000}"/>
    <cellStyle name="Cálculo 5 2 4 7" xfId="27264" xr:uid="{00000000-0005-0000-0000-0000F71A0000}"/>
    <cellStyle name="Cálculo 5 2 4 8" xfId="33387" xr:uid="{00000000-0005-0000-0000-0000F81A0000}"/>
    <cellStyle name="Cálculo 5 2 4 9" xfId="37062" xr:uid="{00000000-0005-0000-0000-0000F91A0000}"/>
    <cellStyle name="Cálculo 5 2 5" xfId="3832" xr:uid="{00000000-0005-0000-0000-0000FA1A0000}"/>
    <cellStyle name="Cálculo 5 2 5 2" xfId="5644" xr:uid="{00000000-0005-0000-0000-0000FB1A0000}"/>
    <cellStyle name="Cálculo 5 2 5 2 2" xfId="14798" xr:uid="{00000000-0005-0000-0000-0000FC1A0000}"/>
    <cellStyle name="Cálculo 5 2 5 2 3" xfId="21794" xr:uid="{00000000-0005-0000-0000-0000FD1A0000}"/>
    <cellStyle name="Cálculo 5 2 5 2 4" xfId="24908" xr:uid="{00000000-0005-0000-0000-0000FE1A0000}"/>
    <cellStyle name="Cálculo 5 2 5 2 5" xfId="32689" xr:uid="{00000000-0005-0000-0000-0000FF1A0000}"/>
    <cellStyle name="Cálculo 5 2 5 2 6" xfId="36364" xr:uid="{00000000-0005-0000-0000-0000001B0000}"/>
    <cellStyle name="Cálculo 5 2 5 2 7" xfId="39090" xr:uid="{00000000-0005-0000-0000-0000011B0000}"/>
    <cellStyle name="Cálculo 5 2 5 3" xfId="12986" xr:uid="{00000000-0005-0000-0000-0000021B0000}"/>
    <cellStyle name="Cálculo 5 2 5 4" xfId="19985" xr:uid="{00000000-0005-0000-0000-0000031B0000}"/>
    <cellStyle name="Cálculo 5 2 5 5" xfId="27914" xr:uid="{00000000-0005-0000-0000-0000041B0000}"/>
    <cellStyle name="Cálculo 5 2 5 6" xfId="22595" xr:uid="{00000000-0005-0000-0000-0000051B0000}"/>
    <cellStyle name="Cálculo 5 2 5 7" xfId="26011" xr:uid="{00000000-0005-0000-0000-0000061B0000}"/>
    <cellStyle name="Cálculo 5 2 5 8" xfId="33501" xr:uid="{00000000-0005-0000-0000-0000071B0000}"/>
    <cellStyle name="Cálculo 5 2 5 9" xfId="37169" xr:uid="{00000000-0005-0000-0000-0000081B0000}"/>
    <cellStyle name="Cálculo 5 2 6" xfId="2902" xr:uid="{00000000-0005-0000-0000-0000091B0000}"/>
    <cellStyle name="Cálculo 5 2 6 2" xfId="5645" xr:uid="{00000000-0005-0000-0000-00000A1B0000}"/>
    <cellStyle name="Cálculo 5 2 6 2 2" xfId="14799" xr:uid="{00000000-0005-0000-0000-00000B1B0000}"/>
    <cellStyle name="Cálculo 5 2 6 2 3" xfId="21795" xr:uid="{00000000-0005-0000-0000-00000C1B0000}"/>
    <cellStyle name="Cálculo 5 2 6 2 4" xfId="17496" xr:uid="{00000000-0005-0000-0000-00000D1B0000}"/>
    <cellStyle name="Cálculo 5 2 6 2 5" xfId="32690" xr:uid="{00000000-0005-0000-0000-00000E1B0000}"/>
    <cellStyle name="Cálculo 5 2 6 2 6" xfId="36365" xr:uid="{00000000-0005-0000-0000-00000F1B0000}"/>
    <cellStyle name="Cálculo 5 2 6 2 7" xfId="39091" xr:uid="{00000000-0005-0000-0000-0000101B0000}"/>
    <cellStyle name="Cálculo 5 2 6 3" xfId="12056" xr:uid="{00000000-0005-0000-0000-0000111B0000}"/>
    <cellStyle name="Cálculo 5 2 6 4" xfId="19059" xr:uid="{00000000-0005-0000-0000-0000121B0000}"/>
    <cellStyle name="Cálculo 5 2 6 5" xfId="28338" xr:uid="{00000000-0005-0000-0000-0000131B0000}"/>
    <cellStyle name="Cálculo 5 2 6 6" xfId="26374" xr:uid="{00000000-0005-0000-0000-0000141B0000}"/>
    <cellStyle name="Cálculo 5 2 6 7" xfId="26035" xr:uid="{00000000-0005-0000-0000-0000151B0000}"/>
    <cellStyle name="Cálculo 5 2 6 8" xfId="29524" xr:uid="{00000000-0005-0000-0000-0000161B0000}"/>
    <cellStyle name="Cálculo 5 2 6 9" xfId="31417" xr:uid="{00000000-0005-0000-0000-0000171B0000}"/>
    <cellStyle name="Cálculo 5 2 7" xfId="5640" xr:uid="{00000000-0005-0000-0000-0000181B0000}"/>
    <cellStyle name="Cálculo 5 2 7 2" xfId="14794" xr:uid="{00000000-0005-0000-0000-0000191B0000}"/>
    <cellStyle name="Cálculo 5 2 7 3" xfId="21790" xr:uid="{00000000-0005-0000-0000-00001A1B0000}"/>
    <cellStyle name="Cálculo 5 2 7 4" xfId="24309" xr:uid="{00000000-0005-0000-0000-00001B1B0000}"/>
    <cellStyle name="Cálculo 5 2 7 5" xfId="32685" xr:uid="{00000000-0005-0000-0000-00001C1B0000}"/>
    <cellStyle name="Cálculo 5 2 7 6" xfId="36360" xr:uid="{00000000-0005-0000-0000-00001D1B0000}"/>
    <cellStyle name="Cálculo 5 2 7 7" xfId="39086" xr:uid="{00000000-0005-0000-0000-00001E1B0000}"/>
    <cellStyle name="Cálculo 5 2 8" xfId="10834" xr:uid="{00000000-0005-0000-0000-00001F1B0000}"/>
    <cellStyle name="Cálculo 5 2 9" xfId="10281" xr:uid="{00000000-0005-0000-0000-0000201B0000}"/>
    <cellStyle name="Cálculo 5 3" xfId="2276" xr:uid="{00000000-0005-0000-0000-0000211B0000}"/>
    <cellStyle name="Cálculo 5 3 10" xfId="17171" xr:uid="{00000000-0005-0000-0000-0000221B0000}"/>
    <cellStyle name="Cálculo 5 3 11" xfId="26109" xr:uid="{00000000-0005-0000-0000-0000231B0000}"/>
    <cellStyle name="Cálculo 5 3 12" xfId="30192" xr:uid="{00000000-0005-0000-0000-0000241B0000}"/>
    <cellStyle name="Cálculo 5 3 13" xfId="34168" xr:uid="{00000000-0005-0000-0000-0000251B0000}"/>
    <cellStyle name="Cálculo 5 3 14" xfId="37730" xr:uid="{00000000-0005-0000-0000-0000261B0000}"/>
    <cellStyle name="Cálculo 5 3 2" xfId="2676" xr:uid="{00000000-0005-0000-0000-0000271B0000}"/>
    <cellStyle name="Cálculo 5 3 2 2" xfId="5647" xr:uid="{00000000-0005-0000-0000-0000281B0000}"/>
    <cellStyle name="Cálculo 5 3 2 2 2" xfId="14801" xr:uid="{00000000-0005-0000-0000-0000291B0000}"/>
    <cellStyle name="Cálculo 5 3 2 2 3" xfId="21797" xr:uid="{00000000-0005-0000-0000-00002A1B0000}"/>
    <cellStyle name="Cálculo 5 3 2 2 4" xfId="27036" xr:uid="{00000000-0005-0000-0000-00002B1B0000}"/>
    <cellStyle name="Cálculo 5 3 2 2 5" xfId="32692" xr:uid="{00000000-0005-0000-0000-00002C1B0000}"/>
    <cellStyle name="Cálculo 5 3 2 2 6" xfId="36367" xr:uid="{00000000-0005-0000-0000-00002D1B0000}"/>
    <cellStyle name="Cálculo 5 3 2 2 7" xfId="39093" xr:uid="{00000000-0005-0000-0000-00002E1B0000}"/>
    <cellStyle name="Cálculo 5 3 2 3" xfId="11830" xr:uid="{00000000-0005-0000-0000-00002F1B0000}"/>
    <cellStyle name="Cálculo 5 3 2 4" xfId="18833" xr:uid="{00000000-0005-0000-0000-0000301B0000}"/>
    <cellStyle name="Cálculo 5 3 2 5" xfId="24620" xr:uid="{00000000-0005-0000-0000-0000311B0000}"/>
    <cellStyle name="Cálculo 5 3 2 6" xfId="28072" xr:uid="{00000000-0005-0000-0000-0000321B0000}"/>
    <cellStyle name="Cálculo 5 3 2 7" xfId="29995" xr:uid="{00000000-0005-0000-0000-0000331B0000}"/>
    <cellStyle name="Cálculo 5 3 2 8" xfId="33972" xr:uid="{00000000-0005-0000-0000-0000341B0000}"/>
    <cellStyle name="Cálculo 5 3 2 9" xfId="37534" xr:uid="{00000000-0005-0000-0000-0000351B0000}"/>
    <cellStyle name="Cálculo 5 3 3" xfId="3958" xr:uid="{00000000-0005-0000-0000-0000361B0000}"/>
    <cellStyle name="Cálculo 5 3 3 2" xfId="5648" xr:uid="{00000000-0005-0000-0000-0000371B0000}"/>
    <cellStyle name="Cálculo 5 3 3 2 2" xfId="14802" xr:uid="{00000000-0005-0000-0000-0000381B0000}"/>
    <cellStyle name="Cálculo 5 3 3 2 3" xfId="21798" xr:uid="{00000000-0005-0000-0000-0000391B0000}"/>
    <cellStyle name="Cálculo 5 3 3 2 4" xfId="22816" xr:uid="{00000000-0005-0000-0000-00003A1B0000}"/>
    <cellStyle name="Cálculo 5 3 3 2 5" xfId="32693" xr:uid="{00000000-0005-0000-0000-00003B1B0000}"/>
    <cellStyle name="Cálculo 5 3 3 2 6" xfId="36368" xr:uid="{00000000-0005-0000-0000-00003C1B0000}"/>
    <cellStyle name="Cálculo 5 3 3 2 7" xfId="39094" xr:uid="{00000000-0005-0000-0000-00003D1B0000}"/>
    <cellStyle name="Cálculo 5 3 3 3" xfId="13112" xr:uid="{00000000-0005-0000-0000-00003E1B0000}"/>
    <cellStyle name="Cálculo 5 3 3 4" xfId="20110" xr:uid="{00000000-0005-0000-0000-00003F1B0000}"/>
    <cellStyle name="Cálculo 5 3 3 5" xfId="18146" xr:uid="{00000000-0005-0000-0000-0000401B0000}"/>
    <cellStyle name="Cálculo 5 3 3 6" xfId="9547" xr:uid="{00000000-0005-0000-0000-0000411B0000}"/>
    <cellStyle name="Cálculo 5 3 3 7" xfId="22796" xr:uid="{00000000-0005-0000-0000-0000421B0000}"/>
    <cellStyle name="Cálculo 5 3 3 8" xfId="31663" xr:uid="{00000000-0005-0000-0000-0000431B0000}"/>
    <cellStyle name="Cálculo 5 3 3 9" xfId="35343" xr:uid="{00000000-0005-0000-0000-0000441B0000}"/>
    <cellStyle name="Cálculo 5 3 4" xfId="4396" xr:uid="{00000000-0005-0000-0000-0000451B0000}"/>
    <cellStyle name="Cálculo 5 3 4 2" xfId="5649" xr:uid="{00000000-0005-0000-0000-0000461B0000}"/>
    <cellStyle name="Cálculo 5 3 4 2 2" xfId="14803" xr:uid="{00000000-0005-0000-0000-0000471B0000}"/>
    <cellStyle name="Cálculo 5 3 4 2 3" xfId="21799" xr:uid="{00000000-0005-0000-0000-0000481B0000}"/>
    <cellStyle name="Cálculo 5 3 4 2 4" xfId="27038" xr:uid="{00000000-0005-0000-0000-0000491B0000}"/>
    <cellStyle name="Cálculo 5 3 4 2 5" xfId="32694" xr:uid="{00000000-0005-0000-0000-00004A1B0000}"/>
    <cellStyle name="Cálculo 5 3 4 2 6" xfId="36369" xr:uid="{00000000-0005-0000-0000-00004B1B0000}"/>
    <cellStyle name="Cálculo 5 3 4 2 7" xfId="39095" xr:uid="{00000000-0005-0000-0000-00004C1B0000}"/>
    <cellStyle name="Cálculo 5 3 4 3" xfId="13550" xr:uid="{00000000-0005-0000-0000-00004D1B0000}"/>
    <cellStyle name="Cálculo 5 3 4 4" xfId="20548" xr:uid="{00000000-0005-0000-0000-00004E1B0000}"/>
    <cellStyle name="Cálculo 5 3 4 5" xfId="27637" xr:uid="{00000000-0005-0000-0000-00004F1B0000}"/>
    <cellStyle name="Cálculo 5 3 4 6" xfId="25234" xr:uid="{00000000-0005-0000-0000-0000501B0000}"/>
    <cellStyle name="Cálculo 5 3 4 7" xfId="28025" xr:uid="{00000000-0005-0000-0000-0000511B0000}"/>
    <cellStyle name="Cálculo 5 3 4 8" xfId="31864" xr:uid="{00000000-0005-0000-0000-0000521B0000}"/>
    <cellStyle name="Cálculo 5 3 4 9" xfId="35518" xr:uid="{00000000-0005-0000-0000-0000531B0000}"/>
    <cellStyle name="Cálculo 5 3 5" xfId="4650" xr:uid="{00000000-0005-0000-0000-0000541B0000}"/>
    <cellStyle name="Cálculo 5 3 5 2" xfId="5650" xr:uid="{00000000-0005-0000-0000-0000551B0000}"/>
    <cellStyle name="Cálculo 5 3 5 2 2" xfId="14804" xr:uid="{00000000-0005-0000-0000-0000561B0000}"/>
    <cellStyle name="Cálculo 5 3 5 2 3" xfId="21800" xr:uid="{00000000-0005-0000-0000-0000571B0000}"/>
    <cellStyle name="Cálculo 5 3 5 2 4" xfId="24303" xr:uid="{00000000-0005-0000-0000-0000581B0000}"/>
    <cellStyle name="Cálculo 5 3 5 2 5" xfId="32695" xr:uid="{00000000-0005-0000-0000-0000591B0000}"/>
    <cellStyle name="Cálculo 5 3 5 2 6" xfId="36370" xr:uid="{00000000-0005-0000-0000-00005A1B0000}"/>
    <cellStyle name="Cálculo 5 3 5 2 7" xfId="39096" xr:uid="{00000000-0005-0000-0000-00005B1B0000}"/>
    <cellStyle name="Cálculo 5 3 5 3" xfId="13804" xr:uid="{00000000-0005-0000-0000-00005C1B0000}"/>
    <cellStyle name="Cálculo 5 3 5 4" xfId="20802" xr:uid="{00000000-0005-0000-0000-00005D1B0000}"/>
    <cellStyle name="Cálculo 5 3 5 5" xfId="27512" xr:uid="{00000000-0005-0000-0000-00005E1B0000}"/>
    <cellStyle name="Cálculo 5 3 5 6" xfId="29262" xr:uid="{00000000-0005-0000-0000-00005F1B0000}"/>
    <cellStyle name="Cálculo 5 3 5 7" xfId="26460" xr:uid="{00000000-0005-0000-0000-0000601B0000}"/>
    <cellStyle name="Cálculo 5 3 5 8" xfId="31176" xr:uid="{00000000-0005-0000-0000-0000611B0000}"/>
    <cellStyle name="Cálculo 5 3 5 9" xfId="35052" xr:uid="{00000000-0005-0000-0000-0000621B0000}"/>
    <cellStyle name="Cálculo 5 3 6" xfId="4896" xr:uid="{00000000-0005-0000-0000-0000631B0000}"/>
    <cellStyle name="Cálculo 5 3 6 2" xfId="5651" xr:uid="{00000000-0005-0000-0000-0000641B0000}"/>
    <cellStyle name="Cálculo 5 3 6 2 2" xfId="14805" xr:uid="{00000000-0005-0000-0000-0000651B0000}"/>
    <cellStyle name="Cálculo 5 3 6 2 3" xfId="21801" xr:uid="{00000000-0005-0000-0000-0000661B0000}"/>
    <cellStyle name="Cálculo 5 3 6 2 4" xfId="27039" xr:uid="{00000000-0005-0000-0000-0000671B0000}"/>
    <cellStyle name="Cálculo 5 3 6 2 5" xfId="32696" xr:uid="{00000000-0005-0000-0000-0000681B0000}"/>
    <cellStyle name="Cálculo 5 3 6 2 6" xfId="36371" xr:uid="{00000000-0005-0000-0000-0000691B0000}"/>
    <cellStyle name="Cálculo 5 3 6 2 7" xfId="39097" xr:uid="{00000000-0005-0000-0000-00006A1B0000}"/>
    <cellStyle name="Cálculo 5 3 6 3" xfId="14050" xr:uid="{00000000-0005-0000-0000-00006B1B0000}"/>
    <cellStyle name="Cálculo 5 3 6 4" xfId="21048" xr:uid="{00000000-0005-0000-0000-00006C1B0000}"/>
    <cellStyle name="Cálculo 5 3 6 5" xfId="27390" xr:uid="{00000000-0005-0000-0000-00006D1B0000}"/>
    <cellStyle name="Cálculo 5 3 6 6" xfId="29285" xr:uid="{00000000-0005-0000-0000-00006E1B0000}"/>
    <cellStyle name="Cálculo 5 3 6 7" xfId="31942" xr:uid="{00000000-0005-0000-0000-00006F1B0000}"/>
    <cellStyle name="Cálculo 5 3 6 8" xfId="35620" xr:uid="{00000000-0005-0000-0000-0000701B0000}"/>
    <cellStyle name="Cálculo 5 3 6 9" xfId="38531" xr:uid="{00000000-0005-0000-0000-0000711B0000}"/>
    <cellStyle name="Cálculo 5 3 7" xfId="5646" xr:uid="{00000000-0005-0000-0000-0000721B0000}"/>
    <cellStyle name="Cálculo 5 3 7 2" xfId="14800" xr:uid="{00000000-0005-0000-0000-0000731B0000}"/>
    <cellStyle name="Cálculo 5 3 7 3" xfId="21796" xr:uid="{00000000-0005-0000-0000-0000741B0000}"/>
    <cellStyle name="Cálculo 5 3 7 4" xfId="27037" xr:uid="{00000000-0005-0000-0000-0000751B0000}"/>
    <cellStyle name="Cálculo 5 3 7 5" xfId="32691" xr:uid="{00000000-0005-0000-0000-0000761B0000}"/>
    <cellStyle name="Cálculo 5 3 7 6" xfId="36366" xr:uid="{00000000-0005-0000-0000-0000771B0000}"/>
    <cellStyle name="Cálculo 5 3 7 7" xfId="39092" xr:uid="{00000000-0005-0000-0000-0000781B0000}"/>
    <cellStyle name="Cálculo 5 3 8" xfId="11430" xr:uid="{00000000-0005-0000-0000-0000791B0000}"/>
    <cellStyle name="Cálculo 5 3 9" xfId="18433" xr:uid="{00000000-0005-0000-0000-00007A1B0000}"/>
    <cellStyle name="Cálculo 5 4" xfId="1673" xr:uid="{00000000-0005-0000-0000-00007B1B0000}"/>
    <cellStyle name="Cálculo 5 4 10" xfId="24481" xr:uid="{00000000-0005-0000-0000-00007C1B0000}"/>
    <cellStyle name="Cálculo 5 4 11" xfId="25976" xr:uid="{00000000-0005-0000-0000-00007D1B0000}"/>
    <cellStyle name="Cálculo 5 4 12" xfId="24154" xr:uid="{00000000-0005-0000-0000-00007E1B0000}"/>
    <cellStyle name="Cálculo 5 4 13" xfId="31377" xr:uid="{00000000-0005-0000-0000-00007F1B0000}"/>
    <cellStyle name="Cálculo 5 4 14" xfId="35137" xr:uid="{00000000-0005-0000-0000-0000801B0000}"/>
    <cellStyle name="Cálculo 5 4 2" xfId="2500" xr:uid="{00000000-0005-0000-0000-0000811B0000}"/>
    <cellStyle name="Cálculo 5 4 2 2" xfId="5653" xr:uid="{00000000-0005-0000-0000-0000821B0000}"/>
    <cellStyle name="Cálculo 5 4 2 2 2" xfId="14807" xr:uid="{00000000-0005-0000-0000-0000831B0000}"/>
    <cellStyle name="Cálculo 5 4 2 2 3" xfId="21803" xr:uid="{00000000-0005-0000-0000-0000841B0000}"/>
    <cellStyle name="Cálculo 5 4 2 2 4" xfId="17495" xr:uid="{00000000-0005-0000-0000-0000851B0000}"/>
    <cellStyle name="Cálculo 5 4 2 2 5" xfId="32698" xr:uid="{00000000-0005-0000-0000-0000861B0000}"/>
    <cellStyle name="Cálculo 5 4 2 2 6" xfId="36373" xr:uid="{00000000-0005-0000-0000-0000871B0000}"/>
    <cellStyle name="Cálculo 5 4 2 2 7" xfId="39099" xr:uid="{00000000-0005-0000-0000-0000881B0000}"/>
    <cellStyle name="Cálculo 5 4 2 3" xfId="11654" xr:uid="{00000000-0005-0000-0000-0000891B0000}"/>
    <cellStyle name="Cálculo 5 4 2 4" xfId="18657" xr:uid="{00000000-0005-0000-0000-00008A1B0000}"/>
    <cellStyle name="Cálculo 5 4 2 5" xfId="22632" xr:uid="{00000000-0005-0000-0000-00008B1B0000}"/>
    <cellStyle name="Cálculo 5 4 2 6" xfId="17811" xr:uid="{00000000-0005-0000-0000-00008C1B0000}"/>
    <cellStyle name="Cálculo 5 4 2 7" xfId="22494" xr:uid="{00000000-0005-0000-0000-00008D1B0000}"/>
    <cellStyle name="Cálculo 5 4 2 8" xfId="31492" xr:uid="{00000000-0005-0000-0000-00008E1B0000}"/>
    <cellStyle name="Cálculo 5 4 2 9" xfId="35208" xr:uid="{00000000-0005-0000-0000-00008F1B0000}"/>
    <cellStyle name="Cálculo 5 4 3" xfId="3650" xr:uid="{00000000-0005-0000-0000-0000901B0000}"/>
    <cellStyle name="Cálculo 5 4 3 2" xfId="5654" xr:uid="{00000000-0005-0000-0000-0000911B0000}"/>
    <cellStyle name="Cálculo 5 4 3 2 2" xfId="14808" xr:uid="{00000000-0005-0000-0000-0000921B0000}"/>
    <cellStyle name="Cálculo 5 4 3 2 3" xfId="21804" xr:uid="{00000000-0005-0000-0000-0000931B0000}"/>
    <cellStyle name="Cálculo 5 4 3 2 4" xfId="27040" xr:uid="{00000000-0005-0000-0000-0000941B0000}"/>
    <cellStyle name="Cálculo 5 4 3 2 5" xfId="32699" xr:uid="{00000000-0005-0000-0000-0000951B0000}"/>
    <cellStyle name="Cálculo 5 4 3 2 6" xfId="36374" xr:uid="{00000000-0005-0000-0000-0000961B0000}"/>
    <cellStyle name="Cálculo 5 4 3 2 7" xfId="39100" xr:uid="{00000000-0005-0000-0000-0000971B0000}"/>
    <cellStyle name="Cálculo 5 4 3 3" xfId="12804" xr:uid="{00000000-0005-0000-0000-0000981B0000}"/>
    <cellStyle name="Cálculo 5 4 3 4" xfId="19803" xr:uid="{00000000-0005-0000-0000-0000991B0000}"/>
    <cellStyle name="Cálculo 5 4 3 5" xfId="23251" xr:uid="{00000000-0005-0000-0000-00009A1B0000}"/>
    <cellStyle name="Cálculo 5 4 3 6" xfId="26555" xr:uid="{00000000-0005-0000-0000-00009B1B0000}"/>
    <cellStyle name="Cálculo 5 4 3 7" xfId="28054" xr:uid="{00000000-0005-0000-0000-00009C1B0000}"/>
    <cellStyle name="Cálculo 5 4 3 8" xfId="30912" xr:uid="{00000000-0005-0000-0000-00009D1B0000}"/>
    <cellStyle name="Cálculo 5 4 3 9" xfId="34838" xr:uid="{00000000-0005-0000-0000-00009E1B0000}"/>
    <cellStyle name="Cálculo 5 4 4" xfId="4159" xr:uid="{00000000-0005-0000-0000-00009F1B0000}"/>
    <cellStyle name="Cálculo 5 4 4 2" xfId="5655" xr:uid="{00000000-0005-0000-0000-0000A01B0000}"/>
    <cellStyle name="Cálculo 5 4 4 2 2" xfId="14809" xr:uid="{00000000-0005-0000-0000-0000A11B0000}"/>
    <cellStyle name="Cálculo 5 4 4 2 3" xfId="21805" xr:uid="{00000000-0005-0000-0000-0000A21B0000}"/>
    <cellStyle name="Cálculo 5 4 4 2 4" xfId="22815" xr:uid="{00000000-0005-0000-0000-0000A31B0000}"/>
    <cellStyle name="Cálculo 5 4 4 2 5" xfId="32700" xr:uid="{00000000-0005-0000-0000-0000A41B0000}"/>
    <cellStyle name="Cálculo 5 4 4 2 6" xfId="36375" xr:uid="{00000000-0005-0000-0000-0000A51B0000}"/>
    <cellStyle name="Cálculo 5 4 4 2 7" xfId="39101" xr:uid="{00000000-0005-0000-0000-0000A61B0000}"/>
    <cellStyle name="Cálculo 5 4 4 3" xfId="13313" xr:uid="{00000000-0005-0000-0000-0000A71B0000}"/>
    <cellStyle name="Cálculo 5 4 4 4" xfId="20311" xr:uid="{00000000-0005-0000-0000-0000A81B0000}"/>
    <cellStyle name="Cálculo 5 4 4 5" xfId="22481" xr:uid="{00000000-0005-0000-0000-0000A91B0000}"/>
    <cellStyle name="Cálculo 5 4 4 6" xfId="23517" xr:uid="{00000000-0005-0000-0000-0000AA1B0000}"/>
    <cellStyle name="Cálculo 5 4 4 7" xfId="24168" xr:uid="{00000000-0005-0000-0000-0000AB1B0000}"/>
    <cellStyle name="Cálculo 5 4 4 8" xfId="33390" xr:uid="{00000000-0005-0000-0000-0000AC1B0000}"/>
    <cellStyle name="Cálculo 5 4 4 9" xfId="37065" xr:uid="{00000000-0005-0000-0000-0000AD1B0000}"/>
    <cellStyle name="Cálculo 5 4 5" xfId="2854" xr:uid="{00000000-0005-0000-0000-0000AE1B0000}"/>
    <cellStyle name="Cálculo 5 4 5 2" xfId="5656" xr:uid="{00000000-0005-0000-0000-0000AF1B0000}"/>
    <cellStyle name="Cálculo 5 4 5 2 2" xfId="14810" xr:uid="{00000000-0005-0000-0000-0000B01B0000}"/>
    <cellStyle name="Cálculo 5 4 5 2 3" xfId="21806" xr:uid="{00000000-0005-0000-0000-0000B11B0000}"/>
    <cellStyle name="Cálculo 5 4 5 2 4" xfId="27041" xr:uid="{00000000-0005-0000-0000-0000B21B0000}"/>
    <cellStyle name="Cálculo 5 4 5 2 5" xfId="32701" xr:uid="{00000000-0005-0000-0000-0000B31B0000}"/>
    <cellStyle name="Cálculo 5 4 5 2 6" xfId="36376" xr:uid="{00000000-0005-0000-0000-0000B41B0000}"/>
    <cellStyle name="Cálculo 5 4 5 2 7" xfId="39102" xr:uid="{00000000-0005-0000-0000-0000B51B0000}"/>
    <cellStyle name="Cálculo 5 4 5 3" xfId="12008" xr:uid="{00000000-0005-0000-0000-0000B61B0000}"/>
    <cellStyle name="Cálculo 5 4 5 4" xfId="19011" xr:uid="{00000000-0005-0000-0000-0000B71B0000}"/>
    <cellStyle name="Cálculo 5 4 5 5" xfId="28357" xr:uid="{00000000-0005-0000-0000-0000B81B0000}"/>
    <cellStyle name="Cálculo 5 4 5 6" xfId="26366" xr:uid="{00000000-0005-0000-0000-0000B91B0000}"/>
    <cellStyle name="Cálculo 5 4 5 7" xfId="23302" xr:uid="{00000000-0005-0000-0000-0000BA1B0000}"/>
    <cellStyle name="Cálculo 5 4 5 8" xfId="33883" xr:uid="{00000000-0005-0000-0000-0000BB1B0000}"/>
    <cellStyle name="Cálculo 5 4 5 9" xfId="37445" xr:uid="{00000000-0005-0000-0000-0000BC1B0000}"/>
    <cellStyle name="Cálculo 5 4 6" xfId="4264" xr:uid="{00000000-0005-0000-0000-0000BD1B0000}"/>
    <cellStyle name="Cálculo 5 4 6 2" xfId="5657" xr:uid="{00000000-0005-0000-0000-0000BE1B0000}"/>
    <cellStyle name="Cálculo 5 4 6 2 2" xfId="14811" xr:uid="{00000000-0005-0000-0000-0000BF1B0000}"/>
    <cellStyle name="Cálculo 5 4 6 2 3" xfId="21807" xr:uid="{00000000-0005-0000-0000-0000C01B0000}"/>
    <cellStyle name="Cálculo 5 4 6 2 4" xfId="10141" xr:uid="{00000000-0005-0000-0000-0000C11B0000}"/>
    <cellStyle name="Cálculo 5 4 6 2 5" xfId="32702" xr:uid="{00000000-0005-0000-0000-0000C21B0000}"/>
    <cellStyle name="Cálculo 5 4 6 2 6" xfId="36377" xr:uid="{00000000-0005-0000-0000-0000C31B0000}"/>
    <cellStyle name="Cálculo 5 4 6 2 7" xfId="39103" xr:uid="{00000000-0005-0000-0000-0000C41B0000}"/>
    <cellStyle name="Cálculo 5 4 6 3" xfId="13418" xr:uid="{00000000-0005-0000-0000-0000C51B0000}"/>
    <cellStyle name="Cálculo 5 4 6 4" xfId="20416" xr:uid="{00000000-0005-0000-0000-0000C61B0000}"/>
    <cellStyle name="Cálculo 5 4 6 5" xfId="22956" xr:uid="{00000000-0005-0000-0000-0000C71B0000}"/>
    <cellStyle name="Cálculo 5 4 6 6" xfId="22556" xr:uid="{00000000-0005-0000-0000-0000C81B0000}"/>
    <cellStyle name="Cálculo 5 4 6 7" xfId="19542" xr:uid="{00000000-0005-0000-0000-0000C91B0000}"/>
    <cellStyle name="Cálculo 5 4 6 8" xfId="25865" xr:uid="{00000000-0005-0000-0000-0000CA1B0000}"/>
    <cellStyle name="Cálculo 5 4 6 9" xfId="31195" xr:uid="{00000000-0005-0000-0000-0000CB1B0000}"/>
    <cellStyle name="Cálculo 5 4 7" xfId="5652" xr:uid="{00000000-0005-0000-0000-0000CC1B0000}"/>
    <cellStyle name="Cálculo 5 4 7 2" xfId="14806" xr:uid="{00000000-0005-0000-0000-0000CD1B0000}"/>
    <cellStyle name="Cálculo 5 4 7 3" xfId="21802" xr:uid="{00000000-0005-0000-0000-0000CE1B0000}"/>
    <cellStyle name="Cálculo 5 4 7 4" xfId="27042" xr:uid="{00000000-0005-0000-0000-0000CF1B0000}"/>
    <cellStyle name="Cálculo 5 4 7 5" xfId="32697" xr:uid="{00000000-0005-0000-0000-0000D01B0000}"/>
    <cellStyle name="Cálculo 5 4 7 6" xfId="36372" xr:uid="{00000000-0005-0000-0000-0000D11B0000}"/>
    <cellStyle name="Cálculo 5 4 7 7" xfId="39098" xr:uid="{00000000-0005-0000-0000-0000D21B0000}"/>
    <cellStyle name="Cálculo 5 4 8" xfId="10827" xr:uid="{00000000-0005-0000-0000-0000D31B0000}"/>
    <cellStyle name="Cálculo 5 4 9" xfId="9264" xr:uid="{00000000-0005-0000-0000-0000D41B0000}"/>
    <cellStyle name="Cálculo 5 5" xfId="1697" xr:uid="{00000000-0005-0000-0000-0000D51B0000}"/>
    <cellStyle name="Cálculo 5 5 10" xfId="24488" xr:uid="{00000000-0005-0000-0000-0000D61B0000}"/>
    <cellStyle name="Cálculo 5 5 11" xfId="19465" xr:uid="{00000000-0005-0000-0000-0000D71B0000}"/>
    <cellStyle name="Cálculo 5 5 12" xfId="28993" xr:uid="{00000000-0005-0000-0000-0000D81B0000}"/>
    <cellStyle name="Cálculo 5 5 13" xfId="34906" xr:uid="{00000000-0005-0000-0000-0000D91B0000}"/>
    <cellStyle name="Cálculo 5 5 14" xfId="38370" xr:uid="{00000000-0005-0000-0000-0000DA1B0000}"/>
    <cellStyle name="Cálculo 5 5 2" xfId="2520" xr:uid="{00000000-0005-0000-0000-0000DB1B0000}"/>
    <cellStyle name="Cálculo 5 5 2 2" xfId="5659" xr:uid="{00000000-0005-0000-0000-0000DC1B0000}"/>
    <cellStyle name="Cálculo 5 5 2 2 2" xfId="14813" xr:uid="{00000000-0005-0000-0000-0000DD1B0000}"/>
    <cellStyle name="Cálculo 5 5 2 2 3" xfId="21809" xr:uid="{00000000-0005-0000-0000-0000DE1B0000}"/>
    <cellStyle name="Cálculo 5 5 2 2 4" xfId="27035" xr:uid="{00000000-0005-0000-0000-0000DF1B0000}"/>
    <cellStyle name="Cálculo 5 5 2 2 5" xfId="32704" xr:uid="{00000000-0005-0000-0000-0000E01B0000}"/>
    <cellStyle name="Cálculo 5 5 2 2 6" xfId="36379" xr:uid="{00000000-0005-0000-0000-0000E11B0000}"/>
    <cellStyle name="Cálculo 5 5 2 2 7" xfId="39105" xr:uid="{00000000-0005-0000-0000-0000E21B0000}"/>
    <cellStyle name="Cálculo 5 5 2 3" xfId="11674" xr:uid="{00000000-0005-0000-0000-0000E31B0000}"/>
    <cellStyle name="Cálculo 5 5 2 4" xfId="18677" xr:uid="{00000000-0005-0000-0000-0000E41B0000}"/>
    <cellStyle name="Cálculo 5 5 2 5" xfId="21211" xr:uid="{00000000-0005-0000-0000-0000E51B0000}"/>
    <cellStyle name="Cálculo 5 5 2 6" xfId="26224" xr:uid="{00000000-0005-0000-0000-0000E61B0000}"/>
    <cellStyle name="Cálculo 5 5 2 7" xfId="29167" xr:uid="{00000000-0005-0000-0000-0000E71B0000}"/>
    <cellStyle name="Cálculo 5 5 2 8" xfId="34048" xr:uid="{00000000-0005-0000-0000-0000E81B0000}"/>
    <cellStyle name="Cálculo 5 5 2 9" xfId="37610" xr:uid="{00000000-0005-0000-0000-0000E91B0000}"/>
    <cellStyle name="Cálculo 5 5 3" xfId="3674" xr:uid="{00000000-0005-0000-0000-0000EA1B0000}"/>
    <cellStyle name="Cálculo 5 5 3 2" xfId="5660" xr:uid="{00000000-0005-0000-0000-0000EB1B0000}"/>
    <cellStyle name="Cálculo 5 5 3 2 2" xfId="14814" xr:uid="{00000000-0005-0000-0000-0000EC1B0000}"/>
    <cellStyle name="Cálculo 5 5 3 2 3" xfId="21810" xr:uid="{00000000-0005-0000-0000-0000ED1B0000}"/>
    <cellStyle name="Cálculo 5 5 3 2 4" xfId="24907" xr:uid="{00000000-0005-0000-0000-0000EE1B0000}"/>
    <cellStyle name="Cálculo 5 5 3 2 5" xfId="32705" xr:uid="{00000000-0005-0000-0000-0000EF1B0000}"/>
    <cellStyle name="Cálculo 5 5 3 2 6" xfId="36380" xr:uid="{00000000-0005-0000-0000-0000F01B0000}"/>
    <cellStyle name="Cálculo 5 5 3 2 7" xfId="39106" xr:uid="{00000000-0005-0000-0000-0000F11B0000}"/>
    <cellStyle name="Cálculo 5 5 3 3" xfId="12828" xr:uid="{00000000-0005-0000-0000-0000F21B0000}"/>
    <cellStyle name="Cálculo 5 5 3 4" xfId="19827" xr:uid="{00000000-0005-0000-0000-0000F31B0000}"/>
    <cellStyle name="Cálculo 5 5 3 5" xfId="15432" xr:uid="{00000000-0005-0000-0000-0000F41B0000}"/>
    <cellStyle name="Cálculo 5 5 3 6" xfId="28122" xr:uid="{00000000-0005-0000-0000-0000F51B0000}"/>
    <cellStyle name="Cálculo 5 5 3 7" xfId="10077" xr:uid="{00000000-0005-0000-0000-0000F61B0000}"/>
    <cellStyle name="Cálculo 5 5 3 8" xfId="33575" xr:uid="{00000000-0005-0000-0000-0000F71B0000}"/>
    <cellStyle name="Cálculo 5 5 3 9" xfId="37243" xr:uid="{00000000-0005-0000-0000-0000F81B0000}"/>
    <cellStyle name="Cálculo 5 5 4" xfId="4179" xr:uid="{00000000-0005-0000-0000-0000F91B0000}"/>
    <cellStyle name="Cálculo 5 5 4 2" xfId="5661" xr:uid="{00000000-0005-0000-0000-0000FA1B0000}"/>
    <cellStyle name="Cálculo 5 5 4 2 2" xfId="14815" xr:uid="{00000000-0005-0000-0000-0000FB1B0000}"/>
    <cellStyle name="Cálculo 5 5 4 2 3" xfId="21811" xr:uid="{00000000-0005-0000-0000-0000FC1B0000}"/>
    <cellStyle name="Cálculo 5 5 4 2 4" xfId="17497" xr:uid="{00000000-0005-0000-0000-0000FD1B0000}"/>
    <cellStyle name="Cálculo 5 5 4 2 5" xfId="32706" xr:uid="{00000000-0005-0000-0000-0000FE1B0000}"/>
    <cellStyle name="Cálculo 5 5 4 2 6" xfId="36381" xr:uid="{00000000-0005-0000-0000-0000FF1B0000}"/>
    <cellStyle name="Cálculo 5 5 4 2 7" xfId="39107" xr:uid="{00000000-0005-0000-0000-0000001C0000}"/>
    <cellStyle name="Cálculo 5 5 4 3" xfId="13333" xr:uid="{00000000-0005-0000-0000-0000011C0000}"/>
    <cellStyle name="Cálculo 5 5 4 4" xfId="20331" xr:uid="{00000000-0005-0000-0000-0000021C0000}"/>
    <cellStyle name="Cálculo 5 5 4 5" xfId="10028" xr:uid="{00000000-0005-0000-0000-0000031C0000}"/>
    <cellStyle name="Cálculo 5 5 4 6" xfId="29498" xr:uid="{00000000-0005-0000-0000-0000041C0000}"/>
    <cellStyle name="Cálculo 5 5 4 7" xfId="29364" xr:uid="{00000000-0005-0000-0000-0000051C0000}"/>
    <cellStyle name="Cálculo 5 5 4 8" xfId="31162" xr:uid="{00000000-0005-0000-0000-0000061C0000}"/>
    <cellStyle name="Cálculo 5 5 4 9" xfId="25505" xr:uid="{00000000-0005-0000-0000-0000071C0000}"/>
    <cellStyle name="Cálculo 5 5 5" xfId="2865" xr:uid="{00000000-0005-0000-0000-0000081C0000}"/>
    <cellStyle name="Cálculo 5 5 5 2" xfId="5662" xr:uid="{00000000-0005-0000-0000-0000091C0000}"/>
    <cellStyle name="Cálculo 5 5 5 2 2" xfId="14816" xr:uid="{00000000-0005-0000-0000-00000A1C0000}"/>
    <cellStyle name="Cálculo 5 5 5 2 3" xfId="21812" xr:uid="{00000000-0005-0000-0000-00000B1C0000}"/>
    <cellStyle name="Cálculo 5 5 5 2 4" xfId="27044" xr:uid="{00000000-0005-0000-0000-00000C1C0000}"/>
    <cellStyle name="Cálculo 5 5 5 2 5" xfId="32707" xr:uid="{00000000-0005-0000-0000-00000D1C0000}"/>
    <cellStyle name="Cálculo 5 5 5 2 6" xfId="36382" xr:uid="{00000000-0005-0000-0000-00000E1C0000}"/>
    <cellStyle name="Cálculo 5 5 5 2 7" xfId="39108" xr:uid="{00000000-0005-0000-0000-00000F1C0000}"/>
    <cellStyle name="Cálculo 5 5 5 3" xfId="12019" xr:uid="{00000000-0005-0000-0000-0000101C0000}"/>
    <cellStyle name="Cálculo 5 5 5 4" xfId="19022" xr:uid="{00000000-0005-0000-0000-0000111C0000}"/>
    <cellStyle name="Cálculo 5 5 5 5" xfId="28352" xr:uid="{00000000-0005-0000-0000-0000121C0000}"/>
    <cellStyle name="Cálculo 5 5 5 6" xfId="21319" xr:uid="{00000000-0005-0000-0000-0000131C0000}"/>
    <cellStyle name="Cálculo 5 5 5 7" xfId="29901" xr:uid="{00000000-0005-0000-0000-0000141C0000}"/>
    <cellStyle name="Cálculo 5 5 5 8" xfId="33878" xr:uid="{00000000-0005-0000-0000-0000151C0000}"/>
    <cellStyle name="Cálculo 5 5 5 9" xfId="37440" xr:uid="{00000000-0005-0000-0000-0000161C0000}"/>
    <cellStyle name="Cálculo 5 5 6" xfId="2901" xr:uid="{00000000-0005-0000-0000-0000171C0000}"/>
    <cellStyle name="Cálculo 5 5 6 2" xfId="5663" xr:uid="{00000000-0005-0000-0000-0000181C0000}"/>
    <cellStyle name="Cálculo 5 5 6 2 2" xfId="14817" xr:uid="{00000000-0005-0000-0000-0000191C0000}"/>
    <cellStyle name="Cálculo 5 5 6 2 3" xfId="21813" xr:uid="{00000000-0005-0000-0000-00001A1C0000}"/>
    <cellStyle name="Cálculo 5 5 6 2 4" xfId="19359" xr:uid="{00000000-0005-0000-0000-00001B1C0000}"/>
    <cellStyle name="Cálculo 5 5 6 2 5" xfId="32708" xr:uid="{00000000-0005-0000-0000-00001C1C0000}"/>
    <cellStyle name="Cálculo 5 5 6 2 6" xfId="36383" xr:uid="{00000000-0005-0000-0000-00001D1C0000}"/>
    <cellStyle name="Cálculo 5 5 6 2 7" xfId="39109" xr:uid="{00000000-0005-0000-0000-00001E1C0000}"/>
    <cellStyle name="Cálculo 5 5 6 3" xfId="12055" xr:uid="{00000000-0005-0000-0000-00001F1C0000}"/>
    <cellStyle name="Cálculo 5 5 6 4" xfId="19058" xr:uid="{00000000-0005-0000-0000-0000201C0000}"/>
    <cellStyle name="Cálculo 5 5 6 5" xfId="28335" xr:uid="{00000000-0005-0000-0000-0000211C0000}"/>
    <cellStyle name="Cálculo 5 5 6 6" xfId="24379" xr:uid="{00000000-0005-0000-0000-0000221C0000}"/>
    <cellStyle name="Cálculo 5 5 6 7" xfId="29883" xr:uid="{00000000-0005-0000-0000-0000231C0000}"/>
    <cellStyle name="Cálculo 5 5 6 8" xfId="33860" xr:uid="{00000000-0005-0000-0000-0000241C0000}"/>
    <cellStyle name="Cálculo 5 5 6 9" xfId="37422" xr:uid="{00000000-0005-0000-0000-0000251C0000}"/>
    <cellStyle name="Cálculo 5 5 7" xfId="5658" xr:uid="{00000000-0005-0000-0000-0000261C0000}"/>
    <cellStyle name="Cálculo 5 5 7 2" xfId="14812" xr:uid="{00000000-0005-0000-0000-0000271C0000}"/>
    <cellStyle name="Cálculo 5 5 7 3" xfId="21808" xr:uid="{00000000-0005-0000-0000-0000281C0000}"/>
    <cellStyle name="Cálculo 5 5 7 4" xfId="27045" xr:uid="{00000000-0005-0000-0000-0000291C0000}"/>
    <cellStyle name="Cálculo 5 5 7 5" xfId="32703" xr:uid="{00000000-0005-0000-0000-00002A1C0000}"/>
    <cellStyle name="Cálculo 5 5 7 6" xfId="36378" xr:uid="{00000000-0005-0000-0000-00002B1C0000}"/>
    <cellStyle name="Cálculo 5 5 7 7" xfId="39104" xr:uid="{00000000-0005-0000-0000-00002C1C0000}"/>
    <cellStyle name="Cálculo 5 5 8" xfId="10851" xr:uid="{00000000-0005-0000-0000-00002D1C0000}"/>
    <cellStyle name="Cálculo 5 5 9" xfId="9727" xr:uid="{00000000-0005-0000-0000-00002E1C0000}"/>
    <cellStyle name="Cálculo 5 6" xfId="1626" xr:uid="{00000000-0005-0000-0000-00002F1C0000}"/>
    <cellStyle name="Cálculo 5 6 10" xfId="29052" xr:uid="{00000000-0005-0000-0000-0000301C0000}"/>
    <cellStyle name="Cálculo 5 6 11" xfId="28752" xr:uid="{00000000-0005-0000-0000-0000311C0000}"/>
    <cellStyle name="Cálculo 5 6 12" xfId="31361" xr:uid="{00000000-0005-0000-0000-0000321C0000}"/>
    <cellStyle name="Cálculo 5 6 13" xfId="35121" xr:uid="{00000000-0005-0000-0000-0000331C0000}"/>
    <cellStyle name="Cálculo 5 6 2" xfId="3282" xr:uid="{00000000-0005-0000-0000-0000341C0000}"/>
    <cellStyle name="Cálculo 5 6 2 2" xfId="5665" xr:uid="{00000000-0005-0000-0000-0000351C0000}"/>
    <cellStyle name="Cálculo 5 6 2 2 2" xfId="14819" xr:uid="{00000000-0005-0000-0000-0000361C0000}"/>
    <cellStyle name="Cálculo 5 6 2 2 3" xfId="21815" xr:uid="{00000000-0005-0000-0000-0000371C0000}"/>
    <cellStyle name="Cálculo 5 6 2 2 4" xfId="24306" xr:uid="{00000000-0005-0000-0000-0000381C0000}"/>
    <cellStyle name="Cálculo 5 6 2 2 5" xfId="32710" xr:uid="{00000000-0005-0000-0000-0000391C0000}"/>
    <cellStyle name="Cálculo 5 6 2 2 6" xfId="36385" xr:uid="{00000000-0005-0000-0000-00003A1C0000}"/>
    <cellStyle name="Cálculo 5 6 2 2 7" xfId="39111" xr:uid="{00000000-0005-0000-0000-00003B1C0000}"/>
    <cellStyle name="Cálculo 5 6 2 3" xfId="12436" xr:uid="{00000000-0005-0000-0000-00003C1C0000}"/>
    <cellStyle name="Cálculo 5 6 2 4" xfId="19438" xr:uid="{00000000-0005-0000-0000-00003D1C0000}"/>
    <cellStyle name="Cálculo 5 6 2 5" xfId="28186" xr:uid="{00000000-0005-0000-0000-00003E1C0000}"/>
    <cellStyle name="Cálculo 5 6 2 6" xfId="17079" xr:uid="{00000000-0005-0000-0000-00003F1C0000}"/>
    <cellStyle name="Cálculo 5 6 2 7" xfId="25400" xr:uid="{00000000-0005-0000-0000-0000401C0000}"/>
    <cellStyle name="Cálculo 5 6 2 8" xfId="33678" xr:uid="{00000000-0005-0000-0000-0000411C0000}"/>
    <cellStyle name="Cálculo 5 6 2 9" xfId="37266" xr:uid="{00000000-0005-0000-0000-0000421C0000}"/>
    <cellStyle name="Cálculo 5 6 3" xfId="2951" xr:uid="{00000000-0005-0000-0000-0000431C0000}"/>
    <cellStyle name="Cálculo 5 6 3 2" xfId="5666" xr:uid="{00000000-0005-0000-0000-0000441C0000}"/>
    <cellStyle name="Cálculo 5 6 3 2 2" xfId="14820" xr:uid="{00000000-0005-0000-0000-0000451C0000}"/>
    <cellStyle name="Cálculo 5 6 3 2 3" xfId="21816" xr:uid="{00000000-0005-0000-0000-0000461C0000}"/>
    <cellStyle name="Cálculo 5 6 3 2 4" xfId="27046" xr:uid="{00000000-0005-0000-0000-0000471C0000}"/>
    <cellStyle name="Cálculo 5 6 3 2 5" xfId="32711" xr:uid="{00000000-0005-0000-0000-0000481C0000}"/>
    <cellStyle name="Cálculo 5 6 3 2 6" xfId="36386" xr:uid="{00000000-0005-0000-0000-0000491C0000}"/>
    <cellStyle name="Cálculo 5 6 3 2 7" xfId="39112" xr:uid="{00000000-0005-0000-0000-00004A1C0000}"/>
    <cellStyle name="Cálculo 5 6 3 3" xfId="12105" xr:uid="{00000000-0005-0000-0000-00004B1C0000}"/>
    <cellStyle name="Cálculo 5 6 3 4" xfId="19108" xr:uid="{00000000-0005-0000-0000-00004C1C0000}"/>
    <cellStyle name="Cálculo 5 6 3 5" xfId="28314" xr:uid="{00000000-0005-0000-0000-00004D1C0000}"/>
    <cellStyle name="Cálculo 5 6 3 6" xfId="26386" xr:uid="{00000000-0005-0000-0000-00004E1C0000}"/>
    <cellStyle name="Cálculo 5 6 3 7" xfId="29859" xr:uid="{00000000-0005-0000-0000-00004F1C0000}"/>
    <cellStyle name="Cálculo 5 6 3 8" xfId="33832" xr:uid="{00000000-0005-0000-0000-0000501C0000}"/>
    <cellStyle name="Cálculo 5 6 3 9" xfId="37394" xr:uid="{00000000-0005-0000-0000-0000511C0000}"/>
    <cellStyle name="Cálculo 5 6 4" xfId="4252" xr:uid="{00000000-0005-0000-0000-0000521C0000}"/>
    <cellStyle name="Cálculo 5 6 4 2" xfId="5667" xr:uid="{00000000-0005-0000-0000-0000531C0000}"/>
    <cellStyle name="Cálculo 5 6 4 2 2" xfId="14821" xr:uid="{00000000-0005-0000-0000-0000541C0000}"/>
    <cellStyle name="Cálculo 5 6 4 2 3" xfId="21817" xr:uid="{00000000-0005-0000-0000-0000551C0000}"/>
    <cellStyle name="Cálculo 5 6 4 2 4" xfId="27043" xr:uid="{00000000-0005-0000-0000-0000561C0000}"/>
    <cellStyle name="Cálculo 5 6 4 2 5" xfId="32712" xr:uid="{00000000-0005-0000-0000-0000571C0000}"/>
    <cellStyle name="Cálculo 5 6 4 2 6" xfId="36387" xr:uid="{00000000-0005-0000-0000-0000581C0000}"/>
    <cellStyle name="Cálculo 5 6 4 2 7" xfId="39113" xr:uid="{00000000-0005-0000-0000-0000591C0000}"/>
    <cellStyle name="Cálculo 5 6 4 3" xfId="13406" xr:uid="{00000000-0005-0000-0000-00005A1C0000}"/>
    <cellStyle name="Cálculo 5 6 4 4" xfId="20404" xr:uid="{00000000-0005-0000-0000-00005B1C0000}"/>
    <cellStyle name="Cálculo 5 6 4 5" xfId="27706" xr:uid="{00000000-0005-0000-0000-00005C1C0000}"/>
    <cellStyle name="Cálculo 5 6 4 6" xfId="29220" xr:uid="{00000000-0005-0000-0000-00005D1C0000}"/>
    <cellStyle name="Cálculo 5 6 4 7" xfId="27891" xr:uid="{00000000-0005-0000-0000-00005E1C0000}"/>
    <cellStyle name="Cálculo 5 6 4 8" xfId="17472" xr:uid="{00000000-0005-0000-0000-00005F1C0000}"/>
    <cellStyle name="Cálculo 5 6 4 9" xfId="35039" xr:uid="{00000000-0005-0000-0000-0000601C0000}"/>
    <cellStyle name="Cálculo 5 6 5" xfId="2964" xr:uid="{00000000-0005-0000-0000-0000611C0000}"/>
    <cellStyle name="Cálculo 5 6 5 2" xfId="5668" xr:uid="{00000000-0005-0000-0000-0000621C0000}"/>
    <cellStyle name="Cálculo 5 6 5 2 2" xfId="14822" xr:uid="{00000000-0005-0000-0000-0000631C0000}"/>
    <cellStyle name="Cálculo 5 6 5 2 3" xfId="21818" xr:uid="{00000000-0005-0000-0000-0000641C0000}"/>
    <cellStyle name="Cálculo 5 6 5 2 4" xfId="24900" xr:uid="{00000000-0005-0000-0000-0000651C0000}"/>
    <cellStyle name="Cálculo 5 6 5 2 5" xfId="32713" xr:uid="{00000000-0005-0000-0000-0000661C0000}"/>
    <cellStyle name="Cálculo 5 6 5 2 6" xfId="36388" xr:uid="{00000000-0005-0000-0000-0000671C0000}"/>
    <cellStyle name="Cálculo 5 6 5 2 7" xfId="39114" xr:uid="{00000000-0005-0000-0000-0000681C0000}"/>
    <cellStyle name="Cálculo 5 6 5 3" xfId="12118" xr:uid="{00000000-0005-0000-0000-0000691C0000}"/>
    <cellStyle name="Cálculo 5 6 5 4" xfId="19121" xr:uid="{00000000-0005-0000-0000-00006A1C0000}"/>
    <cellStyle name="Cálculo 5 6 5 5" xfId="25156" xr:uid="{00000000-0005-0000-0000-00006B1C0000}"/>
    <cellStyle name="Cálculo 5 6 5 6" xfId="26387" xr:uid="{00000000-0005-0000-0000-00006C1C0000}"/>
    <cellStyle name="Cálculo 5 6 5 7" xfId="29852" xr:uid="{00000000-0005-0000-0000-00006D1C0000}"/>
    <cellStyle name="Cálculo 5 6 5 8" xfId="33829" xr:uid="{00000000-0005-0000-0000-00006E1C0000}"/>
    <cellStyle name="Cálculo 5 6 5 9" xfId="37391" xr:uid="{00000000-0005-0000-0000-00006F1C0000}"/>
    <cellStyle name="Cálculo 5 6 6" xfId="5664" xr:uid="{00000000-0005-0000-0000-0000701C0000}"/>
    <cellStyle name="Cálculo 5 6 6 2" xfId="14818" xr:uid="{00000000-0005-0000-0000-0000711C0000}"/>
    <cellStyle name="Cálculo 5 6 6 3" xfId="21814" xr:uid="{00000000-0005-0000-0000-0000721C0000}"/>
    <cellStyle name="Cálculo 5 6 6 4" xfId="27047" xr:uid="{00000000-0005-0000-0000-0000731C0000}"/>
    <cellStyle name="Cálculo 5 6 6 5" xfId="32709" xr:uid="{00000000-0005-0000-0000-0000741C0000}"/>
    <cellStyle name="Cálculo 5 6 6 6" xfId="36384" xr:uid="{00000000-0005-0000-0000-0000751C0000}"/>
    <cellStyle name="Cálculo 5 6 6 7" xfId="39110" xr:uid="{00000000-0005-0000-0000-0000761C0000}"/>
    <cellStyle name="Cálculo 5 6 7" xfId="10780" xr:uid="{00000000-0005-0000-0000-0000771C0000}"/>
    <cellStyle name="Cálculo 5 6 8" xfId="16493" xr:uid="{00000000-0005-0000-0000-0000781C0000}"/>
    <cellStyle name="Cálculo 5 6 9" xfId="28689" xr:uid="{00000000-0005-0000-0000-0000791C0000}"/>
    <cellStyle name="Cálculo 5 7" xfId="2454" xr:uid="{00000000-0005-0000-0000-00007A1C0000}"/>
    <cellStyle name="Cálculo 5 7 2" xfId="5669" xr:uid="{00000000-0005-0000-0000-00007B1C0000}"/>
    <cellStyle name="Cálculo 5 7 2 2" xfId="14823" xr:uid="{00000000-0005-0000-0000-00007C1C0000}"/>
    <cellStyle name="Cálculo 5 7 2 3" xfId="21819" xr:uid="{00000000-0005-0000-0000-00007D1C0000}"/>
    <cellStyle name="Cálculo 5 7 2 4" xfId="9469" xr:uid="{00000000-0005-0000-0000-00007E1C0000}"/>
    <cellStyle name="Cálculo 5 7 2 5" xfId="32714" xr:uid="{00000000-0005-0000-0000-00007F1C0000}"/>
    <cellStyle name="Cálculo 5 7 2 6" xfId="36389" xr:uid="{00000000-0005-0000-0000-0000801C0000}"/>
    <cellStyle name="Cálculo 5 7 2 7" xfId="39115" xr:uid="{00000000-0005-0000-0000-0000811C0000}"/>
    <cellStyle name="Cálculo 5 7 3" xfId="11608" xr:uid="{00000000-0005-0000-0000-0000821C0000}"/>
    <cellStyle name="Cálculo 5 7 4" xfId="18611" xr:uid="{00000000-0005-0000-0000-0000831C0000}"/>
    <cellStyle name="Cálculo 5 7 5" xfId="9557" xr:uid="{00000000-0005-0000-0000-0000841C0000}"/>
    <cellStyle name="Cálculo 5 7 6" xfId="26197" xr:uid="{00000000-0005-0000-0000-0000851C0000}"/>
    <cellStyle name="Cálculo 5 7 7" xfId="26516" xr:uid="{00000000-0005-0000-0000-0000861C0000}"/>
    <cellStyle name="Cálculo 5 7 8" xfId="31080" xr:uid="{00000000-0005-0000-0000-0000871C0000}"/>
    <cellStyle name="Cálculo 5 7 9" xfId="31320" xr:uid="{00000000-0005-0000-0000-0000881C0000}"/>
    <cellStyle name="Cálculo 5 8" xfId="2930" xr:uid="{00000000-0005-0000-0000-0000891C0000}"/>
    <cellStyle name="Cálculo 5 8 2" xfId="5670" xr:uid="{00000000-0005-0000-0000-00008A1C0000}"/>
    <cellStyle name="Cálculo 5 8 2 2" xfId="14824" xr:uid="{00000000-0005-0000-0000-00008B1C0000}"/>
    <cellStyle name="Cálculo 5 8 2 3" xfId="21820" xr:uid="{00000000-0005-0000-0000-00008C1C0000}"/>
    <cellStyle name="Cálculo 5 8 2 4" xfId="10226" xr:uid="{00000000-0005-0000-0000-00008D1C0000}"/>
    <cellStyle name="Cálculo 5 8 2 5" xfId="32715" xr:uid="{00000000-0005-0000-0000-00008E1C0000}"/>
    <cellStyle name="Cálculo 5 8 2 6" xfId="36390" xr:uid="{00000000-0005-0000-0000-00008F1C0000}"/>
    <cellStyle name="Cálculo 5 8 2 7" xfId="39116" xr:uid="{00000000-0005-0000-0000-0000901C0000}"/>
    <cellStyle name="Cálculo 5 8 3" xfId="12084" xr:uid="{00000000-0005-0000-0000-0000911C0000}"/>
    <cellStyle name="Cálculo 5 8 4" xfId="19087" xr:uid="{00000000-0005-0000-0000-0000921C0000}"/>
    <cellStyle name="Cálculo 5 8 5" xfId="17190" xr:uid="{00000000-0005-0000-0000-0000931C0000}"/>
    <cellStyle name="Cálculo 5 8 6" xfId="24155" xr:uid="{00000000-0005-0000-0000-0000941C0000}"/>
    <cellStyle name="Cálculo 5 8 7" xfId="29868" xr:uid="{00000000-0005-0000-0000-0000951C0000}"/>
    <cellStyle name="Cálculo 5 8 8" xfId="31108" xr:uid="{00000000-0005-0000-0000-0000961C0000}"/>
    <cellStyle name="Cálculo 5 8 9" xfId="34995" xr:uid="{00000000-0005-0000-0000-0000971C0000}"/>
    <cellStyle name="Cálculo 5 9" xfId="3104" xr:uid="{00000000-0005-0000-0000-0000981C0000}"/>
    <cellStyle name="Cálculo 5 9 2" xfId="5671" xr:uid="{00000000-0005-0000-0000-0000991C0000}"/>
    <cellStyle name="Cálculo 5 9 2 2" xfId="14825" xr:uid="{00000000-0005-0000-0000-00009A1C0000}"/>
    <cellStyle name="Cálculo 5 9 2 3" xfId="21821" xr:uid="{00000000-0005-0000-0000-00009B1C0000}"/>
    <cellStyle name="Cálculo 5 9 2 4" xfId="18160" xr:uid="{00000000-0005-0000-0000-00009C1C0000}"/>
    <cellStyle name="Cálculo 5 9 2 5" xfId="32716" xr:uid="{00000000-0005-0000-0000-00009D1C0000}"/>
    <cellStyle name="Cálculo 5 9 2 6" xfId="36391" xr:uid="{00000000-0005-0000-0000-00009E1C0000}"/>
    <cellStyle name="Cálculo 5 9 2 7" xfId="39117" xr:uid="{00000000-0005-0000-0000-00009F1C0000}"/>
    <cellStyle name="Cálculo 5 9 3" xfId="12258" xr:uid="{00000000-0005-0000-0000-0000A01C0000}"/>
    <cellStyle name="Cálculo 5 9 4" xfId="19261" xr:uid="{00000000-0005-0000-0000-0000A11C0000}"/>
    <cellStyle name="Cálculo 5 9 5" xfId="28271" xr:uid="{00000000-0005-0000-0000-0000A21C0000}"/>
    <cellStyle name="Cálculo 5 9 6" xfId="28506" xr:uid="{00000000-0005-0000-0000-0000A31C0000}"/>
    <cellStyle name="Cálculo 5 9 7" xfId="19417" xr:uid="{00000000-0005-0000-0000-0000A41C0000}"/>
    <cellStyle name="Cálculo 5 9 8" xfId="19374" xr:uid="{00000000-0005-0000-0000-0000A51C0000}"/>
    <cellStyle name="Cálculo 5 9 9" xfId="25752" xr:uid="{00000000-0005-0000-0000-0000A61C0000}"/>
    <cellStyle name="Cálculo 6" xfId="1140" xr:uid="{00000000-0005-0000-0000-0000A71C0000}"/>
    <cellStyle name="Cálculo 6 10" xfId="2863" xr:uid="{00000000-0005-0000-0000-0000A81C0000}"/>
    <cellStyle name="Cálculo 6 10 2" xfId="5672" xr:uid="{00000000-0005-0000-0000-0000A91C0000}"/>
    <cellStyle name="Cálculo 6 10 2 2" xfId="14826" xr:uid="{00000000-0005-0000-0000-0000AA1C0000}"/>
    <cellStyle name="Cálculo 6 10 2 3" xfId="21822" xr:uid="{00000000-0005-0000-0000-0000AB1C0000}"/>
    <cellStyle name="Cálculo 6 10 2 4" xfId="27048" xr:uid="{00000000-0005-0000-0000-0000AC1C0000}"/>
    <cellStyle name="Cálculo 6 10 2 5" xfId="32717" xr:uid="{00000000-0005-0000-0000-0000AD1C0000}"/>
    <cellStyle name="Cálculo 6 10 2 6" xfId="36392" xr:uid="{00000000-0005-0000-0000-0000AE1C0000}"/>
    <cellStyle name="Cálculo 6 10 2 7" xfId="39118" xr:uid="{00000000-0005-0000-0000-0000AF1C0000}"/>
    <cellStyle name="Cálculo 6 10 3" xfId="12017" xr:uid="{00000000-0005-0000-0000-0000B01C0000}"/>
    <cellStyle name="Cálculo 6 10 4" xfId="19020" xr:uid="{00000000-0005-0000-0000-0000B11C0000}"/>
    <cellStyle name="Cálculo 6 10 5" xfId="28353" xr:uid="{00000000-0005-0000-0000-0000B21C0000}"/>
    <cellStyle name="Cálculo 6 10 6" xfId="22889" xr:uid="{00000000-0005-0000-0000-0000B31C0000}"/>
    <cellStyle name="Cálculo 6 10 7" xfId="25087" xr:uid="{00000000-0005-0000-0000-0000B41C0000}"/>
    <cellStyle name="Cálculo 6 10 8" xfId="31545" xr:uid="{00000000-0005-0000-0000-0000B51C0000}"/>
    <cellStyle name="Cálculo 6 10 9" xfId="35255" xr:uid="{00000000-0005-0000-0000-0000B61C0000}"/>
    <cellStyle name="Cálculo 6 11" xfId="2175" xr:uid="{00000000-0005-0000-0000-0000B71C0000}"/>
    <cellStyle name="Cálculo 6 11 2" xfId="5673" xr:uid="{00000000-0005-0000-0000-0000B81C0000}"/>
    <cellStyle name="Cálculo 6 11 2 2" xfId="14827" xr:uid="{00000000-0005-0000-0000-0000B91C0000}"/>
    <cellStyle name="Cálculo 6 11 2 3" xfId="21823" xr:uid="{00000000-0005-0000-0000-0000BA1C0000}"/>
    <cellStyle name="Cálculo 6 11 2 4" xfId="24311" xr:uid="{00000000-0005-0000-0000-0000BB1C0000}"/>
    <cellStyle name="Cálculo 6 11 2 5" xfId="32718" xr:uid="{00000000-0005-0000-0000-0000BC1C0000}"/>
    <cellStyle name="Cálculo 6 11 2 6" xfId="36393" xr:uid="{00000000-0005-0000-0000-0000BD1C0000}"/>
    <cellStyle name="Cálculo 6 11 2 7" xfId="39119" xr:uid="{00000000-0005-0000-0000-0000BE1C0000}"/>
    <cellStyle name="Cálculo 6 11 3" xfId="11329" xr:uid="{00000000-0005-0000-0000-0000BF1C0000}"/>
    <cellStyle name="Cálculo 6 11 4" xfId="18332" xr:uid="{00000000-0005-0000-0000-0000C01C0000}"/>
    <cellStyle name="Cálculo 6 11 5" xfId="22500" xr:uid="{00000000-0005-0000-0000-0000C11C0000}"/>
    <cellStyle name="Cálculo 6 11 6" xfId="21269" xr:uid="{00000000-0005-0000-0000-0000C21C0000}"/>
    <cellStyle name="Cálculo 6 11 7" xfId="18202" xr:uid="{00000000-0005-0000-0000-0000C31C0000}"/>
    <cellStyle name="Cálculo 6 11 8" xfId="34206" xr:uid="{00000000-0005-0000-0000-0000C41C0000}"/>
    <cellStyle name="Cálculo 6 11 9" xfId="37758" xr:uid="{00000000-0005-0000-0000-0000C51C0000}"/>
    <cellStyle name="Cálculo 6 12" xfId="10294" xr:uid="{00000000-0005-0000-0000-0000C61C0000}"/>
    <cellStyle name="Cálculo 6 13" xfId="17273" xr:uid="{00000000-0005-0000-0000-0000C71C0000}"/>
    <cellStyle name="Cálculo 6 14" xfId="17585" xr:uid="{00000000-0005-0000-0000-0000C81C0000}"/>
    <cellStyle name="Cálculo 6 15" xfId="22484" xr:uid="{00000000-0005-0000-0000-0000C91C0000}"/>
    <cellStyle name="Cálculo 6 16" xfId="31277" xr:uid="{00000000-0005-0000-0000-0000CA1C0000}"/>
    <cellStyle name="Cálculo 6 17" xfId="35101" xr:uid="{00000000-0005-0000-0000-0000CB1C0000}"/>
    <cellStyle name="Cálculo 6 2" xfId="2330" xr:uid="{00000000-0005-0000-0000-0000CC1C0000}"/>
    <cellStyle name="Cálculo 6 2 10" xfId="21289" xr:uid="{00000000-0005-0000-0000-0000CD1C0000}"/>
    <cellStyle name="Cálculo 6 2 11" xfId="26136" xr:uid="{00000000-0005-0000-0000-0000CE1C0000}"/>
    <cellStyle name="Cálculo 6 2 12" xfId="30166" xr:uid="{00000000-0005-0000-0000-0000CF1C0000}"/>
    <cellStyle name="Cálculo 6 2 13" xfId="29104" xr:uid="{00000000-0005-0000-0000-0000D01C0000}"/>
    <cellStyle name="Cálculo 6 2 14" xfId="31430" xr:uid="{00000000-0005-0000-0000-0000D11C0000}"/>
    <cellStyle name="Cálculo 6 2 2" xfId="2730" xr:uid="{00000000-0005-0000-0000-0000D21C0000}"/>
    <cellStyle name="Cálculo 6 2 2 2" xfId="5675" xr:uid="{00000000-0005-0000-0000-0000D31C0000}"/>
    <cellStyle name="Cálculo 6 2 2 2 2" xfId="14829" xr:uid="{00000000-0005-0000-0000-0000D41C0000}"/>
    <cellStyle name="Cálculo 6 2 2 2 3" xfId="21825" xr:uid="{00000000-0005-0000-0000-0000D51C0000}"/>
    <cellStyle name="Cálculo 6 2 2 2 4" xfId="24905" xr:uid="{00000000-0005-0000-0000-0000D61C0000}"/>
    <cellStyle name="Cálculo 6 2 2 2 5" xfId="32720" xr:uid="{00000000-0005-0000-0000-0000D71C0000}"/>
    <cellStyle name="Cálculo 6 2 2 2 6" xfId="36395" xr:uid="{00000000-0005-0000-0000-0000D81C0000}"/>
    <cellStyle name="Cálculo 6 2 2 2 7" xfId="39121" xr:uid="{00000000-0005-0000-0000-0000D91C0000}"/>
    <cellStyle name="Cálculo 6 2 2 3" xfId="11884" xr:uid="{00000000-0005-0000-0000-0000DA1C0000}"/>
    <cellStyle name="Cálculo 6 2 2 4" xfId="18887" xr:uid="{00000000-0005-0000-0000-0000DB1C0000}"/>
    <cellStyle name="Cálculo 6 2 2 5" xfId="24637" xr:uid="{00000000-0005-0000-0000-0000DC1C0000}"/>
    <cellStyle name="Cálculo 6 2 2 6" xfId="26324" xr:uid="{00000000-0005-0000-0000-0000DD1C0000}"/>
    <cellStyle name="Cálculo 6 2 2 7" xfId="29967" xr:uid="{00000000-0005-0000-0000-0000DE1C0000}"/>
    <cellStyle name="Cálculo 6 2 2 8" xfId="31096" xr:uid="{00000000-0005-0000-0000-0000DF1C0000}"/>
    <cellStyle name="Cálculo 6 2 2 9" xfId="18033" xr:uid="{00000000-0005-0000-0000-0000E01C0000}"/>
    <cellStyle name="Cálculo 6 2 3" xfId="4012" xr:uid="{00000000-0005-0000-0000-0000E11C0000}"/>
    <cellStyle name="Cálculo 6 2 3 2" xfId="5676" xr:uid="{00000000-0005-0000-0000-0000E21C0000}"/>
    <cellStyle name="Cálculo 6 2 3 2 2" xfId="14830" xr:uid="{00000000-0005-0000-0000-0000E31C0000}"/>
    <cellStyle name="Cálculo 6 2 3 2 3" xfId="21826" xr:uid="{00000000-0005-0000-0000-0000E41C0000}"/>
    <cellStyle name="Cálculo 6 2 3 2 4" xfId="27052" xr:uid="{00000000-0005-0000-0000-0000E51C0000}"/>
    <cellStyle name="Cálculo 6 2 3 2 5" xfId="32721" xr:uid="{00000000-0005-0000-0000-0000E61C0000}"/>
    <cellStyle name="Cálculo 6 2 3 2 6" xfId="36396" xr:uid="{00000000-0005-0000-0000-0000E71C0000}"/>
    <cellStyle name="Cálculo 6 2 3 2 7" xfId="39122" xr:uid="{00000000-0005-0000-0000-0000E81C0000}"/>
    <cellStyle name="Cálculo 6 2 3 3" xfId="13166" xr:uid="{00000000-0005-0000-0000-0000E91C0000}"/>
    <cellStyle name="Cálculo 6 2 3 4" xfId="20164" xr:uid="{00000000-0005-0000-0000-0000EA1C0000}"/>
    <cellStyle name="Cálculo 6 2 3 5" xfId="9667" xr:uid="{00000000-0005-0000-0000-0000EB1C0000}"/>
    <cellStyle name="Cálculo 6 2 3 6" xfId="25496" xr:uid="{00000000-0005-0000-0000-0000EC1C0000}"/>
    <cellStyle name="Cálculo 6 2 3 7" xfId="24605" xr:uid="{00000000-0005-0000-0000-0000ED1C0000}"/>
    <cellStyle name="Cálculo 6 2 3 8" xfId="31680" xr:uid="{00000000-0005-0000-0000-0000EE1C0000}"/>
    <cellStyle name="Cálculo 6 2 3 9" xfId="35360" xr:uid="{00000000-0005-0000-0000-0000EF1C0000}"/>
    <cellStyle name="Cálculo 6 2 4" xfId="4450" xr:uid="{00000000-0005-0000-0000-0000F01C0000}"/>
    <cellStyle name="Cálculo 6 2 4 2" xfId="5677" xr:uid="{00000000-0005-0000-0000-0000F11C0000}"/>
    <cellStyle name="Cálculo 6 2 4 2 2" xfId="14831" xr:uid="{00000000-0005-0000-0000-0000F21C0000}"/>
    <cellStyle name="Cálculo 6 2 4 2 3" xfId="21827" xr:uid="{00000000-0005-0000-0000-0000F31C0000}"/>
    <cellStyle name="Cálculo 6 2 4 2 4" xfId="27051" xr:uid="{00000000-0005-0000-0000-0000F41C0000}"/>
    <cellStyle name="Cálculo 6 2 4 2 5" xfId="32722" xr:uid="{00000000-0005-0000-0000-0000F51C0000}"/>
    <cellStyle name="Cálculo 6 2 4 2 6" xfId="36397" xr:uid="{00000000-0005-0000-0000-0000F61C0000}"/>
    <cellStyle name="Cálculo 6 2 4 2 7" xfId="39123" xr:uid="{00000000-0005-0000-0000-0000F71C0000}"/>
    <cellStyle name="Cálculo 6 2 4 3" xfId="13604" xr:uid="{00000000-0005-0000-0000-0000F81C0000}"/>
    <cellStyle name="Cálculo 6 2 4 4" xfId="20602" xr:uid="{00000000-0005-0000-0000-0000F91C0000}"/>
    <cellStyle name="Cálculo 6 2 4 5" xfId="27611" xr:uid="{00000000-0005-0000-0000-0000FA1C0000}"/>
    <cellStyle name="Cálculo 6 2 4 6" xfId="29235" xr:uid="{00000000-0005-0000-0000-0000FB1C0000}"/>
    <cellStyle name="Cálculo 6 2 4 7" xfId="28961" xr:uid="{00000000-0005-0000-0000-0000FC1C0000}"/>
    <cellStyle name="Cálculo 6 2 4 8" xfId="31766" xr:uid="{00000000-0005-0000-0000-0000FD1C0000}"/>
    <cellStyle name="Cálculo 6 2 4 9" xfId="35446" xr:uid="{00000000-0005-0000-0000-0000FE1C0000}"/>
    <cellStyle name="Cálculo 6 2 5" xfId="4704" xr:uid="{00000000-0005-0000-0000-0000FF1C0000}"/>
    <cellStyle name="Cálculo 6 2 5 2" xfId="5678" xr:uid="{00000000-0005-0000-0000-0000001D0000}"/>
    <cellStyle name="Cálculo 6 2 5 2 2" xfId="14832" xr:uid="{00000000-0005-0000-0000-0000011D0000}"/>
    <cellStyle name="Cálculo 6 2 5 2 3" xfId="21828" xr:uid="{00000000-0005-0000-0000-0000021D0000}"/>
    <cellStyle name="Cálculo 6 2 5 2 4" xfId="10073" xr:uid="{00000000-0005-0000-0000-0000031D0000}"/>
    <cellStyle name="Cálculo 6 2 5 2 5" xfId="32723" xr:uid="{00000000-0005-0000-0000-0000041D0000}"/>
    <cellStyle name="Cálculo 6 2 5 2 6" xfId="36398" xr:uid="{00000000-0005-0000-0000-0000051D0000}"/>
    <cellStyle name="Cálculo 6 2 5 2 7" xfId="39124" xr:uid="{00000000-0005-0000-0000-0000061D0000}"/>
    <cellStyle name="Cálculo 6 2 5 3" xfId="13858" xr:uid="{00000000-0005-0000-0000-0000071D0000}"/>
    <cellStyle name="Cálculo 6 2 5 4" xfId="20856" xr:uid="{00000000-0005-0000-0000-0000081D0000}"/>
    <cellStyle name="Cálculo 6 2 5 5" xfId="27485" xr:uid="{00000000-0005-0000-0000-0000091D0000}"/>
    <cellStyle name="Cálculo 6 2 5 6" xfId="26733" xr:uid="{00000000-0005-0000-0000-00000A1D0000}"/>
    <cellStyle name="Cálculo 6 2 5 7" xfId="29153" xr:uid="{00000000-0005-0000-0000-00000B1D0000}"/>
    <cellStyle name="Cálculo 6 2 5 8" xfId="32172" xr:uid="{00000000-0005-0000-0000-00000C1D0000}"/>
    <cellStyle name="Cálculo 6 2 5 9" xfId="35847" xr:uid="{00000000-0005-0000-0000-00000D1D0000}"/>
    <cellStyle name="Cálculo 6 2 6" xfId="4950" xr:uid="{00000000-0005-0000-0000-00000E1D0000}"/>
    <cellStyle name="Cálculo 6 2 6 2" xfId="5679" xr:uid="{00000000-0005-0000-0000-00000F1D0000}"/>
    <cellStyle name="Cálculo 6 2 6 2 2" xfId="14833" xr:uid="{00000000-0005-0000-0000-0000101D0000}"/>
    <cellStyle name="Cálculo 6 2 6 2 3" xfId="21829" xr:uid="{00000000-0005-0000-0000-0000111D0000}"/>
    <cellStyle name="Cálculo 6 2 6 2 4" xfId="17066" xr:uid="{00000000-0005-0000-0000-0000121D0000}"/>
    <cellStyle name="Cálculo 6 2 6 2 5" xfId="32724" xr:uid="{00000000-0005-0000-0000-0000131D0000}"/>
    <cellStyle name="Cálculo 6 2 6 2 6" xfId="36399" xr:uid="{00000000-0005-0000-0000-0000141D0000}"/>
    <cellStyle name="Cálculo 6 2 6 2 7" xfId="39125" xr:uid="{00000000-0005-0000-0000-0000151D0000}"/>
    <cellStyle name="Cálculo 6 2 6 3" xfId="14104" xr:uid="{00000000-0005-0000-0000-0000161D0000}"/>
    <cellStyle name="Cálculo 6 2 6 4" xfId="21102" xr:uid="{00000000-0005-0000-0000-0000171D0000}"/>
    <cellStyle name="Cálculo 6 2 6 5" xfId="27364" xr:uid="{00000000-0005-0000-0000-0000181D0000}"/>
    <cellStyle name="Cálculo 6 2 6 6" xfId="28872" xr:uid="{00000000-0005-0000-0000-0000191D0000}"/>
    <cellStyle name="Cálculo 6 2 6 7" xfId="31996" xr:uid="{00000000-0005-0000-0000-00001A1D0000}"/>
    <cellStyle name="Cálculo 6 2 6 8" xfId="35674" xr:uid="{00000000-0005-0000-0000-00001B1D0000}"/>
    <cellStyle name="Cálculo 6 2 6 9" xfId="38585" xr:uid="{00000000-0005-0000-0000-00001C1D0000}"/>
    <cellStyle name="Cálculo 6 2 7" xfId="5674" xr:uid="{00000000-0005-0000-0000-00001D1D0000}"/>
    <cellStyle name="Cálculo 6 2 7 2" xfId="14828" xr:uid="{00000000-0005-0000-0000-00001E1D0000}"/>
    <cellStyle name="Cálculo 6 2 7 3" xfId="21824" xr:uid="{00000000-0005-0000-0000-00001F1D0000}"/>
    <cellStyle name="Cálculo 6 2 7 4" xfId="27049" xr:uid="{00000000-0005-0000-0000-0000201D0000}"/>
    <cellStyle name="Cálculo 6 2 7 5" xfId="32719" xr:uid="{00000000-0005-0000-0000-0000211D0000}"/>
    <cellStyle name="Cálculo 6 2 7 6" xfId="36394" xr:uid="{00000000-0005-0000-0000-0000221D0000}"/>
    <cellStyle name="Cálculo 6 2 7 7" xfId="39120" xr:uid="{00000000-0005-0000-0000-0000231D0000}"/>
    <cellStyle name="Cálculo 6 2 8" xfId="11484" xr:uid="{00000000-0005-0000-0000-0000241D0000}"/>
    <cellStyle name="Cálculo 6 2 9" xfId="18487" xr:uid="{00000000-0005-0000-0000-0000251D0000}"/>
    <cellStyle name="Cálculo 6 3" xfId="2357" xr:uid="{00000000-0005-0000-0000-0000261D0000}"/>
    <cellStyle name="Cálculo 6 3 10" xfId="25401" xr:uid="{00000000-0005-0000-0000-0000271D0000}"/>
    <cellStyle name="Cálculo 6 3 11" xfId="26152" xr:uid="{00000000-0005-0000-0000-0000281D0000}"/>
    <cellStyle name="Cálculo 6 3 12" xfId="22998" xr:uid="{00000000-0005-0000-0000-0000291D0000}"/>
    <cellStyle name="Cálculo 6 3 13" xfId="34128" xr:uid="{00000000-0005-0000-0000-00002A1D0000}"/>
    <cellStyle name="Cálculo 6 3 14" xfId="37690" xr:uid="{00000000-0005-0000-0000-00002B1D0000}"/>
    <cellStyle name="Cálculo 6 3 2" xfId="2757" xr:uid="{00000000-0005-0000-0000-00002C1D0000}"/>
    <cellStyle name="Cálculo 6 3 2 2" xfId="5681" xr:uid="{00000000-0005-0000-0000-00002D1D0000}"/>
    <cellStyle name="Cálculo 6 3 2 2 2" xfId="14835" xr:uid="{00000000-0005-0000-0000-00002E1D0000}"/>
    <cellStyle name="Cálculo 6 3 2 2 3" xfId="21831" xr:uid="{00000000-0005-0000-0000-00002F1D0000}"/>
    <cellStyle name="Cálculo 6 3 2 2 4" xfId="24415" xr:uid="{00000000-0005-0000-0000-0000301D0000}"/>
    <cellStyle name="Cálculo 6 3 2 2 5" xfId="32726" xr:uid="{00000000-0005-0000-0000-0000311D0000}"/>
    <cellStyle name="Cálculo 6 3 2 2 6" xfId="36401" xr:uid="{00000000-0005-0000-0000-0000321D0000}"/>
    <cellStyle name="Cálculo 6 3 2 2 7" xfId="39127" xr:uid="{00000000-0005-0000-0000-0000331D0000}"/>
    <cellStyle name="Cálculo 6 3 2 3" xfId="11911" xr:uid="{00000000-0005-0000-0000-0000341D0000}"/>
    <cellStyle name="Cálculo 6 3 2 4" xfId="18914" xr:uid="{00000000-0005-0000-0000-0000351D0000}"/>
    <cellStyle name="Cálculo 6 3 2 5" xfId="28404" xr:uid="{00000000-0005-0000-0000-0000361D0000}"/>
    <cellStyle name="Cálculo 6 3 2 6" xfId="10071" xr:uid="{00000000-0005-0000-0000-0000371D0000}"/>
    <cellStyle name="Cálculo 6 3 2 7" xfId="25212" xr:uid="{00000000-0005-0000-0000-0000381D0000}"/>
    <cellStyle name="Cálculo 6 3 2 8" xfId="17214" xr:uid="{00000000-0005-0000-0000-0000391D0000}"/>
    <cellStyle name="Cálculo 6 3 2 9" xfId="34827" xr:uid="{00000000-0005-0000-0000-00003A1D0000}"/>
    <cellStyle name="Cálculo 6 3 3" xfId="4039" xr:uid="{00000000-0005-0000-0000-00003B1D0000}"/>
    <cellStyle name="Cálculo 6 3 3 2" xfId="5682" xr:uid="{00000000-0005-0000-0000-00003C1D0000}"/>
    <cellStyle name="Cálculo 6 3 3 2 2" xfId="14836" xr:uid="{00000000-0005-0000-0000-00003D1D0000}"/>
    <cellStyle name="Cálculo 6 3 3 2 3" xfId="21832" xr:uid="{00000000-0005-0000-0000-00003E1D0000}"/>
    <cellStyle name="Cálculo 6 3 3 2 4" xfId="27050" xr:uid="{00000000-0005-0000-0000-00003F1D0000}"/>
    <cellStyle name="Cálculo 6 3 3 2 5" xfId="32727" xr:uid="{00000000-0005-0000-0000-0000401D0000}"/>
    <cellStyle name="Cálculo 6 3 3 2 6" xfId="36402" xr:uid="{00000000-0005-0000-0000-0000411D0000}"/>
    <cellStyle name="Cálculo 6 3 3 2 7" xfId="39128" xr:uid="{00000000-0005-0000-0000-0000421D0000}"/>
    <cellStyle name="Cálculo 6 3 3 3" xfId="13193" xr:uid="{00000000-0005-0000-0000-0000431D0000}"/>
    <cellStyle name="Cálculo 6 3 3 4" xfId="20191" xr:uid="{00000000-0005-0000-0000-0000441D0000}"/>
    <cellStyle name="Cálculo 6 3 3 5" xfId="19522" xr:uid="{00000000-0005-0000-0000-0000451D0000}"/>
    <cellStyle name="Cálculo 6 3 3 6" xfId="27881" xr:uid="{00000000-0005-0000-0000-0000461D0000}"/>
    <cellStyle name="Cálculo 6 3 3 7" xfId="17039" xr:uid="{00000000-0005-0000-0000-0000471D0000}"/>
    <cellStyle name="Cálculo 6 3 3 8" xfId="31155" xr:uid="{00000000-0005-0000-0000-0000481D0000}"/>
    <cellStyle name="Cálculo 6 3 3 9" xfId="35028" xr:uid="{00000000-0005-0000-0000-0000491D0000}"/>
    <cellStyle name="Cálculo 6 3 4" xfId="4477" xr:uid="{00000000-0005-0000-0000-00004A1D0000}"/>
    <cellStyle name="Cálculo 6 3 4 2" xfId="5683" xr:uid="{00000000-0005-0000-0000-00004B1D0000}"/>
    <cellStyle name="Cálculo 6 3 4 2 2" xfId="14837" xr:uid="{00000000-0005-0000-0000-00004C1D0000}"/>
    <cellStyle name="Cálculo 6 3 4 2 3" xfId="21833" xr:uid="{00000000-0005-0000-0000-00004D1D0000}"/>
    <cellStyle name="Cálculo 6 3 4 2 4" xfId="24410" xr:uid="{00000000-0005-0000-0000-00004E1D0000}"/>
    <cellStyle name="Cálculo 6 3 4 2 5" xfId="32728" xr:uid="{00000000-0005-0000-0000-00004F1D0000}"/>
    <cellStyle name="Cálculo 6 3 4 2 6" xfId="36403" xr:uid="{00000000-0005-0000-0000-0000501D0000}"/>
    <cellStyle name="Cálculo 6 3 4 2 7" xfId="39129" xr:uid="{00000000-0005-0000-0000-0000511D0000}"/>
    <cellStyle name="Cálculo 6 3 4 3" xfId="13631" xr:uid="{00000000-0005-0000-0000-0000521D0000}"/>
    <cellStyle name="Cálculo 6 3 4 4" xfId="20629" xr:uid="{00000000-0005-0000-0000-0000531D0000}"/>
    <cellStyle name="Cálculo 6 3 4 5" xfId="24746" xr:uid="{00000000-0005-0000-0000-0000541D0000}"/>
    <cellStyle name="Cálculo 6 3 4 6" xfId="17238" xr:uid="{00000000-0005-0000-0000-0000551D0000}"/>
    <cellStyle name="Cálculo 6 3 4 7" xfId="17754" xr:uid="{00000000-0005-0000-0000-0000561D0000}"/>
    <cellStyle name="Cálculo 6 3 4 8" xfId="32275" xr:uid="{00000000-0005-0000-0000-0000571D0000}"/>
    <cellStyle name="Cálculo 6 3 4 9" xfId="35950" xr:uid="{00000000-0005-0000-0000-0000581D0000}"/>
    <cellStyle name="Cálculo 6 3 5" xfId="4731" xr:uid="{00000000-0005-0000-0000-0000591D0000}"/>
    <cellStyle name="Cálculo 6 3 5 2" xfId="5684" xr:uid="{00000000-0005-0000-0000-00005A1D0000}"/>
    <cellStyle name="Cálculo 6 3 5 2 2" xfId="14838" xr:uid="{00000000-0005-0000-0000-00005B1D0000}"/>
    <cellStyle name="Cálculo 6 3 5 2 3" xfId="21834" xr:uid="{00000000-0005-0000-0000-00005C1D0000}"/>
    <cellStyle name="Cálculo 6 3 5 2 4" xfId="19637" xr:uid="{00000000-0005-0000-0000-00005D1D0000}"/>
    <cellStyle name="Cálculo 6 3 5 2 5" xfId="32729" xr:uid="{00000000-0005-0000-0000-00005E1D0000}"/>
    <cellStyle name="Cálculo 6 3 5 2 6" xfId="36404" xr:uid="{00000000-0005-0000-0000-00005F1D0000}"/>
    <cellStyle name="Cálculo 6 3 5 2 7" xfId="39130" xr:uid="{00000000-0005-0000-0000-0000601D0000}"/>
    <cellStyle name="Cálculo 6 3 5 3" xfId="13885" xr:uid="{00000000-0005-0000-0000-0000611D0000}"/>
    <cellStyle name="Cálculo 6 3 5 4" xfId="20883" xr:uid="{00000000-0005-0000-0000-0000621D0000}"/>
    <cellStyle name="Cálculo 6 3 5 5" xfId="19532" xr:uid="{00000000-0005-0000-0000-0000631D0000}"/>
    <cellStyle name="Cálculo 6 3 5 6" xfId="26736" xr:uid="{00000000-0005-0000-0000-0000641D0000}"/>
    <cellStyle name="Cálculo 6 3 5 7" xfId="26803" xr:uid="{00000000-0005-0000-0000-0000651D0000}"/>
    <cellStyle name="Cálculo 6 3 5 8" xfId="32160" xr:uid="{00000000-0005-0000-0000-0000661D0000}"/>
    <cellStyle name="Cálculo 6 3 5 9" xfId="35835" xr:uid="{00000000-0005-0000-0000-0000671D0000}"/>
    <cellStyle name="Cálculo 6 3 6" xfId="4977" xr:uid="{00000000-0005-0000-0000-0000681D0000}"/>
    <cellStyle name="Cálculo 6 3 6 2" xfId="5685" xr:uid="{00000000-0005-0000-0000-0000691D0000}"/>
    <cellStyle name="Cálculo 6 3 6 2 2" xfId="14839" xr:uid="{00000000-0005-0000-0000-00006A1D0000}"/>
    <cellStyle name="Cálculo 6 3 6 2 3" xfId="21835" xr:uid="{00000000-0005-0000-0000-00006B1D0000}"/>
    <cellStyle name="Cálculo 6 3 6 2 4" xfId="27054" xr:uid="{00000000-0005-0000-0000-00006C1D0000}"/>
    <cellStyle name="Cálculo 6 3 6 2 5" xfId="32730" xr:uid="{00000000-0005-0000-0000-00006D1D0000}"/>
    <cellStyle name="Cálculo 6 3 6 2 6" xfId="36405" xr:uid="{00000000-0005-0000-0000-00006E1D0000}"/>
    <cellStyle name="Cálculo 6 3 6 2 7" xfId="39131" xr:uid="{00000000-0005-0000-0000-00006F1D0000}"/>
    <cellStyle name="Cálculo 6 3 6 3" xfId="14131" xr:uid="{00000000-0005-0000-0000-0000701D0000}"/>
    <cellStyle name="Cálculo 6 3 6 4" xfId="21129" xr:uid="{00000000-0005-0000-0000-0000711D0000}"/>
    <cellStyle name="Cálculo 6 3 6 5" xfId="27351" xr:uid="{00000000-0005-0000-0000-0000721D0000}"/>
    <cellStyle name="Cálculo 6 3 6 6" xfId="17564" xr:uid="{00000000-0005-0000-0000-0000731D0000}"/>
    <cellStyle name="Cálculo 6 3 6 7" xfId="32023" xr:uid="{00000000-0005-0000-0000-0000741D0000}"/>
    <cellStyle name="Cálculo 6 3 6 8" xfId="35701" xr:uid="{00000000-0005-0000-0000-0000751D0000}"/>
    <cellStyle name="Cálculo 6 3 6 9" xfId="38612" xr:uid="{00000000-0005-0000-0000-0000761D0000}"/>
    <cellStyle name="Cálculo 6 3 7" xfId="5680" xr:uid="{00000000-0005-0000-0000-0000771D0000}"/>
    <cellStyle name="Cálculo 6 3 7 2" xfId="14834" xr:uid="{00000000-0005-0000-0000-0000781D0000}"/>
    <cellStyle name="Cálculo 6 3 7 3" xfId="21830" xr:uid="{00000000-0005-0000-0000-0000791D0000}"/>
    <cellStyle name="Cálculo 6 3 7 4" xfId="27053" xr:uid="{00000000-0005-0000-0000-00007A1D0000}"/>
    <cellStyle name="Cálculo 6 3 7 5" xfId="32725" xr:uid="{00000000-0005-0000-0000-00007B1D0000}"/>
    <cellStyle name="Cálculo 6 3 7 6" xfId="36400" xr:uid="{00000000-0005-0000-0000-00007C1D0000}"/>
    <cellStyle name="Cálculo 6 3 7 7" xfId="39126" xr:uid="{00000000-0005-0000-0000-00007D1D0000}"/>
    <cellStyle name="Cálculo 6 3 8" xfId="11511" xr:uid="{00000000-0005-0000-0000-00007E1D0000}"/>
    <cellStyle name="Cálculo 6 3 9" xfId="18514" xr:uid="{00000000-0005-0000-0000-00007F1D0000}"/>
    <cellStyle name="Cálculo 6 4" xfId="2384" xr:uid="{00000000-0005-0000-0000-0000801D0000}"/>
    <cellStyle name="Cálculo 6 4 10" xfId="25417" xr:uid="{00000000-0005-0000-0000-0000811D0000}"/>
    <cellStyle name="Cálculo 6 4 11" xfId="26163" xr:uid="{00000000-0005-0000-0000-0000821D0000}"/>
    <cellStyle name="Cálculo 6 4 12" xfId="26037" xr:uid="{00000000-0005-0000-0000-0000831D0000}"/>
    <cellStyle name="Cálculo 6 4 13" xfId="25940" xr:uid="{00000000-0005-0000-0000-0000841D0000}"/>
    <cellStyle name="Cálculo 6 4 14" xfId="31919" xr:uid="{00000000-0005-0000-0000-0000851D0000}"/>
    <cellStyle name="Cálculo 6 4 2" xfId="2784" xr:uid="{00000000-0005-0000-0000-0000861D0000}"/>
    <cellStyle name="Cálculo 6 4 2 2" xfId="5687" xr:uid="{00000000-0005-0000-0000-0000871D0000}"/>
    <cellStyle name="Cálculo 6 4 2 2 2" xfId="14841" xr:uid="{00000000-0005-0000-0000-0000881D0000}"/>
    <cellStyle name="Cálculo 6 4 2 2 3" xfId="21837" xr:uid="{00000000-0005-0000-0000-0000891D0000}"/>
    <cellStyle name="Cálculo 6 4 2 2 4" xfId="25484" xr:uid="{00000000-0005-0000-0000-00008A1D0000}"/>
    <cellStyle name="Cálculo 6 4 2 2 5" xfId="32732" xr:uid="{00000000-0005-0000-0000-00008B1D0000}"/>
    <cellStyle name="Cálculo 6 4 2 2 6" xfId="36407" xr:uid="{00000000-0005-0000-0000-00008C1D0000}"/>
    <cellStyle name="Cálculo 6 4 2 2 7" xfId="39133" xr:uid="{00000000-0005-0000-0000-00008D1D0000}"/>
    <cellStyle name="Cálculo 6 4 2 3" xfId="11938" xr:uid="{00000000-0005-0000-0000-00008E1D0000}"/>
    <cellStyle name="Cálculo 6 4 2 4" xfId="18941" xr:uid="{00000000-0005-0000-0000-00008F1D0000}"/>
    <cellStyle name="Cálculo 6 4 2 5" xfId="17751" xr:uid="{00000000-0005-0000-0000-0000901D0000}"/>
    <cellStyle name="Cálculo 6 4 2 6" xfId="22590" xr:uid="{00000000-0005-0000-0000-0000911D0000}"/>
    <cellStyle name="Cálculo 6 4 2 7" xfId="29942" xr:uid="{00000000-0005-0000-0000-0000921D0000}"/>
    <cellStyle name="Cálculo 6 4 2 8" xfId="33918" xr:uid="{00000000-0005-0000-0000-0000931D0000}"/>
    <cellStyle name="Cálculo 6 4 2 9" xfId="37480" xr:uid="{00000000-0005-0000-0000-0000941D0000}"/>
    <cellStyle name="Cálculo 6 4 3" xfId="4066" xr:uid="{00000000-0005-0000-0000-0000951D0000}"/>
    <cellStyle name="Cálculo 6 4 3 2" xfId="5688" xr:uid="{00000000-0005-0000-0000-0000961D0000}"/>
    <cellStyle name="Cálculo 6 4 3 2 2" xfId="14842" xr:uid="{00000000-0005-0000-0000-0000971D0000}"/>
    <cellStyle name="Cálculo 6 4 3 2 3" xfId="21838" xr:uid="{00000000-0005-0000-0000-0000981D0000}"/>
    <cellStyle name="Cálculo 6 4 3 2 4" xfId="25217" xr:uid="{00000000-0005-0000-0000-0000991D0000}"/>
    <cellStyle name="Cálculo 6 4 3 2 5" xfId="32733" xr:uid="{00000000-0005-0000-0000-00009A1D0000}"/>
    <cellStyle name="Cálculo 6 4 3 2 6" xfId="36408" xr:uid="{00000000-0005-0000-0000-00009B1D0000}"/>
    <cellStyle name="Cálculo 6 4 3 2 7" xfId="39134" xr:uid="{00000000-0005-0000-0000-00009C1D0000}"/>
    <cellStyle name="Cálculo 6 4 3 3" xfId="13220" xr:uid="{00000000-0005-0000-0000-00009D1D0000}"/>
    <cellStyle name="Cálculo 6 4 3 4" xfId="20218" xr:uid="{00000000-0005-0000-0000-00009E1D0000}"/>
    <cellStyle name="Cálculo 6 4 3 5" xfId="27798" xr:uid="{00000000-0005-0000-0000-00009F1D0000}"/>
    <cellStyle name="Cálculo 6 4 3 6" xfId="25383" xr:uid="{00000000-0005-0000-0000-0000A01D0000}"/>
    <cellStyle name="Cálculo 6 4 3 7" xfId="28053" xr:uid="{00000000-0005-0000-0000-0000A11D0000}"/>
    <cellStyle name="Cálculo 6 4 3 8" xfId="17045" xr:uid="{00000000-0005-0000-0000-0000A21D0000}"/>
    <cellStyle name="Cálculo 6 4 3 9" xfId="29604" xr:uid="{00000000-0005-0000-0000-0000A31D0000}"/>
    <cellStyle name="Cálculo 6 4 4" xfId="4504" xr:uid="{00000000-0005-0000-0000-0000A41D0000}"/>
    <cellStyle name="Cálculo 6 4 4 2" xfId="5689" xr:uid="{00000000-0005-0000-0000-0000A51D0000}"/>
    <cellStyle name="Cálculo 6 4 4 2 2" xfId="14843" xr:uid="{00000000-0005-0000-0000-0000A61D0000}"/>
    <cellStyle name="Cálculo 6 4 4 2 3" xfId="21839" xr:uid="{00000000-0005-0000-0000-0000A71D0000}"/>
    <cellStyle name="Cálculo 6 4 4 2 4" xfId="24904" xr:uid="{00000000-0005-0000-0000-0000A81D0000}"/>
    <cellStyle name="Cálculo 6 4 4 2 5" xfId="32734" xr:uid="{00000000-0005-0000-0000-0000A91D0000}"/>
    <cellStyle name="Cálculo 6 4 4 2 6" xfId="36409" xr:uid="{00000000-0005-0000-0000-0000AA1D0000}"/>
    <cellStyle name="Cálculo 6 4 4 2 7" xfId="39135" xr:uid="{00000000-0005-0000-0000-0000AB1D0000}"/>
    <cellStyle name="Cálculo 6 4 4 3" xfId="13658" xr:uid="{00000000-0005-0000-0000-0000AC1D0000}"/>
    <cellStyle name="Cálculo 6 4 4 4" xfId="20656" xr:uid="{00000000-0005-0000-0000-0000AD1D0000}"/>
    <cellStyle name="Cálculo 6 4 4 5" xfId="27583" xr:uid="{00000000-0005-0000-0000-0000AE1D0000}"/>
    <cellStyle name="Cálculo 6 4 4 6" xfId="17479" xr:uid="{00000000-0005-0000-0000-0000AF1D0000}"/>
    <cellStyle name="Cálculo 6 4 4 7" xfId="19391" xr:uid="{00000000-0005-0000-0000-0000B01D0000}"/>
    <cellStyle name="Cálculo 6 4 4 8" xfId="32263" xr:uid="{00000000-0005-0000-0000-0000B11D0000}"/>
    <cellStyle name="Cálculo 6 4 4 9" xfId="35938" xr:uid="{00000000-0005-0000-0000-0000B21D0000}"/>
    <cellStyle name="Cálculo 6 4 5" xfId="4758" xr:uid="{00000000-0005-0000-0000-0000B31D0000}"/>
    <cellStyle name="Cálculo 6 4 5 2" xfId="5690" xr:uid="{00000000-0005-0000-0000-0000B41D0000}"/>
    <cellStyle name="Cálculo 6 4 5 2 2" xfId="14844" xr:uid="{00000000-0005-0000-0000-0000B51D0000}"/>
    <cellStyle name="Cálculo 6 4 5 2 3" xfId="21840" xr:uid="{00000000-0005-0000-0000-0000B61D0000}"/>
    <cellStyle name="Cálculo 6 4 5 2 4" xfId="18090" xr:uid="{00000000-0005-0000-0000-0000B71D0000}"/>
    <cellStyle name="Cálculo 6 4 5 2 5" xfId="32735" xr:uid="{00000000-0005-0000-0000-0000B81D0000}"/>
    <cellStyle name="Cálculo 6 4 5 2 6" xfId="36410" xr:uid="{00000000-0005-0000-0000-0000B91D0000}"/>
    <cellStyle name="Cálculo 6 4 5 2 7" xfId="39136" xr:uid="{00000000-0005-0000-0000-0000BA1D0000}"/>
    <cellStyle name="Cálculo 6 4 5 3" xfId="13912" xr:uid="{00000000-0005-0000-0000-0000BB1D0000}"/>
    <cellStyle name="Cálculo 6 4 5 4" xfId="20910" xr:uid="{00000000-0005-0000-0000-0000BC1D0000}"/>
    <cellStyle name="Cálculo 6 4 5 5" xfId="24790" xr:uid="{00000000-0005-0000-0000-0000BD1D0000}"/>
    <cellStyle name="Cálculo 6 4 5 6" xfId="24196" xr:uid="{00000000-0005-0000-0000-0000BE1D0000}"/>
    <cellStyle name="Cálculo 6 4 5 7" xfId="24981" xr:uid="{00000000-0005-0000-0000-0000BF1D0000}"/>
    <cellStyle name="Cálculo 6 4 5 8" xfId="17054" xr:uid="{00000000-0005-0000-0000-0000C01D0000}"/>
    <cellStyle name="Cálculo 6 4 5 9" xfId="19466" xr:uid="{00000000-0005-0000-0000-0000C11D0000}"/>
    <cellStyle name="Cálculo 6 4 6" xfId="5004" xr:uid="{00000000-0005-0000-0000-0000C21D0000}"/>
    <cellStyle name="Cálculo 6 4 6 2" xfId="5691" xr:uid="{00000000-0005-0000-0000-0000C31D0000}"/>
    <cellStyle name="Cálculo 6 4 6 2 2" xfId="14845" xr:uid="{00000000-0005-0000-0000-0000C41D0000}"/>
    <cellStyle name="Cálculo 6 4 6 2 3" xfId="21841" xr:uid="{00000000-0005-0000-0000-0000C51D0000}"/>
    <cellStyle name="Cálculo 6 4 6 2 4" xfId="22573" xr:uid="{00000000-0005-0000-0000-0000C61D0000}"/>
    <cellStyle name="Cálculo 6 4 6 2 5" xfId="32736" xr:uid="{00000000-0005-0000-0000-0000C71D0000}"/>
    <cellStyle name="Cálculo 6 4 6 2 6" xfId="36411" xr:uid="{00000000-0005-0000-0000-0000C81D0000}"/>
    <cellStyle name="Cálculo 6 4 6 2 7" xfId="39137" xr:uid="{00000000-0005-0000-0000-0000C91D0000}"/>
    <cellStyle name="Cálculo 6 4 6 3" xfId="14158" xr:uid="{00000000-0005-0000-0000-0000CA1D0000}"/>
    <cellStyle name="Cálculo 6 4 6 4" xfId="21156" xr:uid="{00000000-0005-0000-0000-0000CB1D0000}"/>
    <cellStyle name="Cálculo 6 4 6 5" xfId="27337" xr:uid="{00000000-0005-0000-0000-0000CC1D0000}"/>
    <cellStyle name="Cálculo 6 4 6 6" xfId="29309" xr:uid="{00000000-0005-0000-0000-0000CD1D0000}"/>
    <cellStyle name="Cálculo 6 4 6 7" xfId="32050" xr:uid="{00000000-0005-0000-0000-0000CE1D0000}"/>
    <cellStyle name="Cálculo 6 4 6 8" xfId="35728" xr:uid="{00000000-0005-0000-0000-0000CF1D0000}"/>
    <cellStyle name="Cálculo 6 4 6 9" xfId="38639" xr:uid="{00000000-0005-0000-0000-0000D01D0000}"/>
    <cellStyle name="Cálculo 6 4 7" xfId="5686" xr:uid="{00000000-0005-0000-0000-0000D11D0000}"/>
    <cellStyle name="Cálculo 6 4 7 2" xfId="14840" xr:uid="{00000000-0005-0000-0000-0000D21D0000}"/>
    <cellStyle name="Cálculo 6 4 7 3" xfId="21836" xr:uid="{00000000-0005-0000-0000-0000D31D0000}"/>
    <cellStyle name="Cálculo 6 4 7 4" xfId="27057" xr:uid="{00000000-0005-0000-0000-0000D41D0000}"/>
    <cellStyle name="Cálculo 6 4 7 5" xfId="32731" xr:uid="{00000000-0005-0000-0000-0000D51D0000}"/>
    <cellStyle name="Cálculo 6 4 7 6" xfId="36406" xr:uid="{00000000-0005-0000-0000-0000D61D0000}"/>
    <cellStyle name="Cálculo 6 4 7 7" xfId="39132" xr:uid="{00000000-0005-0000-0000-0000D71D0000}"/>
    <cellStyle name="Cálculo 6 4 8" xfId="11538" xr:uid="{00000000-0005-0000-0000-0000D81D0000}"/>
    <cellStyle name="Cálculo 6 4 9" xfId="18541" xr:uid="{00000000-0005-0000-0000-0000D91D0000}"/>
    <cellStyle name="Cálculo 6 5" xfId="2408" xr:uid="{00000000-0005-0000-0000-0000DA1D0000}"/>
    <cellStyle name="Cálculo 6 5 10" xfId="17119" xr:uid="{00000000-0005-0000-0000-0000DB1D0000}"/>
    <cellStyle name="Cálculo 6 5 11" xfId="26178" xr:uid="{00000000-0005-0000-0000-0000DC1D0000}"/>
    <cellStyle name="Cálculo 6 5 12" xfId="30126" xr:uid="{00000000-0005-0000-0000-0000DD1D0000}"/>
    <cellStyle name="Cálculo 6 5 13" xfId="29083" xr:uid="{00000000-0005-0000-0000-0000DE1D0000}"/>
    <cellStyle name="Cálculo 6 5 14" xfId="30904" xr:uid="{00000000-0005-0000-0000-0000DF1D0000}"/>
    <cellStyle name="Cálculo 6 5 2" xfId="2808" xr:uid="{00000000-0005-0000-0000-0000E01D0000}"/>
    <cellStyle name="Cálculo 6 5 2 2" xfId="5693" xr:uid="{00000000-0005-0000-0000-0000E11D0000}"/>
    <cellStyle name="Cálculo 6 5 2 2 2" xfId="14847" xr:uid="{00000000-0005-0000-0000-0000E21D0000}"/>
    <cellStyle name="Cálculo 6 5 2 2 3" xfId="21843" xr:uid="{00000000-0005-0000-0000-0000E31D0000}"/>
    <cellStyle name="Cálculo 6 5 2 2 4" xfId="18372" xr:uid="{00000000-0005-0000-0000-0000E41D0000}"/>
    <cellStyle name="Cálculo 6 5 2 2 5" xfId="32738" xr:uid="{00000000-0005-0000-0000-0000E51D0000}"/>
    <cellStyle name="Cálculo 6 5 2 2 6" xfId="36413" xr:uid="{00000000-0005-0000-0000-0000E61D0000}"/>
    <cellStyle name="Cálculo 6 5 2 2 7" xfId="39139" xr:uid="{00000000-0005-0000-0000-0000E71D0000}"/>
    <cellStyle name="Cálculo 6 5 2 3" xfId="11962" xr:uid="{00000000-0005-0000-0000-0000E81D0000}"/>
    <cellStyle name="Cálculo 6 5 2 4" xfId="18965" xr:uid="{00000000-0005-0000-0000-0000E91D0000}"/>
    <cellStyle name="Cálculo 6 5 2 5" xfId="28379" xr:uid="{00000000-0005-0000-0000-0000EA1D0000}"/>
    <cellStyle name="Cálculo 6 5 2 6" xfId="29124" xr:uid="{00000000-0005-0000-0000-0000EB1D0000}"/>
    <cellStyle name="Cálculo 6 5 2 7" xfId="28734" xr:uid="{00000000-0005-0000-0000-0000EC1D0000}"/>
    <cellStyle name="Cálculo 6 5 2 8" xfId="33905" xr:uid="{00000000-0005-0000-0000-0000ED1D0000}"/>
    <cellStyle name="Cálculo 6 5 2 9" xfId="37467" xr:uid="{00000000-0005-0000-0000-0000EE1D0000}"/>
    <cellStyle name="Cálculo 6 5 3" xfId="4090" xr:uid="{00000000-0005-0000-0000-0000EF1D0000}"/>
    <cellStyle name="Cálculo 6 5 3 2" xfId="5694" xr:uid="{00000000-0005-0000-0000-0000F01D0000}"/>
    <cellStyle name="Cálculo 6 5 3 2 2" xfId="14848" xr:uid="{00000000-0005-0000-0000-0000F11D0000}"/>
    <cellStyle name="Cálculo 6 5 3 2 3" xfId="21844" xr:uid="{00000000-0005-0000-0000-0000F21D0000}"/>
    <cellStyle name="Cálculo 6 5 3 2 4" xfId="27058" xr:uid="{00000000-0005-0000-0000-0000F31D0000}"/>
    <cellStyle name="Cálculo 6 5 3 2 5" xfId="32739" xr:uid="{00000000-0005-0000-0000-0000F41D0000}"/>
    <cellStyle name="Cálculo 6 5 3 2 6" xfId="36414" xr:uid="{00000000-0005-0000-0000-0000F51D0000}"/>
    <cellStyle name="Cálculo 6 5 3 2 7" xfId="39140" xr:uid="{00000000-0005-0000-0000-0000F61D0000}"/>
    <cellStyle name="Cálculo 6 5 3 3" xfId="13244" xr:uid="{00000000-0005-0000-0000-0000F71D0000}"/>
    <cellStyle name="Cálculo 6 5 3 4" xfId="20242" xr:uid="{00000000-0005-0000-0000-0000F81D0000}"/>
    <cellStyle name="Cálculo 6 5 3 5" xfId="24232" xr:uid="{00000000-0005-0000-0000-0000F91D0000}"/>
    <cellStyle name="Cálculo 6 5 3 6" xfId="25408" xr:uid="{00000000-0005-0000-0000-0000FA1D0000}"/>
    <cellStyle name="Cálculo 6 5 3 7" xfId="24366" xr:uid="{00000000-0005-0000-0000-0000FB1D0000}"/>
    <cellStyle name="Cálculo 6 5 3 8" xfId="33423" xr:uid="{00000000-0005-0000-0000-0000FC1D0000}"/>
    <cellStyle name="Cálculo 6 5 3 9" xfId="37098" xr:uid="{00000000-0005-0000-0000-0000FD1D0000}"/>
    <cellStyle name="Cálculo 6 5 4" xfId="4528" xr:uid="{00000000-0005-0000-0000-0000FE1D0000}"/>
    <cellStyle name="Cálculo 6 5 4 2" xfId="5695" xr:uid="{00000000-0005-0000-0000-0000FF1D0000}"/>
    <cellStyle name="Cálculo 6 5 4 2 2" xfId="14849" xr:uid="{00000000-0005-0000-0000-0000001E0000}"/>
    <cellStyle name="Cálculo 6 5 4 2 3" xfId="21845" xr:uid="{00000000-0005-0000-0000-0000011E0000}"/>
    <cellStyle name="Cálculo 6 5 4 2 4" xfId="27056" xr:uid="{00000000-0005-0000-0000-0000021E0000}"/>
    <cellStyle name="Cálculo 6 5 4 2 5" xfId="32740" xr:uid="{00000000-0005-0000-0000-0000031E0000}"/>
    <cellStyle name="Cálculo 6 5 4 2 6" xfId="36415" xr:uid="{00000000-0005-0000-0000-0000041E0000}"/>
    <cellStyle name="Cálculo 6 5 4 2 7" xfId="39141" xr:uid="{00000000-0005-0000-0000-0000051E0000}"/>
    <cellStyle name="Cálculo 6 5 4 3" xfId="13682" xr:uid="{00000000-0005-0000-0000-0000061E0000}"/>
    <cellStyle name="Cálculo 6 5 4 4" xfId="20680" xr:uid="{00000000-0005-0000-0000-0000071E0000}"/>
    <cellStyle name="Cálculo 6 5 4 5" xfId="22761" xr:uid="{00000000-0005-0000-0000-0000081E0000}"/>
    <cellStyle name="Cálculo 6 5 4 6" xfId="26711" xr:uid="{00000000-0005-0000-0000-0000091E0000}"/>
    <cellStyle name="Cálculo 6 5 4 7" xfId="15439" xr:uid="{00000000-0005-0000-0000-00000A1E0000}"/>
    <cellStyle name="Cálculo 6 5 4 8" xfId="9688" xr:uid="{00000000-0005-0000-0000-00000B1E0000}"/>
    <cellStyle name="Cálculo 6 5 4 9" xfId="35045" xr:uid="{00000000-0005-0000-0000-00000C1E0000}"/>
    <cellStyle name="Cálculo 6 5 5" xfId="4782" xr:uid="{00000000-0005-0000-0000-00000D1E0000}"/>
    <cellStyle name="Cálculo 6 5 5 2" xfId="5696" xr:uid="{00000000-0005-0000-0000-00000E1E0000}"/>
    <cellStyle name="Cálculo 6 5 5 2 2" xfId="14850" xr:uid="{00000000-0005-0000-0000-00000F1E0000}"/>
    <cellStyle name="Cálculo 6 5 5 2 3" xfId="21846" xr:uid="{00000000-0005-0000-0000-0000101E0000}"/>
    <cellStyle name="Cálculo 6 5 5 2 4" xfId="17492" xr:uid="{00000000-0005-0000-0000-0000111E0000}"/>
    <cellStyle name="Cálculo 6 5 5 2 5" xfId="32741" xr:uid="{00000000-0005-0000-0000-0000121E0000}"/>
    <cellStyle name="Cálculo 6 5 5 2 6" xfId="36416" xr:uid="{00000000-0005-0000-0000-0000131E0000}"/>
    <cellStyle name="Cálculo 6 5 5 2 7" xfId="39142" xr:uid="{00000000-0005-0000-0000-0000141E0000}"/>
    <cellStyle name="Cálculo 6 5 5 3" xfId="13936" xr:uid="{00000000-0005-0000-0000-0000151E0000}"/>
    <cellStyle name="Cálculo 6 5 5 4" xfId="20934" xr:uid="{00000000-0005-0000-0000-0000161E0000}"/>
    <cellStyle name="Cálculo 6 5 5 5" xfId="27444" xr:uid="{00000000-0005-0000-0000-0000171E0000}"/>
    <cellStyle name="Cálculo 6 5 5 6" xfId="28172" xr:uid="{00000000-0005-0000-0000-0000181E0000}"/>
    <cellStyle name="Cálculo 6 5 5 7" xfId="18323" xr:uid="{00000000-0005-0000-0000-0000191E0000}"/>
    <cellStyle name="Cálculo 6 5 5 8" xfId="32136" xr:uid="{00000000-0005-0000-0000-00001A1E0000}"/>
    <cellStyle name="Cálculo 6 5 5 9" xfId="35811" xr:uid="{00000000-0005-0000-0000-00001B1E0000}"/>
    <cellStyle name="Cálculo 6 5 6" xfId="5028" xr:uid="{00000000-0005-0000-0000-00001C1E0000}"/>
    <cellStyle name="Cálculo 6 5 6 2" xfId="5697" xr:uid="{00000000-0005-0000-0000-00001D1E0000}"/>
    <cellStyle name="Cálculo 6 5 6 2 2" xfId="14851" xr:uid="{00000000-0005-0000-0000-00001E1E0000}"/>
    <cellStyle name="Cálculo 6 5 6 2 3" xfId="21847" xr:uid="{00000000-0005-0000-0000-00001F1E0000}"/>
    <cellStyle name="Cálculo 6 5 6 2 4" xfId="27059" xr:uid="{00000000-0005-0000-0000-0000201E0000}"/>
    <cellStyle name="Cálculo 6 5 6 2 5" xfId="32742" xr:uid="{00000000-0005-0000-0000-0000211E0000}"/>
    <cellStyle name="Cálculo 6 5 6 2 6" xfId="36417" xr:uid="{00000000-0005-0000-0000-0000221E0000}"/>
    <cellStyle name="Cálculo 6 5 6 2 7" xfId="39143" xr:uid="{00000000-0005-0000-0000-0000231E0000}"/>
    <cellStyle name="Cálculo 6 5 6 3" xfId="14182" xr:uid="{00000000-0005-0000-0000-0000241E0000}"/>
    <cellStyle name="Cálculo 6 5 6 4" xfId="21180" xr:uid="{00000000-0005-0000-0000-0000251E0000}"/>
    <cellStyle name="Cálculo 6 5 6 5" xfId="27322" xr:uid="{00000000-0005-0000-0000-0000261E0000}"/>
    <cellStyle name="Cálculo 6 5 6 6" xfId="26788" xr:uid="{00000000-0005-0000-0000-0000271E0000}"/>
    <cellStyle name="Cálculo 6 5 6 7" xfId="32074" xr:uid="{00000000-0005-0000-0000-0000281E0000}"/>
    <cellStyle name="Cálculo 6 5 6 8" xfId="35752" xr:uid="{00000000-0005-0000-0000-0000291E0000}"/>
    <cellStyle name="Cálculo 6 5 6 9" xfId="38663" xr:uid="{00000000-0005-0000-0000-00002A1E0000}"/>
    <cellStyle name="Cálculo 6 5 7" xfId="5692" xr:uid="{00000000-0005-0000-0000-00002B1E0000}"/>
    <cellStyle name="Cálculo 6 5 7 2" xfId="14846" xr:uid="{00000000-0005-0000-0000-00002C1E0000}"/>
    <cellStyle name="Cálculo 6 5 7 3" xfId="21842" xr:uid="{00000000-0005-0000-0000-00002D1E0000}"/>
    <cellStyle name="Cálculo 6 5 7 4" xfId="15469" xr:uid="{00000000-0005-0000-0000-00002E1E0000}"/>
    <cellStyle name="Cálculo 6 5 7 5" xfId="32737" xr:uid="{00000000-0005-0000-0000-00002F1E0000}"/>
    <cellStyle name="Cálculo 6 5 7 6" xfId="36412" xr:uid="{00000000-0005-0000-0000-0000301E0000}"/>
    <cellStyle name="Cálculo 6 5 7 7" xfId="39138" xr:uid="{00000000-0005-0000-0000-0000311E0000}"/>
    <cellStyle name="Cálculo 6 5 8" xfId="11562" xr:uid="{00000000-0005-0000-0000-0000321E0000}"/>
    <cellStyle name="Cálculo 6 5 9" xfId="18565" xr:uid="{00000000-0005-0000-0000-0000331E0000}"/>
    <cellStyle name="Cálculo 6 6" xfId="2610" xr:uid="{00000000-0005-0000-0000-0000341E0000}"/>
    <cellStyle name="Cálculo 6 6 10" xfId="9939" xr:uid="{00000000-0005-0000-0000-0000351E0000}"/>
    <cellStyle name="Cálculo 6 6 11" xfId="25070" xr:uid="{00000000-0005-0000-0000-0000361E0000}"/>
    <cellStyle name="Cálculo 6 6 12" xfId="31504" xr:uid="{00000000-0005-0000-0000-0000371E0000}"/>
    <cellStyle name="Cálculo 6 6 13" xfId="35220" xr:uid="{00000000-0005-0000-0000-0000381E0000}"/>
    <cellStyle name="Cálculo 6 6 2" xfId="3869" xr:uid="{00000000-0005-0000-0000-0000391E0000}"/>
    <cellStyle name="Cálculo 6 6 2 2" xfId="5699" xr:uid="{00000000-0005-0000-0000-00003A1E0000}"/>
    <cellStyle name="Cálculo 6 6 2 2 2" xfId="14853" xr:uid="{00000000-0005-0000-0000-00003B1E0000}"/>
    <cellStyle name="Cálculo 6 6 2 2 3" xfId="21849" xr:uid="{00000000-0005-0000-0000-00003C1E0000}"/>
    <cellStyle name="Cálculo 6 6 2 2 4" xfId="27060" xr:uid="{00000000-0005-0000-0000-00003D1E0000}"/>
    <cellStyle name="Cálculo 6 6 2 2 5" xfId="32744" xr:uid="{00000000-0005-0000-0000-00003E1E0000}"/>
    <cellStyle name="Cálculo 6 6 2 2 6" xfId="36419" xr:uid="{00000000-0005-0000-0000-00003F1E0000}"/>
    <cellStyle name="Cálculo 6 6 2 2 7" xfId="39145" xr:uid="{00000000-0005-0000-0000-0000401E0000}"/>
    <cellStyle name="Cálculo 6 6 2 3" xfId="13023" xr:uid="{00000000-0005-0000-0000-0000411E0000}"/>
    <cellStyle name="Cálculo 6 6 2 4" xfId="20022" xr:uid="{00000000-0005-0000-0000-0000421E0000}"/>
    <cellStyle name="Cálculo 6 6 2 5" xfId="22557" xr:uid="{00000000-0005-0000-0000-0000431E0000}"/>
    <cellStyle name="Cálculo 6 6 2 6" xfId="17636" xr:uid="{00000000-0005-0000-0000-0000441E0000}"/>
    <cellStyle name="Cálculo 6 6 2 7" xfId="28643" xr:uid="{00000000-0005-0000-0000-0000451E0000}"/>
    <cellStyle name="Cálculo 6 6 2 8" xfId="31151" xr:uid="{00000000-0005-0000-0000-0000461E0000}"/>
    <cellStyle name="Cálculo 6 6 2 9" xfId="35016" xr:uid="{00000000-0005-0000-0000-0000471E0000}"/>
    <cellStyle name="Cálculo 6 6 3" xfId="4333" xr:uid="{00000000-0005-0000-0000-0000481E0000}"/>
    <cellStyle name="Cálculo 6 6 3 2" xfId="5700" xr:uid="{00000000-0005-0000-0000-0000491E0000}"/>
    <cellStyle name="Cálculo 6 6 3 2 2" xfId="14854" xr:uid="{00000000-0005-0000-0000-00004A1E0000}"/>
    <cellStyle name="Cálculo 6 6 3 2 3" xfId="21850" xr:uid="{00000000-0005-0000-0000-00004B1E0000}"/>
    <cellStyle name="Cálculo 6 6 3 2 4" xfId="19731" xr:uid="{00000000-0005-0000-0000-00004C1E0000}"/>
    <cellStyle name="Cálculo 6 6 3 2 5" xfId="32745" xr:uid="{00000000-0005-0000-0000-00004D1E0000}"/>
    <cellStyle name="Cálculo 6 6 3 2 6" xfId="36420" xr:uid="{00000000-0005-0000-0000-00004E1E0000}"/>
    <cellStyle name="Cálculo 6 6 3 2 7" xfId="39146" xr:uid="{00000000-0005-0000-0000-00004F1E0000}"/>
    <cellStyle name="Cálculo 6 6 3 3" xfId="13487" xr:uid="{00000000-0005-0000-0000-0000501E0000}"/>
    <cellStyle name="Cálculo 6 6 3 4" xfId="20485" xr:uid="{00000000-0005-0000-0000-0000511E0000}"/>
    <cellStyle name="Cálculo 6 6 3 5" xfId="21320" xr:uid="{00000000-0005-0000-0000-0000521E0000}"/>
    <cellStyle name="Cálculo 6 6 3 6" xfId="17336" xr:uid="{00000000-0005-0000-0000-0000531E0000}"/>
    <cellStyle name="Cálculo 6 6 3 7" xfId="17091" xr:uid="{00000000-0005-0000-0000-0000541E0000}"/>
    <cellStyle name="Cálculo 6 6 3 8" xfId="33329" xr:uid="{00000000-0005-0000-0000-0000551E0000}"/>
    <cellStyle name="Cálculo 6 6 3 9" xfId="37004" xr:uid="{00000000-0005-0000-0000-0000561E0000}"/>
    <cellStyle name="Cálculo 6 6 4" xfId="4592" xr:uid="{00000000-0005-0000-0000-0000571E0000}"/>
    <cellStyle name="Cálculo 6 6 4 2" xfId="5701" xr:uid="{00000000-0005-0000-0000-0000581E0000}"/>
    <cellStyle name="Cálculo 6 6 4 2 2" xfId="14855" xr:uid="{00000000-0005-0000-0000-0000591E0000}"/>
    <cellStyle name="Cálculo 6 6 4 2 3" xfId="21851" xr:uid="{00000000-0005-0000-0000-00005A1E0000}"/>
    <cellStyle name="Cálculo 6 6 4 2 4" xfId="27061" xr:uid="{00000000-0005-0000-0000-00005B1E0000}"/>
    <cellStyle name="Cálculo 6 6 4 2 5" xfId="32746" xr:uid="{00000000-0005-0000-0000-00005C1E0000}"/>
    <cellStyle name="Cálculo 6 6 4 2 6" xfId="36421" xr:uid="{00000000-0005-0000-0000-00005D1E0000}"/>
    <cellStyle name="Cálculo 6 6 4 2 7" xfId="39147" xr:uid="{00000000-0005-0000-0000-00005E1E0000}"/>
    <cellStyle name="Cálculo 6 6 4 3" xfId="13746" xr:uid="{00000000-0005-0000-0000-00005F1E0000}"/>
    <cellStyle name="Cálculo 6 6 4 4" xfId="20744" xr:uid="{00000000-0005-0000-0000-0000601E0000}"/>
    <cellStyle name="Cálculo 6 6 4 5" xfId="17185" xr:uid="{00000000-0005-0000-0000-0000611E0000}"/>
    <cellStyle name="Cálculo 6 6 4 6" xfId="29245" xr:uid="{00000000-0005-0000-0000-0000621E0000}"/>
    <cellStyle name="Cálculo 6 6 4 7" xfId="25566" xr:uid="{00000000-0005-0000-0000-0000631E0000}"/>
    <cellStyle name="Cálculo 6 6 4 8" xfId="32223" xr:uid="{00000000-0005-0000-0000-0000641E0000}"/>
    <cellStyle name="Cálculo 6 6 4 9" xfId="35898" xr:uid="{00000000-0005-0000-0000-0000651E0000}"/>
    <cellStyle name="Cálculo 6 6 5" xfId="4842" xr:uid="{00000000-0005-0000-0000-0000661E0000}"/>
    <cellStyle name="Cálculo 6 6 5 2" xfId="5702" xr:uid="{00000000-0005-0000-0000-0000671E0000}"/>
    <cellStyle name="Cálculo 6 6 5 2 2" xfId="14856" xr:uid="{00000000-0005-0000-0000-0000681E0000}"/>
    <cellStyle name="Cálculo 6 6 5 2 3" xfId="21852" xr:uid="{00000000-0005-0000-0000-0000691E0000}"/>
    <cellStyle name="Cálculo 6 6 5 2 4" xfId="27055" xr:uid="{00000000-0005-0000-0000-00006A1E0000}"/>
    <cellStyle name="Cálculo 6 6 5 2 5" xfId="32747" xr:uid="{00000000-0005-0000-0000-00006B1E0000}"/>
    <cellStyle name="Cálculo 6 6 5 2 6" xfId="36422" xr:uid="{00000000-0005-0000-0000-00006C1E0000}"/>
    <cellStyle name="Cálculo 6 6 5 2 7" xfId="39148" xr:uid="{00000000-0005-0000-0000-00006D1E0000}"/>
    <cellStyle name="Cálculo 6 6 5 3" xfId="13996" xr:uid="{00000000-0005-0000-0000-00006E1E0000}"/>
    <cellStyle name="Cálculo 6 6 5 4" xfId="20994" xr:uid="{00000000-0005-0000-0000-00006F1E0000}"/>
    <cellStyle name="Cálculo 6 6 5 5" xfId="24802" xr:uid="{00000000-0005-0000-0000-0000701E0000}"/>
    <cellStyle name="Cálculo 6 6 5 6" xfId="17060" xr:uid="{00000000-0005-0000-0000-0000711E0000}"/>
    <cellStyle name="Cálculo 6 6 5 7" xfId="26454" xr:uid="{00000000-0005-0000-0000-0000721E0000}"/>
    <cellStyle name="Cálculo 6 6 5 8" xfId="32107" xr:uid="{00000000-0005-0000-0000-0000731E0000}"/>
    <cellStyle name="Cálculo 6 6 5 9" xfId="35782" xr:uid="{00000000-0005-0000-0000-0000741E0000}"/>
    <cellStyle name="Cálculo 6 6 6" xfId="5698" xr:uid="{00000000-0005-0000-0000-0000751E0000}"/>
    <cellStyle name="Cálculo 6 6 6 2" xfId="14852" xr:uid="{00000000-0005-0000-0000-0000761E0000}"/>
    <cellStyle name="Cálculo 6 6 6 3" xfId="21848" xr:uid="{00000000-0005-0000-0000-0000771E0000}"/>
    <cellStyle name="Cálculo 6 6 6 4" xfId="9369" xr:uid="{00000000-0005-0000-0000-0000781E0000}"/>
    <cellStyle name="Cálculo 6 6 6 5" xfId="32743" xr:uid="{00000000-0005-0000-0000-0000791E0000}"/>
    <cellStyle name="Cálculo 6 6 6 6" xfId="36418" xr:uid="{00000000-0005-0000-0000-00007A1E0000}"/>
    <cellStyle name="Cálculo 6 6 6 7" xfId="39144" xr:uid="{00000000-0005-0000-0000-00007B1E0000}"/>
    <cellStyle name="Cálculo 6 6 7" xfId="11764" xr:uid="{00000000-0005-0000-0000-00007C1E0000}"/>
    <cellStyle name="Cálculo 6 6 8" xfId="18767" xr:uid="{00000000-0005-0000-0000-00007D1E0000}"/>
    <cellStyle name="Cálculo 6 6 9" xfId="25415" xr:uid="{00000000-0005-0000-0000-00007E1E0000}"/>
    <cellStyle name="Cálculo 6 7" xfId="3173" xr:uid="{00000000-0005-0000-0000-00007F1E0000}"/>
    <cellStyle name="Cálculo 6 7 2" xfId="5703" xr:uid="{00000000-0005-0000-0000-0000801E0000}"/>
    <cellStyle name="Cálculo 6 7 2 2" xfId="14857" xr:uid="{00000000-0005-0000-0000-0000811E0000}"/>
    <cellStyle name="Cálculo 6 7 2 3" xfId="21853" xr:uid="{00000000-0005-0000-0000-0000821E0000}"/>
    <cellStyle name="Cálculo 6 7 2 4" xfId="24411" xr:uid="{00000000-0005-0000-0000-0000831E0000}"/>
    <cellStyle name="Cálculo 6 7 2 5" xfId="32748" xr:uid="{00000000-0005-0000-0000-0000841E0000}"/>
    <cellStyle name="Cálculo 6 7 2 6" xfId="36423" xr:uid="{00000000-0005-0000-0000-0000851E0000}"/>
    <cellStyle name="Cálculo 6 7 2 7" xfId="39149" xr:uid="{00000000-0005-0000-0000-0000861E0000}"/>
    <cellStyle name="Cálculo 6 7 3" xfId="12327" xr:uid="{00000000-0005-0000-0000-0000871E0000}"/>
    <cellStyle name="Cálculo 6 7 4" xfId="19330" xr:uid="{00000000-0005-0000-0000-0000881E0000}"/>
    <cellStyle name="Cálculo 6 7 5" xfId="28240" xr:uid="{00000000-0005-0000-0000-0000891E0000}"/>
    <cellStyle name="Cálculo 6 7 6" xfId="26456" xr:uid="{00000000-0005-0000-0000-00008A1E0000}"/>
    <cellStyle name="Cálculo 6 7 7" xfId="25399" xr:uid="{00000000-0005-0000-0000-00008B1E0000}"/>
    <cellStyle name="Cálculo 6 7 8" xfId="9166" xr:uid="{00000000-0005-0000-0000-00008C1E0000}"/>
    <cellStyle name="Cálculo 6 7 9" xfId="31460" xr:uid="{00000000-0005-0000-0000-00008D1E0000}"/>
    <cellStyle name="Cálculo 6 8" xfId="2979" xr:uid="{00000000-0005-0000-0000-00008E1E0000}"/>
    <cellStyle name="Cálculo 6 8 2" xfId="5704" xr:uid="{00000000-0005-0000-0000-00008F1E0000}"/>
    <cellStyle name="Cálculo 6 8 2 2" xfId="14858" xr:uid="{00000000-0005-0000-0000-0000901E0000}"/>
    <cellStyle name="Cálculo 6 8 2 3" xfId="21854" xr:uid="{00000000-0005-0000-0000-0000911E0000}"/>
    <cellStyle name="Cálculo 6 8 2 4" xfId="18156" xr:uid="{00000000-0005-0000-0000-0000921E0000}"/>
    <cellStyle name="Cálculo 6 8 2 5" xfId="32749" xr:uid="{00000000-0005-0000-0000-0000931E0000}"/>
    <cellStyle name="Cálculo 6 8 2 6" xfId="36424" xr:uid="{00000000-0005-0000-0000-0000941E0000}"/>
    <cellStyle name="Cálculo 6 8 2 7" xfId="39150" xr:uid="{00000000-0005-0000-0000-0000951E0000}"/>
    <cellStyle name="Cálculo 6 8 3" xfId="12133" xr:uid="{00000000-0005-0000-0000-0000961E0000}"/>
    <cellStyle name="Cálculo 6 8 4" xfId="19136" xr:uid="{00000000-0005-0000-0000-0000971E0000}"/>
    <cellStyle name="Cálculo 6 8 5" xfId="24677" xr:uid="{00000000-0005-0000-0000-0000981E0000}"/>
    <cellStyle name="Cálculo 6 8 6" xfId="23045" xr:uid="{00000000-0005-0000-0000-0000991E0000}"/>
    <cellStyle name="Cálculo 6 8 7" xfId="29845" xr:uid="{00000000-0005-0000-0000-00009A1E0000}"/>
    <cellStyle name="Cálculo 6 8 8" xfId="33821" xr:uid="{00000000-0005-0000-0000-00009B1E0000}"/>
    <cellStyle name="Cálculo 6 8 9" xfId="37383" xr:uid="{00000000-0005-0000-0000-00009C1E0000}"/>
    <cellStyle name="Cálculo 6 9" xfId="3183" xr:uid="{00000000-0005-0000-0000-00009D1E0000}"/>
    <cellStyle name="Cálculo 6 9 2" xfId="5705" xr:uid="{00000000-0005-0000-0000-00009E1E0000}"/>
    <cellStyle name="Cálculo 6 9 2 2" xfId="14859" xr:uid="{00000000-0005-0000-0000-00009F1E0000}"/>
    <cellStyle name="Cálculo 6 9 2 3" xfId="21855" xr:uid="{00000000-0005-0000-0000-0000A01E0000}"/>
    <cellStyle name="Cálculo 6 9 2 4" xfId="27063" xr:uid="{00000000-0005-0000-0000-0000A11E0000}"/>
    <cellStyle name="Cálculo 6 9 2 5" xfId="32750" xr:uid="{00000000-0005-0000-0000-0000A21E0000}"/>
    <cellStyle name="Cálculo 6 9 2 6" xfId="36425" xr:uid="{00000000-0005-0000-0000-0000A31E0000}"/>
    <cellStyle name="Cálculo 6 9 2 7" xfId="39151" xr:uid="{00000000-0005-0000-0000-0000A41E0000}"/>
    <cellStyle name="Cálculo 6 9 3" xfId="12337" xr:uid="{00000000-0005-0000-0000-0000A51E0000}"/>
    <cellStyle name="Cálculo 6 9 4" xfId="19340" xr:uid="{00000000-0005-0000-0000-0000A61E0000}"/>
    <cellStyle name="Cálculo 6 9 5" xfId="28235" xr:uid="{00000000-0005-0000-0000-0000A71E0000}"/>
    <cellStyle name="Cálculo 6 9 6" xfId="28783" xr:uid="{00000000-0005-0000-0000-0000A81E0000}"/>
    <cellStyle name="Cálculo 6 9 7" xfId="26455" xr:uid="{00000000-0005-0000-0000-0000A91E0000}"/>
    <cellStyle name="Cálculo 6 9 8" xfId="25710" xr:uid="{00000000-0005-0000-0000-0000AA1E0000}"/>
    <cellStyle name="Cálculo 6 9 9" xfId="23198" xr:uid="{00000000-0005-0000-0000-0000AB1E0000}"/>
    <cellStyle name="Cálculo 7" xfId="9120" xr:uid="{00000000-0005-0000-0000-0000AC1E0000}"/>
    <cellStyle name="Cálculo 7 2" xfId="18251" xr:uid="{00000000-0005-0000-0000-0000AD1E0000}"/>
    <cellStyle name="Cálculo 7 3" xfId="25237" xr:uid="{00000000-0005-0000-0000-0000AE1E0000}"/>
    <cellStyle name="Cálculo 7 4" xfId="25503" xr:uid="{00000000-0005-0000-0000-0000AF1E0000}"/>
    <cellStyle name="Cálculo 7 5" xfId="35541" xr:uid="{00000000-0005-0000-0000-0000B01E0000}"/>
    <cellStyle name="Cálculo 7 6" xfId="38463" xr:uid="{00000000-0005-0000-0000-0000B11E0000}"/>
    <cellStyle name="Cálculo 8" xfId="9121" xr:uid="{00000000-0005-0000-0000-0000B21E0000}"/>
    <cellStyle name="Cálculo 8 2" xfId="18252" xr:uid="{00000000-0005-0000-0000-0000B31E0000}"/>
    <cellStyle name="Cálculo 8 3" xfId="25238" xr:uid="{00000000-0005-0000-0000-0000B41E0000}"/>
    <cellStyle name="Cálculo 8 4" xfId="22876" xr:uid="{00000000-0005-0000-0000-0000B51E0000}"/>
    <cellStyle name="Cálculo 8 5" xfId="35542" xr:uid="{00000000-0005-0000-0000-0000B61E0000}"/>
    <cellStyle name="Cálculo 8 6" xfId="38464" xr:uid="{00000000-0005-0000-0000-0000B71E0000}"/>
    <cellStyle name="Cálculo 9" xfId="9122" xr:uid="{00000000-0005-0000-0000-0000B81E0000}"/>
    <cellStyle name="Cálculo 9 2" xfId="18253" xr:uid="{00000000-0005-0000-0000-0000B91E0000}"/>
    <cellStyle name="Cálculo 9 3" xfId="25239" xr:uid="{00000000-0005-0000-0000-0000BA1E0000}"/>
    <cellStyle name="Cálculo 9 4" xfId="25502" xr:uid="{00000000-0005-0000-0000-0000BB1E0000}"/>
    <cellStyle name="Cálculo 9 5" xfId="35543" xr:uid="{00000000-0005-0000-0000-0000BC1E0000}"/>
    <cellStyle name="Cálculo 9 6" xfId="38465" xr:uid="{00000000-0005-0000-0000-0000BD1E0000}"/>
    <cellStyle name="Célula de Verificação 2" xfId="34" xr:uid="{00000000-0005-0000-0000-0000BE1E0000}"/>
    <cellStyle name="Célula Vinculada 2" xfId="35" xr:uid="{00000000-0005-0000-0000-0000BF1E0000}"/>
    <cellStyle name="Célula Vinculada 3" xfId="325" xr:uid="{00000000-0005-0000-0000-0000C01E0000}"/>
    <cellStyle name="Comma [0]" xfId="36" xr:uid="{00000000-0005-0000-0000-0000C11E0000}"/>
    <cellStyle name="Comma [0] 2" xfId="326" xr:uid="{00000000-0005-0000-0000-0000C21E0000}"/>
    <cellStyle name="Comma [0] 2 2" xfId="327" xr:uid="{00000000-0005-0000-0000-0000C31E0000}"/>
    <cellStyle name="Comma [0] 3" xfId="328" xr:uid="{00000000-0005-0000-0000-0000C41E0000}"/>
    <cellStyle name="Currency [0]" xfId="37" xr:uid="{00000000-0005-0000-0000-0000C51E0000}"/>
    <cellStyle name="Currency [0] 2" xfId="329" xr:uid="{00000000-0005-0000-0000-0000C61E0000}"/>
    <cellStyle name="Currency [0] 2 2" xfId="330" xr:uid="{00000000-0005-0000-0000-0000C71E0000}"/>
    <cellStyle name="Currency [0] 3" xfId="331" xr:uid="{00000000-0005-0000-0000-0000C81E0000}"/>
    <cellStyle name="Ênfase1 2" xfId="38" xr:uid="{00000000-0005-0000-0000-0000C91E0000}"/>
    <cellStyle name="Ênfase1 3" xfId="332" xr:uid="{00000000-0005-0000-0000-0000CA1E0000}"/>
    <cellStyle name="Ênfase2 2" xfId="39" xr:uid="{00000000-0005-0000-0000-0000CB1E0000}"/>
    <cellStyle name="Ênfase2 2 2" xfId="333" xr:uid="{00000000-0005-0000-0000-0000CC1E0000}"/>
    <cellStyle name="Ênfase2 3" xfId="334" xr:uid="{00000000-0005-0000-0000-0000CD1E0000}"/>
    <cellStyle name="Ênfase3 2" xfId="40" xr:uid="{00000000-0005-0000-0000-0000CE1E0000}"/>
    <cellStyle name="Ênfase3 2 2" xfId="335" xr:uid="{00000000-0005-0000-0000-0000CF1E0000}"/>
    <cellStyle name="Ênfase3 3" xfId="336" xr:uid="{00000000-0005-0000-0000-0000D01E0000}"/>
    <cellStyle name="Ênfase4 2" xfId="41" xr:uid="{00000000-0005-0000-0000-0000D11E0000}"/>
    <cellStyle name="Ênfase4 2 2" xfId="337" xr:uid="{00000000-0005-0000-0000-0000D21E0000}"/>
    <cellStyle name="Ênfase4 3" xfId="338" xr:uid="{00000000-0005-0000-0000-0000D31E0000}"/>
    <cellStyle name="Ênfase5 2" xfId="42" xr:uid="{00000000-0005-0000-0000-0000D41E0000}"/>
    <cellStyle name="Ênfase5 2 2" xfId="339" xr:uid="{00000000-0005-0000-0000-0000D51E0000}"/>
    <cellStyle name="Ênfase5 3" xfId="340" xr:uid="{00000000-0005-0000-0000-0000D61E0000}"/>
    <cellStyle name="Ênfase6 2" xfId="43" xr:uid="{00000000-0005-0000-0000-0000D71E0000}"/>
    <cellStyle name="Ênfase6 3" xfId="341" xr:uid="{00000000-0005-0000-0000-0000D81E0000}"/>
    <cellStyle name="Entrada 10" xfId="9123" xr:uid="{00000000-0005-0000-0000-0000D91E0000}"/>
    <cellStyle name="Entrada 10 2" xfId="18254" xr:uid="{00000000-0005-0000-0000-0000DA1E0000}"/>
    <cellStyle name="Entrada 10 3" xfId="25240" xr:uid="{00000000-0005-0000-0000-0000DB1E0000}"/>
    <cellStyle name="Entrada 10 4" xfId="24132" xr:uid="{00000000-0005-0000-0000-0000DC1E0000}"/>
    <cellStyle name="Entrada 10 5" xfId="35544" xr:uid="{00000000-0005-0000-0000-0000DD1E0000}"/>
    <cellStyle name="Entrada 10 6" xfId="38466" xr:uid="{00000000-0005-0000-0000-0000DE1E0000}"/>
    <cellStyle name="Entrada 11" xfId="9124" xr:uid="{00000000-0005-0000-0000-0000DF1E0000}"/>
    <cellStyle name="Entrada 11 2" xfId="18255" xr:uid="{00000000-0005-0000-0000-0000E01E0000}"/>
    <cellStyle name="Entrada 11 3" xfId="25241" xr:uid="{00000000-0005-0000-0000-0000E11E0000}"/>
    <cellStyle name="Entrada 11 4" xfId="25117" xr:uid="{00000000-0005-0000-0000-0000E21E0000}"/>
    <cellStyle name="Entrada 11 5" xfId="35545" xr:uid="{00000000-0005-0000-0000-0000E31E0000}"/>
    <cellStyle name="Entrada 11 6" xfId="38467" xr:uid="{00000000-0005-0000-0000-0000E41E0000}"/>
    <cellStyle name="Entrada 2" xfId="44" xr:uid="{00000000-0005-0000-0000-0000E51E0000}"/>
    <cellStyle name="Entrada 2 10" xfId="24419" xr:uid="{00000000-0005-0000-0000-0000E61E0000}"/>
    <cellStyle name="Entrada 2 11" xfId="25350" xr:uid="{00000000-0005-0000-0000-0000E71E0000}"/>
    <cellStyle name="Entrada 2 12" xfId="28983" xr:uid="{00000000-0005-0000-0000-0000E81E0000}"/>
    <cellStyle name="Entrada 2 13" xfId="25811" xr:uid="{00000000-0005-0000-0000-0000E91E0000}"/>
    <cellStyle name="Entrada 2 14" xfId="31270" xr:uid="{00000000-0005-0000-0000-0000EA1E0000}"/>
    <cellStyle name="Entrada 2 2" xfId="342" xr:uid="{00000000-0005-0000-0000-0000EB1E0000}"/>
    <cellStyle name="Entrada 2 2 10" xfId="3101" xr:uid="{00000000-0005-0000-0000-0000EC1E0000}"/>
    <cellStyle name="Entrada 2 2 10 2" xfId="5707" xr:uid="{00000000-0005-0000-0000-0000ED1E0000}"/>
    <cellStyle name="Entrada 2 2 10 2 2" xfId="14861" xr:uid="{00000000-0005-0000-0000-0000EE1E0000}"/>
    <cellStyle name="Entrada 2 2 10 2 3" xfId="21857" xr:uid="{00000000-0005-0000-0000-0000EF1E0000}"/>
    <cellStyle name="Entrada 2 2 10 2 4" xfId="27064" xr:uid="{00000000-0005-0000-0000-0000F01E0000}"/>
    <cellStyle name="Entrada 2 2 10 2 5" xfId="32752" xr:uid="{00000000-0005-0000-0000-0000F11E0000}"/>
    <cellStyle name="Entrada 2 2 10 2 6" xfId="36427" xr:uid="{00000000-0005-0000-0000-0000F21E0000}"/>
    <cellStyle name="Entrada 2 2 10 2 7" xfId="39153" xr:uid="{00000000-0005-0000-0000-0000F31E0000}"/>
    <cellStyle name="Entrada 2 2 10 3" xfId="12255" xr:uid="{00000000-0005-0000-0000-0000F41E0000}"/>
    <cellStyle name="Entrada 2 2 10 4" xfId="19258" xr:uid="{00000000-0005-0000-0000-0000F51E0000}"/>
    <cellStyle name="Entrada 2 2 10 5" xfId="24005" xr:uid="{00000000-0005-0000-0000-0000F61E0000}"/>
    <cellStyle name="Entrada 2 2 10 6" xfId="26422" xr:uid="{00000000-0005-0000-0000-0000F71E0000}"/>
    <cellStyle name="Entrada 2 2 10 7" xfId="25652" xr:uid="{00000000-0005-0000-0000-0000F81E0000}"/>
    <cellStyle name="Entrada 2 2 10 8" xfId="31577" xr:uid="{00000000-0005-0000-0000-0000F91E0000}"/>
    <cellStyle name="Entrada 2 2 10 9" xfId="35287" xr:uid="{00000000-0005-0000-0000-0000FA1E0000}"/>
    <cellStyle name="Entrada 2 2 11" xfId="2996" xr:uid="{00000000-0005-0000-0000-0000FB1E0000}"/>
    <cellStyle name="Entrada 2 2 11 2" xfId="5708" xr:uid="{00000000-0005-0000-0000-0000FC1E0000}"/>
    <cellStyle name="Entrada 2 2 11 2 2" xfId="14862" xr:uid="{00000000-0005-0000-0000-0000FD1E0000}"/>
    <cellStyle name="Entrada 2 2 11 2 3" xfId="21858" xr:uid="{00000000-0005-0000-0000-0000FE1E0000}"/>
    <cellStyle name="Entrada 2 2 11 2 4" xfId="27062" xr:uid="{00000000-0005-0000-0000-0000FF1E0000}"/>
    <cellStyle name="Entrada 2 2 11 2 5" xfId="32753" xr:uid="{00000000-0005-0000-0000-0000001F0000}"/>
    <cellStyle name="Entrada 2 2 11 2 6" xfId="36428" xr:uid="{00000000-0005-0000-0000-0000011F0000}"/>
    <cellStyle name="Entrada 2 2 11 2 7" xfId="39154" xr:uid="{00000000-0005-0000-0000-0000021F0000}"/>
    <cellStyle name="Entrada 2 2 11 3" xfId="12150" xr:uid="{00000000-0005-0000-0000-0000031F0000}"/>
    <cellStyle name="Entrada 2 2 11 4" xfId="19153" xr:uid="{00000000-0005-0000-0000-0000041F0000}"/>
    <cellStyle name="Entrada 2 2 11 5" xfId="25164" xr:uid="{00000000-0005-0000-0000-0000051F0000}"/>
    <cellStyle name="Entrada 2 2 11 6" xfId="10068" xr:uid="{00000000-0005-0000-0000-0000061F0000}"/>
    <cellStyle name="Entrada 2 2 11 7" xfId="29836" xr:uid="{00000000-0005-0000-0000-0000071F0000}"/>
    <cellStyle name="Entrada 2 2 11 8" xfId="33813" xr:uid="{00000000-0005-0000-0000-0000081F0000}"/>
    <cellStyle name="Entrada 2 2 11 9" xfId="37375" xr:uid="{00000000-0005-0000-0000-0000091F0000}"/>
    <cellStyle name="Entrada 2 2 12" xfId="3792" xr:uid="{00000000-0005-0000-0000-00000A1F0000}"/>
    <cellStyle name="Entrada 2 2 12 2" xfId="5709" xr:uid="{00000000-0005-0000-0000-00000B1F0000}"/>
    <cellStyle name="Entrada 2 2 12 2 2" xfId="14863" xr:uid="{00000000-0005-0000-0000-00000C1F0000}"/>
    <cellStyle name="Entrada 2 2 12 2 3" xfId="21859" xr:uid="{00000000-0005-0000-0000-00000D1F0000}"/>
    <cellStyle name="Entrada 2 2 12 2 4" xfId="24372" xr:uid="{00000000-0005-0000-0000-00000E1F0000}"/>
    <cellStyle name="Entrada 2 2 12 2 5" xfId="32754" xr:uid="{00000000-0005-0000-0000-00000F1F0000}"/>
    <cellStyle name="Entrada 2 2 12 2 6" xfId="36429" xr:uid="{00000000-0005-0000-0000-0000101F0000}"/>
    <cellStyle name="Entrada 2 2 12 2 7" xfId="39155" xr:uid="{00000000-0005-0000-0000-0000111F0000}"/>
    <cellStyle name="Entrada 2 2 12 3" xfId="12946" xr:uid="{00000000-0005-0000-0000-0000121F0000}"/>
    <cellStyle name="Entrada 2 2 12 4" xfId="19945" xr:uid="{00000000-0005-0000-0000-0000131F0000}"/>
    <cellStyle name="Entrada 2 2 12 5" xfId="19672" xr:uid="{00000000-0005-0000-0000-0000141F0000}"/>
    <cellStyle name="Entrada 2 2 12 6" xfId="21271" xr:uid="{00000000-0005-0000-0000-0000151F0000}"/>
    <cellStyle name="Entrada 2 2 12 7" xfId="17567" xr:uid="{00000000-0005-0000-0000-0000161F0000}"/>
    <cellStyle name="Entrada 2 2 12 8" xfId="24136" xr:uid="{00000000-0005-0000-0000-0000171F0000}"/>
    <cellStyle name="Entrada 2 2 12 9" xfId="35017" xr:uid="{00000000-0005-0000-0000-0000181F0000}"/>
    <cellStyle name="Entrada 2 2 13" xfId="5706" xr:uid="{00000000-0005-0000-0000-0000191F0000}"/>
    <cellStyle name="Entrada 2 2 13 2" xfId="14860" xr:uid="{00000000-0005-0000-0000-00001A1F0000}"/>
    <cellStyle name="Entrada 2 2 13 3" xfId="21856" xr:uid="{00000000-0005-0000-0000-00001B1F0000}"/>
    <cellStyle name="Entrada 2 2 13 4" xfId="9206" xr:uid="{00000000-0005-0000-0000-00001C1F0000}"/>
    <cellStyle name="Entrada 2 2 13 5" xfId="32751" xr:uid="{00000000-0005-0000-0000-00001D1F0000}"/>
    <cellStyle name="Entrada 2 2 13 6" xfId="36426" xr:uid="{00000000-0005-0000-0000-00001E1F0000}"/>
    <cellStyle name="Entrada 2 2 13 7" xfId="39152" xr:uid="{00000000-0005-0000-0000-00001F1F0000}"/>
    <cellStyle name="Entrada 2 2 14" xfId="9500" xr:uid="{00000000-0005-0000-0000-0000201F0000}"/>
    <cellStyle name="Entrada 2 2 15" xfId="17952" xr:uid="{00000000-0005-0000-0000-0000211F0000}"/>
    <cellStyle name="Entrada 2 2 16" xfId="29312" xr:uid="{00000000-0005-0000-0000-0000221F0000}"/>
    <cellStyle name="Entrada 2 2 17" xfId="25581" xr:uid="{00000000-0005-0000-0000-0000231F0000}"/>
    <cellStyle name="Entrada 2 2 18" xfId="31733" xr:uid="{00000000-0005-0000-0000-0000241F0000}"/>
    <cellStyle name="Entrada 2 2 19" xfId="35413" xr:uid="{00000000-0005-0000-0000-0000251F0000}"/>
    <cellStyle name="Entrada 2 2 2" xfId="343" xr:uid="{00000000-0005-0000-0000-0000261F0000}"/>
    <cellStyle name="Entrada 2 2 2 10" xfId="2997" xr:uid="{00000000-0005-0000-0000-0000271F0000}"/>
    <cellStyle name="Entrada 2 2 2 10 2" xfId="5711" xr:uid="{00000000-0005-0000-0000-0000281F0000}"/>
    <cellStyle name="Entrada 2 2 2 10 2 2" xfId="14865" xr:uid="{00000000-0005-0000-0000-0000291F0000}"/>
    <cellStyle name="Entrada 2 2 2 10 2 3" xfId="21861" xr:uid="{00000000-0005-0000-0000-00002A1F0000}"/>
    <cellStyle name="Entrada 2 2 2 10 2 4" xfId="27065" xr:uid="{00000000-0005-0000-0000-00002B1F0000}"/>
    <cellStyle name="Entrada 2 2 2 10 2 5" xfId="32756" xr:uid="{00000000-0005-0000-0000-00002C1F0000}"/>
    <cellStyle name="Entrada 2 2 2 10 2 6" xfId="36431" xr:uid="{00000000-0005-0000-0000-00002D1F0000}"/>
    <cellStyle name="Entrada 2 2 2 10 2 7" xfId="39157" xr:uid="{00000000-0005-0000-0000-00002E1F0000}"/>
    <cellStyle name="Entrada 2 2 2 10 3" xfId="12151" xr:uid="{00000000-0005-0000-0000-00002F1F0000}"/>
    <cellStyle name="Entrada 2 2 2 10 4" xfId="19154" xr:uid="{00000000-0005-0000-0000-0000301F0000}"/>
    <cellStyle name="Entrada 2 2 2 10 5" xfId="24684" xr:uid="{00000000-0005-0000-0000-0000311F0000}"/>
    <cellStyle name="Entrada 2 2 2 10 6" xfId="17595" xr:uid="{00000000-0005-0000-0000-0000321F0000}"/>
    <cellStyle name="Entrada 2 2 2 10 7" xfId="22668" xr:uid="{00000000-0005-0000-0000-0000331F0000}"/>
    <cellStyle name="Entrada 2 2 2 10 8" xfId="20063" xr:uid="{00000000-0005-0000-0000-0000341F0000}"/>
    <cellStyle name="Entrada 2 2 2 10 9" xfId="31412" xr:uid="{00000000-0005-0000-0000-0000351F0000}"/>
    <cellStyle name="Entrada 2 2 2 11" xfId="2965" xr:uid="{00000000-0005-0000-0000-0000361F0000}"/>
    <cellStyle name="Entrada 2 2 2 11 2" xfId="5712" xr:uid="{00000000-0005-0000-0000-0000371F0000}"/>
    <cellStyle name="Entrada 2 2 2 11 2 2" xfId="14866" xr:uid="{00000000-0005-0000-0000-0000381F0000}"/>
    <cellStyle name="Entrada 2 2 2 11 2 3" xfId="21862" xr:uid="{00000000-0005-0000-0000-0000391F0000}"/>
    <cellStyle name="Entrada 2 2 2 11 2 4" xfId="29506" xr:uid="{00000000-0005-0000-0000-00003A1F0000}"/>
    <cellStyle name="Entrada 2 2 2 11 2 5" xfId="32757" xr:uid="{00000000-0005-0000-0000-00003B1F0000}"/>
    <cellStyle name="Entrada 2 2 2 11 2 6" xfId="36432" xr:uid="{00000000-0005-0000-0000-00003C1F0000}"/>
    <cellStyle name="Entrada 2 2 2 11 2 7" xfId="39158" xr:uid="{00000000-0005-0000-0000-00003D1F0000}"/>
    <cellStyle name="Entrada 2 2 2 11 3" xfId="12119" xr:uid="{00000000-0005-0000-0000-00003E1F0000}"/>
    <cellStyle name="Entrada 2 2 2 11 4" xfId="19122" xr:uid="{00000000-0005-0000-0000-00003F1F0000}"/>
    <cellStyle name="Entrada 2 2 2 11 5" xfId="25154" xr:uid="{00000000-0005-0000-0000-0000401F0000}"/>
    <cellStyle name="Entrada 2 2 2 11 6" xfId="26389" xr:uid="{00000000-0005-0000-0000-0000411F0000}"/>
    <cellStyle name="Entrada 2 2 2 11 7" xfId="22453" xr:uid="{00000000-0005-0000-0000-0000421F0000}"/>
    <cellStyle name="Entrada 2 2 2 11 8" xfId="9910" xr:uid="{00000000-0005-0000-0000-0000431F0000}"/>
    <cellStyle name="Entrada 2 2 2 11 9" xfId="31414" xr:uid="{00000000-0005-0000-0000-0000441F0000}"/>
    <cellStyle name="Entrada 2 2 2 12" xfId="5710" xr:uid="{00000000-0005-0000-0000-0000451F0000}"/>
    <cellStyle name="Entrada 2 2 2 12 2" xfId="14864" xr:uid="{00000000-0005-0000-0000-0000461F0000}"/>
    <cellStyle name="Entrada 2 2 2 12 3" xfId="21860" xr:uid="{00000000-0005-0000-0000-0000471F0000}"/>
    <cellStyle name="Entrada 2 2 2 12 4" xfId="27066" xr:uid="{00000000-0005-0000-0000-0000481F0000}"/>
    <cellStyle name="Entrada 2 2 2 12 5" xfId="32755" xr:uid="{00000000-0005-0000-0000-0000491F0000}"/>
    <cellStyle name="Entrada 2 2 2 12 6" xfId="36430" xr:uid="{00000000-0005-0000-0000-00004A1F0000}"/>
    <cellStyle name="Entrada 2 2 2 12 7" xfId="39156" xr:uid="{00000000-0005-0000-0000-00004B1F0000}"/>
    <cellStyle name="Entrada 2 2 2 13" xfId="9501" xr:uid="{00000000-0005-0000-0000-00004C1F0000}"/>
    <cellStyle name="Entrada 2 2 2 14" xfId="17951" xr:uid="{00000000-0005-0000-0000-00004D1F0000}"/>
    <cellStyle name="Entrada 2 2 2 15" xfId="29315" xr:uid="{00000000-0005-0000-0000-00004E1F0000}"/>
    <cellStyle name="Entrada 2 2 2 16" xfId="25583" xr:uid="{00000000-0005-0000-0000-00004F1F0000}"/>
    <cellStyle name="Entrada 2 2 2 17" xfId="31736" xr:uid="{00000000-0005-0000-0000-0000501F0000}"/>
    <cellStyle name="Entrada 2 2 2 18" xfId="35416" xr:uid="{00000000-0005-0000-0000-0000511F0000}"/>
    <cellStyle name="Entrada 2 2 2 19" xfId="38451" xr:uid="{00000000-0005-0000-0000-0000521F0000}"/>
    <cellStyle name="Entrada 2 2 2 2" xfId="1870" xr:uid="{00000000-0005-0000-0000-0000531F0000}"/>
    <cellStyle name="Entrada 2 2 2 2 10" xfId="28565" xr:uid="{00000000-0005-0000-0000-0000541F0000}"/>
    <cellStyle name="Entrada 2 2 2 2 11" xfId="22539" xr:uid="{00000000-0005-0000-0000-0000551F0000}"/>
    <cellStyle name="Entrada 2 2 2 2 12" xfId="25942" xr:uid="{00000000-0005-0000-0000-0000561F0000}"/>
    <cellStyle name="Entrada 2 2 2 2 13" xfId="31056" xr:uid="{00000000-0005-0000-0000-0000571F0000}"/>
    <cellStyle name="Entrada 2 2 2 2 14" xfId="34948" xr:uid="{00000000-0005-0000-0000-0000581F0000}"/>
    <cellStyle name="Entrada 2 2 2 2 2" xfId="2567" xr:uid="{00000000-0005-0000-0000-0000591F0000}"/>
    <cellStyle name="Entrada 2 2 2 2 2 2" xfId="5714" xr:uid="{00000000-0005-0000-0000-00005A1F0000}"/>
    <cellStyle name="Entrada 2 2 2 2 2 2 2" xfId="14868" xr:uid="{00000000-0005-0000-0000-00005B1F0000}"/>
    <cellStyle name="Entrada 2 2 2 2 2 2 3" xfId="21864" xr:uid="{00000000-0005-0000-0000-00005C1F0000}"/>
    <cellStyle name="Entrada 2 2 2 2 2 2 4" xfId="27067" xr:uid="{00000000-0005-0000-0000-00005D1F0000}"/>
    <cellStyle name="Entrada 2 2 2 2 2 2 5" xfId="32759" xr:uid="{00000000-0005-0000-0000-00005E1F0000}"/>
    <cellStyle name="Entrada 2 2 2 2 2 2 6" xfId="36434" xr:uid="{00000000-0005-0000-0000-00005F1F0000}"/>
    <cellStyle name="Entrada 2 2 2 2 2 2 7" xfId="39160" xr:uid="{00000000-0005-0000-0000-0000601F0000}"/>
    <cellStyle name="Entrada 2 2 2 2 2 3" xfId="11721" xr:uid="{00000000-0005-0000-0000-0000611F0000}"/>
    <cellStyle name="Entrada 2 2 2 2 2 4" xfId="18724" xr:uid="{00000000-0005-0000-0000-0000621F0000}"/>
    <cellStyle name="Entrada 2 2 2 2 2 5" xfId="21341" xr:uid="{00000000-0005-0000-0000-0000631F0000}"/>
    <cellStyle name="Entrada 2 2 2 2 2 6" xfId="19595" xr:uid="{00000000-0005-0000-0000-0000641F0000}"/>
    <cellStyle name="Entrada 2 2 2 2 2 7" xfId="30048" xr:uid="{00000000-0005-0000-0000-0000651F0000}"/>
    <cellStyle name="Entrada 2 2 2 2 2 8" xfId="9609" xr:uid="{00000000-0005-0000-0000-0000661F0000}"/>
    <cellStyle name="Entrada 2 2 2 2 2 9" xfId="34973" xr:uid="{00000000-0005-0000-0000-0000671F0000}"/>
    <cellStyle name="Entrada 2 2 2 2 3" xfId="3756" xr:uid="{00000000-0005-0000-0000-0000681F0000}"/>
    <cellStyle name="Entrada 2 2 2 2 3 2" xfId="5715" xr:uid="{00000000-0005-0000-0000-0000691F0000}"/>
    <cellStyle name="Entrada 2 2 2 2 3 2 2" xfId="14869" xr:uid="{00000000-0005-0000-0000-00006A1F0000}"/>
    <cellStyle name="Entrada 2 2 2 2 3 2 3" xfId="21865" xr:uid="{00000000-0005-0000-0000-00006B1F0000}"/>
    <cellStyle name="Entrada 2 2 2 2 3 2 4" xfId="25161" xr:uid="{00000000-0005-0000-0000-00006C1F0000}"/>
    <cellStyle name="Entrada 2 2 2 2 3 2 5" xfId="32760" xr:uid="{00000000-0005-0000-0000-00006D1F0000}"/>
    <cellStyle name="Entrada 2 2 2 2 3 2 6" xfId="36435" xr:uid="{00000000-0005-0000-0000-00006E1F0000}"/>
    <cellStyle name="Entrada 2 2 2 2 3 2 7" xfId="39161" xr:uid="{00000000-0005-0000-0000-00006F1F0000}"/>
    <cellStyle name="Entrada 2 2 2 2 3 3" xfId="12910" xr:uid="{00000000-0005-0000-0000-0000701F0000}"/>
    <cellStyle name="Entrada 2 2 2 2 3 4" xfId="19909" xr:uid="{00000000-0005-0000-0000-0000711F0000}"/>
    <cellStyle name="Entrada 2 2 2 2 3 5" xfId="24160" xr:uid="{00000000-0005-0000-0000-0000721F0000}"/>
    <cellStyle name="Entrada 2 2 2 2 3 6" xfId="9625" xr:uid="{00000000-0005-0000-0000-0000731F0000}"/>
    <cellStyle name="Entrada 2 2 2 2 3 7" xfId="27307" xr:uid="{00000000-0005-0000-0000-0000741F0000}"/>
    <cellStyle name="Entrada 2 2 2 2 3 8" xfId="33536" xr:uid="{00000000-0005-0000-0000-0000751F0000}"/>
    <cellStyle name="Entrada 2 2 2 2 3 9" xfId="37204" xr:uid="{00000000-0005-0000-0000-0000761F0000}"/>
    <cellStyle name="Entrada 2 2 2 2 4" xfId="4258" xr:uid="{00000000-0005-0000-0000-0000771F0000}"/>
    <cellStyle name="Entrada 2 2 2 2 4 2" xfId="5716" xr:uid="{00000000-0005-0000-0000-0000781F0000}"/>
    <cellStyle name="Entrada 2 2 2 2 4 2 2" xfId="14870" xr:uid="{00000000-0005-0000-0000-0000791F0000}"/>
    <cellStyle name="Entrada 2 2 2 2 4 2 3" xfId="21866" xr:uid="{00000000-0005-0000-0000-00007A1F0000}"/>
    <cellStyle name="Entrada 2 2 2 2 4 2 4" xfId="24903" xr:uid="{00000000-0005-0000-0000-00007B1F0000}"/>
    <cellStyle name="Entrada 2 2 2 2 4 2 5" xfId="32761" xr:uid="{00000000-0005-0000-0000-00007C1F0000}"/>
    <cellStyle name="Entrada 2 2 2 2 4 2 6" xfId="36436" xr:uid="{00000000-0005-0000-0000-00007D1F0000}"/>
    <cellStyle name="Entrada 2 2 2 2 4 2 7" xfId="39162" xr:uid="{00000000-0005-0000-0000-00007E1F0000}"/>
    <cellStyle name="Entrada 2 2 2 2 4 3" xfId="13412" xr:uid="{00000000-0005-0000-0000-00007F1F0000}"/>
    <cellStyle name="Entrada 2 2 2 2 4 4" xfId="20410" xr:uid="{00000000-0005-0000-0000-0000801F0000}"/>
    <cellStyle name="Entrada 2 2 2 2 4 5" xfId="27703" xr:uid="{00000000-0005-0000-0000-0000811F0000}"/>
    <cellStyle name="Entrada 2 2 2 2 4 6" xfId="19761" xr:uid="{00000000-0005-0000-0000-0000821F0000}"/>
    <cellStyle name="Entrada 2 2 2 2 4 7" xfId="31905" xr:uid="{00000000-0005-0000-0000-0000831F0000}"/>
    <cellStyle name="Entrada 2 2 2 2 4 8" xfId="31890" xr:uid="{00000000-0005-0000-0000-0000841F0000}"/>
    <cellStyle name="Entrada 2 2 2 2 4 9" xfId="35538" xr:uid="{00000000-0005-0000-0000-0000851F0000}"/>
    <cellStyle name="Entrada 2 2 2 2 5" xfId="2872" xr:uid="{00000000-0005-0000-0000-0000861F0000}"/>
    <cellStyle name="Entrada 2 2 2 2 5 2" xfId="5717" xr:uid="{00000000-0005-0000-0000-0000871F0000}"/>
    <cellStyle name="Entrada 2 2 2 2 5 2 2" xfId="14871" xr:uid="{00000000-0005-0000-0000-0000881F0000}"/>
    <cellStyle name="Entrada 2 2 2 2 5 2 3" xfId="21867" xr:uid="{00000000-0005-0000-0000-0000891F0000}"/>
    <cellStyle name="Entrada 2 2 2 2 5 2 4" xfId="25176" xr:uid="{00000000-0005-0000-0000-00008A1F0000}"/>
    <cellStyle name="Entrada 2 2 2 2 5 2 5" xfId="32762" xr:uid="{00000000-0005-0000-0000-00008B1F0000}"/>
    <cellStyle name="Entrada 2 2 2 2 5 2 6" xfId="36437" xr:uid="{00000000-0005-0000-0000-00008C1F0000}"/>
    <cellStyle name="Entrada 2 2 2 2 5 2 7" xfId="39163" xr:uid="{00000000-0005-0000-0000-00008D1F0000}"/>
    <cellStyle name="Entrada 2 2 2 2 5 3" xfId="12026" xr:uid="{00000000-0005-0000-0000-00008E1F0000}"/>
    <cellStyle name="Entrada 2 2 2 2 5 4" xfId="19029" xr:uid="{00000000-0005-0000-0000-00008F1F0000}"/>
    <cellStyle name="Entrada 2 2 2 2 5 5" xfId="17438" xr:uid="{00000000-0005-0000-0000-0000901F0000}"/>
    <cellStyle name="Entrada 2 2 2 2 5 6" xfId="18373" xr:uid="{00000000-0005-0000-0000-0000911F0000}"/>
    <cellStyle name="Entrada 2 2 2 2 5 7" xfId="29898" xr:uid="{00000000-0005-0000-0000-0000921F0000}"/>
    <cellStyle name="Entrada 2 2 2 2 5 8" xfId="33875" xr:uid="{00000000-0005-0000-0000-0000931F0000}"/>
    <cellStyle name="Entrada 2 2 2 2 5 9" xfId="37437" xr:uid="{00000000-0005-0000-0000-0000941F0000}"/>
    <cellStyle name="Entrada 2 2 2 2 6" xfId="2975" xr:uid="{00000000-0005-0000-0000-0000951F0000}"/>
    <cellStyle name="Entrada 2 2 2 2 6 2" xfId="5718" xr:uid="{00000000-0005-0000-0000-0000961F0000}"/>
    <cellStyle name="Entrada 2 2 2 2 6 2 2" xfId="14872" xr:uid="{00000000-0005-0000-0000-0000971F0000}"/>
    <cellStyle name="Entrada 2 2 2 2 6 2 3" xfId="21868" xr:uid="{00000000-0005-0000-0000-0000981F0000}"/>
    <cellStyle name="Entrada 2 2 2 2 6 2 4" xfId="29507" xr:uid="{00000000-0005-0000-0000-0000991F0000}"/>
    <cellStyle name="Entrada 2 2 2 2 6 2 5" xfId="32763" xr:uid="{00000000-0005-0000-0000-00009A1F0000}"/>
    <cellStyle name="Entrada 2 2 2 2 6 2 6" xfId="36438" xr:uid="{00000000-0005-0000-0000-00009B1F0000}"/>
    <cellStyle name="Entrada 2 2 2 2 6 2 7" xfId="39164" xr:uid="{00000000-0005-0000-0000-00009C1F0000}"/>
    <cellStyle name="Entrada 2 2 2 2 6 3" xfId="12129" xr:uid="{00000000-0005-0000-0000-00009D1F0000}"/>
    <cellStyle name="Entrada 2 2 2 2 6 4" xfId="19132" xr:uid="{00000000-0005-0000-0000-00009E1F0000}"/>
    <cellStyle name="Entrada 2 2 2 2 6 5" xfId="17436" xr:uid="{00000000-0005-0000-0000-00009F1F0000}"/>
    <cellStyle name="Entrada 2 2 2 2 6 6" xfId="23145" xr:uid="{00000000-0005-0000-0000-0000A01F0000}"/>
    <cellStyle name="Entrada 2 2 2 2 6 7" xfId="29847" xr:uid="{00000000-0005-0000-0000-0000A11F0000}"/>
    <cellStyle name="Entrada 2 2 2 2 6 8" xfId="31554" xr:uid="{00000000-0005-0000-0000-0000A21F0000}"/>
    <cellStyle name="Entrada 2 2 2 2 6 9" xfId="35270" xr:uid="{00000000-0005-0000-0000-0000A31F0000}"/>
    <cellStyle name="Entrada 2 2 2 2 7" xfId="5713" xr:uid="{00000000-0005-0000-0000-0000A41F0000}"/>
    <cellStyle name="Entrada 2 2 2 2 7 2" xfId="14867" xr:uid="{00000000-0005-0000-0000-0000A51F0000}"/>
    <cellStyle name="Entrada 2 2 2 2 7 3" xfId="21863" xr:uid="{00000000-0005-0000-0000-0000A61F0000}"/>
    <cellStyle name="Entrada 2 2 2 2 7 4" xfId="24305" xr:uid="{00000000-0005-0000-0000-0000A71F0000}"/>
    <cellStyle name="Entrada 2 2 2 2 7 5" xfId="32758" xr:uid="{00000000-0005-0000-0000-0000A81F0000}"/>
    <cellStyle name="Entrada 2 2 2 2 7 6" xfId="36433" xr:uid="{00000000-0005-0000-0000-0000A91F0000}"/>
    <cellStyle name="Entrada 2 2 2 2 7 7" xfId="39159" xr:uid="{00000000-0005-0000-0000-0000AA1F0000}"/>
    <cellStyle name="Entrada 2 2 2 2 8" xfId="11024" xr:uid="{00000000-0005-0000-0000-0000AB1F0000}"/>
    <cellStyle name="Entrada 2 2 2 2 9" xfId="15493" xr:uid="{00000000-0005-0000-0000-0000AC1F0000}"/>
    <cellStyle name="Entrada 2 2 2 3" xfId="2274" xr:uid="{00000000-0005-0000-0000-0000AD1F0000}"/>
    <cellStyle name="Entrada 2 2 2 3 10" xfId="17282" xr:uid="{00000000-0005-0000-0000-0000AE1F0000}"/>
    <cellStyle name="Entrada 2 2 2 3 11" xfId="25055" xr:uid="{00000000-0005-0000-0000-0000AF1F0000}"/>
    <cellStyle name="Entrada 2 2 2 3 12" xfId="22472" xr:uid="{00000000-0005-0000-0000-0000B01F0000}"/>
    <cellStyle name="Entrada 2 2 2 3 13" xfId="23110" xr:uid="{00000000-0005-0000-0000-0000B11F0000}"/>
    <cellStyle name="Entrada 2 2 2 3 14" xfId="18116" xr:uid="{00000000-0005-0000-0000-0000B21F0000}"/>
    <cellStyle name="Entrada 2 2 2 3 2" xfId="2674" xr:uid="{00000000-0005-0000-0000-0000B31F0000}"/>
    <cellStyle name="Entrada 2 2 2 3 2 2" xfId="5720" xr:uid="{00000000-0005-0000-0000-0000B41F0000}"/>
    <cellStyle name="Entrada 2 2 2 3 2 2 2" xfId="14874" xr:uid="{00000000-0005-0000-0000-0000B51F0000}"/>
    <cellStyle name="Entrada 2 2 2 3 2 2 3" xfId="21870" xr:uid="{00000000-0005-0000-0000-0000B61F0000}"/>
    <cellStyle name="Entrada 2 2 2 3 2 2 4" xfId="24902" xr:uid="{00000000-0005-0000-0000-0000B71F0000}"/>
    <cellStyle name="Entrada 2 2 2 3 2 2 5" xfId="32765" xr:uid="{00000000-0005-0000-0000-0000B81F0000}"/>
    <cellStyle name="Entrada 2 2 2 3 2 2 6" xfId="36440" xr:uid="{00000000-0005-0000-0000-0000B91F0000}"/>
    <cellStyle name="Entrada 2 2 2 3 2 2 7" xfId="39166" xr:uid="{00000000-0005-0000-0000-0000BA1F0000}"/>
    <cellStyle name="Entrada 2 2 2 3 2 3" xfId="11828" xr:uid="{00000000-0005-0000-0000-0000BB1F0000}"/>
    <cellStyle name="Entrada 2 2 2 3 2 4" xfId="18831" xr:uid="{00000000-0005-0000-0000-0000BC1F0000}"/>
    <cellStyle name="Entrada 2 2 2 3 2 5" xfId="18239" xr:uid="{00000000-0005-0000-0000-0000BD1F0000}"/>
    <cellStyle name="Entrada 2 2 2 3 2 6" xfId="19468" xr:uid="{00000000-0005-0000-0000-0000BE1F0000}"/>
    <cellStyle name="Entrada 2 2 2 3 2 7" xfId="29996" xr:uid="{00000000-0005-0000-0000-0000BF1F0000}"/>
    <cellStyle name="Entrada 2 2 2 3 2 8" xfId="33973" xr:uid="{00000000-0005-0000-0000-0000C01F0000}"/>
    <cellStyle name="Entrada 2 2 2 3 2 9" xfId="37535" xr:uid="{00000000-0005-0000-0000-0000C11F0000}"/>
    <cellStyle name="Entrada 2 2 2 3 3" xfId="3956" xr:uid="{00000000-0005-0000-0000-0000C21F0000}"/>
    <cellStyle name="Entrada 2 2 2 3 3 2" xfId="5721" xr:uid="{00000000-0005-0000-0000-0000C31F0000}"/>
    <cellStyle name="Entrada 2 2 2 3 3 2 2" xfId="14875" xr:uid="{00000000-0005-0000-0000-0000C41F0000}"/>
    <cellStyle name="Entrada 2 2 2 3 3 2 3" xfId="21871" xr:uid="{00000000-0005-0000-0000-0000C51F0000}"/>
    <cellStyle name="Entrada 2 2 2 3 3 2 4" xfId="17024" xr:uid="{00000000-0005-0000-0000-0000C61F0000}"/>
    <cellStyle name="Entrada 2 2 2 3 3 2 5" xfId="32766" xr:uid="{00000000-0005-0000-0000-0000C71F0000}"/>
    <cellStyle name="Entrada 2 2 2 3 3 2 6" xfId="36441" xr:uid="{00000000-0005-0000-0000-0000C81F0000}"/>
    <cellStyle name="Entrada 2 2 2 3 3 2 7" xfId="39167" xr:uid="{00000000-0005-0000-0000-0000C91F0000}"/>
    <cellStyle name="Entrada 2 2 2 3 3 3" xfId="13110" xr:uid="{00000000-0005-0000-0000-0000CA1F0000}"/>
    <cellStyle name="Entrada 2 2 2 3 3 4" xfId="20108" xr:uid="{00000000-0005-0000-0000-0000CB1F0000}"/>
    <cellStyle name="Entrada 2 2 2 3 3 5" xfId="22964" xr:uid="{00000000-0005-0000-0000-0000CC1F0000}"/>
    <cellStyle name="Entrada 2 2 2 3 3 6" xfId="17090" xr:uid="{00000000-0005-0000-0000-0000CD1F0000}"/>
    <cellStyle name="Entrada 2 2 2 3 3 7" xfId="24489" xr:uid="{00000000-0005-0000-0000-0000CE1F0000}"/>
    <cellStyle name="Entrada 2 2 2 3 3 8" xfId="31662" xr:uid="{00000000-0005-0000-0000-0000CF1F0000}"/>
    <cellStyle name="Entrada 2 2 2 3 3 9" xfId="35342" xr:uid="{00000000-0005-0000-0000-0000D01F0000}"/>
    <cellStyle name="Entrada 2 2 2 3 4" xfId="4394" xr:uid="{00000000-0005-0000-0000-0000D11F0000}"/>
    <cellStyle name="Entrada 2 2 2 3 4 2" xfId="5722" xr:uid="{00000000-0005-0000-0000-0000D21F0000}"/>
    <cellStyle name="Entrada 2 2 2 3 4 2 2" xfId="14876" xr:uid="{00000000-0005-0000-0000-0000D31F0000}"/>
    <cellStyle name="Entrada 2 2 2 3 4 2 3" xfId="21872" xr:uid="{00000000-0005-0000-0000-0000D41F0000}"/>
    <cellStyle name="Entrada 2 2 2 3 4 2 4" xfId="24901" xr:uid="{00000000-0005-0000-0000-0000D51F0000}"/>
    <cellStyle name="Entrada 2 2 2 3 4 2 5" xfId="32767" xr:uid="{00000000-0005-0000-0000-0000D61F0000}"/>
    <cellStyle name="Entrada 2 2 2 3 4 2 6" xfId="36442" xr:uid="{00000000-0005-0000-0000-0000D71F0000}"/>
    <cellStyle name="Entrada 2 2 2 3 4 2 7" xfId="39168" xr:uid="{00000000-0005-0000-0000-0000D81F0000}"/>
    <cellStyle name="Entrada 2 2 2 3 4 3" xfId="13548" xr:uid="{00000000-0005-0000-0000-0000D91F0000}"/>
    <cellStyle name="Entrada 2 2 2 3 4 4" xfId="20546" xr:uid="{00000000-0005-0000-0000-0000DA1F0000}"/>
    <cellStyle name="Entrada 2 2 2 3 4 5" xfId="24744" xr:uid="{00000000-0005-0000-0000-0000DB1F0000}"/>
    <cellStyle name="Entrada 2 2 2 3 4 6" xfId="29229" xr:uid="{00000000-0005-0000-0000-0000DC1F0000}"/>
    <cellStyle name="Entrada 2 2 2 3 4 7" xfId="17920" xr:uid="{00000000-0005-0000-0000-0000DD1F0000}"/>
    <cellStyle name="Entrada 2 2 2 3 4 8" xfId="19616" xr:uid="{00000000-0005-0000-0000-0000DE1F0000}"/>
    <cellStyle name="Entrada 2 2 2 3 4 9" xfId="31251" xr:uid="{00000000-0005-0000-0000-0000DF1F0000}"/>
    <cellStyle name="Entrada 2 2 2 3 5" xfId="4648" xr:uid="{00000000-0005-0000-0000-0000E01F0000}"/>
    <cellStyle name="Entrada 2 2 2 3 5 2" xfId="5723" xr:uid="{00000000-0005-0000-0000-0000E11F0000}"/>
    <cellStyle name="Entrada 2 2 2 3 5 2 2" xfId="14877" xr:uid="{00000000-0005-0000-0000-0000E21F0000}"/>
    <cellStyle name="Entrada 2 2 2 3 5 2 3" xfId="21873" xr:uid="{00000000-0005-0000-0000-0000E31F0000}"/>
    <cellStyle name="Entrada 2 2 2 3 5 2 4" xfId="24897" xr:uid="{00000000-0005-0000-0000-0000E41F0000}"/>
    <cellStyle name="Entrada 2 2 2 3 5 2 5" xfId="32768" xr:uid="{00000000-0005-0000-0000-0000E51F0000}"/>
    <cellStyle name="Entrada 2 2 2 3 5 2 6" xfId="36443" xr:uid="{00000000-0005-0000-0000-0000E61F0000}"/>
    <cellStyle name="Entrada 2 2 2 3 5 2 7" xfId="39169" xr:uid="{00000000-0005-0000-0000-0000E71F0000}"/>
    <cellStyle name="Entrada 2 2 2 3 5 3" xfId="13802" xr:uid="{00000000-0005-0000-0000-0000E81F0000}"/>
    <cellStyle name="Entrada 2 2 2 3 5 4" xfId="20800" xr:uid="{00000000-0005-0000-0000-0000E91F0000}"/>
    <cellStyle name="Entrada 2 2 2 3 5 5" xfId="27513" xr:uid="{00000000-0005-0000-0000-0000EA1F0000}"/>
    <cellStyle name="Entrada 2 2 2 3 5 6" xfId="29258" xr:uid="{00000000-0005-0000-0000-0000EB1F0000}"/>
    <cellStyle name="Entrada 2 2 2 3 5 7" xfId="29398" xr:uid="{00000000-0005-0000-0000-0000EC1F0000}"/>
    <cellStyle name="Entrada 2 2 2 3 5 8" xfId="32194" xr:uid="{00000000-0005-0000-0000-0000ED1F0000}"/>
    <cellStyle name="Entrada 2 2 2 3 5 9" xfId="35869" xr:uid="{00000000-0005-0000-0000-0000EE1F0000}"/>
    <cellStyle name="Entrada 2 2 2 3 6" xfId="4894" xr:uid="{00000000-0005-0000-0000-0000EF1F0000}"/>
    <cellStyle name="Entrada 2 2 2 3 6 2" xfId="5724" xr:uid="{00000000-0005-0000-0000-0000F01F0000}"/>
    <cellStyle name="Entrada 2 2 2 3 6 2 2" xfId="14878" xr:uid="{00000000-0005-0000-0000-0000F11F0000}"/>
    <cellStyle name="Entrada 2 2 2 3 6 2 3" xfId="21874" xr:uid="{00000000-0005-0000-0000-0000F21F0000}"/>
    <cellStyle name="Entrada 2 2 2 3 6 2 4" xfId="24894" xr:uid="{00000000-0005-0000-0000-0000F31F0000}"/>
    <cellStyle name="Entrada 2 2 2 3 6 2 5" xfId="32769" xr:uid="{00000000-0005-0000-0000-0000F41F0000}"/>
    <cellStyle name="Entrada 2 2 2 3 6 2 6" xfId="36444" xr:uid="{00000000-0005-0000-0000-0000F51F0000}"/>
    <cellStyle name="Entrada 2 2 2 3 6 2 7" xfId="39170" xr:uid="{00000000-0005-0000-0000-0000F61F0000}"/>
    <cellStyle name="Entrada 2 2 2 3 6 3" xfId="14048" xr:uid="{00000000-0005-0000-0000-0000F71F0000}"/>
    <cellStyle name="Entrada 2 2 2 3 6 4" xfId="21046" xr:uid="{00000000-0005-0000-0000-0000F81F0000}"/>
    <cellStyle name="Entrada 2 2 2 3 6 5" xfId="27391" xr:uid="{00000000-0005-0000-0000-0000F91F0000}"/>
    <cellStyle name="Entrada 2 2 2 3 6 6" xfId="29282" xr:uid="{00000000-0005-0000-0000-0000FA1F0000}"/>
    <cellStyle name="Entrada 2 2 2 3 6 7" xfId="31940" xr:uid="{00000000-0005-0000-0000-0000FB1F0000}"/>
    <cellStyle name="Entrada 2 2 2 3 6 8" xfId="35618" xr:uid="{00000000-0005-0000-0000-0000FC1F0000}"/>
    <cellStyle name="Entrada 2 2 2 3 6 9" xfId="38529" xr:uid="{00000000-0005-0000-0000-0000FD1F0000}"/>
    <cellStyle name="Entrada 2 2 2 3 7" xfId="5719" xr:uid="{00000000-0005-0000-0000-0000FE1F0000}"/>
    <cellStyle name="Entrada 2 2 2 3 7 2" xfId="14873" xr:uid="{00000000-0005-0000-0000-0000FF1F0000}"/>
    <cellStyle name="Entrada 2 2 2 3 7 3" xfId="21869" xr:uid="{00000000-0005-0000-0000-000000200000}"/>
    <cellStyle name="Entrada 2 2 2 3 7 4" xfId="25177" xr:uid="{00000000-0005-0000-0000-000001200000}"/>
    <cellStyle name="Entrada 2 2 2 3 7 5" xfId="32764" xr:uid="{00000000-0005-0000-0000-000002200000}"/>
    <cellStyle name="Entrada 2 2 2 3 7 6" xfId="36439" xr:uid="{00000000-0005-0000-0000-000003200000}"/>
    <cellStyle name="Entrada 2 2 2 3 7 7" xfId="39165" xr:uid="{00000000-0005-0000-0000-000004200000}"/>
    <cellStyle name="Entrada 2 2 2 3 8" xfId="11428" xr:uid="{00000000-0005-0000-0000-000005200000}"/>
    <cellStyle name="Entrada 2 2 2 3 9" xfId="18431" xr:uid="{00000000-0005-0000-0000-000006200000}"/>
    <cellStyle name="Entrada 2 2 2 4" xfId="1797" xr:uid="{00000000-0005-0000-0000-000007200000}"/>
    <cellStyle name="Entrada 2 2 2 4 10" xfId="28603" xr:uid="{00000000-0005-0000-0000-000008200000}"/>
    <cellStyle name="Entrada 2 2 2 4 11" xfId="19718" xr:uid="{00000000-0005-0000-0000-000009200000}"/>
    <cellStyle name="Entrada 2 2 2 4 12" xfId="30932" xr:uid="{00000000-0005-0000-0000-00000A200000}"/>
    <cellStyle name="Entrada 2 2 2 4 13" xfId="31054" xr:uid="{00000000-0005-0000-0000-00000B200000}"/>
    <cellStyle name="Entrada 2 2 2 4 14" xfId="34944" xr:uid="{00000000-0005-0000-0000-00000C200000}"/>
    <cellStyle name="Entrada 2 2 2 4 2" xfId="2545" xr:uid="{00000000-0005-0000-0000-00000D200000}"/>
    <cellStyle name="Entrada 2 2 2 4 2 2" xfId="5726" xr:uid="{00000000-0005-0000-0000-00000E200000}"/>
    <cellStyle name="Entrada 2 2 2 4 2 2 2" xfId="14880" xr:uid="{00000000-0005-0000-0000-00000F200000}"/>
    <cellStyle name="Entrada 2 2 2 4 2 2 3" xfId="21876" xr:uid="{00000000-0005-0000-0000-000010200000}"/>
    <cellStyle name="Entrada 2 2 2 4 2 2 4" xfId="24899" xr:uid="{00000000-0005-0000-0000-000011200000}"/>
    <cellStyle name="Entrada 2 2 2 4 2 2 5" xfId="32771" xr:uid="{00000000-0005-0000-0000-000012200000}"/>
    <cellStyle name="Entrada 2 2 2 4 2 2 6" xfId="36446" xr:uid="{00000000-0005-0000-0000-000013200000}"/>
    <cellStyle name="Entrada 2 2 2 4 2 2 7" xfId="39172" xr:uid="{00000000-0005-0000-0000-000014200000}"/>
    <cellStyle name="Entrada 2 2 2 4 2 3" xfId="11699" xr:uid="{00000000-0005-0000-0000-000015200000}"/>
    <cellStyle name="Entrada 2 2 2 4 2 4" xfId="18702" xr:uid="{00000000-0005-0000-0000-000016200000}"/>
    <cellStyle name="Entrada 2 2 2 4 2 5" xfId="17958" xr:uid="{00000000-0005-0000-0000-000017200000}"/>
    <cellStyle name="Entrada 2 2 2 4 2 6" xfId="9219" xr:uid="{00000000-0005-0000-0000-000018200000}"/>
    <cellStyle name="Entrada 2 2 2 4 2 7" xfId="29094" xr:uid="{00000000-0005-0000-0000-000019200000}"/>
    <cellStyle name="Entrada 2 2 2 4 2 8" xfId="28476" xr:uid="{00000000-0005-0000-0000-00001A200000}"/>
    <cellStyle name="Entrada 2 2 2 4 2 9" xfId="31433" xr:uid="{00000000-0005-0000-0000-00001B200000}"/>
    <cellStyle name="Entrada 2 2 2 4 3" xfId="3716" xr:uid="{00000000-0005-0000-0000-00001C200000}"/>
    <cellStyle name="Entrada 2 2 2 4 3 2" xfId="5727" xr:uid="{00000000-0005-0000-0000-00001D200000}"/>
    <cellStyle name="Entrada 2 2 2 4 3 2 2" xfId="14881" xr:uid="{00000000-0005-0000-0000-00001E200000}"/>
    <cellStyle name="Entrada 2 2 2 4 3 2 3" xfId="21877" xr:uid="{00000000-0005-0000-0000-00001F200000}"/>
    <cellStyle name="Entrada 2 2 2 4 3 2 4" xfId="25175" xr:uid="{00000000-0005-0000-0000-000020200000}"/>
    <cellStyle name="Entrada 2 2 2 4 3 2 5" xfId="32772" xr:uid="{00000000-0005-0000-0000-000021200000}"/>
    <cellStyle name="Entrada 2 2 2 4 3 2 6" xfId="36447" xr:uid="{00000000-0005-0000-0000-000022200000}"/>
    <cellStyle name="Entrada 2 2 2 4 3 2 7" xfId="39173" xr:uid="{00000000-0005-0000-0000-000023200000}"/>
    <cellStyle name="Entrada 2 2 2 4 3 3" xfId="12870" xr:uid="{00000000-0005-0000-0000-000024200000}"/>
    <cellStyle name="Entrada 2 2 2 4 3 4" xfId="19869" xr:uid="{00000000-0005-0000-0000-000025200000}"/>
    <cellStyle name="Entrada 2 2 2 4 3 5" xfId="27966" xr:uid="{00000000-0005-0000-0000-000026200000}"/>
    <cellStyle name="Entrada 2 2 2 4 3 6" xfId="23237" xr:uid="{00000000-0005-0000-0000-000027200000}"/>
    <cellStyle name="Entrada 2 2 2 4 3 7" xfId="29000" xr:uid="{00000000-0005-0000-0000-000028200000}"/>
    <cellStyle name="Entrada 2 2 2 4 3 8" xfId="33556" xr:uid="{00000000-0005-0000-0000-000029200000}"/>
    <cellStyle name="Entrada 2 2 2 4 3 9" xfId="37224" xr:uid="{00000000-0005-0000-0000-00002A200000}"/>
    <cellStyle name="Entrada 2 2 2 4 4" xfId="4221" xr:uid="{00000000-0005-0000-0000-00002B200000}"/>
    <cellStyle name="Entrada 2 2 2 4 4 2" xfId="5728" xr:uid="{00000000-0005-0000-0000-00002C200000}"/>
    <cellStyle name="Entrada 2 2 2 4 4 2 2" xfId="14882" xr:uid="{00000000-0005-0000-0000-00002D200000}"/>
    <cellStyle name="Entrada 2 2 2 4 4 2 3" xfId="21878" xr:uid="{00000000-0005-0000-0000-00002E200000}"/>
    <cellStyle name="Entrada 2 2 2 4 4 2 4" xfId="24898" xr:uid="{00000000-0005-0000-0000-00002F200000}"/>
    <cellStyle name="Entrada 2 2 2 4 4 2 5" xfId="32773" xr:uid="{00000000-0005-0000-0000-000030200000}"/>
    <cellStyle name="Entrada 2 2 2 4 4 2 6" xfId="36448" xr:uid="{00000000-0005-0000-0000-000031200000}"/>
    <cellStyle name="Entrada 2 2 2 4 4 2 7" xfId="39174" xr:uid="{00000000-0005-0000-0000-000032200000}"/>
    <cellStyle name="Entrada 2 2 2 4 4 3" xfId="13375" xr:uid="{00000000-0005-0000-0000-000033200000}"/>
    <cellStyle name="Entrada 2 2 2 4 4 4" xfId="20373" xr:uid="{00000000-0005-0000-0000-000034200000}"/>
    <cellStyle name="Entrada 2 2 2 4 4 5" xfId="22674" xr:uid="{00000000-0005-0000-0000-000035200000}"/>
    <cellStyle name="Entrada 2 2 2 4 4 6" xfId="25043" xr:uid="{00000000-0005-0000-0000-000036200000}"/>
    <cellStyle name="Entrada 2 2 2 4 4 7" xfId="29150" xr:uid="{00000000-0005-0000-0000-000037200000}"/>
    <cellStyle name="Entrada 2 2 2 4 4 8" xfId="33360" xr:uid="{00000000-0005-0000-0000-000038200000}"/>
    <cellStyle name="Entrada 2 2 2 4 4 9" xfId="37035" xr:uid="{00000000-0005-0000-0000-000039200000}"/>
    <cellStyle name="Entrada 2 2 2 4 5" xfId="3126" xr:uid="{00000000-0005-0000-0000-00003A200000}"/>
    <cellStyle name="Entrada 2 2 2 4 5 2" xfId="5729" xr:uid="{00000000-0005-0000-0000-00003B200000}"/>
    <cellStyle name="Entrada 2 2 2 4 5 2 2" xfId="14883" xr:uid="{00000000-0005-0000-0000-00003C200000}"/>
    <cellStyle name="Entrada 2 2 2 4 5 2 3" xfId="21879" xr:uid="{00000000-0005-0000-0000-00003D200000}"/>
    <cellStyle name="Entrada 2 2 2 4 5 2 4" xfId="27070" xr:uid="{00000000-0005-0000-0000-00003E200000}"/>
    <cellStyle name="Entrada 2 2 2 4 5 2 5" xfId="32774" xr:uid="{00000000-0005-0000-0000-00003F200000}"/>
    <cellStyle name="Entrada 2 2 2 4 5 2 6" xfId="36449" xr:uid="{00000000-0005-0000-0000-000040200000}"/>
    <cellStyle name="Entrada 2 2 2 4 5 2 7" xfId="39175" xr:uid="{00000000-0005-0000-0000-000041200000}"/>
    <cellStyle name="Entrada 2 2 2 4 5 3" xfId="12280" xr:uid="{00000000-0005-0000-0000-000042200000}"/>
    <cellStyle name="Entrada 2 2 2 4 5 4" xfId="19283" xr:uid="{00000000-0005-0000-0000-000043200000}"/>
    <cellStyle name="Entrada 2 2 2 4 5 5" xfId="24708" xr:uid="{00000000-0005-0000-0000-000044200000}"/>
    <cellStyle name="Entrada 2 2 2 4 5 6" xfId="10274" xr:uid="{00000000-0005-0000-0000-000045200000}"/>
    <cellStyle name="Entrada 2 2 2 4 5 7" xfId="29777" xr:uid="{00000000-0005-0000-0000-000046200000}"/>
    <cellStyle name="Entrada 2 2 2 4 5 8" xfId="33754" xr:uid="{00000000-0005-0000-0000-000047200000}"/>
    <cellStyle name="Entrada 2 2 2 4 5 9" xfId="37316" xr:uid="{00000000-0005-0000-0000-000048200000}"/>
    <cellStyle name="Entrada 2 2 2 4 6" xfId="4312" xr:uid="{00000000-0005-0000-0000-000049200000}"/>
    <cellStyle name="Entrada 2 2 2 4 6 2" xfId="5730" xr:uid="{00000000-0005-0000-0000-00004A200000}"/>
    <cellStyle name="Entrada 2 2 2 4 6 2 2" xfId="14884" xr:uid="{00000000-0005-0000-0000-00004B200000}"/>
    <cellStyle name="Entrada 2 2 2 4 6 2 3" xfId="21880" xr:uid="{00000000-0005-0000-0000-00004C200000}"/>
    <cellStyle name="Entrada 2 2 2 4 6 2 4" xfId="17387" xr:uid="{00000000-0005-0000-0000-00004D200000}"/>
    <cellStyle name="Entrada 2 2 2 4 6 2 5" xfId="32775" xr:uid="{00000000-0005-0000-0000-00004E200000}"/>
    <cellStyle name="Entrada 2 2 2 4 6 2 6" xfId="36450" xr:uid="{00000000-0005-0000-0000-00004F200000}"/>
    <cellStyle name="Entrada 2 2 2 4 6 2 7" xfId="39176" xr:uid="{00000000-0005-0000-0000-000050200000}"/>
    <cellStyle name="Entrada 2 2 2 4 6 3" xfId="13466" xr:uid="{00000000-0005-0000-0000-000051200000}"/>
    <cellStyle name="Entrada 2 2 2 4 6 4" xfId="20464" xr:uid="{00000000-0005-0000-0000-000052200000}"/>
    <cellStyle name="Entrada 2 2 2 4 6 5" xfId="24138" xr:uid="{00000000-0005-0000-0000-000053200000}"/>
    <cellStyle name="Entrada 2 2 2 4 6 6" xfId="25305" xr:uid="{00000000-0005-0000-0000-000054200000}"/>
    <cellStyle name="Entrada 2 2 2 4 6 7" xfId="22634" xr:uid="{00000000-0005-0000-0000-000055200000}"/>
    <cellStyle name="Entrada 2 2 2 4 6 8" xfId="29031" xr:uid="{00000000-0005-0000-0000-000056200000}"/>
    <cellStyle name="Entrada 2 2 2 4 6 9" xfId="29603" xr:uid="{00000000-0005-0000-0000-000057200000}"/>
    <cellStyle name="Entrada 2 2 2 4 7" xfId="5725" xr:uid="{00000000-0005-0000-0000-000058200000}"/>
    <cellStyle name="Entrada 2 2 2 4 7 2" xfId="14879" xr:uid="{00000000-0005-0000-0000-000059200000}"/>
    <cellStyle name="Entrada 2 2 2 4 7 3" xfId="21875" xr:uid="{00000000-0005-0000-0000-00005A200000}"/>
    <cellStyle name="Entrada 2 2 2 4 7 4" xfId="19784" xr:uid="{00000000-0005-0000-0000-00005B200000}"/>
    <cellStyle name="Entrada 2 2 2 4 7 5" xfId="32770" xr:uid="{00000000-0005-0000-0000-00005C200000}"/>
    <cellStyle name="Entrada 2 2 2 4 7 6" xfId="36445" xr:uid="{00000000-0005-0000-0000-00005D200000}"/>
    <cellStyle name="Entrada 2 2 2 4 7 7" xfId="39171" xr:uid="{00000000-0005-0000-0000-00005E200000}"/>
    <cellStyle name="Entrada 2 2 2 4 8" xfId="10951" xr:uid="{00000000-0005-0000-0000-00005F200000}"/>
    <cellStyle name="Entrada 2 2 2 4 9" xfId="9607" xr:uid="{00000000-0005-0000-0000-000060200000}"/>
    <cellStyle name="Entrada 2 2 2 5" xfId="2035" xr:uid="{00000000-0005-0000-0000-000061200000}"/>
    <cellStyle name="Entrada 2 2 2 5 10" xfId="28484" xr:uid="{00000000-0005-0000-0000-000062200000}"/>
    <cellStyle name="Entrada 2 2 2 5 11" xfId="17580" xr:uid="{00000000-0005-0000-0000-000063200000}"/>
    <cellStyle name="Entrada 2 2 2 5 12" xfId="25699" xr:uid="{00000000-0005-0000-0000-000064200000}"/>
    <cellStyle name="Entrada 2 2 2 5 13" xfId="30860" xr:uid="{00000000-0005-0000-0000-000065200000}"/>
    <cellStyle name="Entrada 2 2 2 5 14" xfId="34799" xr:uid="{00000000-0005-0000-0000-000066200000}"/>
    <cellStyle name="Entrada 2 2 2 5 2" xfId="2576" xr:uid="{00000000-0005-0000-0000-000067200000}"/>
    <cellStyle name="Entrada 2 2 2 5 2 2" xfId="5732" xr:uid="{00000000-0005-0000-0000-000068200000}"/>
    <cellStyle name="Entrada 2 2 2 5 2 2 2" xfId="14886" xr:uid="{00000000-0005-0000-0000-000069200000}"/>
    <cellStyle name="Entrada 2 2 2 5 2 2 3" xfId="21882" xr:uid="{00000000-0005-0000-0000-00006A200000}"/>
    <cellStyle name="Entrada 2 2 2 5 2 2 4" xfId="19481" xr:uid="{00000000-0005-0000-0000-00006B200000}"/>
    <cellStyle name="Entrada 2 2 2 5 2 2 5" xfId="32777" xr:uid="{00000000-0005-0000-0000-00006C200000}"/>
    <cellStyle name="Entrada 2 2 2 5 2 2 6" xfId="36452" xr:uid="{00000000-0005-0000-0000-00006D200000}"/>
    <cellStyle name="Entrada 2 2 2 5 2 2 7" xfId="39178" xr:uid="{00000000-0005-0000-0000-00006E200000}"/>
    <cellStyle name="Entrada 2 2 2 5 2 3" xfId="11730" xr:uid="{00000000-0005-0000-0000-00006F200000}"/>
    <cellStyle name="Entrada 2 2 2 5 2 4" xfId="18733" xr:uid="{00000000-0005-0000-0000-000070200000}"/>
    <cellStyle name="Entrada 2 2 2 5 2 5" xfId="23266" xr:uid="{00000000-0005-0000-0000-000071200000}"/>
    <cellStyle name="Entrada 2 2 2 5 2 6" xfId="26257" xr:uid="{00000000-0005-0000-0000-000072200000}"/>
    <cellStyle name="Entrada 2 2 2 5 2 7" xfId="17668" xr:uid="{00000000-0005-0000-0000-000073200000}"/>
    <cellStyle name="Entrada 2 2 2 5 2 8" xfId="26491" xr:uid="{00000000-0005-0000-0000-000074200000}"/>
    <cellStyle name="Entrada 2 2 2 5 2 9" xfId="33624" xr:uid="{00000000-0005-0000-0000-000075200000}"/>
    <cellStyle name="Entrada 2 2 2 5 3" xfId="3809" xr:uid="{00000000-0005-0000-0000-000076200000}"/>
    <cellStyle name="Entrada 2 2 2 5 3 2" xfId="5733" xr:uid="{00000000-0005-0000-0000-000077200000}"/>
    <cellStyle name="Entrada 2 2 2 5 3 2 2" xfId="14887" xr:uid="{00000000-0005-0000-0000-000078200000}"/>
    <cellStyle name="Entrada 2 2 2 5 3 2 3" xfId="21883" xr:uid="{00000000-0005-0000-0000-000079200000}"/>
    <cellStyle name="Entrada 2 2 2 5 3 2 4" xfId="27069" xr:uid="{00000000-0005-0000-0000-00007A200000}"/>
    <cellStyle name="Entrada 2 2 2 5 3 2 5" xfId="32778" xr:uid="{00000000-0005-0000-0000-00007B200000}"/>
    <cellStyle name="Entrada 2 2 2 5 3 2 6" xfId="36453" xr:uid="{00000000-0005-0000-0000-00007C200000}"/>
    <cellStyle name="Entrada 2 2 2 5 3 2 7" xfId="39179" xr:uid="{00000000-0005-0000-0000-00007D200000}"/>
    <cellStyle name="Entrada 2 2 2 5 3 3" xfId="12963" xr:uid="{00000000-0005-0000-0000-00007E200000}"/>
    <cellStyle name="Entrada 2 2 2 5 3 4" xfId="19962" xr:uid="{00000000-0005-0000-0000-00007F200000}"/>
    <cellStyle name="Entrada 2 2 2 5 3 5" xfId="23049" xr:uid="{00000000-0005-0000-0000-000080200000}"/>
    <cellStyle name="Entrada 2 2 2 5 3 6" xfId="26590" xr:uid="{00000000-0005-0000-0000-000081200000}"/>
    <cellStyle name="Entrada 2 2 2 5 3 7" xfId="22646" xr:uid="{00000000-0005-0000-0000-000082200000}"/>
    <cellStyle name="Entrada 2 2 2 5 3 8" xfId="24004" xr:uid="{00000000-0005-0000-0000-000083200000}"/>
    <cellStyle name="Entrada 2 2 2 5 3 9" xfId="29076" xr:uid="{00000000-0005-0000-0000-000084200000}"/>
    <cellStyle name="Entrada 2 2 2 5 4" xfId="4285" xr:uid="{00000000-0005-0000-0000-000085200000}"/>
    <cellStyle name="Entrada 2 2 2 5 4 2" xfId="5734" xr:uid="{00000000-0005-0000-0000-000086200000}"/>
    <cellStyle name="Entrada 2 2 2 5 4 2 2" xfId="14888" xr:uid="{00000000-0005-0000-0000-000087200000}"/>
    <cellStyle name="Entrada 2 2 2 5 4 2 3" xfId="21884" xr:uid="{00000000-0005-0000-0000-000088200000}"/>
    <cellStyle name="Entrada 2 2 2 5 4 2 4" xfId="23361" xr:uid="{00000000-0005-0000-0000-000089200000}"/>
    <cellStyle name="Entrada 2 2 2 5 4 2 5" xfId="32779" xr:uid="{00000000-0005-0000-0000-00008A200000}"/>
    <cellStyle name="Entrada 2 2 2 5 4 2 6" xfId="36454" xr:uid="{00000000-0005-0000-0000-00008B200000}"/>
    <cellStyle name="Entrada 2 2 2 5 4 2 7" xfId="39180" xr:uid="{00000000-0005-0000-0000-00008C200000}"/>
    <cellStyle name="Entrada 2 2 2 5 4 3" xfId="13439" xr:uid="{00000000-0005-0000-0000-00008D200000}"/>
    <cellStyle name="Entrada 2 2 2 5 4 4" xfId="20437" xr:uid="{00000000-0005-0000-0000-00008E200000}"/>
    <cellStyle name="Entrada 2 2 2 5 4 5" xfId="22683" xr:uid="{00000000-0005-0000-0000-00008F200000}"/>
    <cellStyle name="Entrada 2 2 2 5 4 6" xfId="22792" xr:uid="{00000000-0005-0000-0000-000090200000}"/>
    <cellStyle name="Entrada 2 2 2 5 4 7" xfId="24120" xr:uid="{00000000-0005-0000-0000-000091200000}"/>
    <cellStyle name="Entrada 2 2 2 5 4 8" xfId="26059" xr:uid="{00000000-0005-0000-0000-000092200000}"/>
    <cellStyle name="Entrada 2 2 2 5 4 9" xfId="30323" xr:uid="{00000000-0005-0000-0000-000093200000}"/>
    <cellStyle name="Entrada 2 2 2 5 5" xfId="4558" xr:uid="{00000000-0005-0000-0000-000094200000}"/>
    <cellStyle name="Entrada 2 2 2 5 5 2" xfId="5735" xr:uid="{00000000-0005-0000-0000-000095200000}"/>
    <cellStyle name="Entrada 2 2 2 5 5 2 2" xfId="14889" xr:uid="{00000000-0005-0000-0000-000096200000}"/>
    <cellStyle name="Entrada 2 2 2 5 5 2 3" xfId="21885" xr:uid="{00000000-0005-0000-0000-000097200000}"/>
    <cellStyle name="Entrada 2 2 2 5 5 2 4" xfId="22579" xr:uid="{00000000-0005-0000-0000-000098200000}"/>
    <cellStyle name="Entrada 2 2 2 5 5 2 5" xfId="32780" xr:uid="{00000000-0005-0000-0000-000099200000}"/>
    <cellStyle name="Entrada 2 2 2 5 5 2 6" xfId="36455" xr:uid="{00000000-0005-0000-0000-00009A200000}"/>
    <cellStyle name="Entrada 2 2 2 5 5 2 7" xfId="39181" xr:uid="{00000000-0005-0000-0000-00009B200000}"/>
    <cellStyle name="Entrada 2 2 2 5 5 3" xfId="13712" xr:uid="{00000000-0005-0000-0000-00009C200000}"/>
    <cellStyle name="Entrada 2 2 2 5 5 4" xfId="20710" xr:uid="{00000000-0005-0000-0000-00009D200000}"/>
    <cellStyle name="Entrada 2 2 2 5 5 5" xfId="27558" xr:uid="{00000000-0005-0000-0000-00009E200000}"/>
    <cellStyle name="Entrada 2 2 2 5 5 6" xfId="22448" xr:uid="{00000000-0005-0000-0000-00009F200000}"/>
    <cellStyle name="Entrada 2 2 2 5 5 7" xfId="9455" xr:uid="{00000000-0005-0000-0000-0000A0200000}"/>
    <cellStyle name="Entrada 2 2 2 5 5 8" xfId="17673" xr:uid="{00000000-0005-0000-0000-0000A1200000}"/>
    <cellStyle name="Entrada 2 2 2 5 5 9" xfId="34886" xr:uid="{00000000-0005-0000-0000-0000A2200000}"/>
    <cellStyle name="Entrada 2 2 2 5 6" xfId="4808" xr:uid="{00000000-0005-0000-0000-0000A3200000}"/>
    <cellStyle name="Entrada 2 2 2 5 6 2" xfId="5736" xr:uid="{00000000-0005-0000-0000-0000A4200000}"/>
    <cellStyle name="Entrada 2 2 2 5 6 2 2" xfId="14890" xr:uid="{00000000-0005-0000-0000-0000A5200000}"/>
    <cellStyle name="Entrada 2 2 2 5 6 2 3" xfId="21886" xr:uid="{00000000-0005-0000-0000-0000A6200000}"/>
    <cellStyle name="Entrada 2 2 2 5 6 2 4" xfId="27068" xr:uid="{00000000-0005-0000-0000-0000A7200000}"/>
    <cellStyle name="Entrada 2 2 2 5 6 2 5" xfId="32781" xr:uid="{00000000-0005-0000-0000-0000A8200000}"/>
    <cellStyle name="Entrada 2 2 2 5 6 2 6" xfId="36456" xr:uid="{00000000-0005-0000-0000-0000A9200000}"/>
    <cellStyle name="Entrada 2 2 2 5 6 2 7" xfId="39182" xr:uid="{00000000-0005-0000-0000-0000AA200000}"/>
    <cellStyle name="Entrada 2 2 2 5 6 3" xfId="13962" xr:uid="{00000000-0005-0000-0000-0000AB200000}"/>
    <cellStyle name="Entrada 2 2 2 5 6 4" xfId="20960" xr:uid="{00000000-0005-0000-0000-0000AC200000}"/>
    <cellStyle name="Entrada 2 2 2 5 6 5" xfId="10149" xr:uid="{00000000-0005-0000-0000-0000AD200000}"/>
    <cellStyle name="Entrada 2 2 2 5 6 6" xfId="29275" xr:uid="{00000000-0005-0000-0000-0000AE200000}"/>
    <cellStyle name="Entrada 2 2 2 5 6 7" xfId="17821" xr:uid="{00000000-0005-0000-0000-0000AF200000}"/>
    <cellStyle name="Entrada 2 2 2 5 6 8" xfId="19596" xr:uid="{00000000-0005-0000-0000-0000B0200000}"/>
    <cellStyle name="Entrada 2 2 2 5 6 9" xfId="28537" xr:uid="{00000000-0005-0000-0000-0000B1200000}"/>
    <cellStyle name="Entrada 2 2 2 5 7" xfId="5731" xr:uid="{00000000-0005-0000-0000-0000B2200000}"/>
    <cellStyle name="Entrada 2 2 2 5 7 2" xfId="14885" xr:uid="{00000000-0005-0000-0000-0000B3200000}"/>
    <cellStyle name="Entrada 2 2 2 5 7 3" xfId="21881" xr:uid="{00000000-0005-0000-0000-0000B4200000}"/>
    <cellStyle name="Entrada 2 2 2 5 7 4" xfId="24394" xr:uid="{00000000-0005-0000-0000-0000B5200000}"/>
    <cellStyle name="Entrada 2 2 2 5 7 5" xfId="32776" xr:uid="{00000000-0005-0000-0000-0000B6200000}"/>
    <cellStyle name="Entrada 2 2 2 5 7 6" xfId="36451" xr:uid="{00000000-0005-0000-0000-0000B7200000}"/>
    <cellStyle name="Entrada 2 2 2 5 7 7" xfId="39177" xr:uid="{00000000-0005-0000-0000-0000B8200000}"/>
    <cellStyle name="Entrada 2 2 2 5 8" xfId="11189" xr:uid="{00000000-0005-0000-0000-0000B9200000}"/>
    <cellStyle name="Entrada 2 2 2 5 9" xfId="9201" xr:uid="{00000000-0005-0000-0000-0000BA200000}"/>
    <cellStyle name="Entrada 2 2 2 6" xfId="1628" xr:uid="{00000000-0005-0000-0000-0000BB200000}"/>
    <cellStyle name="Entrada 2 2 2 6 10" xfId="25376" xr:uid="{00000000-0005-0000-0000-0000BC200000}"/>
    <cellStyle name="Entrada 2 2 2 6 11" xfId="19405" xr:uid="{00000000-0005-0000-0000-0000BD200000}"/>
    <cellStyle name="Entrada 2 2 2 6 12" xfId="34930" xr:uid="{00000000-0005-0000-0000-0000BE200000}"/>
    <cellStyle name="Entrada 2 2 2 6 13" xfId="38393" xr:uid="{00000000-0005-0000-0000-0000BF200000}"/>
    <cellStyle name="Entrada 2 2 2 6 2" xfId="3284" xr:uid="{00000000-0005-0000-0000-0000C0200000}"/>
    <cellStyle name="Entrada 2 2 2 6 2 2" xfId="5738" xr:uid="{00000000-0005-0000-0000-0000C1200000}"/>
    <cellStyle name="Entrada 2 2 2 6 2 2 2" xfId="14892" xr:uid="{00000000-0005-0000-0000-0000C2200000}"/>
    <cellStyle name="Entrada 2 2 2 6 2 2 3" xfId="21888" xr:uid="{00000000-0005-0000-0000-0000C3200000}"/>
    <cellStyle name="Entrada 2 2 2 6 2 2 4" xfId="24174" xr:uid="{00000000-0005-0000-0000-0000C4200000}"/>
    <cellStyle name="Entrada 2 2 2 6 2 2 5" xfId="32783" xr:uid="{00000000-0005-0000-0000-0000C5200000}"/>
    <cellStyle name="Entrada 2 2 2 6 2 2 6" xfId="36458" xr:uid="{00000000-0005-0000-0000-0000C6200000}"/>
    <cellStyle name="Entrada 2 2 2 6 2 2 7" xfId="39184" xr:uid="{00000000-0005-0000-0000-0000C7200000}"/>
    <cellStyle name="Entrada 2 2 2 6 2 3" xfId="12438" xr:uid="{00000000-0005-0000-0000-0000C8200000}"/>
    <cellStyle name="Entrada 2 2 2 6 2 4" xfId="19440" xr:uid="{00000000-0005-0000-0000-0000C9200000}"/>
    <cellStyle name="Entrada 2 2 2 6 2 5" xfId="9463" xr:uid="{00000000-0005-0000-0000-0000CA200000}"/>
    <cellStyle name="Entrada 2 2 2 6 2 6" xfId="15519" xr:uid="{00000000-0005-0000-0000-0000CB200000}"/>
    <cellStyle name="Entrada 2 2 2 6 2 7" xfId="18047" xr:uid="{00000000-0005-0000-0000-0000CC200000}"/>
    <cellStyle name="Entrada 2 2 2 6 2 8" xfId="31125" xr:uid="{00000000-0005-0000-0000-0000CD200000}"/>
    <cellStyle name="Entrada 2 2 2 6 2 9" xfId="31200" xr:uid="{00000000-0005-0000-0000-0000CE200000}"/>
    <cellStyle name="Entrada 2 2 2 6 3" xfId="2950" xr:uid="{00000000-0005-0000-0000-0000CF200000}"/>
    <cellStyle name="Entrada 2 2 2 6 3 2" xfId="5739" xr:uid="{00000000-0005-0000-0000-0000D0200000}"/>
    <cellStyle name="Entrada 2 2 2 6 3 2 2" xfId="14893" xr:uid="{00000000-0005-0000-0000-0000D1200000}"/>
    <cellStyle name="Entrada 2 2 2 6 3 2 3" xfId="21889" xr:uid="{00000000-0005-0000-0000-0000D2200000}"/>
    <cellStyle name="Entrada 2 2 2 6 3 2 4" xfId="27071" xr:uid="{00000000-0005-0000-0000-0000D3200000}"/>
    <cellStyle name="Entrada 2 2 2 6 3 2 5" xfId="32784" xr:uid="{00000000-0005-0000-0000-0000D4200000}"/>
    <cellStyle name="Entrada 2 2 2 6 3 2 6" xfId="36459" xr:uid="{00000000-0005-0000-0000-0000D5200000}"/>
    <cellStyle name="Entrada 2 2 2 6 3 2 7" xfId="39185" xr:uid="{00000000-0005-0000-0000-0000D6200000}"/>
    <cellStyle name="Entrada 2 2 2 6 3 3" xfId="12104" xr:uid="{00000000-0005-0000-0000-0000D7200000}"/>
    <cellStyle name="Entrada 2 2 2 6 3 4" xfId="19107" xr:uid="{00000000-0005-0000-0000-0000D8200000}"/>
    <cellStyle name="Entrada 2 2 2 6 3 5" xfId="24223" xr:uid="{00000000-0005-0000-0000-0000D9200000}"/>
    <cellStyle name="Entrada 2 2 2 6 3 6" xfId="28773" xr:uid="{00000000-0005-0000-0000-0000DA200000}"/>
    <cellStyle name="Entrada 2 2 2 6 3 7" xfId="29856" xr:uid="{00000000-0005-0000-0000-0000DB200000}"/>
    <cellStyle name="Entrada 2 2 2 6 3 8" xfId="17080" xr:uid="{00000000-0005-0000-0000-0000DC200000}"/>
    <cellStyle name="Entrada 2 2 2 6 3 9" xfId="31823" xr:uid="{00000000-0005-0000-0000-0000DD200000}"/>
    <cellStyle name="Entrada 2 2 2 6 4" xfId="3061" xr:uid="{00000000-0005-0000-0000-0000DE200000}"/>
    <cellStyle name="Entrada 2 2 2 6 4 2" xfId="5740" xr:uid="{00000000-0005-0000-0000-0000DF200000}"/>
    <cellStyle name="Entrada 2 2 2 6 4 2 2" xfId="14894" xr:uid="{00000000-0005-0000-0000-0000E0200000}"/>
    <cellStyle name="Entrada 2 2 2 6 4 2 3" xfId="21890" xr:uid="{00000000-0005-0000-0000-0000E1200000}"/>
    <cellStyle name="Entrada 2 2 2 6 4 2 4" xfId="24395" xr:uid="{00000000-0005-0000-0000-0000E2200000}"/>
    <cellStyle name="Entrada 2 2 2 6 4 2 5" xfId="32785" xr:uid="{00000000-0005-0000-0000-0000E3200000}"/>
    <cellStyle name="Entrada 2 2 2 6 4 2 6" xfId="36460" xr:uid="{00000000-0005-0000-0000-0000E4200000}"/>
    <cellStyle name="Entrada 2 2 2 6 4 2 7" xfId="39186" xr:uid="{00000000-0005-0000-0000-0000E5200000}"/>
    <cellStyle name="Entrada 2 2 2 6 4 3" xfId="12215" xr:uid="{00000000-0005-0000-0000-0000E6200000}"/>
    <cellStyle name="Entrada 2 2 2 6 4 4" xfId="19218" xr:uid="{00000000-0005-0000-0000-0000E7200000}"/>
    <cellStyle name="Entrada 2 2 2 6 4 5" xfId="24704" xr:uid="{00000000-0005-0000-0000-0000E8200000}"/>
    <cellStyle name="Entrada 2 2 2 6 4 6" xfId="28776" xr:uid="{00000000-0005-0000-0000-0000E9200000}"/>
    <cellStyle name="Entrada 2 2 2 6 4 7" xfId="29797" xr:uid="{00000000-0005-0000-0000-0000EA200000}"/>
    <cellStyle name="Entrada 2 2 2 6 4 8" xfId="31570" xr:uid="{00000000-0005-0000-0000-0000EB200000}"/>
    <cellStyle name="Entrada 2 2 2 6 4 9" xfId="35280" xr:uid="{00000000-0005-0000-0000-0000EC200000}"/>
    <cellStyle name="Entrada 2 2 2 6 5" xfId="3779" xr:uid="{00000000-0005-0000-0000-0000ED200000}"/>
    <cellStyle name="Entrada 2 2 2 6 5 2" xfId="5741" xr:uid="{00000000-0005-0000-0000-0000EE200000}"/>
    <cellStyle name="Entrada 2 2 2 6 5 2 2" xfId="14895" xr:uid="{00000000-0005-0000-0000-0000EF200000}"/>
    <cellStyle name="Entrada 2 2 2 6 5 2 3" xfId="21891" xr:uid="{00000000-0005-0000-0000-0000F0200000}"/>
    <cellStyle name="Entrada 2 2 2 6 5 2 4" xfId="27073" xr:uid="{00000000-0005-0000-0000-0000F1200000}"/>
    <cellStyle name="Entrada 2 2 2 6 5 2 5" xfId="32786" xr:uid="{00000000-0005-0000-0000-0000F2200000}"/>
    <cellStyle name="Entrada 2 2 2 6 5 2 6" xfId="36461" xr:uid="{00000000-0005-0000-0000-0000F3200000}"/>
    <cellStyle name="Entrada 2 2 2 6 5 2 7" xfId="39187" xr:uid="{00000000-0005-0000-0000-0000F4200000}"/>
    <cellStyle name="Entrada 2 2 2 6 5 3" xfId="12933" xr:uid="{00000000-0005-0000-0000-0000F5200000}"/>
    <cellStyle name="Entrada 2 2 2 6 5 4" xfId="19932" xr:uid="{00000000-0005-0000-0000-0000F6200000}"/>
    <cellStyle name="Entrada 2 2 2 6 5 5" xfId="17117" xr:uid="{00000000-0005-0000-0000-0000F7200000}"/>
    <cellStyle name="Entrada 2 2 2 6 5 6" xfId="19670" xr:uid="{00000000-0005-0000-0000-0000F8200000}"/>
    <cellStyle name="Entrada 2 2 2 6 5 7" xfId="9256" xr:uid="{00000000-0005-0000-0000-0000F9200000}"/>
    <cellStyle name="Entrada 2 2 2 6 5 8" xfId="33524" xr:uid="{00000000-0005-0000-0000-0000FA200000}"/>
    <cellStyle name="Entrada 2 2 2 6 5 9" xfId="37192" xr:uid="{00000000-0005-0000-0000-0000FB200000}"/>
    <cellStyle name="Entrada 2 2 2 6 6" xfId="5737" xr:uid="{00000000-0005-0000-0000-0000FC200000}"/>
    <cellStyle name="Entrada 2 2 2 6 6 2" xfId="14891" xr:uid="{00000000-0005-0000-0000-0000FD200000}"/>
    <cellStyle name="Entrada 2 2 2 6 6 3" xfId="21887" xr:uid="{00000000-0005-0000-0000-0000FE200000}"/>
    <cellStyle name="Entrada 2 2 2 6 6 4" xfId="17500" xr:uid="{00000000-0005-0000-0000-0000FF200000}"/>
    <cellStyle name="Entrada 2 2 2 6 6 5" xfId="32782" xr:uid="{00000000-0005-0000-0000-000000210000}"/>
    <cellStyle name="Entrada 2 2 2 6 6 6" xfId="36457" xr:uid="{00000000-0005-0000-0000-000001210000}"/>
    <cellStyle name="Entrada 2 2 2 6 6 7" xfId="39183" xr:uid="{00000000-0005-0000-0000-000002210000}"/>
    <cellStyle name="Entrada 2 2 2 6 7" xfId="10782" xr:uid="{00000000-0005-0000-0000-000003210000}"/>
    <cellStyle name="Entrada 2 2 2 6 8" xfId="16499" xr:uid="{00000000-0005-0000-0000-000004210000}"/>
    <cellStyle name="Entrada 2 2 2 6 9" xfId="28688" xr:uid="{00000000-0005-0000-0000-000005210000}"/>
    <cellStyle name="Entrada 2 2 2 7" xfId="2456" xr:uid="{00000000-0005-0000-0000-000006210000}"/>
    <cellStyle name="Entrada 2 2 2 7 2" xfId="5742" xr:uid="{00000000-0005-0000-0000-000007210000}"/>
    <cellStyle name="Entrada 2 2 2 7 2 2" xfId="14896" xr:uid="{00000000-0005-0000-0000-000008210000}"/>
    <cellStyle name="Entrada 2 2 2 7 2 3" xfId="21892" xr:uid="{00000000-0005-0000-0000-000009210000}"/>
    <cellStyle name="Entrada 2 2 2 7 2 4" xfId="23368" xr:uid="{00000000-0005-0000-0000-00000A210000}"/>
    <cellStyle name="Entrada 2 2 2 7 2 5" xfId="32787" xr:uid="{00000000-0005-0000-0000-00000B210000}"/>
    <cellStyle name="Entrada 2 2 2 7 2 6" xfId="36462" xr:uid="{00000000-0005-0000-0000-00000C210000}"/>
    <cellStyle name="Entrada 2 2 2 7 2 7" xfId="39188" xr:uid="{00000000-0005-0000-0000-00000D210000}"/>
    <cellStyle name="Entrada 2 2 2 7 3" xfId="11610" xr:uid="{00000000-0005-0000-0000-00000E210000}"/>
    <cellStyle name="Entrada 2 2 2 7 4" xfId="18613" xr:uid="{00000000-0005-0000-0000-00000F210000}"/>
    <cellStyle name="Entrada 2 2 2 7 5" xfId="24612" xr:uid="{00000000-0005-0000-0000-000010210000}"/>
    <cellStyle name="Entrada 2 2 2 7 6" xfId="17464" xr:uid="{00000000-0005-0000-0000-000011210000}"/>
    <cellStyle name="Entrada 2 2 2 7 7" xfId="17664" xr:uid="{00000000-0005-0000-0000-000012210000}"/>
    <cellStyle name="Entrada 2 2 2 7 8" xfId="17323" xr:uid="{00000000-0005-0000-0000-000013210000}"/>
    <cellStyle name="Entrada 2 2 2 7 9" xfId="30903" xr:uid="{00000000-0005-0000-0000-000014210000}"/>
    <cellStyle name="Entrada 2 2 2 8" xfId="2934" xr:uid="{00000000-0005-0000-0000-000015210000}"/>
    <cellStyle name="Entrada 2 2 2 8 2" xfId="5743" xr:uid="{00000000-0005-0000-0000-000016210000}"/>
    <cellStyle name="Entrada 2 2 2 8 2 2" xfId="14897" xr:uid="{00000000-0005-0000-0000-000017210000}"/>
    <cellStyle name="Entrada 2 2 2 8 2 3" xfId="21893" xr:uid="{00000000-0005-0000-0000-000018210000}"/>
    <cellStyle name="Entrada 2 2 2 8 2 4" xfId="27074" xr:uid="{00000000-0005-0000-0000-000019210000}"/>
    <cellStyle name="Entrada 2 2 2 8 2 5" xfId="32788" xr:uid="{00000000-0005-0000-0000-00001A210000}"/>
    <cellStyle name="Entrada 2 2 2 8 2 6" xfId="36463" xr:uid="{00000000-0005-0000-0000-00001B210000}"/>
    <cellStyle name="Entrada 2 2 2 8 2 7" xfId="39189" xr:uid="{00000000-0005-0000-0000-00001C210000}"/>
    <cellStyle name="Entrada 2 2 2 8 3" xfId="12088" xr:uid="{00000000-0005-0000-0000-00001D210000}"/>
    <cellStyle name="Entrada 2 2 2 8 4" xfId="19091" xr:uid="{00000000-0005-0000-0000-00001E210000}"/>
    <cellStyle name="Entrada 2 2 2 8 5" xfId="28322" xr:uid="{00000000-0005-0000-0000-00001F210000}"/>
    <cellStyle name="Entrada 2 2 2 8 6" xfId="26382" xr:uid="{00000000-0005-0000-0000-000020210000}"/>
    <cellStyle name="Entrada 2 2 2 8 7" xfId="25660" xr:uid="{00000000-0005-0000-0000-000021210000}"/>
    <cellStyle name="Entrada 2 2 2 8 8" xfId="18289" xr:uid="{00000000-0005-0000-0000-000022210000}"/>
    <cellStyle name="Entrada 2 2 2 8 9" xfId="17374" xr:uid="{00000000-0005-0000-0000-000023210000}"/>
    <cellStyle name="Entrada 2 2 2 9" xfId="3100" xr:uid="{00000000-0005-0000-0000-000024210000}"/>
    <cellStyle name="Entrada 2 2 2 9 2" xfId="5744" xr:uid="{00000000-0005-0000-0000-000025210000}"/>
    <cellStyle name="Entrada 2 2 2 9 2 2" xfId="14898" xr:uid="{00000000-0005-0000-0000-000026210000}"/>
    <cellStyle name="Entrada 2 2 2 9 2 3" xfId="21894" xr:uid="{00000000-0005-0000-0000-000027210000}"/>
    <cellStyle name="Entrada 2 2 2 9 2 4" xfId="27076" xr:uid="{00000000-0005-0000-0000-000028210000}"/>
    <cellStyle name="Entrada 2 2 2 9 2 5" xfId="32789" xr:uid="{00000000-0005-0000-0000-000029210000}"/>
    <cellStyle name="Entrada 2 2 2 9 2 6" xfId="36464" xr:uid="{00000000-0005-0000-0000-00002A210000}"/>
    <cellStyle name="Entrada 2 2 2 9 2 7" xfId="39190" xr:uid="{00000000-0005-0000-0000-00002B210000}"/>
    <cellStyle name="Entrada 2 2 2 9 3" xfId="12254" xr:uid="{00000000-0005-0000-0000-00002C210000}"/>
    <cellStyle name="Entrada 2 2 2 9 4" xfId="19257" xr:uid="{00000000-0005-0000-0000-00002D210000}"/>
    <cellStyle name="Entrada 2 2 2 9 5" xfId="28273" xr:uid="{00000000-0005-0000-0000-00002E210000}"/>
    <cellStyle name="Entrada 2 2 2 9 6" xfId="28772" xr:uid="{00000000-0005-0000-0000-00002F210000}"/>
    <cellStyle name="Entrada 2 2 2 9 7" xfId="10059" xr:uid="{00000000-0005-0000-0000-000030210000}"/>
    <cellStyle name="Entrada 2 2 2 9 8" xfId="31915" xr:uid="{00000000-0005-0000-0000-000031210000}"/>
    <cellStyle name="Entrada 2 2 2 9 9" xfId="31406" xr:uid="{00000000-0005-0000-0000-000032210000}"/>
    <cellStyle name="Entrada 2 2 20" xfId="38448" xr:uid="{00000000-0005-0000-0000-000033210000}"/>
    <cellStyle name="Entrada 2 2 3" xfId="1871" xr:uid="{00000000-0005-0000-0000-000034210000}"/>
    <cellStyle name="Entrada 2 2 3 10" xfId="28567" xr:uid="{00000000-0005-0000-0000-000035210000}"/>
    <cellStyle name="Entrada 2 2 3 11" xfId="18063" xr:uid="{00000000-0005-0000-0000-000036210000}"/>
    <cellStyle name="Entrada 2 2 3 12" xfId="30907" xr:uid="{00000000-0005-0000-0000-000037210000}"/>
    <cellStyle name="Entrada 2 2 3 13" xfId="34834" xr:uid="{00000000-0005-0000-0000-000038210000}"/>
    <cellStyle name="Entrada 2 2 3 14" xfId="38347" xr:uid="{00000000-0005-0000-0000-000039210000}"/>
    <cellStyle name="Entrada 2 2 3 2" xfId="2568" xr:uid="{00000000-0005-0000-0000-00003A210000}"/>
    <cellStyle name="Entrada 2 2 3 2 2" xfId="5746" xr:uid="{00000000-0005-0000-0000-00003B210000}"/>
    <cellStyle name="Entrada 2 2 3 2 2 2" xfId="14900" xr:uid="{00000000-0005-0000-0000-00003C210000}"/>
    <cellStyle name="Entrada 2 2 3 2 2 3" xfId="21896" xr:uid="{00000000-0005-0000-0000-00003D210000}"/>
    <cellStyle name="Entrada 2 2 3 2 2 4" xfId="9192" xr:uid="{00000000-0005-0000-0000-00003E210000}"/>
    <cellStyle name="Entrada 2 2 3 2 2 5" xfId="32791" xr:uid="{00000000-0005-0000-0000-00003F210000}"/>
    <cellStyle name="Entrada 2 2 3 2 2 6" xfId="36466" xr:uid="{00000000-0005-0000-0000-000040210000}"/>
    <cellStyle name="Entrada 2 2 3 2 2 7" xfId="39192" xr:uid="{00000000-0005-0000-0000-000041210000}"/>
    <cellStyle name="Entrada 2 2 3 2 3" xfId="11722" xr:uid="{00000000-0005-0000-0000-000042210000}"/>
    <cellStyle name="Entrada 2 2 3 2 4" xfId="18725" xr:uid="{00000000-0005-0000-0000-000043210000}"/>
    <cellStyle name="Entrada 2 2 3 2 5" xfId="19469" xr:uid="{00000000-0005-0000-0000-000044210000}"/>
    <cellStyle name="Entrada 2 2 3 2 6" xfId="26253" xr:uid="{00000000-0005-0000-0000-000045210000}"/>
    <cellStyle name="Entrada 2 2 3 2 7" xfId="26511" xr:uid="{00000000-0005-0000-0000-000046210000}"/>
    <cellStyle name="Entrada 2 2 3 2 8" xfId="34025" xr:uid="{00000000-0005-0000-0000-000047210000}"/>
    <cellStyle name="Entrada 2 2 3 2 9" xfId="37587" xr:uid="{00000000-0005-0000-0000-000048210000}"/>
    <cellStyle name="Entrada 2 2 3 3" xfId="3757" xr:uid="{00000000-0005-0000-0000-000049210000}"/>
    <cellStyle name="Entrada 2 2 3 3 2" xfId="5747" xr:uid="{00000000-0005-0000-0000-00004A210000}"/>
    <cellStyle name="Entrada 2 2 3 3 2 2" xfId="14901" xr:uid="{00000000-0005-0000-0000-00004B210000}"/>
    <cellStyle name="Entrada 2 2 3 3 2 3" xfId="21897" xr:uid="{00000000-0005-0000-0000-00004C210000}"/>
    <cellStyle name="Entrada 2 2 3 3 2 4" xfId="27075" xr:uid="{00000000-0005-0000-0000-00004D210000}"/>
    <cellStyle name="Entrada 2 2 3 3 2 5" xfId="32792" xr:uid="{00000000-0005-0000-0000-00004E210000}"/>
    <cellStyle name="Entrada 2 2 3 3 2 6" xfId="36467" xr:uid="{00000000-0005-0000-0000-00004F210000}"/>
    <cellStyle name="Entrada 2 2 3 3 2 7" xfId="39193" xr:uid="{00000000-0005-0000-0000-000050210000}"/>
    <cellStyle name="Entrada 2 2 3 3 3" xfId="12911" xr:uid="{00000000-0005-0000-0000-000051210000}"/>
    <cellStyle name="Entrada 2 2 3 3 4" xfId="19910" xr:uid="{00000000-0005-0000-0000-000052210000}"/>
    <cellStyle name="Entrada 2 2 3 3 5" xfId="27946" xr:uid="{00000000-0005-0000-0000-000053210000}"/>
    <cellStyle name="Entrada 2 2 3 3 6" xfId="26579" xr:uid="{00000000-0005-0000-0000-000054210000}"/>
    <cellStyle name="Entrada 2 2 3 3 7" xfId="28448" xr:uid="{00000000-0005-0000-0000-000055210000}"/>
    <cellStyle name="Entrada 2 2 3 3 8" xfId="31142" xr:uid="{00000000-0005-0000-0000-000056210000}"/>
    <cellStyle name="Entrada 2 2 3 3 9" xfId="35018" xr:uid="{00000000-0005-0000-0000-000057210000}"/>
    <cellStyle name="Entrada 2 2 3 4" xfId="4259" xr:uid="{00000000-0005-0000-0000-000058210000}"/>
    <cellStyle name="Entrada 2 2 3 4 2" xfId="5748" xr:uid="{00000000-0005-0000-0000-000059210000}"/>
    <cellStyle name="Entrada 2 2 3 4 2 2" xfId="14902" xr:uid="{00000000-0005-0000-0000-00005A210000}"/>
    <cellStyle name="Entrada 2 2 3 4 2 3" xfId="21898" xr:uid="{00000000-0005-0000-0000-00005B210000}"/>
    <cellStyle name="Entrada 2 2 3 4 2 4" xfId="10283" xr:uid="{00000000-0005-0000-0000-00005C210000}"/>
    <cellStyle name="Entrada 2 2 3 4 2 5" xfId="32793" xr:uid="{00000000-0005-0000-0000-00005D210000}"/>
    <cellStyle name="Entrada 2 2 3 4 2 6" xfId="36468" xr:uid="{00000000-0005-0000-0000-00005E210000}"/>
    <cellStyle name="Entrada 2 2 3 4 2 7" xfId="39194" xr:uid="{00000000-0005-0000-0000-00005F210000}"/>
    <cellStyle name="Entrada 2 2 3 4 3" xfId="13413" xr:uid="{00000000-0005-0000-0000-000060210000}"/>
    <cellStyle name="Entrada 2 2 3 4 4" xfId="20411" xr:uid="{00000000-0005-0000-0000-000061210000}"/>
    <cellStyle name="Entrada 2 2 3 4 5" xfId="17118" xr:uid="{00000000-0005-0000-0000-000062210000}"/>
    <cellStyle name="Entrada 2 2 3 4 6" xfId="24205" xr:uid="{00000000-0005-0000-0000-000063210000}"/>
    <cellStyle name="Entrada 2 2 3 4 7" xfId="31904" xr:uid="{00000000-0005-0000-0000-000064210000}"/>
    <cellStyle name="Entrada 2 2 3 4 8" xfId="25962" xr:uid="{00000000-0005-0000-0000-000065210000}"/>
    <cellStyle name="Entrada 2 2 3 4 9" xfId="25384" xr:uid="{00000000-0005-0000-0000-000066210000}"/>
    <cellStyle name="Entrada 2 2 3 5" xfId="3135" xr:uid="{00000000-0005-0000-0000-000067210000}"/>
    <cellStyle name="Entrada 2 2 3 5 2" xfId="5749" xr:uid="{00000000-0005-0000-0000-000068210000}"/>
    <cellStyle name="Entrada 2 2 3 5 2 2" xfId="14903" xr:uid="{00000000-0005-0000-0000-000069210000}"/>
    <cellStyle name="Entrada 2 2 3 5 2 3" xfId="21899" xr:uid="{00000000-0005-0000-0000-00006A210000}"/>
    <cellStyle name="Entrada 2 2 3 5 2 4" xfId="22572" xr:uid="{00000000-0005-0000-0000-00006B210000}"/>
    <cellStyle name="Entrada 2 2 3 5 2 5" xfId="32794" xr:uid="{00000000-0005-0000-0000-00006C210000}"/>
    <cellStyle name="Entrada 2 2 3 5 2 6" xfId="36469" xr:uid="{00000000-0005-0000-0000-00006D210000}"/>
    <cellStyle name="Entrada 2 2 3 5 2 7" xfId="39195" xr:uid="{00000000-0005-0000-0000-00006E210000}"/>
    <cellStyle name="Entrada 2 2 3 5 3" xfId="12289" xr:uid="{00000000-0005-0000-0000-00006F210000}"/>
    <cellStyle name="Entrada 2 2 3 5 4" xfId="19292" xr:uid="{00000000-0005-0000-0000-000070210000}"/>
    <cellStyle name="Entrada 2 2 3 5 5" xfId="28249" xr:uid="{00000000-0005-0000-0000-000071210000}"/>
    <cellStyle name="Entrada 2 2 3 5 6" xfId="26425" xr:uid="{00000000-0005-0000-0000-000072210000}"/>
    <cellStyle name="Entrada 2 2 3 5 7" xfId="28106" xr:uid="{00000000-0005-0000-0000-000073210000}"/>
    <cellStyle name="Entrada 2 2 3 5 8" xfId="33749" xr:uid="{00000000-0005-0000-0000-000074210000}"/>
    <cellStyle name="Entrada 2 2 3 5 9" xfId="37311" xr:uid="{00000000-0005-0000-0000-000075210000}"/>
    <cellStyle name="Entrada 2 2 3 6" xfId="4338" xr:uid="{00000000-0005-0000-0000-000076210000}"/>
    <cellStyle name="Entrada 2 2 3 6 2" xfId="5750" xr:uid="{00000000-0005-0000-0000-000077210000}"/>
    <cellStyle name="Entrada 2 2 3 6 2 2" xfId="14904" xr:uid="{00000000-0005-0000-0000-000078210000}"/>
    <cellStyle name="Entrada 2 2 3 6 2 3" xfId="21900" xr:uid="{00000000-0005-0000-0000-000079210000}"/>
    <cellStyle name="Entrada 2 2 3 6 2 4" xfId="24304" xr:uid="{00000000-0005-0000-0000-00007A210000}"/>
    <cellStyle name="Entrada 2 2 3 6 2 5" xfId="32795" xr:uid="{00000000-0005-0000-0000-00007B210000}"/>
    <cellStyle name="Entrada 2 2 3 6 2 6" xfId="36470" xr:uid="{00000000-0005-0000-0000-00007C210000}"/>
    <cellStyle name="Entrada 2 2 3 6 2 7" xfId="39196" xr:uid="{00000000-0005-0000-0000-00007D210000}"/>
    <cellStyle name="Entrada 2 2 3 6 3" xfId="13492" xr:uid="{00000000-0005-0000-0000-00007E210000}"/>
    <cellStyle name="Entrada 2 2 3 6 4" xfId="20490" xr:uid="{00000000-0005-0000-0000-00007F210000}"/>
    <cellStyle name="Entrada 2 2 3 6 5" xfId="24739" xr:uid="{00000000-0005-0000-0000-000080210000}"/>
    <cellStyle name="Entrada 2 2 3 6 6" xfId="28581" xr:uid="{00000000-0005-0000-0000-000081210000}"/>
    <cellStyle name="Entrada 2 2 3 6 7" xfId="22864" xr:uid="{00000000-0005-0000-0000-000082210000}"/>
    <cellStyle name="Entrada 2 2 3 6 8" xfId="30952" xr:uid="{00000000-0005-0000-0000-000083210000}"/>
    <cellStyle name="Entrada 2 2 3 6 9" xfId="34869" xr:uid="{00000000-0005-0000-0000-000084210000}"/>
    <cellStyle name="Entrada 2 2 3 7" xfId="5745" xr:uid="{00000000-0005-0000-0000-000085210000}"/>
    <cellStyle name="Entrada 2 2 3 7 2" xfId="14899" xr:uid="{00000000-0005-0000-0000-000086210000}"/>
    <cellStyle name="Entrada 2 2 3 7 3" xfId="21895" xr:uid="{00000000-0005-0000-0000-000087210000}"/>
    <cellStyle name="Entrada 2 2 3 7 4" xfId="27072" xr:uid="{00000000-0005-0000-0000-000088210000}"/>
    <cellStyle name="Entrada 2 2 3 7 5" xfId="32790" xr:uid="{00000000-0005-0000-0000-000089210000}"/>
    <cellStyle name="Entrada 2 2 3 7 6" xfId="36465" xr:uid="{00000000-0005-0000-0000-00008A210000}"/>
    <cellStyle name="Entrada 2 2 3 7 7" xfId="39191" xr:uid="{00000000-0005-0000-0000-00008B210000}"/>
    <cellStyle name="Entrada 2 2 3 8" xfId="11025" xr:uid="{00000000-0005-0000-0000-00008C210000}"/>
    <cellStyle name="Entrada 2 2 3 9" xfId="15500" xr:uid="{00000000-0005-0000-0000-00008D210000}"/>
    <cellStyle name="Entrada 2 2 4" xfId="2275" xr:uid="{00000000-0005-0000-0000-00008E210000}"/>
    <cellStyle name="Entrada 2 2 4 10" xfId="23043" xr:uid="{00000000-0005-0000-0000-00008F210000}"/>
    <cellStyle name="Entrada 2 2 4 11" xfId="22977" xr:uid="{00000000-0005-0000-0000-000090210000}"/>
    <cellStyle name="Entrada 2 2 4 12" xfId="30189" xr:uid="{00000000-0005-0000-0000-000091210000}"/>
    <cellStyle name="Entrada 2 2 4 13" xfId="34165" xr:uid="{00000000-0005-0000-0000-000092210000}"/>
    <cellStyle name="Entrada 2 2 4 14" xfId="37727" xr:uid="{00000000-0005-0000-0000-000093210000}"/>
    <cellStyle name="Entrada 2 2 4 2" xfId="2675" xr:uid="{00000000-0005-0000-0000-000094210000}"/>
    <cellStyle name="Entrada 2 2 4 2 2" xfId="5752" xr:uid="{00000000-0005-0000-0000-000095210000}"/>
    <cellStyle name="Entrada 2 2 4 2 2 2" xfId="14906" xr:uid="{00000000-0005-0000-0000-000096210000}"/>
    <cellStyle name="Entrada 2 2 4 2 2 3" xfId="21902" xr:uid="{00000000-0005-0000-0000-000097210000}"/>
    <cellStyle name="Entrada 2 2 4 2 2 4" xfId="24896" xr:uid="{00000000-0005-0000-0000-000098210000}"/>
    <cellStyle name="Entrada 2 2 4 2 2 5" xfId="32797" xr:uid="{00000000-0005-0000-0000-000099210000}"/>
    <cellStyle name="Entrada 2 2 4 2 2 6" xfId="36472" xr:uid="{00000000-0005-0000-0000-00009A210000}"/>
    <cellStyle name="Entrada 2 2 4 2 2 7" xfId="39198" xr:uid="{00000000-0005-0000-0000-00009B210000}"/>
    <cellStyle name="Entrada 2 2 4 2 3" xfId="11829" xr:uid="{00000000-0005-0000-0000-00009C210000}"/>
    <cellStyle name="Entrada 2 2 4 2 4" xfId="18832" xr:uid="{00000000-0005-0000-0000-00009D210000}"/>
    <cellStyle name="Entrada 2 2 4 2 5" xfId="17391" xr:uid="{00000000-0005-0000-0000-00009E210000}"/>
    <cellStyle name="Entrada 2 2 4 2 6" xfId="26300" xr:uid="{00000000-0005-0000-0000-00009F210000}"/>
    <cellStyle name="Entrada 2 2 4 2 7" xfId="24529" xr:uid="{00000000-0005-0000-0000-0000A0210000}"/>
    <cellStyle name="Entrada 2 2 4 2 8" xfId="29641" xr:uid="{00000000-0005-0000-0000-0000A1210000}"/>
    <cellStyle name="Entrada 2 2 4 2 9" xfId="33627" xr:uid="{00000000-0005-0000-0000-0000A2210000}"/>
    <cellStyle name="Entrada 2 2 4 3" xfId="3957" xr:uid="{00000000-0005-0000-0000-0000A3210000}"/>
    <cellStyle name="Entrada 2 2 4 3 2" xfId="5753" xr:uid="{00000000-0005-0000-0000-0000A4210000}"/>
    <cellStyle name="Entrada 2 2 4 3 2 2" xfId="14907" xr:uid="{00000000-0005-0000-0000-0000A5210000}"/>
    <cellStyle name="Entrada 2 2 4 3 2 3" xfId="21903" xr:uid="{00000000-0005-0000-0000-0000A6210000}"/>
    <cellStyle name="Entrada 2 2 4 3 2 4" xfId="9170" xr:uid="{00000000-0005-0000-0000-0000A7210000}"/>
    <cellStyle name="Entrada 2 2 4 3 2 5" xfId="32798" xr:uid="{00000000-0005-0000-0000-0000A8210000}"/>
    <cellStyle name="Entrada 2 2 4 3 2 6" xfId="36473" xr:uid="{00000000-0005-0000-0000-0000A9210000}"/>
    <cellStyle name="Entrada 2 2 4 3 2 7" xfId="39199" xr:uid="{00000000-0005-0000-0000-0000AA210000}"/>
    <cellStyle name="Entrada 2 2 4 3 3" xfId="13111" xr:uid="{00000000-0005-0000-0000-0000AB210000}"/>
    <cellStyle name="Entrada 2 2 4 3 4" xfId="20109" xr:uid="{00000000-0005-0000-0000-0000AC210000}"/>
    <cellStyle name="Entrada 2 2 4 3 5" xfId="27851" xr:uid="{00000000-0005-0000-0000-0000AD210000}"/>
    <cellStyle name="Entrada 2 2 4 3 6" xfId="24145" xr:uid="{00000000-0005-0000-0000-0000AE210000}"/>
    <cellStyle name="Entrada 2 2 4 3 7" xfId="24594" xr:uid="{00000000-0005-0000-0000-0000AF210000}"/>
    <cellStyle name="Entrada 2 2 4 3 8" xfId="25822" xr:uid="{00000000-0005-0000-0000-0000B0210000}"/>
    <cellStyle name="Entrada 2 2 4 3 9" xfId="23030" xr:uid="{00000000-0005-0000-0000-0000B1210000}"/>
    <cellStyle name="Entrada 2 2 4 4" xfId="4395" xr:uid="{00000000-0005-0000-0000-0000B2210000}"/>
    <cellStyle name="Entrada 2 2 4 4 2" xfId="5754" xr:uid="{00000000-0005-0000-0000-0000B3210000}"/>
    <cellStyle name="Entrada 2 2 4 4 2 2" xfId="14908" xr:uid="{00000000-0005-0000-0000-0000B4210000}"/>
    <cellStyle name="Entrada 2 2 4 4 2 3" xfId="21904" xr:uid="{00000000-0005-0000-0000-0000B5210000}"/>
    <cellStyle name="Entrada 2 2 4 4 2 4" xfId="17396" xr:uid="{00000000-0005-0000-0000-0000B6210000}"/>
    <cellStyle name="Entrada 2 2 4 4 2 5" xfId="32799" xr:uid="{00000000-0005-0000-0000-0000B7210000}"/>
    <cellStyle name="Entrada 2 2 4 4 2 6" xfId="36474" xr:uid="{00000000-0005-0000-0000-0000B8210000}"/>
    <cellStyle name="Entrada 2 2 4 4 2 7" xfId="39200" xr:uid="{00000000-0005-0000-0000-0000B9210000}"/>
    <cellStyle name="Entrada 2 2 4 4 3" xfId="13549" xr:uid="{00000000-0005-0000-0000-0000BA210000}"/>
    <cellStyle name="Entrada 2 2 4 4 4" xfId="20547" xr:uid="{00000000-0005-0000-0000-0000BB210000}"/>
    <cellStyle name="Entrada 2 2 4 4 5" xfId="27634" xr:uid="{00000000-0005-0000-0000-0000BC210000}"/>
    <cellStyle name="Entrada 2 2 4 4 6" xfId="25462" xr:uid="{00000000-0005-0000-0000-0000BD210000}"/>
    <cellStyle name="Entrada 2 2 4 4 7" xfId="19772" xr:uid="{00000000-0005-0000-0000-0000BE210000}"/>
    <cellStyle name="Entrada 2 2 4 4 8" xfId="31740" xr:uid="{00000000-0005-0000-0000-0000BF210000}"/>
    <cellStyle name="Entrada 2 2 4 4 9" xfId="35420" xr:uid="{00000000-0005-0000-0000-0000C0210000}"/>
    <cellStyle name="Entrada 2 2 4 5" xfId="4649" xr:uid="{00000000-0005-0000-0000-0000C1210000}"/>
    <cellStyle name="Entrada 2 2 4 5 2" xfId="5755" xr:uid="{00000000-0005-0000-0000-0000C2210000}"/>
    <cellStyle name="Entrada 2 2 4 5 2 2" xfId="14909" xr:uid="{00000000-0005-0000-0000-0000C3210000}"/>
    <cellStyle name="Entrada 2 2 4 5 2 3" xfId="21905" xr:uid="{00000000-0005-0000-0000-0000C4210000}"/>
    <cellStyle name="Entrada 2 2 4 5 2 4" xfId="19719" xr:uid="{00000000-0005-0000-0000-0000C5210000}"/>
    <cellStyle name="Entrada 2 2 4 5 2 5" xfId="32800" xr:uid="{00000000-0005-0000-0000-0000C6210000}"/>
    <cellStyle name="Entrada 2 2 4 5 2 6" xfId="36475" xr:uid="{00000000-0005-0000-0000-0000C7210000}"/>
    <cellStyle name="Entrada 2 2 4 5 2 7" xfId="39201" xr:uid="{00000000-0005-0000-0000-0000C8210000}"/>
    <cellStyle name="Entrada 2 2 4 5 3" xfId="13803" xr:uid="{00000000-0005-0000-0000-0000C9210000}"/>
    <cellStyle name="Entrada 2 2 4 5 4" xfId="20801" xr:uid="{00000000-0005-0000-0000-0000CA210000}"/>
    <cellStyle name="Entrada 2 2 4 5 5" xfId="22753" xr:uid="{00000000-0005-0000-0000-0000CB210000}"/>
    <cellStyle name="Entrada 2 2 4 5 6" xfId="23399" xr:uid="{00000000-0005-0000-0000-0000CC210000}"/>
    <cellStyle name="Entrada 2 2 4 5 7" xfId="24331" xr:uid="{00000000-0005-0000-0000-0000CD210000}"/>
    <cellStyle name="Entrada 2 2 4 5 8" xfId="32197" xr:uid="{00000000-0005-0000-0000-0000CE210000}"/>
    <cellStyle name="Entrada 2 2 4 5 9" xfId="35872" xr:uid="{00000000-0005-0000-0000-0000CF210000}"/>
    <cellStyle name="Entrada 2 2 4 6" xfId="4895" xr:uid="{00000000-0005-0000-0000-0000D0210000}"/>
    <cellStyle name="Entrada 2 2 4 6 2" xfId="5756" xr:uid="{00000000-0005-0000-0000-0000D1210000}"/>
    <cellStyle name="Entrada 2 2 4 6 2 2" xfId="14910" xr:uid="{00000000-0005-0000-0000-0000D2210000}"/>
    <cellStyle name="Entrada 2 2 4 6 2 3" xfId="21906" xr:uid="{00000000-0005-0000-0000-0000D3210000}"/>
    <cellStyle name="Entrada 2 2 4 6 2 4" xfId="27079" xr:uid="{00000000-0005-0000-0000-0000D4210000}"/>
    <cellStyle name="Entrada 2 2 4 6 2 5" xfId="32801" xr:uid="{00000000-0005-0000-0000-0000D5210000}"/>
    <cellStyle name="Entrada 2 2 4 6 2 6" xfId="36476" xr:uid="{00000000-0005-0000-0000-0000D6210000}"/>
    <cellStyle name="Entrada 2 2 4 6 2 7" xfId="39202" xr:uid="{00000000-0005-0000-0000-0000D7210000}"/>
    <cellStyle name="Entrada 2 2 4 6 3" xfId="14049" xr:uid="{00000000-0005-0000-0000-0000D8210000}"/>
    <cellStyle name="Entrada 2 2 4 6 4" xfId="21047" xr:uid="{00000000-0005-0000-0000-0000D9210000}"/>
    <cellStyle name="Entrada 2 2 4 6 5" xfId="17731" xr:uid="{00000000-0005-0000-0000-0000DA210000}"/>
    <cellStyle name="Entrada 2 2 4 6 6" xfId="19663" xr:uid="{00000000-0005-0000-0000-0000DB210000}"/>
    <cellStyle name="Entrada 2 2 4 6 7" xfId="31941" xr:uid="{00000000-0005-0000-0000-0000DC210000}"/>
    <cellStyle name="Entrada 2 2 4 6 8" xfId="35619" xr:uid="{00000000-0005-0000-0000-0000DD210000}"/>
    <cellStyle name="Entrada 2 2 4 6 9" xfId="38530" xr:uid="{00000000-0005-0000-0000-0000DE210000}"/>
    <cellStyle name="Entrada 2 2 4 7" xfId="5751" xr:uid="{00000000-0005-0000-0000-0000DF210000}"/>
    <cellStyle name="Entrada 2 2 4 7 2" xfId="14905" xr:uid="{00000000-0005-0000-0000-0000E0210000}"/>
    <cellStyle name="Entrada 2 2 4 7 3" xfId="21901" xr:uid="{00000000-0005-0000-0000-0000E1210000}"/>
    <cellStyle name="Entrada 2 2 4 7 4" xfId="27077" xr:uid="{00000000-0005-0000-0000-0000E2210000}"/>
    <cellStyle name="Entrada 2 2 4 7 5" xfId="32796" xr:uid="{00000000-0005-0000-0000-0000E3210000}"/>
    <cellStyle name="Entrada 2 2 4 7 6" xfId="36471" xr:uid="{00000000-0005-0000-0000-0000E4210000}"/>
    <cellStyle name="Entrada 2 2 4 7 7" xfId="39197" xr:uid="{00000000-0005-0000-0000-0000E5210000}"/>
    <cellStyle name="Entrada 2 2 4 8" xfId="11429" xr:uid="{00000000-0005-0000-0000-0000E6210000}"/>
    <cellStyle name="Entrada 2 2 4 9" xfId="18432" xr:uid="{00000000-0005-0000-0000-0000E7210000}"/>
    <cellStyle name="Entrada 2 2 5" xfId="1672" xr:uid="{00000000-0005-0000-0000-0000E8210000}"/>
    <cellStyle name="Entrada 2 2 5 10" xfId="28666" xr:uid="{00000000-0005-0000-0000-0000E9210000}"/>
    <cellStyle name="Entrada 2 2 5 11" xfId="24724" xr:uid="{00000000-0005-0000-0000-0000EA210000}"/>
    <cellStyle name="Entrada 2 2 5 12" xfId="30992" xr:uid="{00000000-0005-0000-0000-0000EB210000}"/>
    <cellStyle name="Entrada 2 2 5 13" xfId="31376" xr:uid="{00000000-0005-0000-0000-0000EC210000}"/>
    <cellStyle name="Entrada 2 2 5 14" xfId="35131" xr:uid="{00000000-0005-0000-0000-0000ED210000}"/>
    <cellStyle name="Entrada 2 2 5 2" xfId="2499" xr:uid="{00000000-0005-0000-0000-0000EE210000}"/>
    <cellStyle name="Entrada 2 2 5 2 2" xfId="5758" xr:uid="{00000000-0005-0000-0000-0000EF210000}"/>
    <cellStyle name="Entrada 2 2 5 2 2 2" xfId="14912" xr:uid="{00000000-0005-0000-0000-0000F0210000}"/>
    <cellStyle name="Entrada 2 2 5 2 2 3" xfId="21908" xr:uid="{00000000-0005-0000-0000-0000F1210000}"/>
    <cellStyle name="Entrada 2 2 5 2 2 4" xfId="27080" xr:uid="{00000000-0005-0000-0000-0000F2210000}"/>
    <cellStyle name="Entrada 2 2 5 2 2 5" xfId="32803" xr:uid="{00000000-0005-0000-0000-0000F3210000}"/>
    <cellStyle name="Entrada 2 2 5 2 2 6" xfId="36478" xr:uid="{00000000-0005-0000-0000-0000F4210000}"/>
    <cellStyle name="Entrada 2 2 5 2 2 7" xfId="39204" xr:uid="{00000000-0005-0000-0000-0000F5210000}"/>
    <cellStyle name="Entrada 2 2 5 2 3" xfId="11653" xr:uid="{00000000-0005-0000-0000-0000F6210000}"/>
    <cellStyle name="Entrada 2 2 5 2 4" xfId="18656" xr:uid="{00000000-0005-0000-0000-0000F7210000}"/>
    <cellStyle name="Entrada 2 2 5 2 5" xfId="17399" xr:uid="{00000000-0005-0000-0000-0000F8210000}"/>
    <cellStyle name="Entrada 2 2 5 2 6" xfId="26219" xr:uid="{00000000-0005-0000-0000-0000F9210000}"/>
    <cellStyle name="Entrada 2 2 5 2 7" xfId="30081" xr:uid="{00000000-0005-0000-0000-0000FA210000}"/>
    <cellStyle name="Entrada 2 2 5 2 8" xfId="25037" xr:uid="{00000000-0005-0000-0000-0000FB210000}"/>
    <cellStyle name="Entrada 2 2 5 2 9" xfId="34814" xr:uid="{00000000-0005-0000-0000-0000FC210000}"/>
    <cellStyle name="Entrada 2 2 5 3" xfId="3649" xr:uid="{00000000-0005-0000-0000-0000FD210000}"/>
    <cellStyle name="Entrada 2 2 5 3 2" xfId="5759" xr:uid="{00000000-0005-0000-0000-0000FE210000}"/>
    <cellStyle name="Entrada 2 2 5 3 2 2" xfId="14913" xr:uid="{00000000-0005-0000-0000-0000FF210000}"/>
    <cellStyle name="Entrada 2 2 5 3 2 3" xfId="21909" xr:uid="{00000000-0005-0000-0000-000000220000}"/>
    <cellStyle name="Entrada 2 2 5 3 2 4" xfId="27078" xr:uid="{00000000-0005-0000-0000-000001220000}"/>
    <cellStyle name="Entrada 2 2 5 3 2 5" xfId="32804" xr:uid="{00000000-0005-0000-0000-000002220000}"/>
    <cellStyle name="Entrada 2 2 5 3 2 6" xfId="36479" xr:uid="{00000000-0005-0000-0000-000003220000}"/>
    <cellStyle name="Entrada 2 2 5 3 2 7" xfId="39205" xr:uid="{00000000-0005-0000-0000-000004220000}"/>
    <cellStyle name="Entrada 2 2 5 3 3" xfId="12803" xr:uid="{00000000-0005-0000-0000-000005220000}"/>
    <cellStyle name="Entrada 2 2 5 3 4" xfId="19802" xr:uid="{00000000-0005-0000-0000-000006220000}"/>
    <cellStyle name="Entrada 2 2 5 3 5" xfId="17138" xr:uid="{00000000-0005-0000-0000-000007220000}"/>
    <cellStyle name="Entrada 2 2 5 3 6" xfId="26556" xr:uid="{00000000-0005-0000-0000-000008220000}"/>
    <cellStyle name="Entrada 2 2 5 3 7" xfId="29565" xr:uid="{00000000-0005-0000-0000-000009220000}"/>
    <cellStyle name="Entrada 2 2 5 3 8" xfId="33583" xr:uid="{00000000-0005-0000-0000-00000A220000}"/>
    <cellStyle name="Entrada 2 2 5 3 9" xfId="37251" xr:uid="{00000000-0005-0000-0000-00000B220000}"/>
    <cellStyle name="Entrada 2 2 5 4" xfId="4158" xr:uid="{00000000-0005-0000-0000-00000C220000}"/>
    <cellStyle name="Entrada 2 2 5 4 2" xfId="5760" xr:uid="{00000000-0005-0000-0000-00000D220000}"/>
    <cellStyle name="Entrada 2 2 5 4 2 2" xfId="14914" xr:uid="{00000000-0005-0000-0000-00000E220000}"/>
    <cellStyle name="Entrada 2 2 5 4 2 3" xfId="21910" xr:uid="{00000000-0005-0000-0000-00000F220000}"/>
    <cellStyle name="Entrada 2 2 5 4 2 4" xfId="17501" xr:uid="{00000000-0005-0000-0000-000010220000}"/>
    <cellStyle name="Entrada 2 2 5 4 2 5" xfId="32805" xr:uid="{00000000-0005-0000-0000-000011220000}"/>
    <cellStyle name="Entrada 2 2 5 4 2 6" xfId="36480" xr:uid="{00000000-0005-0000-0000-000012220000}"/>
    <cellStyle name="Entrada 2 2 5 4 2 7" xfId="39206" xr:uid="{00000000-0005-0000-0000-000013220000}"/>
    <cellStyle name="Entrada 2 2 5 4 3" xfId="13312" xr:uid="{00000000-0005-0000-0000-000014220000}"/>
    <cellStyle name="Entrada 2 2 5 4 4" xfId="20310" xr:uid="{00000000-0005-0000-0000-000015220000}"/>
    <cellStyle name="Entrada 2 2 5 4 5" xfId="27753" xr:uid="{00000000-0005-0000-0000-000016220000}"/>
    <cellStyle name="Entrada 2 2 5 4 6" xfId="25278" xr:uid="{00000000-0005-0000-0000-000017220000}"/>
    <cellStyle name="Entrada 2 2 5 4 7" xfId="19552" xr:uid="{00000000-0005-0000-0000-000018220000}"/>
    <cellStyle name="Entrada 2 2 5 4 8" xfId="26023" xr:uid="{00000000-0005-0000-0000-000019220000}"/>
    <cellStyle name="Entrada 2 2 5 4 9" xfId="25324" xr:uid="{00000000-0005-0000-0000-00001A220000}"/>
    <cellStyle name="Entrada 2 2 5 5" xfId="3073" xr:uid="{00000000-0005-0000-0000-00001B220000}"/>
    <cellStyle name="Entrada 2 2 5 5 2" xfId="5761" xr:uid="{00000000-0005-0000-0000-00001C220000}"/>
    <cellStyle name="Entrada 2 2 5 5 2 2" xfId="14915" xr:uid="{00000000-0005-0000-0000-00001D220000}"/>
    <cellStyle name="Entrada 2 2 5 5 2 3" xfId="21911" xr:uid="{00000000-0005-0000-0000-00001E220000}"/>
    <cellStyle name="Entrada 2 2 5 5 2 4" xfId="27084" xr:uid="{00000000-0005-0000-0000-00001F220000}"/>
    <cellStyle name="Entrada 2 2 5 5 2 5" xfId="32806" xr:uid="{00000000-0005-0000-0000-000020220000}"/>
    <cellStyle name="Entrada 2 2 5 5 2 6" xfId="36481" xr:uid="{00000000-0005-0000-0000-000021220000}"/>
    <cellStyle name="Entrada 2 2 5 5 2 7" xfId="39207" xr:uid="{00000000-0005-0000-0000-000022220000}"/>
    <cellStyle name="Entrada 2 2 5 5 3" xfId="12227" xr:uid="{00000000-0005-0000-0000-000023220000}"/>
    <cellStyle name="Entrada 2 2 5 5 4" xfId="19230" xr:uid="{00000000-0005-0000-0000-000024220000}"/>
    <cellStyle name="Entrada 2 2 5 5 5" xfId="25224" xr:uid="{00000000-0005-0000-0000-000025220000}"/>
    <cellStyle name="Entrada 2 2 5 5 6" xfId="29140" xr:uid="{00000000-0005-0000-0000-000026220000}"/>
    <cellStyle name="Entrada 2 2 5 5 7" xfId="29799" xr:uid="{00000000-0005-0000-0000-000027220000}"/>
    <cellStyle name="Entrada 2 2 5 5 8" xfId="28536" xr:uid="{00000000-0005-0000-0000-000028220000}"/>
    <cellStyle name="Entrada 2 2 5 5 9" xfId="31043" xr:uid="{00000000-0005-0000-0000-000029220000}"/>
    <cellStyle name="Entrada 2 2 5 6" xfId="3766" xr:uid="{00000000-0005-0000-0000-00002A220000}"/>
    <cellStyle name="Entrada 2 2 5 6 2" xfId="5762" xr:uid="{00000000-0005-0000-0000-00002B220000}"/>
    <cellStyle name="Entrada 2 2 5 6 2 2" xfId="14916" xr:uid="{00000000-0005-0000-0000-00002C220000}"/>
    <cellStyle name="Entrada 2 2 5 6 2 3" xfId="21912" xr:uid="{00000000-0005-0000-0000-00002D220000}"/>
    <cellStyle name="Entrada 2 2 5 6 2 4" xfId="27081" xr:uid="{00000000-0005-0000-0000-00002E220000}"/>
    <cellStyle name="Entrada 2 2 5 6 2 5" xfId="32807" xr:uid="{00000000-0005-0000-0000-00002F220000}"/>
    <cellStyle name="Entrada 2 2 5 6 2 6" xfId="36482" xr:uid="{00000000-0005-0000-0000-000030220000}"/>
    <cellStyle name="Entrada 2 2 5 6 2 7" xfId="39208" xr:uid="{00000000-0005-0000-0000-000031220000}"/>
    <cellStyle name="Entrada 2 2 5 6 3" xfId="12920" xr:uid="{00000000-0005-0000-0000-000032220000}"/>
    <cellStyle name="Entrada 2 2 5 6 4" xfId="19919" xr:uid="{00000000-0005-0000-0000-000033220000}"/>
    <cellStyle name="Entrada 2 2 5 6 5" xfId="27947" xr:uid="{00000000-0005-0000-0000-000034220000}"/>
    <cellStyle name="Entrada 2 2 5 6 6" xfId="26581" xr:uid="{00000000-0005-0000-0000-000035220000}"/>
    <cellStyle name="Entrada 2 2 5 6 7" xfId="28790" xr:uid="{00000000-0005-0000-0000-000036220000}"/>
    <cellStyle name="Entrada 2 2 5 6 8" xfId="29681" xr:uid="{00000000-0005-0000-0000-000037220000}"/>
    <cellStyle name="Entrada 2 2 5 6 9" xfId="31920" xr:uid="{00000000-0005-0000-0000-000038220000}"/>
    <cellStyle name="Entrada 2 2 5 7" xfId="5757" xr:uid="{00000000-0005-0000-0000-000039220000}"/>
    <cellStyle name="Entrada 2 2 5 7 2" xfId="14911" xr:uid="{00000000-0005-0000-0000-00003A220000}"/>
    <cellStyle name="Entrada 2 2 5 7 3" xfId="21907" xr:uid="{00000000-0005-0000-0000-00003B220000}"/>
    <cellStyle name="Entrada 2 2 5 7 4" xfId="20061" xr:uid="{00000000-0005-0000-0000-00003C220000}"/>
    <cellStyle name="Entrada 2 2 5 7 5" xfId="32802" xr:uid="{00000000-0005-0000-0000-00003D220000}"/>
    <cellStyle name="Entrada 2 2 5 7 6" xfId="36477" xr:uid="{00000000-0005-0000-0000-00003E220000}"/>
    <cellStyle name="Entrada 2 2 5 7 7" xfId="39203" xr:uid="{00000000-0005-0000-0000-00003F220000}"/>
    <cellStyle name="Entrada 2 2 5 8" xfId="10826" xr:uid="{00000000-0005-0000-0000-000040220000}"/>
    <cellStyle name="Entrada 2 2 5 9" xfId="9265" xr:uid="{00000000-0005-0000-0000-000041220000}"/>
    <cellStyle name="Entrada 2 2 6" xfId="2323" xr:uid="{00000000-0005-0000-0000-000042220000}"/>
    <cellStyle name="Entrada 2 2 6 10" xfId="19385" xr:uid="{00000000-0005-0000-0000-000043220000}"/>
    <cellStyle name="Entrada 2 2 6 11" xfId="21339" xr:uid="{00000000-0005-0000-0000-000044220000}"/>
    <cellStyle name="Entrada 2 2 6 12" xfId="30169" xr:uid="{00000000-0005-0000-0000-000045220000}"/>
    <cellStyle name="Entrada 2 2 6 13" xfId="31474" xr:uid="{00000000-0005-0000-0000-000046220000}"/>
    <cellStyle name="Entrada 2 2 6 14" xfId="35184" xr:uid="{00000000-0005-0000-0000-000047220000}"/>
    <cellStyle name="Entrada 2 2 6 2" xfId="2723" xr:uid="{00000000-0005-0000-0000-000048220000}"/>
    <cellStyle name="Entrada 2 2 6 2 2" xfId="5764" xr:uid="{00000000-0005-0000-0000-000049220000}"/>
    <cellStyle name="Entrada 2 2 6 2 2 2" xfId="14918" xr:uid="{00000000-0005-0000-0000-00004A220000}"/>
    <cellStyle name="Entrada 2 2 6 2 2 3" xfId="21914" xr:uid="{00000000-0005-0000-0000-00004B220000}"/>
    <cellStyle name="Entrada 2 2 6 2 2 4" xfId="15547" xr:uid="{00000000-0005-0000-0000-00004C220000}"/>
    <cellStyle name="Entrada 2 2 6 2 2 5" xfId="32809" xr:uid="{00000000-0005-0000-0000-00004D220000}"/>
    <cellStyle name="Entrada 2 2 6 2 2 6" xfId="36484" xr:uid="{00000000-0005-0000-0000-00004E220000}"/>
    <cellStyle name="Entrada 2 2 6 2 2 7" xfId="39210" xr:uid="{00000000-0005-0000-0000-00004F220000}"/>
    <cellStyle name="Entrada 2 2 6 2 3" xfId="11877" xr:uid="{00000000-0005-0000-0000-000050220000}"/>
    <cellStyle name="Entrada 2 2 6 2 4" xfId="18880" xr:uid="{00000000-0005-0000-0000-000051220000}"/>
    <cellStyle name="Entrada 2 2 6 2 5" xfId="28416" xr:uid="{00000000-0005-0000-0000-000052220000}"/>
    <cellStyle name="Entrada 2 2 6 2 6" xfId="26320" xr:uid="{00000000-0005-0000-0000-000053220000}"/>
    <cellStyle name="Entrada 2 2 6 2 7" xfId="29972" xr:uid="{00000000-0005-0000-0000-000054220000}"/>
    <cellStyle name="Entrada 2 2 6 2 8" xfId="33948" xr:uid="{00000000-0005-0000-0000-000055220000}"/>
    <cellStyle name="Entrada 2 2 6 2 9" xfId="37510" xr:uid="{00000000-0005-0000-0000-000056220000}"/>
    <cellStyle name="Entrada 2 2 6 3" xfId="4005" xr:uid="{00000000-0005-0000-0000-000057220000}"/>
    <cellStyle name="Entrada 2 2 6 3 2" xfId="5765" xr:uid="{00000000-0005-0000-0000-000058220000}"/>
    <cellStyle name="Entrada 2 2 6 3 2 2" xfId="14919" xr:uid="{00000000-0005-0000-0000-000059220000}"/>
    <cellStyle name="Entrada 2 2 6 3 2 3" xfId="21915" xr:uid="{00000000-0005-0000-0000-00005A220000}"/>
    <cellStyle name="Entrada 2 2 6 3 2 4" xfId="27083" xr:uid="{00000000-0005-0000-0000-00005B220000}"/>
    <cellStyle name="Entrada 2 2 6 3 2 5" xfId="32810" xr:uid="{00000000-0005-0000-0000-00005C220000}"/>
    <cellStyle name="Entrada 2 2 6 3 2 6" xfId="36485" xr:uid="{00000000-0005-0000-0000-00005D220000}"/>
    <cellStyle name="Entrada 2 2 6 3 2 7" xfId="39211" xr:uid="{00000000-0005-0000-0000-00005E220000}"/>
    <cellStyle name="Entrada 2 2 6 3 3" xfId="13159" xr:uid="{00000000-0005-0000-0000-00005F220000}"/>
    <cellStyle name="Entrada 2 2 6 3 4" xfId="20157" xr:uid="{00000000-0005-0000-0000-000060220000}"/>
    <cellStyle name="Entrada 2 2 6 3 5" xfId="27828" xr:uid="{00000000-0005-0000-0000-000061220000}"/>
    <cellStyle name="Entrada 2 2 6 3 6" xfId="24180" xr:uid="{00000000-0005-0000-0000-000062220000}"/>
    <cellStyle name="Entrada 2 2 6 3 7" xfId="24129" xr:uid="{00000000-0005-0000-0000-000063220000}"/>
    <cellStyle name="Entrada 2 2 6 3 8" xfId="31678" xr:uid="{00000000-0005-0000-0000-000064220000}"/>
    <cellStyle name="Entrada 2 2 6 3 9" xfId="35358" xr:uid="{00000000-0005-0000-0000-000065220000}"/>
    <cellStyle name="Entrada 2 2 6 4" xfId="4443" xr:uid="{00000000-0005-0000-0000-000066220000}"/>
    <cellStyle name="Entrada 2 2 6 4 2" xfId="5766" xr:uid="{00000000-0005-0000-0000-000067220000}"/>
    <cellStyle name="Entrada 2 2 6 4 2 2" xfId="14920" xr:uid="{00000000-0005-0000-0000-000068220000}"/>
    <cellStyle name="Entrada 2 2 6 4 2 3" xfId="21916" xr:uid="{00000000-0005-0000-0000-000069220000}"/>
    <cellStyle name="Entrada 2 2 6 4 2 4" xfId="18240" xr:uid="{00000000-0005-0000-0000-00006A220000}"/>
    <cellStyle name="Entrada 2 2 6 4 2 5" xfId="32811" xr:uid="{00000000-0005-0000-0000-00006B220000}"/>
    <cellStyle name="Entrada 2 2 6 4 2 6" xfId="36486" xr:uid="{00000000-0005-0000-0000-00006C220000}"/>
    <cellStyle name="Entrada 2 2 6 4 2 7" xfId="39212" xr:uid="{00000000-0005-0000-0000-00006D220000}"/>
    <cellStyle name="Entrada 2 2 6 4 3" xfId="13597" xr:uid="{00000000-0005-0000-0000-00006E220000}"/>
    <cellStyle name="Entrada 2 2 6 4 4" xfId="20595" xr:uid="{00000000-0005-0000-0000-00006F220000}"/>
    <cellStyle name="Entrada 2 2 6 4 5" xfId="27614" xr:uid="{00000000-0005-0000-0000-000070220000}"/>
    <cellStyle name="Entrada 2 2 6 4 6" xfId="25025" xr:uid="{00000000-0005-0000-0000-000071220000}"/>
    <cellStyle name="Entrada 2 2 6 4 7" xfId="28957" xr:uid="{00000000-0005-0000-0000-000072220000}"/>
    <cellStyle name="Entrada 2 2 6 4 8" xfId="22957" xr:uid="{00000000-0005-0000-0000-000073220000}"/>
    <cellStyle name="Entrada 2 2 6 4 9" xfId="25753" xr:uid="{00000000-0005-0000-0000-000074220000}"/>
    <cellStyle name="Entrada 2 2 6 5" xfId="4697" xr:uid="{00000000-0005-0000-0000-000075220000}"/>
    <cellStyle name="Entrada 2 2 6 5 2" xfId="5767" xr:uid="{00000000-0005-0000-0000-000076220000}"/>
    <cellStyle name="Entrada 2 2 6 5 2 2" xfId="14921" xr:uid="{00000000-0005-0000-0000-000077220000}"/>
    <cellStyle name="Entrada 2 2 6 5 2 3" xfId="21917" xr:uid="{00000000-0005-0000-0000-000078220000}"/>
    <cellStyle name="Entrada 2 2 6 5 2 4" xfId="9438" xr:uid="{00000000-0005-0000-0000-000079220000}"/>
    <cellStyle name="Entrada 2 2 6 5 2 5" xfId="32812" xr:uid="{00000000-0005-0000-0000-00007A220000}"/>
    <cellStyle name="Entrada 2 2 6 5 2 6" xfId="36487" xr:uid="{00000000-0005-0000-0000-00007B220000}"/>
    <cellStyle name="Entrada 2 2 6 5 2 7" xfId="39213" xr:uid="{00000000-0005-0000-0000-00007C220000}"/>
    <cellStyle name="Entrada 2 2 6 5 3" xfId="13851" xr:uid="{00000000-0005-0000-0000-00007D220000}"/>
    <cellStyle name="Entrada 2 2 6 5 4" xfId="20849" xr:uid="{00000000-0005-0000-0000-00007E220000}"/>
    <cellStyle name="Entrada 2 2 6 5 5" xfId="24262" xr:uid="{00000000-0005-0000-0000-00007F220000}"/>
    <cellStyle name="Entrada 2 2 6 5 6" xfId="29270" xr:uid="{00000000-0005-0000-0000-000080220000}"/>
    <cellStyle name="Entrada 2 2 6 5 7" xfId="24581" xr:uid="{00000000-0005-0000-0000-000081220000}"/>
    <cellStyle name="Entrada 2 2 6 5 8" xfId="24532" xr:uid="{00000000-0005-0000-0000-000082220000}"/>
    <cellStyle name="Entrada 2 2 6 5 9" xfId="33704" xr:uid="{00000000-0005-0000-0000-000083220000}"/>
    <cellStyle name="Entrada 2 2 6 6" xfId="4943" xr:uid="{00000000-0005-0000-0000-000084220000}"/>
    <cellStyle name="Entrada 2 2 6 6 2" xfId="5768" xr:uid="{00000000-0005-0000-0000-000085220000}"/>
    <cellStyle name="Entrada 2 2 6 6 2 2" xfId="14922" xr:uid="{00000000-0005-0000-0000-000086220000}"/>
    <cellStyle name="Entrada 2 2 6 6 2 3" xfId="21918" xr:uid="{00000000-0005-0000-0000-000087220000}"/>
    <cellStyle name="Entrada 2 2 6 6 2 4" xfId="27082" xr:uid="{00000000-0005-0000-0000-000088220000}"/>
    <cellStyle name="Entrada 2 2 6 6 2 5" xfId="32813" xr:uid="{00000000-0005-0000-0000-000089220000}"/>
    <cellStyle name="Entrada 2 2 6 6 2 6" xfId="36488" xr:uid="{00000000-0005-0000-0000-00008A220000}"/>
    <cellStyle name="Entrada 2 2 6 6 2 7" xfId="39214" xr:uid="{00000000-0005-0000-0000-00008B220000}"/>
    <cellStyle name="Entrada 2 2 6 6 3" xfId="14097" xr:uid="{00000000-0005-0000-0000-00008C220000}"/>
    <cellStyle name="Entrada 2 2 6 6 4" xfId="21095" xr:uid="{00000000-0005-0000-0000-00008D220000}"/>
    <cellStyle name="Entrada 2 2 6 6 5" xfId="27367" xr:uid="{00000000-0005-0000-0000-00008E220000}"/>
    <cellStyle name="Entrada 2 2 6 6 6" xfId="26778" xr:uid="{00000000-0005-0000-0000-00008F220000}"/>
    <cellStyle name="Entrada 2 2 6 6 7" xfId="31989" xr:uid="{00000000-0005-0000-0000-000090220000}"/>
    <cellStyle name="Entrada 2 2 6 6 8" xfId="35667" xr:uid="{00000000-0005-0000-0000-000091220000}"/>
    <cellStyle name="Entrada 2 2 6 6 9" xfId="38578" xr:uid="{00000000-0005-0000-0000-000092220000}"/>
    <cellStyle name="Entrada 2 2 6 7" xfId="5763" xr:uid="{00000000-0005-0000-0000-000093220000}"/>
    <cellStyle name="Entrada 2 2 6 7 2" xfId="14917" xr:uid="{00000000-0005-0000-0000-000094220000}"/>
    <cellStyle name="Entrada 2 2 6 7 3" xfId="21913" xr:uid="{00000000-0005-0000-0000-000095220000}"/>
    <cellStyle name="Entrada 2 2 6 7 4" xfId="18088" xr:uid="{00000000-0005-0000-0000-000096220000}"/>
    <cellStyle name="Entrada 2 2 6 7 5" xfId="32808" xr:uid="{00000000-0005-0000-0000-000097220000}"/>
    <cellStyle name="Entrada 2 2 6 7 6" xfId="36483" xr:uid="{00000000-0005-0000-0000-000098220000}"/>
    <cellStyle name="Entrada 2 2 6 7 7" xfId="39209" xr:uid="{00000000-0005-0000-0000-000099220000}"/>
    <cellStyle name="Entrada 2 2 6 8" xfId="11477" xr:uid="{00000000-0005-0000-0000-00009A220000}"/>
    <cellStyle name="Entrada 2 2 6 9" xfId="18480" xr:uid="{00000000-0005-0000-0000-00009B220000}"/>
    <cellStyle name="Entrada 2 2 7" xfId="1627" xr:uid="{00000000-0005-0000-0000-00009C220000}"/>
    <cellStyle name="Entrada 2 2 7 10" xfId="25965" xr:uid="{00000000-0005-0000-0000-00009D220000}"/>
    <cellStyle name="Entrada 2 2 7 11" xfId="25850" xr:uid="{00000000-0005-0000-0000-00009E220000}"/>
    <cellStyle name="Entrada 2 2 7 12" xfId="34923" xr:uid="{00000000-0005-0000-0000-00009F220000}"/>
    <cellStyle name="Entrada 2 2 7 13" xfId="38386" xr:uid="{00000000-0005-0000-0000-0000A0220000}"/>
    <cellStyle name="Entrada 2 2 7 2" xfId="3283" xr:uid="{00000000-0005-0000-0000-0000A1220000}"/>
    <cellStyle name="Entrada 2 2 7 2 2" xfId="5770" xr:uid="{00000000-0005-0000-0000-0000A2220000}"/>
    <cellStyle name="Entrada 2 2 7 2 2 2" xfId="14924" xr:uid="{00000000-0005-0000-0000-0000A3220000}"/>
    <cellStyle name="Entrada 2 2 7 2 2 3" xfId="21920" xr:uid="{00000000-0005-0000-0000-0000A4220000}"/>
    <cellStyle name="Entrada 2 2 7 2 2 4" xfId="27085" xr:uid="{00000000-0005-0000-0000-0000A5220000}"/>
    <cellStyle name="Entrada 2 2 7 2 2 5" xfId="32815" xr:uid="{00000000-0005-0000-0000-0000A6220000}"/>
    <cellStyle name="Entrada 2 2 7 2 2 6" xfId="36490" xr:uid="{00000000-0005-0000-0000-0000A7220000}"/>
    <cellStyle name="Entrada 2 2 7 2 2 7" xfId="39216" xr:uid="{00000000-0005-0000-0000-0000A8220000}"/>
    <cellStyle name="Entrada 2 2 7 2 3" xfId="12437" xr:uid="{00000000-0005-0000-0000-0000A9220000}"/>
    <cellStyle name="Entrada 2 2 7 2 4" xfId="19439" xr:uid="{00000000-0005-0000-0000-0000AA220000}"/>
    <cellStyle name="Entrada 2 2 7 2 5" xfId="23201" xr:uid="{00000000-0005-0000-0000-0000AB220000}"/>
    <cellStyle name="Entrada 2 2 7 2 6" xfId="26467" xr:uid="{00000000-0005-0000-0000-0000AC220000}"/>
    <cellStyle name="Entrada 2 2 7 2 7" xfId="29707" xr:uid="{00000000-0005-0000-0000-0000AD220000}"/>
    <cellStyle name="Entrada 2 2 7 2 8" xfId="33685" xr:uid="{00000000-0005-0000-0000-0000AE220000}"/>
    <cellStyle name="Entrada 2 2 7 2 9" xfId="37273" xr:uid="{00000000-0005-0000-0000-0000AF220000}"/>
    <cellStyle name="Entrada 2 2 7 3" xfId="2842" xr:uid="{00000000-0005-0000-0000-0000B0220000}"/>
    <cellStyle name="Entrada 2 2 7 3 2" xfId="5771" xr:uid="{00000000-0005-0000-0000-0000B1220000}"/>
    <cellStyle name="Entrada 2 2 7 3 2 2" xfId="14925" xr:uid="{00000000-0005-0000-0000-0000B2220000}"/>
    <cellStyle name="Entrada 2 2 7 3 2 3" xfId="21921" xr:uid="{00000000-0005-0000-0000-0000B3220000}"/>
    <cellStyle name="Entrada 2 2 7 3 2 4" xfId="22887" xr:uid="{00000000-0005-0000-0000-0000B4220000}"/>
    <cellStyle name="Entrada 2 2 7 3 2 5" xfId="32816" xr:uid="{00000000-0005-0000-0000-0000B5220000}"/>
    <cellStyle name="Entrada 2 2 7 3 2 6" xfId="36491" xr:uid="{00000000-0005-0000-0000-0000B6220000}"/>
    <cellStyle name="Entrada 2 2 7 3 2 7" xfId="39217" xr:uid="{00000000-0005-0000-0000-0000B7220000}"/>
    <cellStyle name="Entrada 2 2 7 3 3" xfId="11996" xr:uid="{00000000-0005-0000-0000-0000B8220000}"/>
    <cellStyle name="Entrada 2 2 7 3 4" xfId="18999" xr:uid="{00000000-0005-0000-0000-0000B9220000}"/>
    <cellStyle name="Entrada 2 2 7 3 5" xfId="28362" xr:uid="{00000000-0005-0000-0000-0000BA220000}"/>
    <cellStyle name="Entrada 2 2 7 3 6" xfId="22603" xr:uid="{00000000-0005-0000-0000-0000BB220000}"/>
    <cellStyle name="Entrada 2 2 7 3 7" xfId="24590" xr:uid="{00000000-0005-0000-0000-0000BC220000}"/>
    <cellStyle name="Entrada 2 2 7 3 8" xfId="28953" xr:uid="{00000000-0005-0000-0000-0000BD220000}"/>
    <cellStyle name="Entrada 2 2 7 3 9" xfId="34989" xr:uid="{00000000-0005-0000-0000-0000BE220000}"/>
    <cellStyle name="Entrada 2 2 7 4" xfId="3060" xr:uid="{00000000-0005-0000-0000-0000BF220000}"/>
    <cellStyle name="Entrada 2 2 7 4 2" xfId="5772" xr:uid="{00000000-0005-0000-0000-0000C0220000}"/>
    <cellStyle name="Entrada 2 2 7 4 2 2" xfId="14926" xr:uid="{00000000-0005-0000-0000-0000C1220000}"/>
    <cellStyle name="Entrada 2 2 7 4 2 3" xfId="21922" xr:uid="{00000000-0005-0000-0000-0000C2220000}"/>
    <cellStyle name="Entrada 2 2 7 4 2 4" xfId="27086" xr:uid="{00000000-0005-0000-0000-0000C3220000}"/>
    <cellStyle name="Entrada 2 2 7 4 2 5" xfId="32817" xr:uid="{00000000-0005-0000-0000-0000C4220000}"/>
    <cellStyle name="Entrada 2 2 7 4 2 6" xfId="36492" xr:uid="{00000000-0005-0000-0000-0000C5220000}"/>
    <cellStyle name="Entrada 2 2 7 4 2 7" xfId="39218" xr:uid="{00000000-0005-0000-0000-0000C6220000}"/>
    <cellStyle name="Entrada 2 2 7 4 3" xfId="12214" xr:uid="{00000000-0005-0000-0000-0000C7220000}"/>
    <cellStyle name="Entrada 2 2 7 4 4" xfId="19217" xr:uid="{00000000-0005-0000-0000-0000C8220000}"/>
    <cellStyle name="Entrada 2 2 7 4 5" xfId="24703" xr:uid="{00000000-0005-0000-0000-0000C9220000}"/>
    <cellStyle name="Entrada 2 2 7 4 6" xfId="17573" xr:uid="{00000000-0005-0000-0000-0000CA220000}"/>
    <cellStyle name="Entrada 2 2 7 4 7" xfId="25653" xr:uid="{00000000-0005-0000-0000-0000CB220000}"/>
    <cellStyle name="Entrada 2 2 7 4 8" xfId="31569" xr:uid="{00000000-0005-0000-0000-0000CC220000}"/>
    <cellStyle name="Entrada 2 2 7 4 9" xfId="35273" xr:uid="{00000000-0005-0000-0000-0000CD220000}"/>
    <cellStyle name="Entrada 2 2 7 5" xfId="4125" xr:uid="{00000000-0005-0000-0000-0000CE220000}"/>
    <cellStyle name="Entrada 2 2 7 5 2" xfId="5773" xr:uid="{00000000-0005-0000-0000-0000CF220000}"/>
    <cellStyle name="Entrada 2 2 7 5 2 2" xfId="14927" xr:uid="{00000000-0005-0000-0000-0000D0220000}"/>
    <cellStyle name="Entrada 2 2 7 5 2 3" xfId="21923" xr:uid="{00000000-0005-0000-0000-0000D1220000}"/>
    <cellStyle name="Entrada 2 2 7 5 2 4" xfId="27088" xr:uid="{00000000-0005-0000-0000-0000D2220000}"/>
    <cellStyle name="Entrada 2 2 7 5 2 5" xfId="32818" xr:uid="{00000000-0005-0000-0000-0000D3220000}"/>
    <cellStyle name="Entrada 2 2 7 5 2 6" xfId="36493" xr:uid="{00000000-0005-0000-0000-0000D4220000}"/>
    <cellStyle name="Entrada 2 2 7 5 2 7" xfId="39219" xr:uid="{00000000-0005-0000-0000-0000D5220000}"/>
    <cellStyle name="Entrada 2 2 7 5 3" xfId="13279" xr:uid="{00000000-0005-0000-0000-0000D6220000}"/>
    <cellStyle name="Entrada 2 2 7 5 4" xfId="20277" xr:uid="{00000000-0005-0000-0000-0000D7220000}"/>
    <cellStyle name="Entrada 2 2 7 5 5" xfId="9569" xr:uid="{00000000-0005-0000-0000-0000D8220000}"/>
    <cellStyle name="Entrada 2 2 7 5 6" xfId="28564" xr:uid="{00000000-0005-0000-0000-0000D9220000}"/>
    <cellStyle name="Entrada 2 2 7 5 7" xfId="28204" xr:uid="{00000000-0005-0000-0000-0000DA220000}"/>
    <cellStyle name="Entrada 2 2 7 5 8" xfId="33404" xr:uid="{00000000-0005-0000-0000-0000DB220000}"/>
    <cellStyle name="Entrada 2 2 7 5 9" xfId="37079" xr:uid="{00000000-0005-0000-0000-0000DC220000}"/>
    <cellStyle name="Entrada 2 2 7 6" xfId="5769" xr:uid="{00000000-0005-0000-0000-0000DD220000}"/>
    <cellStyle name="Entrada 2 2 7 6 2" xfId="14923" xr:uid="{00000000-0005-0000-0000-0000DE220000}"/>
    <cellStyle name="Entrada 2 2 7 6 3" xfId="21919" xr:uid="{00000000-0005-0000-0000-0000DF220000}"/>
    <cellStyle name="Entrada 2 2 7 6 4" xfId="24135" xr:uid="{00000000-0005-0000-0000-0000E0220000}"/>
    <cellStyle name="Entrada 2 2 7 6 5" xfId="32814" xr:uid="{00000000-0005-0000-0000-0000E1220000}"/>
    <cellStyle name="Entrada 2 2 7 6 6" xfId="36489" xr:uid="{00000000-0005-0000-0000-0000E2220000}"/>
    <cellStyle name="Entrada 2 2 7 6 7" xfId="39215" xr:uid="{00000000-0005-0000-0000-0000E3220000}"/>
    <cellStyle name="Entrada 2 2 7 7" xfId="10781" xr:uid="{00000000-0005-0000-0000-0000E4220000}"/>
    <cellStyle name="Entrada 2 2 7 8" xfId="16500" xr:uid="{00000000-0005-0000-0000-0000E5220000}"/>
    <cellStyle name="Entrada 2 2 7 9" xfId="18068" xr:uid="{00000000-0005-0000-0000-0000E6220000}"/>
    <cellStyle name="Entrada 2 2 8" xfId="2455" xr:uid="{00000000-0005-0000-0000-0000E7220000}"/>
    <cellStyle name="Entrada 2 2 8 2" xfId="5774" xr:uid="{00000000-0005-0000-0000-0000E8220000}"/>
    <cellStyle name="Entrada 2 2 8 2 2" xfId="14928" xr:uid="{00000000-0005-0000-0000-0000E9220000}"/>
    <cellStyle name="Entrada 2 2 8 2 3" xfId="21924" xr:uid="{00000000-0005-0000-0000-0000EA220000}"/>
    <cellStyle name="Entrada 2 2 8 2 4" xfId="27087" xr:uid="{00000000-0005-0000-0000-0000EB220000}"/>
    <cellStyle name="Entrada 2 2 8 2 5" xfId="32819" xr:uid="{00000000-0005-0000-0000-0000EC220000}"/>
    <cellStyle name="Entrada 2 2 8 2 6" xfId="36494" xr:uid="{00000000-0005-0000-0000-0000ED220000}"/>
    <cellStyle name="Entrada 2 2 8 2 7" xfId="39220" xr:uid="{00000000-0005-0000-0000-0000EE220000}"/>
    <cellStyle name="Entrada 2 2 8 3" xfId="11609" xr:uid="{00000000-0005-0000-0000-0000EF220000}"/>
    <cellStyle name="Entrada 2 2 8 4" xfId="18612" xr:uid="{00000000-0005-0000-0000-0000F0220000}"/>
    <cellStyle name="Entrada 2 2 8 5" xfId="17784" xr:uid="{00000000-0005-0000-0000-0000F1220000}"/>
    <cellStyle name="Entrada 2 2 8 6" xfId="17937" xr:uid="{00000000-0005-0000-0000-0000F2220000}"/>
    <cellStyle name="Entrada 2 2 8 7" xfId="30104" xr:uid="{00000000-0005-0000-0000-0000F3220000}"/>
    <cellStyle name="Entrada 2 2 8 8" xfId="34080" xr:uid="{00000000-0005-0000-0000-0000F4220000}"/>
    <cellStyle name="Entrada 2 2 8 9" xfId="37642" xr:uid="{00000000-0005-0000-0000-0000F5220000}"/>
    <cellStyle name="Entrada 2 2 9" xfId="2933" xr:uid="{00000000-0005-0000-0000-0000F6220000}"/>
    <cellStyle name="Entrada 2 2 9 2" xfId="5775" xr:uid="{00000000-0005-0000-0000-0000F7220000}"/>
    <cellStyle name="Entrada 2 2 9 2 2" xfId="14929" xr:uid="{00000000-0005-0000-0000-0000F8220000}"/>
    <cellStyle name="Entrada 2 2 9 2 3" xfId="21925" xr:uid="{00000000-0005-0000-0000-0000F9220000}"/>
    <cellStyle name="Entrada 2 2 9 2 4" xfId="24373" xr:uid="{00000000-0005-0000-0000-0000FA220000}"/>
    <cellStyle name="Entrada 2 2 9 2 5" xfId="32820" xr:uid="{00000000-0005-0000-0000-0000FB220000}"/>
    <cellStyle name="Entrada 2 2 9 2 6" xfId="36495" xr:uid="{00000000-0005-0000-0000-0000FC220000}"/>
    <cellStyle name="Entrada 2 2 9 2 7" xfId="39221" xr:uid="{00000000-0005-0000-0000-0000FD220000}"/>
    <cellStyle name="Entrada 2 2 9 3" xfId="12087" xr:uid="{00000000-0005-0000-0000-0000FE220000}"/>
    <cellStyle name="Entrada 2 2 9 4" xfId="19090" xr:uid="{00000000-0005-0000-0000-0000FF220000}"/>
    <cellStyle name="Entrada 2 2 9 5" xfId="28319" xr:uid="{00000000-0005-0000-0000-000000230000}"/>
    <cellStyle name="Entrada 2 2 9 6" xfId="18005" xr:uid="{00000000-0005-0000-0000-000001230000}"/>
    <cellStyle name="Entrada 2 2 9 7" xfId="21221" xr:uid="{00000000-0005-0000-0000-000002230000}"/>
    <cellStyle name="Entrada 2 2 9 8" xfId="33844" xr:uid="{00000000-0005-0000-0000-000003230000}"/>
    <cellStyle name="Entrada 2 2 9 9" xfId="37406" xr:uid="{00000000-0005-0000-0000-000004230000}"/>
    <cellStyle name="Entrada 2 3" xfId="344" xr:uid="{00000000-0005-0000-0000-000005230000}"/>
    <cellStyle name="Entrada 2 3 10" xfId="2998" xr:uid="{00000000-0005-0000-0000-000006230000}"/>
    <cellStyle name="Entrada 2 3 10 2" xfId="5777" xr:uid="{00000000-0005-0000-0000-000007230000}"/>
    <cellStyle name="Entrada 2 3 10 2 2" xfId="14931" xr:uid="{00000000-0005-0000-0000-000008230000}"/>
    <cellStyle name="Entrada 2 3 10 2 3" xfId="21927" xr:uid="{00000000-0005-0000-0000-000009230000}"/>
    <cellStyle name="Entrada 2 3 10 2 4" xfId="29484" xr:uid="{00000000-0005-0000-0000-00000A230000}"/>
    <cellStyle name="Entrada 2 3 10 2 5" xfId="32822" xr:uid="{00000000-0005-0000-0000-00000B230000}"/>
    <cellStyle name="Entrada 2 3 10 2 6" xfId="36497" xr:uid="{00000000-0005-0000-0000-00000C230000}"/>
    <cellStyle name="Entrada 2 3 10 2 7" xfId="39223" xr:uid="{00000000-0005-0000-0000-00000D230000}"/>
    <cellStyle name="Entrada 2 3 10 3" xfId="12152" xr:uid="{00000000-0005-0000-0000-00000E230000}"/>
    <cellStyle name="Entrada 2 3 10 4" xfId="19155" xr:uid="{00000000-0005-0000-0000-00000F230000}"/>
    <cellStyle name="Entrada 2 3 10 5" xfId="24685" xr:uid="{00000000-0005-0000-0000-000010230000}"/>
    <cellStyle name="Entrada 2 3 10 6" xfId="26397" xr:uid="{00000000-0005-0000-0000-000011230000}"/>
    <cellStyle name="Entrada 2 3 10 7" xfId="29832" xr:uid="{00000000-0005-0000-0000-000012230000}"/>
    <cellStyle name="Entrada 2 3 10 8" xfId="33809" xr:uid="{00000000-0005-0000-0000-000013230000}"/>
    <cellStyle name="Entrada 2 3 10 9" xfId="37371" xr:uid="{00000000-0005-0000-0000-000014230000}"/>
    <cellStyle name="Entrada 2 3 11" xfId="3036" xr:uid="{00000000-0005-0000-0000-000015230000}"/>
    <cellStyle name="Entrada 2 3 11 2" xfId="5778" xr:uid="{00000000-0005-0000-0000-000016230000}"/>
    <cellStyle name="Entrada 2 3 11 2 2" xfId="14932" xr:uid="{00000000-0005-0000-0000-000017230000}"/>
    <cellStyle name="Entrada 2 3 11 2 3" xfId="21928" xr:uid="{00000000-0005-0000-0000-000018230000}"/>
    <cellStyle name="Entrada 2 3 11 2 4" xfId="29488" xr:uid="{00000000-0005-0000-0000-000019230000}"/>
    <cellStyle name="Entrada 2 3 11 2 5" xfId="32823" xr:uid="{00000000-0005-0000-0000-00001A230000}"/>
    <cellStyle name="Entrada 2 3 11 2 6" xfId="36498" xr:uid="{00000000-0005-0000-0000-00001B230000}"/>
    <cellStyle name="Entrada 2 3 11 2 7" xfId="39224" xr:uid="{00000000-0005-0000-0000-00001C230000}"/>
    <cellStyle name="Entrada 2 3 11 3" xfId="12190" xr:uid="{00000000-0005-0000-0000-00001D230000}"/>
    <cellStyle name="Entrada 2 3 11 4" xfId="19193" xr:uid="{00000000-0005-0000-0000-00001E230000}"/>
    <cellStyle name="Entrada 2 3 11 5" xfId="28297" xr:uid="{00000000-0005-0000-0000-00001F230000}"/>
    <cellStyle name="Entrada 2 3 11 6" xfId="17925" xr:uid="{00000000-0005-0000-0000-000020230000}"/>
    <cellStyle name="Entrada 2 3 11 7" xfId="29815" xr:uid="{00000000-0005-0000-0000-000021230000}"/>
    <cellStyle name="Entrada 2 3 11 8" xfId="25805" xr:uid="{00000000-0005-0000-0000-000022230000}"/>
    <cellStyle name="Entrada 2 3 11 9" xfId="31271" xr:uid="{00000000-0005-0000-0000-000023230000}"/>
    <cellStyle name="Entrada 2 3 12" xfId="5776" xr:uid="{00000000-0005-0000-0000-000024230000}"/>
    <cellStyle name="Entrada 2 3 12 2" xfId="14930" xr:uid="{00000000-0005-0000-0000-000025230000}"/>
    <cellStyle name="Entrada 2 3 12 3" xfId="21926" xr:uid="{00000000-0005-0000-0000-000026230000}"/>
    <cellStyle name="Entrada 2 3 12 4" xfId="29508" xr:uid="{00000000-0005-0000-0000-000027230000}"/>
    <cellStyle name="Entrada 2 3 12 5" xfId="32821" xr:uid="{00000000-0005-0000-0000-000028230000}"/>
    <cellStyle name="Entrada 2 3 12 6" xfId="36496" xr:uid="{00000000-0005-0000-0000-000029230000}"/>
    <cellStyle name="Entrada 2 3 12 7" xfId="39222" xr:uid="{00000000-0005-0000-0000-00002A230000}"/>
    <cellStyle name="Entrada 2 3 13" xfId="9502" xr:uid="{00000000-0005-0000-0000-00002B230000}"/>
    <cellStyle name="Entrada 2 3 14" xfId="17950" xr:uid="{00000000-0005-0000-0000-00002C230000}"/>
    <cellStyle name="Entrada 2 3 15" xfId="24188" xr:uid="{00000000-0005-0000-0000-00002D230000}"/>
    <cellStyle name="Entrada 2 3 16" xfId="28717" xr:uid="{00000000-0005-0000-0000-00002E230000}"/>
    <cellStyle name="Entrada 2 3 17" xfId="19569" xr:uid="{00000000-0005-0000-0000-00002F230000}"/>
    <cellStyle name="Entrada 2 3 18" xfId="31027" xr:uid="{00000000-0005-0000-0000-000030230000}"/>
    <cellStyle name="Entrada 2 3 19" xfId="31346" xr:uid="{00000000-0005-0000-0000-000031230000}"/>
    <cellStyle name="Entrada 2 3 2" xfId="1868" xr:uid="{00000000-0005-0000-0000-000032230000}"/>
    <cellStyle name="Entrada 2 3 2 10" xfId="28568" xr:uid="{00000000-0005-0000-0000-000033230000}"/>
    <cellStyle name="Entrada 2 3 2 11" xfId="28741" xr:uid="{00000000-0005-0000-0000-000034230000}"/>
    <cellStyle name="Entrada 2 3 2 12" xfId="30906" xr:uid="{00000000-0005-0000-0000-000035230000}"/>
    <cellStyle name="Entrada 2 3 2 13" xfId="34832" xr:uid="{00000000-0005-0000-0000-000036230000}"/>
    <cellStyle name="Entrada 2 3 2 14" xfId="38346" xr:uid="{00000000-0005-0000-0000-000037230000}"/>
    <cellStyle name="Entrada 2 3 2 2" xfId="2566" xr:uid="{00000000-0005-0000-0000-000038230000}"/>
    <cellStyle name="Entrada 2 3 2 2 2" xfId="5780" xr:uid="{00000000-0005-0000-0000-000039230000}"/>
    <cellStyle name="Entrada 2 3 2 2 2 2" xfId="14934" xr:uid="{00000000-0005-0000-0000-00003A230000}"/>
    <cellStyle name="Entrada 2 3 2 2 2 3" xfId="21930" xr:uid="{00000000-0005-0000-0000-00003B230000}"/>
    <cellStyle name="Entrada 2 3 2 2 2 4" xfId="18123" xr:uid="{00000000-0005-0000-0000-00003C230000}"/>
    <cellStyle name="Entrada 2 3 2 2 2 5" xfId="32825" xr:uid="{00000000-0005-0000-0000-00003D230000}"/>
    <cellStyle name="Entrada 2 3 2 2 2 6" xfId="36500" xr:uid="{00000000-0005-0000-0000-00003E230000}"/>
    <cellStyle name="Entrada 2 3 2 2 2 7" xfId="39226" xr:uid="{00000000-0005-0000-0000-00003F230000}"/>
    <cellStyle name="Entrada 2 3 2 2 3" xfId="11720" xr:uid="{00000000-0005-0000-0000-000040230000}"/>
    <cellStyle name="Entrada 2 3 2 2 4" xfId="18723" xr:uid="{00000000-0005-0000-0000-000041230000}"/>
    <cellStyle name="Entrada 2 3 2 2 5" xfId="21228" xr:uid="{00000000-0005-0000-0000-000042230000}"/>
    <cellStyle name="Entrada 2 3 2 2 6" xfId="17592" xr:uid="{00000000-0005-0000-0000-000043230000}"/>
    <cellStyle name="Entrada 2 3 2 2 7" xfId="29399" xr:uid="{00000000-0005-0000-0000-000044230000}"/>
    <cellStyle name="Entrada 2 3 2 2 8" xfId="34026" xr:uid="{00000000-0005-0000-0000-000045230000}"/>
    <cellStyle name="Entrada 2 3 2 2 9" xfId="37588" xr:uid="{00000000-0005-0000-0000-000046230000}"/>
    <cellStyle name="Entrada 2 3 2 3" xfId="3754" xr:uid="{00000000-0005-0000-0000-000047230000}"/>
    <cellStyle name="Entrada 2 3 2 3 2" xfId="5781" xr:uid="{00000000-0005-0000-0000-000048230000}"/>
    <cellStyle name="Entrada 2 3 2 3 2 2" xfId="14935" xr:uid="{00000000-0005-0000-0000-000049230000}"/>
    <cellStyle name="Entrada 2 3 2 3 2 3" xfId="21931" xr:uid="{00000000-0005-0000-0000-00004A230000}"/>
    <cellStyle name="Entrada 2 3 2 3 2 4" xfId="29530" xr:uid="{00000000-0005-0000-0000-00004B230000}"/>
    <cellStyle name="Entrada 2 3 2 3 2 5" xfId="32826" xr:uid="{00000000-0005-0000-0000-00004C230000}"/>
    <cellStyle name="Entrada 2 3 2 3 2 6" xfId="36501" xr:uid="{00000000-0005-0000-0000-00004D230000}"/>
    <cellStyle name="Entrada 2 3 2 3 2 7" xfId="39227" xr:uid="{00000000-0005-0000-0000-00004E230000}"/>
    <cellStyle name="Entrada 2 3 2 3 3" xfId="12908" xr:uid="{00000000-0005-0000-0000-00004F230000}"/>
    <cellStyle name="Entrada 2 3 2 3 4" xfId="19907" xr:uid="{00000000-0005-0000-0000-000050230000}"/>
    <cellStyle name="Entrada 2 3 2 3 5" xfId="27953" xr:uid="{00000000-0005-0000-0000-000051230000}"/>
    <cellStyle name="Entrada 2 3 2 3 6" xfId="18172" xr:uid="{00000000-0005-0000-0000-000052230000}"/>
    <cellStyle name="Entrada 2 3 2 3 7" xfId="25095" xr:uid="{00000000-0005-0000-0000-000053230000}"/>
    <cellStyle name="Entrada 2 3 2 3 8" xfId="31639" xr:uid="{00000000-0005-0000-0000-000054230000}"/>
    <cellStyle name="Entrada 2 3 2 3 9" xfId="35319" xr:uid="{00000000-0005-0000-0000-000055230000}"/>
    <cellStyle name="Entrada 2 3 2 4" xfId="4257" xr:uid="{00000000-0005-0000-0000-000056230000}"/>
    <cellStyle name="Entrada 2 3 2 4 2" xfId="5782" xr:uid="{00000000-0005-0000-0000-000057230000}"/>
    <cellStyle name="Entrada 2 3 2 4 2 2" xfId="14936" xr:uid="{00000000-0005-0000-0000-000058230000}"/>
    <cellStyle name="Entrada 2 3 2 4 2 3" xfId="21932" xr:uid="{00000000-0005-0000-0000-000059230000}"/>
    <cellStyle name="Entrada 2 3 2 4 2 4" xfId="19795" xr:uid="{00000000-0005-0000-0000-00005A230000}"/>
    <cellStyle name="Entrada 2 3 2 4 2 5" xfId="32827" xr:uid="{00000000-0005-0000-0000-00005B230000}"/>
    <cellStyle name="Entrada 2 3 2 4 2 6" xfId="36502" xr:uid="{00000000-0005-0000-0000-00005C230000}"/>
    <cellStyle name="Entrada 2 3 2 4 2 7" xfId="39228" xr:uid="{00000000-0005-0000-0000-00005D230000}"/>
    <cellStyle name="Entrada 2 3 2 4 3" xfId="13411" xr:uid="{00000000-0005-0000-0000-00005E230000}"/>
    <cellStyle name="Entrada 2 3 2 4 4" xfId="20409" xr:uid="{00000000-0005-0000-0000-00005F230000}"/>
    <cellStyle name="Entrada 2 3 2 4 5" xfId="22552" xr:uid="{00000000-0005-0000-0000-000060230000}"/>
    <cellStyle name="Entrada 2 3 2 4 6" xfId="28149" xr:uid="{00000000-0005-0000-0000-000061230000}"/>
    <cellStyle name="Entrada 2 3 2 4 7" xfId="25523" xr:uid="{00000000-0005-0000-0000-000062230000}"/>
    <cellStyle name="Entrada 2 3 2 4 8" xfId="31686" xr:uid="{00000000-0005-0000-0000-000063230000}"/>
    <cellStyle name="Entrada 2 3 2 4 9" xfId="35366" xr:uid="{00000000-0005-0000-0000-000064230000}"/>
    <cellStyle name="Entrada 2 3 2 5" xfId="3692" xr:uid="{00000000-0005-0000-0000-000065230000}"/>
    <cellStyle name="Entrada 2 3 2 5 2" xfId="5783" xr:uid="{00000000-0005-0000-0000-000066230000}"/>
    <cellStyle name="Entrada 2 3 2 5 2 2" xfId="14937" xr:uid="{00000000-0005-0000-0000-000067230000}"/>
    <cellStyle name="Entrada 2 3 2 5 2 3" xfId="21933" xr:uid="{00000000-0005-0000-0000-000068230000}"/>
    <cellStyle name="Entrada 2 3 2 5 2 4" xfId="24895" xr:uid="{00000000-0005-0000-0000-000069230000}"/>
    <cellStyle name="Entrada 2 3 2 5 2 5" xfId="32828" xr:uid="{00000000-0005-0000-0000-00006A230000}"/>
    <cellStyle name="Entrada 2 3 2 5 2 6" xfId="36503" xr:uid="{00000000-0005-0000-0000-00006B230000}"/>
    <cellStyle name="Entrada 2 3 2 5 2 7" xfId="39229" xr:uid="{00000000-0005-0000-0000-00006C230000}"/>
    <cellStyle name="Entrada 2 3 2 5 3" xfId="12846" xr:uid="{00000000-0005-0000-0000-00006D230000}"/>
    <cellStyle name="Entrada 2 3 2 5 4" xfId="19845" xr:uid="{00000000-0005-0000-0000-00006E230000}"/>
    <cellStyle name="Entrada 2 3 2 5 5" xfId="27983" xr:uid="{00000000-0005-0000-0000-00006F230000}"/>
    <cellStyle name="Entrada 2 3 2 5 6" xfId="29424" xr:uid="{00000000-0005-0000-0000-000070230000}"/>
    <cellStyle name="Entrada 2 3 2 5 7" xfId="28526" xr:uid="{00000000-0005-0000-0000-000071230000}"/>
    <cellStyle name="Entrada 2 3 2 5 8" xfId="33560" xr:uid="{00000000-0005-0000-0000-000072230000}"/>
    <cellStyle name="Entrada 2 3 2 5 9" xfId="37228" xr:uid="{00000000-0005-0000-0000-000073230000}"/>
    <cellStyle name="Entrada 2 3 2 6" xfId="4260" xr:uid="{00000000-0005-0000-0000-000074230000}"/>
    <cellStyle name="Entrada 2 3 2 6 2" xfId="5784" xr:uid="{00000000-0005-0000-0000-000075230000}"/>
    <cellStyle name="Entrada 2 3 2 6 2 2" xfId="14938" xr:uid="{00000000-0005-0000-0000-000076230000}"/>
    <cellStyle name="Entrada 2 3 2 6 2 3" xfId="21934" xr:uid="{00000000-0005-0000-0000-000077230000}"/>
    <cellStyle name="Entrada 2 3 2 6 2 4" xfId="27090" xr:uid="{00000000-0005-0000-0000-000078230000}"/>
    <cellStyle name="Entrada 2 3 2 6 2 5" xfId="32829" xr:uid="{00000000-0005-0000-0000-000079230000}"/>
    <cellStyle name="Entrada 2 3 2 6 2 6" xfId="36504" xr:uid="{00000000-0005-0000-0000-00007A230000}"/>
    <cellStyle name="Entrada 2 3 2 6 2 7" xfId="39230" xr:uid="{00000000-0005-0000-0000-00007B230000}"/>
    <cellStyle name="Entrada 2 3 2 6 3" xfId="13414" xr:uid="{00000000-0005-0000-0000-00007C230000}"/>
    <cellStyle name="Entrada 2 3 2 6 4" xfId="20412" xr:uid="{00000000-0005-0000-0000-00007D230000}"/>
    <cellStyle name="Entrada 2 3 2 6 5" xfId="20046" xr:uid="{00000000-0005-0000-0000-00007E230000}"/>
    <cellStyle name="Entrada 2 3 2 6 6" xfId="22845" xr:uid="{00000000-0005-0000-0000-00007F230000}"/>
    <cellStyle name="Entrada 2 3 2 6 7" xfId="31886" xr:uid="{00000000-0005-0000-0000-000080230000}"/>
    <cellStyle name="Entrada 2 3 2 6 8" xfId="25827" xr:uid="{00000000-0005-0000-0000-000081230000}"/>
    <cellStyle name="Entrada 2 3 2 6 9" xfId="31257" xr:uid="{00000000-0005-0000-0000-000082230000}"/>
    <cellStyle name="Entrada 2 3 2 7" xfId="5779" xr:uid="{00000000-0005-0000-0000-000083230000}"/>
    <cellStyle name="Entrada 2 3 2 7 2" xfId="14933" xr:uid="{00000000-0005-0000-0000-000084230000}"/>
    <cellStyle name="Entrada 2 3 2 7 3" xfId="21929" xr:uid="{00000000-0005-0000-0000-000085230000}"/>
    <cellStyle name="Entrada 2 3 2 7 4" xfId="29485" xr:uid="{00000000-0005-0000-0000-000086230000}"/>
    <cellStyle name="Entrada 2 3 2 7 5" xfId="32824" xr:uid="{00000000-0005-0000-0000-000087230000}"/>
    <cellStyle name="Entrada 2 3 2 7 6" xfId="36499" xr:uid="{00000000-0005-0000-0000-000088230000}"/>
    <cellStyle name="Entrada 2 3 2 7 7" xfId="39225" xr:uid="{00000000-0005-0000-0000-000089230000}"/>
    <cellStyle name="Entrada 2 3 2 8" xfId="11022" xr:uid="{00000000-0005-0000-0000-00008A230000}"/>
    <cellStyle name="Entrada 2 3 2 9" xfId="15503" xr:uid="{00000000-0005-0000-0000-00008B230000}"/>
    <cellStyle name="Entrada 2 3 3" xfId="2273" xr:uid="{00000000-0005-0000-0000-00008C230000}"/>
    <cellStyle name="Entrada 2 3 3 10" xfId="22726" xr:uid="{00000000-0005-0000-0000-00008D230000}"/>
    <cellStyle name="Entrada 2 3 3 11" xfId="26104" xr:uid="{00000000-0005-0000-0000-00008E230000}"/>
    <cellStyle name="Entrada 2 3 3 12" xfId="26609" xr:uid="{00000000-0005-0000-0000-00008F230000}"/>
    <cellStyle name="Entrada 2 3 3 13" xfId="34169" xr:uid="{00000000-0005-0000-0000-000090230000}"/>
    <cellStyle name="Entrada 2 3 3 14" xfId="37731" xr:uid="{00000000-0005-0000-0000-000091230000}"/>
    <cellStyle name="Entrada 2 3 3 2" xfId="2673" xr:uid="{00000000-0005-0000-0000-000092230000}"/>
    <cellStyle name="Entrada 2 3 3 2 2" xfId="5786" xr:uid="{00000000-0005-0000-0000-000093230000}"/>
    <cellStyle name="Entrada 2 3 3 2 2 2" xfId="14940" xr:uid="{00000000-0005-0000-0000-000094230000}"/>
    <cellStyle name="Entrada 2 3 3 2 2 3" xfId="21936" xr:uid="{00000000-0005-0000-0000-000095230000}"/>
    <cellStyle name="Entrada 2 3 3 2 2 4" xfId="22812" xr:uid="{00000000-0005-0000-0000-000096230000}"/>
    <cellStyle name="Entrada 2 3 3 2 2 5" xfId="32831" xr:uid="{00000000-0005-0000-0000-000097230000}"/>
    <cellStyle name="Entrada 2 3 3 2 2 6" xfId="36506" xr:uid="{00000000-0005-0000-0000-000098230000}"/>
    <cellStyle name="Entrada 2 3 3 2 2 7" xfId="39232" xr:uid="{00000000-0005-0000-0000-000099230000}"/>
    <cellStyle name="Entrada 2 3 3 2 3" xfId="11827" xr:uid="{00000000-0005-0000-0000-00009A230000}"/>
    <cellStyle name="Entrada 2 3 3 2 4" xfId="18830" xr:uid="{00000000-0005-0000-0000-00009B230000}"/>
    <cellStyle name="Entrada 2 3 3 2 5" xfId="28437" xr:uid="{00000000-0005-0000-0000-00009C230000}"/>
    <cellStyle name="Entrada 2 3 3 2 6" xfId="25322" xr:uid="{00000000-0005-0000-0000-00009D230000}"/>
    <cellStyle name="Entrada 2 3 3 2 7" xfId="9520" xr:uid="{00000000-0005-0000-0000-00009E230000}"/>
    <cellStyle name="Entrada 2 3 3 2 8" xfId="25783" xr:uid="{00000000-0005-0000-0000-00009F230000}"/>
    <cellStyle name="Entrada 2 3 3 2 9" xfId="31315" xr:uid="{00000000-0005-0000-0000-0000A0230000}"/>
    <cellStyle name="Entrada 2 3 3 3" xfId="3955" xr:uid="{00000000-0005-0000-0000-0000A1230000}"/>
    <cellStyle name="Entrada 2 3 3 3 2" xfId="5787" xr:uid="{00000000-0005-0000-0000-0000A2230000}"/>
    <cellStyle name="Entrada 2 3 3 3 2 2" xfId="14941" xr:uid="{00000000-0005-0000-0000-0000A3230000}"/>
    <cellStyle name="Entrada 2 3 3 3 2 3" xfId="21937" xr:uid="{00000000-0005-0000-0000-0000A4230000}"/>
    <cellStyle name="Entrada 2 3 3 3 2 4" xfId="27091" xr:uid="{00000000-0005-0000-0000-0000A5230000}"/>
    <cellStyle name="Entrada 2 3 3 3 2 5" xfId="32832" xr:uid="{00000000-0005-0000-0000-0000A6230000}"/>
    <cellStyle name="Entrada 2 3 3 3 2 6" xfId="36507" xr:uid="{00000000-0005-0000-0000-0000A7230000}"/>
    <cellStyle name="Entrada 2 3 3 3 2 7" xfId="39233" xr:uid="{00000000-0005-0000-0000-0000A8230000}"/>
    <cellStyle name="Entrada 2 3 3 3 3" xfId="13109" xr:uid="{00000000-0005-0000-0000-0000A9230000}"/>
    <cellStyle name="Entrada 2 3 3 3 4" xfId="20107" xr:uid="{00000000-0005-0000-0000-0000AA230000}"/>
    <cellStyle name="Entrada 2 3 3 3 5" xfId="27852" xr:uid="{00000000-0005-0000-0000-0000AB230000}"/>
    <cellStyle name="Entrada 2 3 3 3 6" xfId="28898" xr:uid="{00000000-0005-0000-0000-0000AC230000}"/>
    <cellStyle name="Entrada 2 3 3 3 7" xfId="29330" xr:uid="{00000000-0005-0000-0000-0000AD230000}"/>
    <cellStyle name="Entrada 2 3 3 3 8" xfId="25354" xr:uid="{00000000-0005-0000-0000-0000AE230000}"/>
    <cellStyle name="Entrada 2 3 3 3 9" xfId="31261" xr:uid="{00000000-0005-0000-0000-0000AF230000}"/>
    <cellStyle name="Entrada 2 3 3 4" xfId="4393" xr:uid="{00000000-0005-0000-0000-0000B0230000}"/>
    <cellStyle name="Entrada 2 3 3 4 2" xfId="5788" xr:uid="{00000000-0005-0000-0000-0000B1230000}"/>
    <cellStyle name="Entrada 2 3 3 4 2 2" xfId="14942" xr:uid="{00000000-0005-0000-0000-0000B2230000}"/>
    <cellStyle name="Entrada 2 3 3 4 2 3" xfId="21938" xr:uid="{00000000-0005-0000-0000-0000B3230000}"/>
    <cellStyle name="Entrada 2 3 3 4 2 4" xfId="17408" xr:uid="{00000000-0005-0000-0000-0000B4230000}"/>
    <cellStyle name="Entrada 2 3 3 4 2 5" xfId="32833" xr:uid="{00000000-0005-0000-0000-0000B5230000}"/>
    <cellStyle name="Entrada 2 3 3 4 2 6" xfId="36508" xr:uid="{00000000-0005-0000-0000-0000B6230000}"/>
    <cellStyle name="Entrada 2 3 3 4 2 7" xfId="39234" xr:uid="{00000000-0005-0000-0000-0000B7230000}"/>
    <cellStyle name="Entrada 2 3 3 4 3" xfId="13547" xr:uid="{00000000-0005-0000-0000-0000B8230000}"/>
    <cellStyle name="Entrada 2 3 3 4 4" xfId="20545" xr:uid="{00000000-0005-0000-0000-0000B9230000}"/>
    <cellStyle name="Entrada 2 3 3 4 5" xfId="24404" xr:uid="{00000000-0005-0000-0000-0000BA230000}"/>
    <cellStyle name="Entrada 2 3 3 4 6" xfId="21234" xr:uid="{00000000-0005-0000-0000-0000BB230000}"/>
    <cellStyle name="Entrada 2 3 3 4 7" xfId="31883" xr:uid="{00000000-0005-0000-0000-0000BC230000}"/>
    <cellStyle name="Entrada 2 3 3 4 8" xfId="28804" xr:uid="{00000000-0005-0000-0000-0000BD230000}"/>
    <cellStyle name="Entrada 2 3 3 4 9" xfId="27885" xr:uid="{00000000-0005-0000-0000-0000BE230000}"/>
    <cellStyle name="Entrada 2 3 3 5" xfId="4647" xr:uid="{00000000-0005-0000-0000-0000BF230000}"/>
    <cellStyle name="Entrada 2 3 3 5 2" xfId="5789" xr:uid="{00000000-0005-0000-0000-0000C0230000}"/>
    <cellStyle name="Entrada 2 3 3 5 2 2" xfId="14943" xr:uid="{00000000-0005-0000-0000-0000C1230000}"/>
    <cellStyle name="Entrada 2 3 3 5 2 3" xfId="21939" xr:uid="{00000000-0005-0000-0000-0000C2230000}"/>
    <cellStyle name="Entrada 2 3 3 5 2 4" xfId="27092" xr:uid="{00000000-0005-0000-0000-0000C3230000}"/>
    <cellStyle name="Entrada 2 3 3 5 2 5" xfId="32834" xr:uid="{00000000-0005-0000-0000-0000C4230000}"/>
    <cellStyle name="Entrada 2 3 3 5 2 6" xfId="36509" xr:uid="{00000000-0005-0000-0000-0000C5230000}"/>
    <cellStyle name="Entrada 2 3 3 5 2 7" xfId="39235" xr:uid="{00000000-0005-0000-0000-0000C6230000}"/>
    <cellStyle name="Entrada 2 3 3 5 3" xfId="13801" xr:uid="{00000000-0005-0000-0000-0000C7230000}"/>
    <cellStyle name="Entrada 2 3 3 5 4" xfId="20799" xr:uid="{00000000-0005-0000-0000-0000C8230000}"/>
    <cellStyle name="Entrada 2 3 3 5 5" xfId="10152" xr:uid="{00000000-0005-0000-0000-0000C9230000}"/>
    <cellStyle name="Entrada 2 3 3 5 6" xfId="24098" xr:uid="{00000000-0005-0000-0000-0000CA230000}"/>
    <cellStyle name="Entrada 2 3 3 5 7" xfId="26821" xr:uid="{00000000-0005-0000-0000-0000CB230000}"/>
    <cellStyle name="Entrada 2 3 3 5 8" xfId="31783" xr:uid="{00000000-0005-0000-0000-0000CC230000}"/>
    <cellStyle name="Entrada 2 3 3 5 9" xfId="35463" xr:uid="{00000000-0005-0000-0000-0000CD230000}"/>
    <cellStyle name="Entrada 2 3 3 6" xfId="4893" xr:uid="{00000000-0005-0000-0000-0000CE230000}"/>
    <cellStyle name="Entrada 2 3 3 6 2" xfId="5790" xr:uid="{00000000-0005-0000-0000-0000CF230000}"/>
    <cellStyle name="Entrada 2 3 3 6 2 2" xfId="14944" xr:uid="{00000000-0005-0000-0000-0000D0230000}"/>
    <cellStyle name="Entrada 2 3 3 6 2 3" xfId="21940" xr:uid="{00000000-0005-0000-0000-0000D1230000}"/>
    <cellStyle name="Entrada 2 3 3 6 2 4" xfId="27089" xr:uid="{00000000-0005-0000-0000-0000D2230000}"/>
    <cellStyle name="Entrada 2 3 3 6 2 5" xfId="32835" xr:uid="{00000000-0005-0000-0000-0000D3230000}"/>
    <cellStyle name="Entrada 2 3 3 6 2 6" xfId="36510" xr:uid="{00000000-0005-0000-0000-0000D4230000}"/>
    <cellStyle name="Entrada 2 3 3 6 2 7" xfId="39236" xr:uid="{00000000-0005-0000-0000-0000D5230000}"/>
    <cellStyle name="Entrada 2 3 3 6 3" xfId="14047" xr:uid="{00000000-0005-0000-0000-0000D6230000}"/>
    <cellStyle name="Entrada 2 3 3 6 4" xfId="21045" xr:uid="{00000000-0005-0000-0000-0000D7230000}"/>
    <cellStyle name="Entrada 2 3 3 6 5" xfId="10147" xr:uid="{00000000-0005-0000-0000-0000D8230000}"/>
    <cellStyle name="Entrada 2 3 3 6 6" xfId="20026" xr:uid="{00000000-0005-0000-0000-0000D9230000}"/>
    <cellStyle name="Entrada 2 3 3 6 7" xfId="31939" xr:uid="{00000000-0005-0000-0000-0000DA230000}"/>
    <cellStyle name="Entrada 2 3 3 6 8" xfId="35617" xr:uid="{00000000-0005-0000-0000-0000DB230000}"/>
    <cellStyle name="Entrada 2 3 3 6 9" xfId="38528" xr:uid="{00000000-0005-0000-0000-0000DC230000}"/>
    <cellStyle name="Entrada 2 3 3 7" xfId="5785" xr:uid="{00000000-0005-0000-0000-0000DD230000}"/>
    <cellStyle name="Entrada 2 3 3 7 2" xfId="14939" xr:uid="{00000000-0005-0000-0000-0000DE230000}"/>
    <cellStyle name="Entrada 2 3 3 7 3" xfId="21935" xr:uid="{00000000-0005-0000-0000-0000DF230000}"/>
    <cellStyle name="Entrada 2 3 3 7 4" xfId="24888" xr:uid="{00000000-0005-0000-0000-0000E0230000}"/>
    <cellStyle name="Entrada 2 3 3 7 5" xfId="32830" xr:uid="{00000000-0005-0000-0000-0000E1230000}"/>
    <cellStyle name="Entrada 2 3 3 7 6" xfId="36505" xr:uid="{00000000-0005-0000-0000-0000E2230000}"/>
    <cellStyle name="Entrada 2 3 3 7 7" xfId="39231" xr:uid="{00000000-0005-0000-0000-0000E3230000}"/>
    <cellStyle name="Entrada 2 3 3 8" xfId="11427" xr:uid="{00000000-0005-0000-0000-0000E4230000}"/>
    <cellStyle name="Entrada 2 3 3 9" xfId="18430" xr:uid="{00000000-0005-0000-0000-0000E5230000}"/>
    <cellStyle name="Entrada 2 3 4" xfId="1796" xr:uid="{00000000-0005-0000-0000-0000E6230000}"/>
    <cellStyle name="Entrada 2 3 4 10" xfId="22882" xr:uid="{00000000-0005-0000-0000-0000E7230000}"/>
    <cellStyle name="Entrada 2 3 4 11" xfId="23186" xr:uid="{00000000-0005-0000-0000-0000E8230000}"/>
    <cellStyle name="Entrada 2 3 4 12" xfId="23015" xr:uid="{00000000-0005-0000-0000-0000E9230000}"/>
    <cellStyle name="Entrada 2 3 4 13" xfId="34860" xr:uid="{00000000-0005-0000-0000-0000EA230000}"/>
    <cellStyle name="Entrada 2 3 4 14" xfId="38355" xr:uid="{00000000-0005-0000-0000-0000EB230000}"/>
    <cellStyle name="Entrada 2 3 4 2" xfId="2544" xr:uid="{00000000-0005-0000-0000-0000EC230000}"/>
    <cellStyle name="Entrada 2 3 4 2 2" xfId="5792" xr:uid="{00000000-0005-0000-0000-0000ED230000}"/>
    <cellStyle name="Entrada 2 3 4 2 2 2" xfId="14946" xr:uid="{00000000-0005-0000-0000-0000EE230000}"/>
    <cellStyle name="Entrada 2 3 4 2 2 3" xfId="21942" xr:uid="{00000000-0005-0000-0000-0000EF230000}"/>
    <cellStyle name="Entrada 2 3 4 2 2 4" xfId="10227" xr:uid="{00000000-0005-0000-0000-0000F0230000}"/>
    <cellStyle name="Entrada 2 3 4 2 2 5" xfId="32837" xr:uid="{00000000-0005-0000-0000-0000F1230000}"/>
    <cellStyle name="Entrada 2 3 4 2 2 6" xfId="36512" xr:uid="{00000000-0005-0000-0000-0000F2230000}"/>
    <cellStyle name="Entrada 2 3 4 2 2 7" xfId="39238" xr:uid="{00000000-0005-0000-0000-0000F3230000}"/>
    <cellStyle name="Entrada 2 3 4 2 3" xfId="11698" xr:uid="{00000000-0005-0000-0000-0000F4230000}"/>
    <cellStyle name="Entrada 2 3 4 2 4" xfId="18701" xr:uid="{00000000-0005-0000-0000-0000F5230000}"/>
    <cellStyle name="Entrada 2 3 4 2 5" xfId="9642" xr:uid="{00000000-0005-0000-0000-0000F6230000}"/>
    <cellStyle name="Entrada 2 3 4 2 6" xfId="26241" xr:uid="{00000000-0005-0000-0000-0000F7230000}"/>
    <cellStyle name="Entrada 2 3 4 2 7" xfId="30060" xr:uid="{00000000-0005-0000-0000-0000F8230000}"/>
    <cellStyle name="Entrada 2 3 4 2 8" xfId="34037" xr:uid="{00000000-0005-0000-0000-0000F9230000}"/>
    <cellStyle name="Entrada 2 3 4 2 9" xfId="37599" xr:uid="{00000000-0005-0000-0000-0000FA230000}"/>
    <cellStyle name="Entrada 2 3 4 3" xfId="3715" xr:uid="{00000000-0005-0000-0000-0000FB230000}"/>
    <cellStyle name="Entrada 2 3 4 3 2" xfId="5793" xr:uid="{00000000-0005-0000-0000-0000FC230000}"/>
    <cellStyle name="Entrada 2 3 4 3 2 2" xfId="14947" xr:uid="{00000000-0005-0000-0000-0000FD230000}"/>
    <cellStyle name="Entrada 2 3 4 3 2 3" xfId="21943" xr:uid="{00000000-0005-0000-0000-0000FE230000}"/>
    <cellStyle name="Entrada 2 3 4 3 2 4" xfId="27094" xr:uid="{00000000-0005-0000-0000-0000FF230000}"/>
    <cellStyle name="Entrada 2 3 4 3 2 5" xfId="32838" xr:uid="{00000000-0005-0000-0000-000000240000}"/>
    <cellStyle name="Entrada 2 3 4 3 2 6" xfId="36513" xr:uid="{00000000-0005-0000-0000-000001240000}"/>
    <cellStyle name="Entrada 2 3 4 3 2 7" xfId="39239" xr:uid="{00000000-0005-0000-0000-000002240000}"/>
    <cellStyle name="Entrada 2 3 4 3 3" xfId="12869" xr:uid="{00000000-0005-0000-0000-000003240000}"/>
    <cellStyle name="Entrada 2 3 4 3 4" xfId="19868" xr:uid="{00000000-0005-0000-0000-000004240000}"/>
    <cellStyle name="Entrada 2 3 4 3 5" xfId="23260" xr:uid="{00000000-0005-0000-0000-000005240000}"/>
    <cellStyle name="Entrada 2 3 4 3 6" xfId="21325" xr:uid="{00000000-0005-0000-0000-000006240000}"/>
    <cellStyle name="Entrada 2 3 4 3 7" xfId="29536" xr:uid="{00000000-0005-0000-0000-000007240000}"/>
    <cellStyle name="Entrada 2 3 4 3 8" xfId="33553" xr:uid="{00000000-0005-0000-0000-000008240000}"/>
    <cellStyle name="Entrada 2 3 4 3 9" xfId="37221" xr:uid="{00000000-0005-0000-0000-000009240000}"/>
    <cellStyle name="Entrada 2 3 4 4" xfId="4220" xr:uid="{00000000-0005-0000-0000-00000A240000}"/>
    <cellStyle name="Entrada 2 3 4 4 2" xfId="5794" xr:uid="{00000000-0005-0000-0000-00000B240000}"/>
    <cellStyle name="Entrada 2 3 4 4 2 2" xfId="14948" xr:uid="{00000000-0005-0000-0000-00000C240000}"/>
    <cellStyle name="Entrada 2 3 4 4 2 3" xfId="21944" xr:uid="{00000000-0005-0000-0000-00000D240000}"/>
    <cellStyle name="Entrada 2 3 4 4 2 4" xfId="22814" xr:uid="{00000000-0005-0000-0000-00000E240000}"/>
    <cellStyle name="Entrada 2 3 4 4 2 5" xfId="32839" xr:uid="{00000000-0005-0000-0000-00000F240000}"/>
    <cellStyle name="Entrada 2 3 4 4 2 6" xfId="36514" xr:uid="{00000000-0005-0000-0000-000010240000}"/>
    <cellStyle name="Entrada 2 3 4 4 2 7" xfId="39240" xr:uid="{00000000-0005-0000-0000-000011240000}"/>
    <cellStyle name="Entrada 2 3 4 4 3" xfId="13374" xr:uid="{00000000-0005-0000-0000-000012240000}"/>
    <cellStyle name="Entrada 2 3 4 4 4" xfId="20372" xr:uid="{00000000-0005-0000-0000-000013240000}"/>
    <cellStyle name="Entrada 2 3 4 4 5" xfId="27722" xr:uid="{00000000-0005-0000-0000-000014240000}"/>
    <cellStyle name="Entrada 2 3 4 4 6" xfId="29218" xr:uid="{00000000-0005-0000-0000-000015240000}"/>
    <cellStyle name="Entrada 2 3 4 4 7" xfId="27266" xr:uid="{00000000-0005-0000-0000-000016240000}"/>
    <cellStyle name="Entrada 2 3 4 4 8" xfId="29405" xr:uid="{00000000-0005-0000-0000-000017240000}"/>
    <cellStyle name="Entrada 2 3 4 4 9" xfId="35034" xr:uid="{00000000-0005-0000-0000-000018240000}"/>
    <cellStyle name="Entrada 2 3 4 5" xfId="4197" xr:uid="{00000000-0005-0000-0000-000019240000}"/>
    <cellStyle name="Entrada 2 3 4 5 2" xfId="5795" xr:uid="{00000000-0005-0000-0000-00001A240000}"/>
    <cellStyle name="Entrada 2 3 4 5 2 2" xfId="14949" xr:uid="{00000000-0005-0000-0000-00001B240000}"/>
    <cellStyle name="Entrada 2 3 4 5 2 3" xfId="21945" xr:uid="{00000000-0005-0000-0000-00001C240000}"/>
    <cellStyle name="Entrada 2 3 4 5 2 4" xfId="27095" xr:uid="{00000000-0005-0000-0000-00001D240000}"/>
    <cellStyle name="Entrada 2 3 4 5 2 5" xfId="32840" xr:uid="{00000000-0005-0000-0000-00001E240000}"/>
    <cellStyle name="Entrada 2 3 4 5 2 6" xfId="36515" xr:uid="{00000000-0005-0000-0000-00001F240000}"/>
    <cellStyle name="Entrada 2 3 4 5 2 7" xfId="39241" xr:uid="{00000000-0005-0000-0000-000020240000}"/>
    <cellStyle name="Entrada 2 3 4 5 3" xfId="13351" xr:uid="{00000000-0005-0000-0000-000021240000}"/>
    <cellStyle name="Entrada 2 3 4 5 4" xfId="20349" xr:uid="{00000000-0005-0000-0000-000022240000}"/>
    <cellStyle name="Entrada 2 3 4 5 5" xfId="24736" xr:uid="{00000000-0005-0000-0000-000023240000}"/>
    <cellStyle name="Entrada 2 3 4 5 6" xfId="25204" xr:uid="{00000000-0005-0000-0000-000024240000}"/>
    <cellStyle name="Entrada 2 3 4 5 7" xfId="29363" xr:uid="{00000000-0005-0000-0000-000025240000}"/>
    <cellStyle name="Entrada 2 3 4 5 8" xfId="33372" xr:uid="{00000000-0005-0000-0000-000026240000}"/>
    <cellStyle name="Entrada 2 3 4 5 9" xfId="37047" xr:uid="{00000000-0005-0000-0000-000027240000}"/>
    <cellStyle name="Entrada 2 3 4 6" xfId="2887" xr:uid="{00000000-0005-0000-0000-000028240000}"/>
    <cellStyle name="Entrada 2 3 4 6 2" xfId="5796" xr:uid="{00000000-0005-0000-0000-000029240000}"/>
    <cellStyle name="Entrada 2 3 4 6 2 2" xfId="14950" xr:uid="{00000000-0005-0000-0000-00002A240000}"/>
    <cellStyle name="Entrada 2 3 4 6 2 3" xfId="21946" xr:uid="{00000000-0005-0000-0000-00002B240000}"/>
    <cellStyle name="Entrada 2 3 4 6 2 4" xfId="24295" xr:uid="{00000000-0005-0000-0000-00002C240000}"/>
    <cellStyle name="Entrada 2 3 4 6 2 5" xfId="32841" xr:uid="{00000000-0005-0000-0000-00002D240000}"/>
    <cellStyle name="Entrada 2 3 4 6 2 6" xfId="36516" xr:uid="{00000000-0005-0000-0000-00002E240000}"/>
    <cellStyle name="Entrada 2 3 4 6 2 7" xfId="39242" xr:uid="{00000000-0005-0000-0000-00002F240000}"/>
    <cellStyle name="Entrada 2 3 4 6 3" xfId="12041" xr:uid="{00000000-0005-0000-0000-000030240000}"/>
    <cellStyle name="Entrada 2 3 4 6 4" xfId="19044" xr:uid="{00000000-0005-0000-0000-000031240000}"/>
    <cellStyle name="Entrada 2 3 4 6 5" xfId="24658" xr:uid="{00000000-0005-0000-0000-000032240000}"/>
    <cellStyle name="Entrada 2 3 4 6 6" xfId="17682" xr:uid="{00000000-0005-0000-0000-000033240000}"/>
    <cellStyle name="Entrada 2 3 4 6 7" xfId="29891" xr:uid="{00000000-0005-0000-0000-000034240000}"/>
    <cellStyle name="Entrada 2 3 4 6 8" xfId="22926" xr:uid="{00000000-0005-0000-0000-000035240000}"/>
    <cellStyle name="Entrada 2 3 4 6 9" xfId="31416" xr:uid="{00000000-0005-0000-0000-000036240000}"/>
    <cellStyle name="Entrada 2 3 4 7" xfId="5791" xr:uid="{00000000-0005-0000-0000-000037240000}"/>
    <cellStyle name="Entrada 2 3 4 7 2" xfId="14945" xr:uid="{00000000-0005-0000-0000-000038240000}"/>
    <cellStyle name="Entrada 2 3 4 7 3" xfId="21941" xr:uid="{00000000-0005-0000-0000-000039240000}"/>
    <cellStyle name="Entrada 2 3 4 7 4" xfId="27096" xr:uid="{00000000-0005-0000-0000-00003A240000}"/>
    <cellStyle name="Entrada 2 3 4 7 5" xfId="32836" xr:uid="{00000000-0005-0000-0000-00003B240000}"/>
    <cellStyle name="Entrada 2 3 4 7 6" xfId="36511" xr:uid="{00000000-0005-0000-0000-00003C240000}"/>
    <cellStyle name="Entrada 2 3 4 7 7" xfId="39237" xr:uid="{00000000-0005-0000-0000-00003D240000}"/>
    <cellStyle name="Entrada 2 3 4 8" xfId="10950" xr:uid="{00000000-0005-0000-0000-00003E240000}"/>
    <cellStyle name="Entrada 2 3 4 9" xfId="9228" xr:uid="{00000000-0005-0000-0000-00003F240000}"/>
    <cellStyle name="Entrada 2 3 5" xfId="2242" xr:uid="{00000000-0005-0000-0000-000040240000}"/>
    <cellStyle name="Entrada 2 3 5 10" xfId="17262" xr:uid="{00000000-0005-0000-0000-000041240000}"/>
    <cellStyle name="Entrada 2 3 5 11" xfId="25062" xr:uid="{00000000-0005-0000-0000-000042240000}"/>
    <cellStyle name="Entrada 2 3 5 12" xfId="30209" xr:uid="{00000000-0005-0000-0000-000043240000}"/>
    <cellStyle name="Entrada 2 3 5 13" xfId="34184" xr:uid="{00000000-0005-0000-0000-000044240000}"/>
    <cellStyle name="Entrada 2 3 5 14" xfId="37746" xr:uid="{00000000-0005-0000-0000-000045240000}"/>
    <cellStyle name="Entrada 2 3 5 2" xfId="2642" xr:uid="{00000000-0005-0000-0000-000046240000}"/>
    <cellStyle name="Entrada 2 3 5 2 2" xfId="5798" xr:uid="{00000000-0005-0000-0000-000047240000}"/>
    <cellStyle name="Entrada 2 3 5 2 2 2" xfId="14952" xr:uid="{00000000-0005-0000-0000-000048240000}"/>
    <cellStyle name="Entrada 2 3 5 2 2 3" xfId="21948" xr:uid="{00000000-0005-0000-0000-000049240000}"/>
    <cellStyle name="Entrada 2 3 5 2 2 4" xfId="27093" xr:uid="{00000000-0005-0000-0000-00004A240000}"/>
    <cellStyle name="Entrada 2 3 5 2 2 5" xfId="32843" xr:uid="{00000000-0005-0000-0000-00004B240000}"/>
    <cellStyle name="Entrada 2 3 5 2 2 6" xfId="36518" xr:uid="{00000000-0005-0000-0000-00004C240000}"/>
    <cellStyle name="Entrada 2 3 5 2 2 7" xfId="39244" xr:uid="{00000000-0005-0000-0000-00004D240000}"/>
    <cellStyle name="Entrada 2 3 5 2 3" xfId="11796" xr:uid="{00000000-0005-0000-0000-00004E240000}"/>
    <cellStyle name="Entrada 2 3 5 2 4" xfId="18799" xr:uid="{00000000-0005-0000-0000-00004F240000}"/>
    <cellStyle name="Entrada 2 3 5 2 5" xfId="19369" xr:uid="{00000000-0005-0000-0000-000050240000}"/>
    <cellStyle name="Entrada 2 3 5 2 6" xfId="26284" xr:uid="{00000000-0005-0000-0000-000051240000}"/>
    <cellStyle name="Entrada 2 3 5 2 7" xfId="17633" xr:uid="{00000000-0005-0000-0000-000052240000}"/>
    <cellStyle name="Entrada 2 3 5 2 8" xfId="31087" xr:uid="{00000000-0005-0000-0000-000053240000}"/>
    <cellStyle name="Entrada 2 3 5 2 9" xfId="31317" xr:uid="{00000000-0005-0000-0000-000054240000}"/>
    <cellStyle name="Entrada 2 3 5 3" xfId="3924" xr:uid="{00000000-0005-0000-0000-000055240000}"/>
    <cellStyle name="Entrada 2 3 5 3 2" xfId="5799" xr:uid="{00000000-0005-0000-0000-000056240000}"/>
    <cellStyle name="Entrada 2 3 5 3 2 2" xfId="14953" xr:uid="{00000000-0005-0000-0000-000057240000}"/>
    <cellStyle name="Entrada 2 3 5 3 2 3" xfId="21949" xr:uid="{00000000-0005-0000-0000-000058240000}"/>
    <cellStyle name="Entrada 2 3 5 3 2 4" xfId="24893" xr:uid="{00000000-0005-0000-0000-000059240000}"/>
    <cellStyle name="Entrada 2 3 5 3 2 5" xfId="32844" xr:uid="{00000000-0005-0000-0000-00005A240000}"/>
    <cellStyle name="Entrada 2 3 5 3 2 6" xfId="36519" xr:uid="{00000000-0005-0000-0000-00005B240000}"/>
    <cellStyle name="Entrada 2 3 5 3 2 7" xfId="39245" xr:uid="{00000000-0005-0000-0000-00005C240000}"/>
    <cellStyle name="Entrada 2 3 5 3 3" xfId="13078" xr:uid="{00000000-0005-0000-0000-00005D240000}"/>
    <cellStyle name="Entrada 2 3 5 3 4" xfId="20076" xr:uid="{00000000-0005-0000-0000-00005E240000}"/>
    <cellStyle name="Entrada 2 3 5 3 5" xfId="24105" xr:uid="{00000000-0005-0000-0000-00005F240000}"/>
    <cellStyle name="Entrada 2 3 5 3 6" xfId="26618" xr:uid="{00000000-0005-0000-0000-000060240000}"/>
    <cellStyle name="Entrada 2 3 5 3 7" xfId="28641" xr:uid="{00000000-0005-0000-0000-000061240000}"/>
    <cellStyle name="Entrada 2 3 5 3 8" xfId="31660" xr:uid="{00000000-0005-0000-0000-000062240000}"/>
    <cellStyle name="Entrada 2 3 5 3 9" xfId="35340" xr:uid="{00000000-0005-0000-0000-000063240000}"/>
    <cellStyle name="Entrada 2 3 5 4" xfId="4362" xr:uid="{00000000-0005-0000-0000-000064240000}"/>
    <cellStyle name="Entrada 2 3 5 4 2" xfId="5800" xr:uid="{00000000-0005-0000-0000-000065240000}"/>
    <cellStyle name="Entrada 2 3 5 4 2 2" xfId="14954" xr:uid="{00000000-0005-0000-0000-000066240000}"/>
    <cellStyle name="Entrada 2 3 5 4 2 3" xfId="21950" xr:uid="{00000000-0005-0000-0000-000067240000}"/>
    <cellStyle name="Entrada 2 3 5 4 2 4" xfId="18124" xr:uid="{00000000-0005-0000-0000-000068240000}"/>
    <cellStyle name="Entrada 2 3 5 4 2 5" xfId="32845" xr:uid="{00000000-0005-0000-0000-000069240000}"/>
    <cellStyle name="Entrada 2 3 5 4 2 6" xfId="36520" xr:uid="{00000000-0005-0000-0000-00006A240000}"/>
    <cellStyle name="Entrada 2 3 5 4 2 7" xfId="39246" xr:uid="{00000000-0005-0000-0000-00006B240000}"/>
    <cellStyle name="Entrada 2 3 5 4 3" xfId="13516" xr:uid="{00000000-0005-0000-0000-00006C240000}"/>
    <cellStyle name="Entrada 2 3 5 4 4" xfId="20514" xr:uid="{00000000-0005-0000-0000-00006D240000}"/>
    <cellStyle name="Entrada 2 3 5 4 5" xfId="27654" xr:uid="{00000000-0005-0000-0000-00006E240000}"/>
    <cellStyle name="Entrada 2 3 5 4 6" xfId="29227" xr:uid="{00000000-0005-0000-0000-00006F240000}"/>
    <cellStyle name="Entrada 2 3 5 4 7" xfId="25590" xr:uid="{00000000-0005-0000-0000-000070240000}"/>
    <cellStyle name="Entrada 2 3 5 4 8" xfId="31724" xr:uid="{00000000-0005-0000-0000-000071240000}"/>
    <cellStyle name="Entrada 2 3 5 4 9" xfId="35404" xr:uid="{00000000-0005-0000-0000-000072240000}"/>
    <cellStyle name="Entrada 2 3 5 5" xfId="4616" xr:uid="{00000000-0005-0000-0000-000073240000}"/>
    <cellStyle name="Entrada 2 3 5 5 2" xfId="5801" xr:uid="{00000000-0005-0000-0000-000074240000}"/>
    <cellStyle name="Entrada 2 3 5 5 2 2" xfId="14955" xr:uid="{00000000-0005-0000-0000-000075240000}"/>
    <cellStyle name="Entrada 2 3 5 5 2 3" xfId="21951" xr:uid="{00000000-0005-0000-0000-000076240000}"/>
    <cellStyle name="Entrada 2 3 5 5 2 4" xfId="27098" xr:uid="{00000000-0005-0000-0000-000077240000}"/>
    <cellStyle name="Entrada 2 3 5 5 2 5" xfId="32846" xr:uid="{00000000-0005-0000-0000-000078240000}"/>
    <cellStyle name="Entrada 2 3 5 5 2 6" xfId="36521" xr:uid="{00000000-0005-0000-0000-000079240000}"/>
    <cellStyle name="Entrada 2 3 5 5 2 7" xfId="39247" xr:uid="{00000000-0005-0000-0000-00007A240000}"/>
    <cellStyle name="Entrada 2 3 5 5 3" xfId="13770" xr:uid="{00000000-0005-0000-0000-00007B240000}"/>
    <cellStyle name="Entrada 2 3 5 5 4" xfId="20768" xr:uid="{00000000-0005-0000-0000-00007C240000}"/>
    <cellStyle name="Entrada 2 3 5 5 5" xfId="17427" xr:uid="{00000000-0005-0000-0000-00007D240000}"/>
    <cellStyle name="Entrada 2 3 5 5 6" xfId="24422" xr:uid="{00000000-0005-0000-0000-00007E240000}"/>
    <cellStyle name="Entrada 2 3 5 5 7" xfId="26461" xr:uid="{00000000-0005-0000-0000-00007F240000}"/>
    <cellStyle name="Entrada 2 3 5 5 8" xfId="22435" xr:uid="{00000000-0005-0000-0000-000080240000}"/>
    <cellStyle name="Entrada 2 3 5 5 9" xfId="17422" xr:uid="{00000000-0005-0000-0000-000081240000}"/>
    <cellStyle name="Entrada 2 3 5 6" xfId="4862" xr:uid="{00000000-0005-0000-0000-000082240000}"/>
    <cellStyle name="Entrada 2 3 5 6 2" xfId="5802" xr:uid="{00000000-0005-0000-0000-000083240000}"/>
    <cellStyle name="Entrada 2 3 5 6 2 2" xfId="14956" xr:uid="{00000000-0005-0000-0000-000084240000}"/>
    <cellStyle name="Entrada 2 3 5 6 2 3" xfId="21952" xr:uid="{00000000-0005-0000-0000-000085240000}"/>
    <cellStyle name="Entrada 2 3 5 6 2 4" xfId="18342" xr:uid="{00000000-0005-0000-0000-000086240000}"/>
    <cellStyle name="Entrada 2 3 5 6 2 5" xfId="32847" xr:uid="{00000000-0005-0000-0000-000087240000}"/>
    <cellStyle name="Entrada 2 3 5 6 2 6" xfId="36522" xr:uid="{00000000-0005-0000-0000-000088240000}"/>
    <cellStyle name="Entrada 2 3 5 6 2 7" xfId="39248" xr:uid="{00000000-0005-0000-0000-000089240000}"/>
    <cellStyle name="Entrada 2 3 5 6 3" xfId="14016" xr:uid="{00000000-0005-0000-0000-00008A240000}"/>
    <cellStyle name="Entrada 2 3 5 6 4" xfId="21014" xr:uid="{00000000-0005-0000-0000-00008B240000}"/>
    <cellStyle name="Entrada 2 3 5 6 5" xfId="27407" xr:uid="{00000000-0005-0000-0000-00008C240000}"/>
    <cellStyle name="Entrada 2 3 5 6 6" xfId="29279" xr:uid="{00000000-0005-0000-0000-00008D240000}"/>
    <cellStyle name="Entrada 2 3 5 6 7" xfId="19790" xr:uid="{00000000-0005-0000-0000-00008E240000}"/>
    <cellStyle name="Entrada 2 3 5 6 8" xfId="35586" xr:uid="{00000000-0005-0000-0000-00008F240000}"/>
    <cellStyle name="Entrada 2 3 5 6 9" xfId="38497" xr:uid="{00000000-0005-0000-0000-000090240000}"/>
    <cellStyle name="Entrada 2 3 5 7" xfId="5797" xr:uid="{00000000-0005-0000-0000-000091240000}"/>
    <cellStyle name="Entrada 2 3 5 7 2" xfId="14951" xr:uid="{00000000-0005-0000-0000-000092240000}"/>
    <cellStyle name="Entrada 2 3 5 7 3" xfId="21947" xr:uid="{00000000-0005-0000-0000-000093240000}"/>
    <cellStyle name="Entrada 2 3 5 7 4" xfId="27099" xr:uid="{00000000-0005-0000-0000-000094240000}"/>
    <cellStyle name="Entrada 2 3 5 7 5" xfId="32842" xr:uid="{00000000-0005-0000-0000-000095240000}"/>
    <cellStyle name="Entrada 2 3 5 7 6" xfId="36517" xr:uid="{00000000-0005-0000-0000-000096240000}"/>
    <cellStyle name="Entrada 2 3 5 7 7" xfId="39243" xr:uid="{00000000-0005-0000-0000-000097240000}"/>
    <cellStyle name="Entrada 2 3 5 8" xfId="11396" xr:uid="{00000000-0005-0000-0000-000098240000}"/>
    <cellStyle name="Entrada 2 3 5 9" xfId="18399" xr:uid="{00000000-0005-0000-0000-000099240000}"/>
    <cellStyle name="Entrada 2 3 6" xfId="1629" xr:uid="{00000000-0005-0000-0000-00009A240000}"/>
    <cellStyle name="Entrada 2 3 6 10" xfId="29048" xr:uid="{00000000-0005-0000-0000-00009B240000}"/>
    <cellStyle name="Entrada 2 3 6 11" xfId="31004" xr:uid="{00000000-0005-0000-0000-00009C240000}"/>
    <cellStyle name="Entrada 2 3 6 12" xfId="31047" xr:uid="{00000000-0005-0000-0000-00009D240000}"/>
    <cellStyle name="Entrada 2 3 6 13" xfId="31340" xr:uid="{00000000-0005-0000-0000-00009E240000}"/>
    <cellStyle name="Entrada 2 3 6 2" xfId="3285" xr:uid="{00000000-0005-0000-0000-00009F240000}"/>
    <cellStyle name="Entrada 2 3 6 2 2" xfId="5804" xr:uid="{00000000-0005-0000-0000-0000A0240000}"/>
    <cellStyle name="Entrada 2 3 6 2 2 2" xfId="14958" xr:uid="{00000000-0005-0000-0000-0000A1240000}"/>
    <cellStyle name="Entrada 2 3 6 2 2 3" xfId="21954" xr:uid="{00000000-0005-0000-0000-0000A2240000}"/>
    <cellStyle name="Entrada 2 3 6 2 2 4" xfId="24302" xr:uid="{00000000-0005-0000-0000-0000A3240000}"/>
    <cellStyle name="Entrada 2 3 6 2 2 5" xfId="32849" xr:uid="{00000000-0005-0000-0000-0000A4240000}"/>
    <cellStyle name="Entrada 2 3 6 2 2 6" xfId="36524" xr:uid="{00000000-0005-0000-0000-0000A5240000}"/>
    <cellStyle name="Entrada 2 3 6 2 2 7" xfId="39250" xr:uid="{00000000-0005-0000-0000-0000A6240000}"/>
    <cellStyle name="Entrada 2 3 6 2 3" xfId="12439" xr:uid="{00000000-0005-0000-0000-0000A7240000}"/>
    <cellStyle name="Entrada 2 3 6 2 4" xfId="19441" xr:uid="{00000000-0005-0000-0000-0000A8240000}"/>
    <cellStyle name="Entrada 2 3 6 2 5" xfId="28179" xr:uid="{00000000-0005-0000-0000-0000A9240000}"/>
    <cellStyle name="Entrada 2 3 6 2 6" xfId="22622" xr:uid="{00000000-0005-0000-0000-0000AA240000}"/>
    <cellStyle name="Entrada 2 3 6 2 7" xfId="29706" xr:uid="{00000000-0005-0000-0000-0000AB240000}"/>
    <cellStyle name="Entrada 2 3 6 2 8" xfId="33684" xr:uid="{00000000-0005-0000-0000-0000AC240000}"/>
    <cellStyle name="Entrada 2 3 6 2 9" xfId="37272" xr:uid="{00000000-0005-0000-0000-0000AD240000}"/>
    <cellStyle name="Entrada 2 3 6 3" xfId="2949" xr:uid="{00000000-0005-0000-0000-0000AE240000}"/>
    <cellStyle name="Entrada 2 3 6 3 2" xfId="5805" xr:uid="{00000000-0005-0000-0000-0000AF240000}"/>
    <cellStyle name="Entrada 2 3 6 3 2 2" xfId="14959" xr:uid="{00000000-0005-0000-0000-0000B0240000}"/>
    <cellStyle name="Entrada 2 3 6 3 2 3" xfId="21955" xr:uid="{00000000-0005-0000-0000-0000B1240000}"/>
    <cellStyle name="Entrada 2 3 6 3 2 4" xfId="27100" xr:uid="{00000000-0005-0000-0000-0000B2240000}"/>
    <cellStyle name="Entrada 2 3 6 3 2 5" xfId="32850" xr:uid="{00000000-0005-0000-0000-0000B3240000}"/>
    <cellStyle name="Entrada 2 3 6 3 2 6" xfId="36525" xr:uid="{00000000-0005-0000-0000-0000B4240000}"/>
    <cellStyle name="Entrada 2 3 6 3 2 7" xfId="39251" xr:uid="{00000000-0005-0000-0000-0000B5240000}"/>
    <cellStyle name="Entrada 2 3 6 3 3" xfId="12103" xr:uid="{00000000-0005-0000-0000-0000B6240000}"/>
    <cellStyle name="Entrada 2 3 6 3 4" xfId="19106" xr:uid="{00000000-0005-0000-0000-0000B7240000}"/>
    <cellStyle name="Entrada 2 3 6 3 5" xfId="28315" xr:uid="{00000000-0005-0000-0000-0000B8240000}"/>
    <cellStyle name="Entrada 2 3 6 3 6" xfId="22935" xr:uid="{00000000-0005-0000-0000-0000B9240000}"/>
    <cellStyle name="Entrada 2 3 6 3 7" xfId="22465" xr:uid="{00000000-0005-0000-0000-0000BA240000}"/>
    <cellStyle name="Entrada 2 3 6 3 8" xfId="33836" xr:uid="{00000000-0005-0000-0000-0000BB240000}"/>
    <cellStyle name="Entrada 2 3 6 3 9" xfId="37398" xr:uid="{00000000-0005-0000-0000-0000BC240000}"/>
    <cellStyle name="Entrada 2 3 6 4" xfId="3815" xr:uid="{00000000-0005-0000-0000-0000BD240000}"/>
    <cellStyle name="Entrada 2 3 6 4 2" xfId="5806" xr:uid="{00000000-0005-0000-0000-0000BE240000}"/>
    <cellStyle name="Entrada 2 3 6 4 2 2" xfId="14960" xr:uid="{00000000-0005-0000-0000-0000BF240000}"/>
    <cellStyle name="Entrada 2 3 6 4 2 3" xfId="21956" xr:uid="{00000000-0005-0000-0000-0000C0240000}"/>
    <cellStyle name="Entrada 2 3 6 4 2 4" xfId="27097" xr:uid="{00000000-0005-0000-0000-0000C1240000}"/>
    <cellStyle name="Entrada 2 3 6 4 2 5" xfId="32851" xr:uid="{00000000-0005-0000-0000-0000C2240000}"/>
    <cellStyle name="Entrada 2 3 6 4 2 6" xfId="36526" xr:uid="{00000000-0005-0000-0000-0000C3240000}"/>
    <cellStyle name="Entrada 2 3 6 4 2 7" xfId="39252" xr:uid="{00000000-0005-0000-0000-0000C4240000}"/>
    <cellStyle name="Entrada 2 3 6 4 3" xfId="12969" xr:uid="{00000000-0005-0000-0000-0000C5240000}"/>
    <cellStyle name="Entrada 2 3 6 4 4" xfId="19968" xr:uid="{00000000-0005-0000-0000-0000C6240000}"/>
    <cellStyle name="Entrada 2 3 6 4 5" xfId="27918" xr:uid="{00000000-0005-0000-0000-0000C7240000}"/>
    <cellStyle name="Entrada 2 3 6 4 6" xfId="25136" xr:uid="{00000000-0005-0000-0000-0000C8240000}"/>
    <cellStyle name="Entrada 2 3 6 4 7" xfId="24492" xr:uid="{00000000-0005-0000-0000-0000C9240000}"/>
    <cellStyle name="Entrada 2 3 6 4 8" xfId="29682" xr:uid="{00000000-0005-0000-0000-0000CA240000}"/>
    <cellStyle name="Entrada 2 3 6 4 9" xfId="33664" xr:uid="{00000000-0005-0000-0000-0000CB240000}"/>
    <cellStyle name="Entrada 2 3 6 5" xfId="3022" xr:uid="{00000000-0005-0000-0000-0000CC240000}"/>
    <cellStyle name="Entrada 2 3 6 5 2" xfId="5807" xr:uid="{00000000-0005-0000-0000-0000CD240000}"/>
    <cellStyle name="Entrada 2 3 6 5 2 2" xfId="14961" xr:uid="{00000000-0005-0000-0000-0000CE240000}"/>
    <cellStyle name="Entrada 2 3 6 5 2 3" xfId="21957" xr:uid="{00000000-0005-0000-0000-0000CF240000}"/>
    <cellStyle name="Entrada 2 3 6 5 2 4" xfId="18318" xr:uid="{00000000-0005-0000-0000-0000D0240000}"/>
    <cellStyle name="Entrada 2 3 6 5 2 5" xfId="32852" xr:uid="{00000000-0005-0000-0000-0000D1240000}"/>
    <cellStyle name="Entrada 2 3 6 5 2 6" xfId="36527" xr:uid="{00000000-0005-0000-0000-0000D2240000}"/>
    <cellStyle name="Entrada 2 3 6 5 2 7" xfId="39253" xr:uid="{00000000-0005-0000-0000-0000D3240000}"/>
    <cellStyle name="Entrada 2 3 6 5 3" xfId="12176" xr:uid="{00000000-0005-0000-0000-0000D4240000}"/>
    <cellStyle name="Entrada 2 3 6 5 4" xfId="19179" xr:uid="{00000000-0005-0000-0000-0000D5240000}"/>
    <cellStyle name="Entrada 2 3 6 5 5" xfId="28304" xr:uid="{00000000-0005-0000-0000-0000D6240000}"/>
    <cellStyle name="Entrada 2 3 6 5 6" xfId="18347" xr:uid="{00000000-0005-0000-0000-0000D7240000}"/>
    <cellStyle name="Entrada 2 3 6 5 7" xfId="25654" xr:uid="{00000000-0005-0000-0000-0000D8240000}"/>
    <cellStyle name="Entrada 2 3 6 5 8" xfId="33800" xr:uid="{00000000-0005-0000-0000-0000D9240000}"/>
    <cellStyle name="Entrada 2 3 6 5 9" xfId="37362" xr:uid="{00000000-0005-0000-0000-0000DA240000}"/>
    <cellStyle name="Entrada 2 3 6 6" xfId="5803" xr:uid="{00000000-0005-0000-0000-0000DB240000}"/>
    <cellStyle name="Entrada 2 3 6 6 2" xfId="14957" xr:uid="{00000000-0005-0000-0000-0000DC240000}"/>
    <cellStyle name="Entrada 2 3 6 6 3" xfId="21953" xr:uid="{00000000-0005-0000-0000-0000DD240000}"/>
    <cellStyle name="Entrada 2 3 6 6 4" xfId="24892" xr:uid="{00000000-0005-0000-0000-0000DE240000}"/>
    <cellStyle name="Entrada 2 3 6 6 5" xfId="32848" xr:uid="{00000000-0005-0000-0000-0000DF240000}"/>
    <cellStyle name="Entrada 2 3 6 6 6" xfId="36523" xr:uid="{00000000-0005-0000-0000-0000E0240000}"/>
    <cellStyle name="Entrada 2 3 6 6 7" xfId="39249" xr:uid="{00000000-0005-0000-0000-0000E1240000}"/>
    <cellStyle name="Entrada 2 3 6 7" xfId="10783" xr:uid="{00000000-0005-0000-0000-0000E2240000}"/>
    <cellStyle name="Entrada 2 3 6 8" xfId="16498" xr:uid="{00000000-0005-0000-0000-0000E3240000}"/>
    <cellStyle name="Entrada 2 3 6 9" xfId="24465" xr:uid="{00000000-0005-0000-0000-0000E4240000}"/>
    <cellStyle name="Entrada 2 3 7" xfId="2457" xr:uid="{00000000-0005-0000-0000-0000E5240000}"/>
    <cellStyle name="Entrada 2 3 7 2" xfId="5808" xr:uid="{00000000-0005-0000-0000-0000E6240000}"/>
    <cellStyle name="Entrada 2 3 7 2 2" xfId="14962" xr:uid="{00000000-0005-0000-0000-0000E7240000}"/>
    <cellStyle name="Entrada 2 3 7 2 3" xfId="21958" xr:uid="{00000000-0005-0000-0000-0000E8240000}"/>
    <cellStyle name="Entrada 2 3 7 2 4" xfId="25174" xr:uid="{00000000-0005-0000-0000-0000E9240000}"/>
    <cellStyle name="Entrada 2 3 7 2 5" xfId="32853" xr:uid="{00000000-0005-0000-0000-0000EA240000}"/>
    <cellStyle name="Entrada 2 3 7 2 6" xfId="36528" xr:uid="{00000000-0005-0000-0000-0000EB240000}"/>
    <cellStyle name="Entrada 2 3 7 2 7" xfId="39254" xr:uid="{00000000-0005-0000-0000-0000EC240000}"/>
    <cellStyle name="Entrada 2 3 7 3" xfId="11611" xr:uid="{00000000-0005-0000-0000-0000ED240000}"/>
    <cellStyle name="Entrada 2 3 7 4" xfId="18614" xr:uid="{00000000-0005-0000-0000-0000EE240000}"/>
    <cellStyle name="Entrada 2 3 7 5" xfId="18238" xr:uid="{00000000-0005-0000-0000-0000EF240000}"/>
    <cellStyle name="Entrada 2 3 7 6" xfId="18227" xr:uid="{00000000-0005-0000-0000-0000F0240000}"/>
    <cellStyle name="Entrada 2 3 7 7" xfId="30100" xr:uid="{00000000-0005-0000-0000-0000F1240000}"/>
    <cellStyle name="Entrada 2 3 7 8" xfId="34079" xr:uid="{00000000-0005-0000-0000-0000F2240000}"/>
    <cellStyle name="Entrada 2 3 7 9" xfId="37641" xr:uid="{00000000-0005-0000-0000-0000F3240000}"/>
    <cellStyle name="Entrada 2 3 8" xfId="2935" xr:uid="{00000000-0005-0000-0000-0000F4240000}"/>
    <cellStyle name="Entrada 2 3 8 2" xfId="5809" xr:uid="{00000000-0005-0000-0000-0000F5240000}"/>
    <cellStyle name="Entrada 2 3 8 2 2" xfId="14963" xr:uid="{00000000-0005-0000-0000-0000F6240000}"/>
    <cellStyle name="Entrada 2 3 8 2 3" xfId="21959" xr:uid="{00000000-0005-0000-0000-0000F7240000}"/>
    <cellStyle name="Entrada 2 3 8 2 4" xfId="24891" xr:uid="{00000000-0005-0000-0000-0000F8240000}"/>
    <cellStyle name="Entrada 2 3 8 2 5" xfId="32854" xr:uid="{00000000-0005-0000-0000-0000F9240000}"/>
    <cellStyle name="Entrada 2 3 8 2 6" xfId="36529" xr:uid="{00000000-0005-0000-0000-0000FA240000}"/>
    <cellStyle name="Entrada 2 3 8 2 7" xfId="39255" xr:uid="{00000000-0005-0000-0000-0000FB240000}"/>
    <cellStyle name="Entrada 2 3 8 3" xfId="12089" xr:uid="{00000000-0005-0000-0000-0000FC240000}"/>
    <cellStyle name="Entrada 2 3 8 4" xfId="19092" xr:uid="{00000000-0005-0000-0000-0000FD240000}"/>
    <cellStyle name="Entrada 2 3 8 5" xfId="9346" xr:uid="{00000000-0005-0000-0000-0000FE240000}"/>
    <cellStyle name="Entrada 2 3 8 6" xfId="22628" xr:uid="{00000000-0005-0000-0000-0000FF240000}"/>
    <cellStyle name="Entrada 2 3 8 7" xfId="29863" xr:uid="{00000000-0005-0000-0000-000000250000}"/>
    <cellStyle name="Entrada 2 3 8 8" xfId="33840" xr:uid="{00000000-0005-0000-0000-000001250000}"/>
    <cellStyle name="Entrada 2 3 8 9" xfId="37402" xr:uid="{00000000-0005-0000-0000-000002250000}"/>
    <cellStyle name="Entrada 2 3 9" xfId="3099" xr:uid="{00000000-0005-0000-0000-000003250000}"/>
    <cellStyle name="Entrada 2 3 9 2" xfId="5810" xr:uid="{00000000-0005-0000-0000-000004250000}"/>
    <cellStyle name="Entrada 2 3 9 2 2" xfId="14964" xr:uid="{00000000-0005-0000-0000-000005250000}"/>
    <cellStyle name="Entrada 2 3 9 2 3" xfId="21960" xr:uid="{00000000-0005-0000-0000-000006250000}"/>
    <cellStyle name="Entrada 2 3 9 2 4" xfId="25261" xr:uid="{00000000-0005-0000-0000-000007250000}"/>
    <cellStyle name="Entrada 2 3 9 2 5" xfId="32855" xr:uid="{00000000-0005-0000-0000-000008250000}"/>
    <cellStyle name="Entrada 2 3 9 2 6" xfId="36530" xr:uid="{00000000-0005-0000-0000-000009250000}"/>
    <cellStyle name="Entrada 2 3 9 2 7" xfId="39256" xr:uid="{00000000-0005-0000-0000-00000A250000}"/>
    <cellStyle name="Entrada 2 3 9 3" xfId="12253" xr:uid="{00000000-0005-0000-0000-00000B250000}"/>
    <cellStyle name="Entrada 2 3 9 4" xfId="19256" xr:uid="{00000000-0005-0000-0000-00000C250000}"/>
    <cellStyle name="Entrada 2 3 9 5" xfId="19523" xr:uid="{00000000-0005-0000-0000-00000D250000}"/>
    <cellStyle name="Entrada 2 3 9 6" xfId="9635" xr:uid="{00000000-0005-0000-0000-00000E250000}"/>
    <cellStyle name="Entrada 2 3 9 7" xfId="29790" xr:uid="{00000000-0005-0000-0000-00000F250000}"/>
    <cellStyle name="Entrada 2 3 9 8" xfId="33767" xr:uid="{00000000-0005-0000-0000-000010250000}"/>
    <cellStyle name="Entrada 2 3 9 9" xfId="37329" xr:uid="{00000000-0005-0000-0000-000011250000}"/>
    <cellStyle name="Entrada 2 4" xfId="1123" xr:uid="{00000000-0005-0000-0000-000012250000}"/>
    <cellStyle name="Entrada 2 4 10" xfId="2999" xr:uid="{00000000-0005-0000-0000-000013250000}"/>
    <cellStyle name="Entrada 2 4 10 2" xfId="5811" xr:uid="{00000000-0005-0000-0000-000014250000}"/>
    <cellStyle name="Entrada 2 4 10 2 2" xfId="14965" xr:uid="{00000000-0005-0000-0000-000015250000}"/>
    <cellStyle name="Entrada 2 4 10 2 3" xfId="21961" xr:uid="{00000000-0005-0000-0000-000016250000}"/>
    <cellStyle name="Entrada 2 4 10 2 4" xfId="27104" xr:uid="{00000000-0005-0000-0000-000017250000}"/>
    <cellStyle name="Entrada 2 4 10 2 5" xfId="32856" xr:uid="{00000000-0005-0000-0000-000018250000}"/>
    <cellStyle name="Entrada 2 4 10 2 6" xfId="36531" xr:uid="{00000000-0005-0000-0000-000019250000}"/>
    <cellStyle name="Entrada 2 4 10 2 7" xfId="39257" xr:uid="{00000000-0005-0000-0000-00001A250000}"/>
    <cellStyle name="Entrada 2 4 10 3" xfId="12153" xr:uid="{00000000-0005-0000-0000-00001B250000}"/>
    <cellStyle name="Entrada 2 4 10 4" xfId="19156" xr:uid="{00000000-0005-0000-0000-00001C250000}"/>
    <cellStyle name="Entrada 2 4 10 5" xfId="24686" xr:uid="{00000000-0005-0000-0000-00001D250000}"/>
    <cellStyle name="Entrada 2 4 10 6" xfId="18203" xr:uid="{00000000-0005-0000-0000-00001E250000}"/>
    <cellStyle name="Entrada 2 4 10 7" xfId="29835" xr:uid="{00000000-0005-0000-0000-00001F250000}"/>
    <cellStyle name="Entrada 2 4 10 8" xfId="33812" xr:uid="{00000000-0005-0000-0000-000020250000}"/>
    <cellStyle name="Entrada 2 4 10 9" xfId="37374" xr:uid="{00000000-0005-0000-0000-000021250000}"/>
    <cellStyle name="Entrada 2 4 11" xfId="3797" xr:uid="{00000000-0005-0000-0000-000022250000}"/>
    <cellStyle name="Entrada 2 4 11 2" xfId="5812" xr:uid="{00000000-0005-0000-0000-000023250000}"/>
    <cellStyle name="Entrada 2 4 11 2 2" xfId="14966" xr:uid="{00000000-0005-0000-0000-000024250000}"/>
    <cellStyle name="Entrada 2 4 11 2 3" xfId="21962" xr:uid="{00000000-0005-0000-0000-000025250000}"/>
    <cellStyle name="Entrada 2 4 11 2 4" xfId="10107" xr:uid="{00000000-0005-0000-0000-000026250000}"/>
    <cellStyle name="Entrada 2 4 11 2 5" xfId="32857" xr:uid="{00000000-0005-0000-0000-000027250000}"/>
    <cellStyle name="Entrada 2 4 11 2 6" xfId="36532" xr:uid="{00000000-0005-0000-0000-000028250000}"/>
    <cellStyle name="Entrada 2 4 11 2 7" xfId="39258" xr:uid="{00000000-0005-0000-0000-000029250000}"/>
    <cellStyle name="Entrada 2 4 11 3" xfId="12951" xr:uid="{00000000-0005-0000-0000-00002A250000}"/>
    <cellStyle name="Entrada 2 4 11 4" xfId="19950" xr:uid="{00000000-0005-0000-0000-00002B250000}"/>
    <cellStyle name="Entrada 2 4 11 5" xfId="21305" xr:uid="{00000000-0005-0000-0000-00002C250000}"/>
    <cellStyle name="Entrada 2 4 11 6" xfId="22921" xr:uid="{00000000-0005-0000-0000-00002D250000}"/>
    <cellStyle name="Entrada 2 4 11 7" xfId="28890" xr:uid="{00000000-0005-0000-0000-00002E250000}"/>
    <cellStyle name="Entrada 2 4 11 8" xfId="33513" xr:uid="{00000000-0005-0000-0000-00002F250000}"/>
    <cellStyle name="Entrada 2 4 11 9" xfId="37181" xr:uid="{00000000-0005-0000-0000-000030250000}"/>
    <cellStyle name="Entrada 2 4 12" xfId="1245" xr:uid="{00000000-0005-0000-0000-000031250000}"/>
    <cellStyle name="Entrada 2 4 12 2" xfId="5813" xr:uid="{00000000-0005-0000-0000-000032250000}"/>
    <cellStyle name="Entrada 2 4 12 2 2" xfId="14967" xr:uid="{00000000-0005-0000-0000-000033250000}"/>
    <cellStyle name="Entrada 2 4 12 2 3" xfId="21963" xr:uid="{00000000-0005-0000-0000-000034250000}"/>
    <cellStyle name="Entrada 2 4 12 2 4" xfId="27107" xr:uid="{00000000-0005-0000-0000-000035250000}"/>
    <cellStyle name="Entrada 2 4 12 2 5" xfId="32858" xr:uid="{00000000-0005-0000-0000-000036250000}"/>
    <cellStyle name="Entrada 2 4 12 2 6" xfId="36533" xr:uid="{00000000-0005-0000-0000-000037250000}"/>
    <cellStyle name="Entrada 2 4 12 2 7" xfId="39259" xr:uid="{00000000-0005-0000-0000-000038250000}"/>
    <cellStyle name="Entrada 2 4 12 3" xfId="10399" xr:uid="{00000000-0005-0000-0000-000039250000}"/>
    <cellStyle name="Entrada 2 4 12 4" xfId="17227" xr:uid="{00000000-0005-0000-0000-00003A250000}"/>
    <cellStyle name="Entrada 2 4 12 5" xfId="28874" xr:uid="{00000000-0005-0000-0000-00003B250000}"/>
    <cellStyle name="Entrada 2 4 12 6" xfId="25878" xr:uid="{00000000-0005-0000-0000-00003C250000}"/>
    <cellStyle name="Entrada 2 4 12 7" xfId="25862" xr:uid="{00000000-0005-0000-0000-00003D250000}"/>
    <cellStyle name="Entrada 2 4 12 8" xfId="23132" xr:uid="{00000000-0005-0000-0000-00003E250000}"/>
    <cellStyle name="Entrada 2 4 12 9" xfId="33590" xr:uid="{00000000-0005-0000-0000-00003F250000}"/>
    <cellStyle name="Entrada 2 4 13" xfId="10277" xr:uid="{00000000-0005-0000-0000-000040250000}"/>
    <cellStyle name="Entrada 2 4 14" xfId="17285" xr:uid="{00000000-0005-0000-0000-000041250000}"/>
    <cellStyle name="Entrada 2 4 15" xfId="9305" xr:uid="{00000000-0005-0000-0000-000042250000}"/>
    <cellStyle name="Entrada 2 4 16" xfId="31226" xr:uid="{00000000-0005-0000-0000-000043250000}"/>
    <cellStyle name="Entrada 2 4 17" xfId="35090" xr:uid="{00000000-0005-0000-0000-000044250000}"/>
    <cellStyle name="Entrada 2 4 18" xfId="38418" xr:uid="{00000000-0005-0000-0000-000045250000}"/>
    <cellStyle name="Entrada 2 4 2" xfId="1867" xr:uid="{00000000-0005-0000-0000-000046250000}"/>
    <cellStyle name="Entrada 2 4 2 10" xfId="17708" xr:uid="{00000000-0005-0000-0000-000047250000}"/>
    <cellStyle name="Entrada 2 4 2 11" xfId="25332" xr:uid="{00000000-0005-0000-0000-000048250000}"/>
    <cellStyle name="Entrada 2 4 2 12" xfId="29422" xr:uid="{00000000-0005-0000-0000-000049250000}"/>
    <cellStyle name="Entrada 2 4 2 13" xfId="31404" xr:uid="{00000000-0005-0000-0000-00004A250000}"/>
    <cellStyle name="Entrada 2 4 2 14" xfId="35148" xr:uid="{00000000-0005-0000-0000-00004B250000}"/>
    <cellStyle name="Entrada 2 4 2 2" xfId="2565" xr:uid="{00000000-0005-0000-0000-00004C250000}"/>
    <cellStyle name="Entrada 2 4 2 2 2" xfId="5815" xr:uid="{00000000-0005-0000-0000-00004D250000}"/>
    <cellStyle name="Entrada 2 4 2 2 2 2" xfId="14969" xr:uid="{00000000-0005-0000-0000-00004E250000}"/>
    <cellStyle name="Entrada 2 4 2 2 2 3" xfId="21965" xr:uid="{00000000-0005-0000-0000-00004F250000}"/>
    <cellStyle name="Entrada 2 4 2 2 2 4" xfId="19729" xr:uid="{00000000-0005-0000-0000-000050250000}"/>
    <cellStyle name="Entrada 2 4 2 2 2 5" xfId="32860" xr:uid="{00000000-0005-0000-0000-000051250000}"/>
    <cellStyle name="Entrada 2 4 2 2 2 6" xfId="36535" xr:uid="{00000000-0005-0000-0000-000052250000}"/>
    <cellStyle name="Entrada 2 4 2 2 2 7" xfId="39261" xr:uid="{00000000-0005-0000-0000-000053250000}"/>
    <cellStyle name="Entrada 2 4 2 2 3" xfId="11719" xr:uid="{00000000-0005-0000-0000-000054250000}"/>
    <cellStyle name="Entrada 2 4 2 2 4" xfId="18722" xr:uid="{00000000-0005-0000-0000-000055250000}"/>
    <cellStyle name="Entrada 2 4 2 2 5" xfId="25476" xr:uid="{00000000-0005-0000-0000-000056250000}"/>
    <cellStyle name="Entrada 2 4 2 2 6" xfId="26246" xr:uid="{00000000-0005-0000-0000-000057250000}"/>
    <cellStyle name="Entrada 2 4 2 2 7" xfId="30049" xr:uid="{00000000-0005-0000-0000-000058250000}"/>
    <cellStyle name="Entrada 2 4 2 2 8" xfId="34019" xr:uid="{00000000-0005-0000-0000-000059250000}"/>
    <cellStyle name="Entrada 2 4 2 2 9" xfId="37581" xr:uid="{00000000-0005-0000-0000-00005A250000}"/>
    <cellStyle name="Entrada 2 4 2 3" xfId="3753" xr:uid="{00000000-0005-0000-0000-00005B250000}"/>
    <cellStyle name="Entrada 2 4 2 3 2" xfId="5816" xr:uid="{00000000-0005-0000-0000-00005C250000}"/>
    <cellStyle name="Entrada 2 4 2 3 2 2" xfId="14970" xr:uid="{00000000-0005-0000-0000-00005D250000}"/>
    <cellStyle name="Entrada 2 4 2 3 2 3" xfId="21966" xr:uid="{00000000-0005-0000-0000-00005E250000}"/>
    <cellStyle name="Entrada 2 4 2 3 2 4" xfId="27106" xr:uid="{00000000-0005-0000-0000-00005F250000}"/>
    <cellStyle name="Entrada 2 4 2 3 2 5" xfId="32861" xr:uid="{00000000-0005-0000-0000-000060250000}"/>
    <cellStyle name="Entrada 2 4 2 3 2 6" xfId="36536" xr:uid="{00000000-0005-0000-0000-000061250000}"/>
    <cellStyle name="Entrada 2 4 2 3 2 7" xfId="39262" xr:uid="{00000000-0005-0000-0000-000062250000}"/>
    <cellStyle name="Entrada 2 4 2 3 3" xfId="12907" xr:uid="{00000000-0005-0000-0000-000063250000}"/>
    <cellStyle name="Entrada 2 4 2 3 4" xfId="19906" xr:uid="{00000000-0005-0000-0000-000064250000}"/>
    <cellStyle name="Entrada 2 4 2 3 5" xfId="17856" xr:uid="{00000000-0005-0000-0000-000065250000}"/>
    <cellStyle name="Entrada 2 4 2 3 6" xfId="28543" xr:uid="{00000000-0005-0000-0000-000066250000}"/>
    <cellStyle name="Entrada 2 4 2 3 7" xfId="25629" xr:uid="{00000000-0005-0000-0000-000067250000}"/>
    <cellStyle name="Entrada 2 4 2 3 8" xfId="25716" xr:uid="{00000000-0005-0000-0000-000068250000}"/>
    <cellStyle name="Entrada 2 4 2 3 9" xfId="30850" xr:uid="{00000000-0005-0000-0000-000069250000}"/>
    <cellStyle name="Entrada 2 4 2 4" xfId="4256" xr:uid="{00000000-0005-0000-0000-00006A250000}"/>
    <cellStyle name="Entrada 2 4 2 4 2" xfId="5817" xr:uid="{00000000-0005-0000-0000-00006B250000}"/>
    <cellStyle name="Entrada 2 4 2 4 2 2" xfId="14971" xr:uid="{00000000-0005-0000-0000-00006C250000}"/>
    <cellStyle name="Entrada 2 4 2 4 2 3" xfId="21967" xr:uid="{00000000-0005-0000-0000-00006D250000}"/>
    <cellStyle name="Entrada 2 4 2 4 2 4" xfId="27103" xr:uid="{00000000-0005-0000-0000-00006E250000}"/>
    <cellStyle name="Entrada 2 4 2 4 2 5" xfId="32862" xr:uid="{00000000-0005-0000-0000-00006F250000}"/>
    <cellStyle name="Entrada 2 4 2 4 2 6" xfId="36537" xr:uid="{00000000-0005-0000-0000-000070250000}"/>
    <cellStyle name="Entrada 2 4 2 4 2 7" xfId="39263" xr:uid="{00000000-0005-0000-0000-000071250000}"/>
    <cellStyle name="Entrada 2 4 2 4 3" xfId="13410" xr:uid="{00000000-0005-0000-0000-000072250000}"/>
    <cellStyle name="Entrada 2 4 2 4 4" xfId="20408" xr:uid="{00000000-0005-0000-0000-000073250000}"/>
    <cellStyle name="Entrada 2 4 2 4 5" xfId="27704" xr:uid="{00000000-0005-0000-0000-000074250000}"/>
    <cellStyle name="Entrada 2 4 2 4 6" xfId="25042" xr:uid="{00000000-0005-0000-0000-000075250000}"/>
    <cellStyle name="Entrada 2 4 2 4 7" xfId="19612" xr:uid="{00000000-0005-0000-0000-000076250000}"/>
    <cellStyle name="Entrada 2 4 2 4 8" xfId="21233" xr:uid="{00000000-0005-0000-0000-000077250000}"/>
    <cellStyle name="Entrada 2 4 2 4 9" xfId="34871" xr:uid="{00000000-0005-0000-0000-000078250000}"/>
    <cellStyle name="Entrada 2 4 2 5" xfId="2871" xr:uid="{00000000-0005-0000-0000-000079250000}"/>
    <cellStyle name="Entrada 2 4 2 5 2" xfId="5818" xr:uid="{00000000-0005-0000-0000-00007A250000}"/>
    <cellStyle name="Entrada 2 4 2 5 2 2" xfId="14972" xr:uid="{00000000-0005-0000-0000-00007B250000}"/>
    <cellStyle name="Entrada 2 4 2 5 2 3" xfId="21968" xr:uid="{00000000-0005-0000-0000-00007C250000}"/>
    <cellStyle name="Entrada 2 4 2 5 2 4" xfId="25262" xr:uid="{00000000-0005-0000-0000-00007D250000}"/>
    <cellStyle name="Entrada 2 4 2 5 2 5" xfId="32863" xr:uid="{00000000-0005-0000-0000-00007E250000}"/>
    <cellStyle name="Entrada 2 4 2 5 2 6" xfId="36538" xr:uid="{00000000-0005-0000-0000-00007F250000}"/>
    <cellStyle name="Entrada 2 4 2 5 2 7" xfId="39264" xr:uid="{00000000-0005-0000-0000-000080250000}"/>
    <cellStyle name="Entrada 2 4 2 5 3" xfId="12025" xr:uid="{00000000-0005-0000-0000-000081250000}"/>
    <cellStyle name="Entrada 2 4 2 5 4" xfId="19028" xr:uid="{00000000-0005-0000-0000-000082250000}"/>
    <cellStyle name="Entrada 2 4 2 5 5" xfId="28348" xr:uid="{00000000-0005-0000-0000-000083250000}"/>
    <cellStyle name="Entrada 2 4 2 5 6" xfId="26376" xr:uid="{00000000-0005-0000-0000-000084250000}"/>
    <cellStyle name="Entrada 2 4 2 5 7" xfId="29895" xr:uid="{00000000-0005-0000-0000-000085250000}"/>
    <cellStyle name="Entrada 2 4 2 5 8" xfId="33872" xr:uid="{00000000-0005-0000-0000-000086250000}"/>
    <cellStyle name="Entrada 2 4 2 5 9" xfId="37434" xr:uid="{00000000-0005-0000-0000-000087250000}"/>
    <cellStyle name="Entrada 2 4 2 6" xfId="2990" xr:uid="{00000000-0005-0000-0000-000088250000}"/>
    <cellStyle name="Entrada 2 4 2 6 2" xfId="5819" xr:uid="{00000000-0005-0000-0000-000089250000}"/>
    <cellStyle name="Entrada 2 4 2 6 2 2" xfId="14973" xr:uid="{00000000-0005-0000-0000-00008A250000}"/>
    <cellStyle name="Entrada 2 4 2 6 2 3" xfId="21969" xr:uid="{00000000-0005-0000-0000-00008B250000}"/>
    <cellStyle name="Entrada 2 4 2 6 2 4" xfId="24890" xr:uid="{00000000-0005-0000-0000-00008C250000}"/>
    <cellStyle name="Entrada 2 4 2 6 2 5" xfId="32864" xr:uid="{00000000-0005-0000-0000-00008D250000}"/>
    <cellStyle name="Entrada 2 4 2 6 2 6" xfId="36539" xr:uid="{00000000-0005-0000-0000-00008E250000}"/>
    <cellStyle name="Entrada 2 4 2 6 2 7" xfId="39265" xr:uid="{00000000-0005-0000-0000-00008F250000}"/>
    <cellStyle name="Entrada 2 4 2 6 3" xfId="12144" xr:uid="{00000000-0005-0000-0000-000090250000}"/>
    <cellStyle name="Entrada 2 4 2 6 4" xfId="19147" xr:uid="{00000000-0005-0000-0000-000091250000}"/>
    <cellStyle name="Entrada 2 4 2 6 5" xfId="9329" xr:uid="{00000000-0005-0000-0000-000092250000}"/>
    <cellStyle name="Entrada 2 4 2 6 6" xfId="26395" xr:uid="{00000000-0005-0000-0000-000093250000}"/>
    <cellStyle name="Entrada 2 4 2 6 7" xfId="24350" xr:uid="{00000000-0005-0000-0000-000094250000}"/>
    <cellStyle name="Entrada 2 4 2 6 8" xfId="31561" xr:uid="{00000000-0005-0000-0000-000095250000}"/>
    <cellStyle name="Entrada 2 4 2 6 9" xfId="35271" xr:uid="{00000000-0005-0000-0000-000096250000}"/>
    <cellStyle name="Entrada 2 4 2 7" xfId="5814" xr:uid="{00000000-0005-0000-0000-000097250000}"/>
    <cellStyle name="Entrada 2 4 2 7 2" xfId="14968" xr:uid="{00000000-0005-0000-0000-000098250000}"/>
    <cellStyle name="Entrada 2 4 2 7 3" xfId="21964" xr:uid="{00000000-0005-0000-0000-000099250000}"/>
    <cellStyle name="Entrada 2 4 2 7 4" xfId="27105" xr:uid="{00000000-0005-0000-0000-00009A250000}"/>
    <cellStyle name="Entrada 2 4 2 7 5" xfId="32859" xr:uid="{00000000-0005-0000-0000-00009B250000}"/>
    <cellStyle name="Entrada 2 4 2 7 6" xfId="36534" xr:uid="{00000000-0005-0000-0000-00009C250000}"/>
    <cellStyle name="Entrada 2 4 2 7 7" xfId="39260" xr:uid="{00000000-0005-0000-0000-00009D250000}"/>
    <cellStyle name="Entrada 2 4 2 8" xfId="11021" xr:uid="{00000000-0005-0000-0000-00009E250000}"/>
    <cellStyle name="Entrada 2 4 2 9" xfId="15504" xr:uid="{00000000-0005-0000-0000-00009F250000}"/>
    <cellStyle name="Entrada 2 4 3" xfId="2272" xr:uid="{00000000-0005-0000-0000-0000A0250000}"/>
    <cellStyle name="Entrada 2 4 3 10" xfId="22497" xr:uid="{00000000-0005-0000-0000-0000A1250000}"/>
    <cellStyle name="Entrada 2 4 3 11" xfId="26110" xr:uid="{00000000-0005-0000-0000-0000A2250000}"/>
    <cellStyle name="Entrada 2 4 3 12" xfId="30194" xr:uid="{00000000-0005-0000-0000-0000A3250000}"/>
    <cellStyle name="Entrada 2 4 3 13" xfId="25232" xr:uid="{00000000-0005-0000-0000-0000A4250000}"/>
    <cellStyle name="Entrada 2 4 3 14" xfId="29674" xr:uid="{00000000-0005-0000-0000-0000A5250000}"/>
    <cellStyle name="Entrada 2 4 3 2" xfId="2672" xr:uid="{00000000-0005-0000-0000-0000A6250000}"/>
    <cellStyle name="Entrada 2 4 3 2 2" xfId="5821" xr:uid="{00000000-0005-0000-0000-0000A7250000}"/>
    <cellStyle name="Entrada 2 4 3 2 2 2" xfId="14975" xr:uid="{00000000-0005-0000-0000-0000A8250000}"/>
    <cellStyle name="Entrada 2 4 3 2 2 3" xfId="21971" xr:uid="{00000000-0005-0000-0000-0000A9250000}"/>
    <cellStyle name="Entrada 2 4 3 2 2 4" xfId="27108" xr:uid="{00000000-0005-0000-0000-0000AA250000}"/>
    <cellStyle name="Entrada 2 4 3 2 2 5" xfId="32866" xr:uid="{00000000-0005-0000-0000-0000AB250000}"/>
    <cellStyle name="Entrada 2 4 3 2 2 6" xfId="36541" xr:uid="{00000000-0005-0000-0000-0000AC250000}"/>
    <cellStyle name="Entrada 2 4 3 2 2 7" xfId="39267" xr:uid="{00000000-0005-0000-0000-0000AD250000}"/>
    <cellStyle name="Entrada 2 4 3 2 3" xfId="11826" xr:uid="{00000000-0005-0000-0000-0000AE250000}"/>
    <cellStyle name="Entrada 2 4 3 2 4" xfId="18829" xr:uid="{00000000-0005-0000-0000-0000AF250000}"/>
    <cellStyle name="Entrada 2 4 3 2 5" xfId="9586" xr:uid="{00000000-0005-0000-0000-0000B0250000}"/>
    <cellStyle name="Entrada 2 4 3 2 6" xfId="26303" xr:uid="{00000000-0005-0000-0000-0000B1250000}"/>
    <cellStyle name="Entrada 2 4 3 2 7" xfId="29997" xr:uid="{00000000-0005-0000-0000-0000B2250000}"/>
    <cellStyle name="Entrada 2 4 3 2 8" xfId="33974" xr:uid="{00000000-0005-0000-0000-0000B3250000}"/>
    <cellStyle name="Entrada 2 4 3 2 9" xfId="37536" xr:uid="{00000000-0005-0000-0000-0000B4250000}"/>
    <cellStyle name="Entrada 2 4 3 3" xfId="3954" xr:uid="{00000000-0005-0000-0000-0000B5250000}"/>
    <cellStyle name="Entrada 2 4 3 3 2" xfId="5822" xr:uid="{00000000-0005-0000-0000-0000B6250000}"/>
    <cellStyle name="Entrada 2 4 3 3 2 2" xfId="14976" xr:uid="{00000000-0005-0000-0000-0000B7250000}"/>
    <cellStyle name="Entrada 2 4 3 3 2 3" xfId="21972" xr:uid="{00000000-0005-0000-0000-0000B8250000}"/>
    <cellStyle name="Entrada 2 4 3 3 2 4" xfId="24301" xr:uid="{00000000-0005-0000-0000-0000B9250000}"/>
    <cellStyle name="Entrada 2 4 3 3 2 5" xfId="32867" xr:uid="{00000000-0005-0000-0000-0000BA250000}"/>
    <cellStyle name="Entrada 2 4 3 3 2 6" xfId="36542" xr:uid="{00000000-0005-0000-0000-0000BB250000}"/>
    <cellStyle name="Entrada 2 4 3 3 2 7" xfId="39268" xr:uid="{00000000-0005-0000-0000-0000BC250000}"/>
    <cellStyle name="Entrada 2 4 3 3 3" xfId="13108" xr:uid="{00000000-0005-0000-0000-0000BD250000}"/>
    <cellStyle name="Entrada 2 4 3 3 4" xfId="20106" xr:uid="{00000000-0005-0000-0000-0000BE250000}"/>
    <cellStyle name="Entrada 2 4 3 3 5" xfId="15455" xr:uid="{00000000-0005-0000-0000-0000BF250000}"/>
    <cellStyle name="Entrada 2 4 3 3 6" xfId="26617" xr:uid="{00000000-0005-0000-0000-0000C0250000}"/>
    <cellStyle name="Entrada 2 4 3 3 7" xfId="19673" xr:uid="{00000000-0005-0000-0000-0000C1250000}"/>
    <cellStyle name="Entrada 2 4 3 3 8" xfId="31661" xr:uid="{00000000-0005-0000-0000-0000C2250000}"/>
    <cellStyle name="Entrada 2 4 3 3 9" xfId="35341" xr:uid="{00000000-0005-0000-0000-0000C3250000}"/>
    <cellStyle name="Entrada 2 4 3 4" xfId="4392" xr:uid="{00000000-0005-0000-0000-0000C4250000}"/>
    <cellStyle name="Entrada 2 4 3 4 2" xfId="5823" xr:uid="{00000000-0005-0000-0000-0000C5250000}"/>
    <cellStyle name="Entrada 2 4 3 4 2 2" xfId="14977" xr:uid="{00000000-0005-0000-0000-0000C6250000}"/>
    <cellStyle name="Entrada 2 4 3 4 2 3" xfId="21973" xr:uid="{00000000-0005-0000-0000-0000C7250000}"/>
    <cellStyle name="Entrada 2 4 3 4 2 4" xfId="27109" xr:uid="{00000000-0005-0000-0000-0000C8250000}"/>
    <cellStyle name="Entrada 2 4 3 4 2 5" xfId="32868" xr:uid="{00000000-0005-0000-0000-0000C9250000}"/>
    <cellStyle name="Entrada 2 4 3 4 2 6" xfId="36543" xr:uid="{00000000-0005-0000-0000-0000CA250000}"/>
    <cellStyle name="Entrada 2 4 3 4 2 7" xfId="39269" xr:uid="{00000000-0005-0000-0000-0000CB250000}"/>
    <cellStyle name="Entrada 2 4 3 4 3" xfId="13546" xr:uid="{00000000-0005-0000-0000-0000CC250000}"/>
    <cellStyle name="Entrada 2 4 3 4 4" xfId="20544" xr:uid="{00000000-0005-0000-0000-0000CD250000}"/>
    <cellStyle name="Entrada 2 4 3 4 5" xfId="22586" xr:uid="{00000000-0005-0000-0000-0000CE250000}"/>
    <cellStyle name="Entrada 2 4 3 4 6" xfId="28582" xr:uid="{00000000-0005-0000-0000-0000CF250000}"/>
    <cellStyle name="Entrada 2 4 3 4 7" xfId="25519" xr:uid="{00000000-0005-0000-0000-0000D0250000}"/>
    <cellStyle name="Entrada 2 4 3 4 8" xfId="31708" xr:uid="{00000000-0005-0000-0000-0000D1250000}"/>
    <cellStyle name="Entrada 2 4 3 4 9" xfId="35388" xr:uid="{00000000-0005-0000-0000-0000D2250000}"/>
    <cellStyle name="Entrada 2 4 3 5" xfId="4646" xr:uid="{00000000-0005-0000-0000-0000D3250000}"/>
    <cellStyle name="Entrada 2 4 3 5 2" xfId="5824" xr:uid="{00000000-0005-0000-0000-0000D4250000}"/>
    <cellStyle name="Entrada 2 4 3 5 2 2" xfId="14978" xr:uid="{00000000-0005-0000-0000-0000D5250000}"/>
    <cellStyle name="Entrada 2 4 3 5 2 3" xfId="21974" xr:uid="{00000000-0005-0000-0000-0000D6250000}"/>
    <cellStyle name="Entrada 2 4 3 5 2 4" xfId="27102" xr:uid="{00000000-0005-0000-0000-0000D7250000}"/>
    <cellStyle name="Entrada 2 4 3 5 2 5" xfId="32869" xr:uid="{00000000-0005-0000-0000-0000D8250000}"/>
    <cellStyle name="Entrada 2 4 3 5 2 6" xfId="36544" xr:uid="{00000000-0005-0000-0000-0000D9250000}"/>
    <cellStyle name="Entrada 2 4 3 5 2 7" xfId="39270" xr:uid="{00000000-0005-0000-0000-0000DA250000}"/>
    <cellStyle name="Entrada 2 4 3 5 3" xfId="13800" xr:uid="{00000000-0005-0000-0000-0000DB250000}"/>
    <cellStyle name="Entrada 2 4 3 5 4" xfId="20798" xr:uid="{00000000-0005-0000-0000-0000DC250000}"/>
    <cellStyle name="Entrada 2 4 3 5 5" xfId="27514" xr:uid="{00000000-0005-0000-0000-0000DD250000}"/>
    <cellStyle name="Entrada 2 4 3 5 6" xfId="24421" xr:uid="{00000000-0005-0000-0000-0000DE250000}"/>
    <cellStyle name="Entrada 2 4 3 5 7" xfId="18091" xr:uid="{00000000-0005-0000-0000-0000DF250000}"/>
    <cellStyle name="Entrada 2 4 3 5 8" xfId="25959" xr:uid="{00000000-0005-0000-0000-0000E0250000}"/>
    <cellStyle name="Entrada 2 4 3 5 9" xfId="22855" xr:uid="{00000000-0005-0000-0000-0000E1250000}"/>
    <cellStyle name="Entrada 2 4 3 6" xfId="4892" xr:uid="{00000000-0005-0000-0000-0000E2250000}"/>
    <cellStyle name="Entrada 2 4 3 6 2" xfId="5825" xr:uid="{00000000-0005-0000-0000-0000E3250000}"/>
    <cellStyle name="Entrada 2 4 3 6 2 2" xfId="14979" xr:uid="{00000000-0005-0000-0000-0000E4250000}"/>
    <cellStyle name="Entrada 2 4 3 6 2 3" xfId="21975" xr:uid="{00000000-0005-0000-0000-0000E5250000}"/>
    <cellStyle name="Entrada 2 4 3 6 2 4" xfId="27113" xr:uid="{00000000-0005-0000-0000-0000E6250000}"/>
    <cellStyle name="Entrada 2 4 3 6 2 5" xfId="32870" xr:uid="{00000000-0005-0000-0000-0000E7250000}"/>
    <cellStyle name="Entrada 2 4 3 6 2 6" xfId="36545" xr:uid="{00000000-0005-0000-0000-0000E8250000}"/>
    <cellStyle name="Entrada 2 4 3 6 2 7" xfId="39271" xr:uid="{00000000-0005-0000-0000-0000E9250000}"/>
    <cellStyle name="Entrada 2 4 3 6 3" xfId="14046" xr:uid="{00000000-0005-0000-0000-0000EA250000}"/>
    <cellStyle name="Entrada 2 4 3 6 4" xfId="21044" xr:uid="{00000000-0005-0000-0000-0000EB250000}"/>
    <cellStyle name="Entrada 2 4 3 6 5" xfId="27392" xr:uid="{00000000-0005-0000-0000-0000EC250000}"/>
    <cellStyle name="Entrada 2 4 3 6 6" xfId="29284" xr:uid="{00000000-0005-0000-0000-0000ED250000}"/>
    <cellStyle name="Entrada 2 4 3 6 7" xfId="31938" xr:uid="{00000000-0005-0000-0000-0000EE250000}"/>
    <cellStyle name="Entrada 2 4 3 6 8" xfId="35616" xr:uid="{00000000-0005-0000-0000-0000EF250000}"/>
    <cellStyle name="Entrada 2 4 3 6 9" xfId="38527" xr:uid="{00000000-0005-0000-0000-0000F0250000}"/>
    <cellStyle name="Entrada 2 4 3 7" xfId="5820" xr:uid="{00000000-0005-0000-0000-0000F1250000}"/>
    <cellStyle name="Entrada 2 4 3 7 2" xfId="14974" xr:uid="{00000000-0005-0000-0000-0000F2250000}"/>
    <cellStyle name="Entrada 2 4 3 7 3" xfId="21970" xr:uid="{00000000-0005-0000-0000-0000F3250000}"/>
    <cellStyle name="Entrada 2 4 3 7 4" xfId="20032" xr:uid="{00000000-0005-0000-0000-0000F4250000}"/>
    <cellStyle name="Entrada 2 4 3 7 5" xfId="32865" xr:uid="{00000000-0005-0000-0000-0000F5250000}"/>
    <cellStyle name="Entrada 2 4 3 7 6" xfId="36540" xr:uid="{00000000-0005-0000-0000-0000F6250000}"/>
    <cellStyle name="Entrada 2 4 3 7 7" xfId="39266" xr:uid="{00000000-0005-0000-0000-0000F7250000}"/>
    <cellStyle name="Entrada 2 4 3 8" xfId="11426" xr:uid="{00000000-0005-0000-0000-0000F8250000}"/>
    <cellStyle name="Entrada 2 4 3 9" xfId="18429" xr:uid="{00000000-0005-0000-0000-0000F9250000}"/>
    <cellStyle name="Entrada 2 4 4" xfId="1795" xr:uid="{00000000-0005-0000-0000-0000FA250000}"/>
    <cellStyle name="Entrada 2 4 4 10" xfId="28604" xr:uid="{00000000-0005-0000-0000-0000FB250000}"/>
    <cellStyle name="Entrada 2 4 4 11" xfId="29077" xr:uid="{00000000-0005-0000-0000-0000FC250000}"/>
    <cellStyle name="Entrada 2 4 4 12" xfId="25506" xr:uid="{00000000-0005-0000-0000-0000FD250000}"/>
    <cellStyle name="Entrada 2 4 4 13" xfId="34853" xr:uid="{00000000-0005-0000-0000-0000FE250000}"/>
    <cellStyle name="Entrada 2 4 4 14" xfId="38350" xr:uid="{00000000-0005-0000-0000-0000FF250000}"/>
    <cellStyle name="Entrada 2 4 4 2" xfId="2543" xr:uid="{00000000-0005-0000-0000-000000260000}"/>
    <cellStyle name="Entrada 2 4 4 2 2" xfId="5827" xr:uid="{00000000-0005-0000-0000-000001260000}"/>
    <cellStyle name="Entrada 2 4 4 2 2 2" xfId="14981" xr:uid="{00000000-0005-0000-0000-000002260000}"/>
    <cellStyle name="Entrada 2 4 4 2 2 3" xfId="21977" xr:uid="{00000000-0005-0000-0000-000003260000}"/>
    <cellStyle name="Entrada 2 4 4 2 2 4" xfId="27111" xr:uid="{00000000-0005-0000-0000-000004260000}"/>
    <cellStyle name="Entrada 2 4 4 2 2 5" xfId="32872" xr:uid="{00000000-0005-0000-0000-000005260000}"/>
    <cellStyle name="Entrada 2 4 4 2 2 6" xfId="36547" xr:uid="{00000000-0005-0000-0000-000006260000}"/>
    <cellStyle name="Entrada 2 4 4 2 2 7" xfId="39273" xr:uid="{00000000-0005-0000-0000-000007260000}"/>
    <cellStyle name="Entrada 2 4 4 2 3" xfId="11697" xr:uid="{00000000-0005-0000-0000-000008260000}"/>
    <cellStyle name="Entrada 2 4 4 2 4" xfId="18700" xr:uid="{00000000-0005-0000-0000-000009260000}"/>
    <cellStyle name="Entrada 2 4 4 2 5" xfId="25310" xr:uid="{00000000-0005-0000-0000-00000A260000}"/>
    <cellStyle name="Entrada 2 4 4 2 6" xfId="18345" xr:uid="{00000000-0005-0000-0000-00000B260000}"/>
    <cellStyle name="Entrada 2 4 4 2 7" xfId="19627" xr:uid="{00000000-0005-0000-0000-00000C260000}"/>
    <cellStyle name="Entrada 2 4 4 2 8" xfId="29637" xr:uid="{00000000-0005-0000-0000-00000D260000}"/>
    <cellStyle name="Entrada 2 4 4 2 9" xfId="33619" xr:uid="{00000000-0005-0000-0000-00000E260000}"/>
    <cellStyle name="Entrada 2 4 4 3" xfId="3714" xr:uid="{00000000-0005-0000-0000-00000F260000}"/>
    <cellStyle name="Entrada 2 4 4 3 2" xfId="5828" xr:uid="{00000000-0005-0000-0000-000010260000}"/>
    <cellStyle name="Entrada 2 4 4 3 2 2" xfId="14982" xr:uid="{00000000-0005-0000-0000-000011260000}"/>
    <cellStyle name="Entrada 2 4 4 3 2 3" xfId="21978" xr:uid="{00000000-0005-0000-0000-000012260000}"/>
    <cellStyle name="Entrada 2 4 4 3 2 4" xfId="22805" xr:uid="{00000000-0005-0000-0000-000013260000}"/>
    <cellStyle name="Entrada 2 4 4 3 2 5" xfId="32873" xr:uid="{00000000-0005-0000-0000-000014260000}"/>
    <cellStyle name="Entrada 2 4 4 3 2 6" xfId="36548" xr:uid="{00000000-0005-0000-0000-000015260000}"/>
    <cellStyle name="Entrada 2 4 4 3 2 7" xfId="39274" xr:uid="{00000000-0005-0000-0000-000016260000}"/>
    <cellStyle name="Entrada 2 4 4 3 3" xfId="12868" xr:uid="{00000000-0005-0000-0000-000017260000}"/>
    <cellStyle name="Entrada 2 4 4 3 4" xfId="19867" xr:uid="{00000000-0005-0000-0000-000018260000}"/>
    <cellStyle name="Entrada 2 4 4 3 5" xfId="23065" xr:uid="{00000000-0005-0000-0000-000019260000}"/>
    <cellStyle name="Entrada 2 4 4 3 6" xfId="26564" xr:uid="{00000000-0005-0000-0000-00001A260000}"/>
    <cellStyle name="Entrada 2 4 4 3 7" xfId="29533" xr:uid="{00000000-0005-0000-0000-00001B260000}"/>
    <cellStyle name="Entrada 2 4 4 3 8" xfId="25720" xr:uid="{00000000-0005-0000-0000-00001C260000}"/>
    <cellStyle name="Entrada 2 4 4 3 9" xfId="34841" xr:uid="{00000000-0005-0000-0000-00001D260000}"/>
    <cellStyle name="Entrada 2 4 4 4" xfId="4219" xr:uid="{00000000-0005-0000-0000-00001E260000}"/>
    <cellStyle name="Entrada 2 4 4 4 2" xfId="5829" xr:uid="{00000000-0005-0000-0000-00001F260000}"/>
    <cellStyle name="Entrada 2 4 4 4 2 2" xfId="14983" xr:uid="{00000000-0005-0000-0000-000020260000}"/>
    <cellStyle name="Entrada 2 4 4 4 2 3" xfId="21979" xr:uid="{00000000-0005-0000-0000-000021260000}"/>
    <cellStyle name="Entrada 2 4 4 4 2 4" xfId="27112" xr:uid="{00000000-0005-0000-0000-000022260000}"/>
    <cellStyle name="Entrada 2 4 4 4 2 5" xfId="32874" xr:uid="{00000000-0005-0000-0000-000023260000}"/>
    <cellStyle name="Entrada 2 4 4 4 2 6" xfId="36549" xr:uid="{00000000-0005-0000-0000-000024260000}"/>
    <cellStyle name="Entrada 2 4 4 4 2 7" xfId="39275" xr:uid="{00000000-0005-0000-0000-000025260000}"/>
    <cellStyle name="Entrada 2 4 4 4 3" xfId="13373" xr:uid="{00000000-0005-0000-0000-000026260000}"/>
    <cellStyle name="Entrada 2 4 4 4 4" xfId="20371" xr:uid="{00000000-0005-0000-0000-000027260000}"/>
    <cellStyle name="Entrada 2 4 4 4 5" xfId="10048" xr:uid="{00000000-0005-0000-0000-000028260000}"/>
    <cellStyle name="Entrada 2 4 4 4 6" xfId="25412" xr:uid="{00000000-0005-0000-0000-000029260000}"/>
    <cellStyle name="Entrada 2 4 4 4 7" xfId="28904" xr:uid="{00000000-0005-0000-0000-00002A260000}"/>
    <cellStyle name="Entrada 2 4 4 4 8" xfId="33361" xr:uid="{00000000-0005-0000-0000-00002B260000}"/>
    <cellStyle name="Entrada 2 4 4 4 9" xfId="37036" xr:uid="{00000000-0005-0000-0000-00002C260000}"/>
    <cellStyle name="Entrada 2 4 4 5" xfId="2956" xr:uid="{00000000-0005-0000-0000-00002D260000}"/>
    <cellStyle name="Entrada 2 4 4 5 2" xfId="5830" xr:uid="{00000000-0005-0000-0000-00002E260000}"/>
    <cellStyle name="Entrada 2 4 4 5 2 2" xfId="14984" xr:uid="{00000000-0005-0000-0000-00002F260000}"/>
    <cellStyle name="Entrada 2 4 4 5 2 3" xfId="21980" xr:uid="{00000000-0005-0000-0000-000030260000}"/>
    <cellStyle name="Entrada 2 4 4 5 2 4" xfId="24300" xr:uid="{00000000-0005-0000-0000-000031260000}"/>
    <cellStyle name="Entrada 2 4 4 5 2 5" xfId="32875" xr:uid="{00000000-0005-0000-0000-000032260000}"/>
    <cellStyle name="Entrada 2 4 4 5 2 6" xfId="36550" xr:uid="{00000000-0005-0000-0000-000033260000}"/>
    <cellStyle name="Entrada 2 4 4 5 2 7" xfId="39276" xr:uid="{00000000-0005-0000-0000-000034260000}"/>
    <cellStyle name="Entrada 2 4 4 5 3" xfId="12110" xr:uid="{00000000-0005-0000-0000-000035260000}"/>
    <cellStyle name="Entrada 2 4 4 5 4" xfId="19113" xr:uid="{00000000-0005-0000-0000-000036260000}"/>
    <cellStyle name="Entrada 2 4 4 5 5" xfId="24669" xr:uid="{00000000-0005-0000-0000-000037260000}"/>
    <cellStyle name="Entrada 2 4 4 5 6" xfId="22535" xr:uid="{00000000-0005-0000-0000-000038260000}"/>
    <cellStyle name="Entrada 2 4 4 5 7" xfId="26033" xr:uid="{00000000-0005-0000-0000-000039260000}"/>
    <cellStyle name="Entrada 2 4 4 5 8" xfId="33833" xr:uid="{00000000-0005-0000-0000-00003A260000}"/>
    <cellStyle name="Entrada 2 4 4 5 9" xfId="37395" xr:uid="{00000000-0005-0000-0000-00003B260000}"/>
    <cellStyle name="Entrada 2 4 4 6" xfId="3058" xr:uid="{00000000-0005-0000-0000-00003C260000}"/>
    <cellStyle name="Entrada 2 4 4 6 2" xfId="5831" xr:uid="{00000000-0005-0000-0000-00003D260000}"/>
    <cellStyle name="Entrada 2 4 4 6 2 2" xfId="14985" xr:uid="{00000000-0005-0000-0000-00003E260000}"/>
    <cellStyle name="Entrada 2 4 4 6 2 3" xfId="21981" xr:uid="{00000000-0005-0000-0000-00003F260000}"/>
    <cellStyle name="Entrada 2 4 4 6 2 4" xfId="9932" xr:uid="{00000000-0005-0000-0000-000040260000}"/>
    <cellStyle name="Entrada 2 4 4 6 2 5" xfId="32876" xr:uid="{00000000-0005-0000-0000-000041260000}"/>
    <cellStyle name="Entrada 2 4 4 6 2 6" xfId="36551" xr:uid="{00000000-0005-0000-0000-000042260000}"/>
    <cellStyle name="Entrada 2 4 4 6 2 7" xfId="39277" xr:uid="{00000000-0005-0000-0000-000043260000}"/>
    <cellStyle name="Entrada 2 4 4 6 3" xfId="12212" xr:uid="{00000000-0005-0000-0000-000044260000}"/>
    <cellStyle name="Entrada 2 4 4 6 4" xfId="19215" xr:uid="{00000000-0005-0000-0000-000045260000}"/>
    <cellStyle name="Entrada 2 4 4 6 5" xfId="24700" xr:uid="{00000000-0005-0000-0000-000046260000}"/>
    <cellStyle name="Entrada 2 4 4 6 6" xfId="18175" xr:uid="{00000000-0005-0000-0000-000047260000}"/>
    <cellStyle name="Entrada 2 4 4 6 7" xfId="29806" xr:uid="{00000000-0005-0000-0000-000048260000}"/>
    <cellStyle name="Entrada 2 4 4 6 8" xfId="33783" xr:uid="{00000000-0005-0000-0000-000049260000}"/>
    <cellStyle name="Entrada 2 4 4 6 9" xfId="37345" xr:uid="{00000000-0005-0000-0000-00004A260000}"/>
    <cellStyle name="Entrada 2 4 4 7" xfId="5826" xr:uid="{00000000-0005-0000-0000-00004B260000}"/>
    <cellStyle name="Entrada 2 4 4 7 2" xfId="14980" xr:uid="{00000000-0005-0000-0000-00004C260000}"/>
    <cellStyle name="Entrada 2 4 4 7 3" xfId="21976" xr:uid="{00000000-0005-0000-0000-00004D260000}"/>
    <cellStyle name="Entrada 2 4 4 7 4" xfId="18125" xr:uid="{00000000-0005-0000-0000-00004E260000}"/>
    <cellStyle name="Entrada 2 4 4 7 5" xfId="32871" xr:uid="{00000000-0005-0000-0000-00004F260000}"/>
    <cellStyle name="Entrada 2 4 4 7 6" xfId="36546" xr:uid="{00000000-0005-0000-0000-000050260000}"/>
    <cellStyle name="Entrada 2 4 4 7 7" xfId="39272" xr:uid="{00000000-0005-0000-0000-000051260000}"/>
    <cellStyle name="Entrada 2 4 4 8" xfId="10949" xr:uid="{00000000-0005-0000-0000-000052260000}"/>
    <cellStyle name="Entrada 2 4 4 9" xfId="9608" xr:uid="{00000000-0005-0000-0000-000053260000}"/>
    <cellStyle name="Entrada 2 4 5" xfId="2322" xr:uid="{00000000-0005-0000-0000-000054260000}"/>
    <cellStyle name="Entrada 2 4 5 10" xfId="23303" xr:uid="{00000000-0005-0000-0000-000055260000}"/>
    <cellStyle name="Entrada 2 4 5 11" xfId="26132" xr:uid="{00000000-0005-0000-0000-000056260000}"/>
    <cellStyle name="Entrada 2 4 5 12" xfId="30162" xr:uid="{00000000-0005-0000-0000-000057260000}"/>
    <cellStyle name="Entrada 2 4 5 13" xfId="31473" xr:uid="{00000000-0005-0000-0000-000058260000}"/>
    <cellStyle name="Entrada 2 4 5 14" xfId="35177" xr:uid="{00000000-0005-0000-0000-000059260000}"/>
    <cellStyle name="Entrada 2 4 5 2" xfId="2722" xr:uid="{00000000-0005-0000-0000-00005A260000}"/>
    <cellStyle name="Entrada 2 4 5 2 2" xfId="5833" xr:uid="{00000000-0005-0000-0000-00005B260000}"/>
    <cellStyle name="Entrada 2 4 5 2 2 2" xfId="14987" xr:uid="{00000000-0005-0000-0000-00005C260000}"/>
    <cellStyle name="Entrada 2 4 5 2 2 3" xfId="21983" xr:uid="{00000000-0005-0000-0000-00005D260000}"/>
    <cellStyle name="Entrada 2 4 5 2 2 4" xfId="10721" xr:uid="{00000000-0005-0000-0000-00005E260000}"/>
    <cellStyle name="Entrada 2 4 5 2 2 5" xfId="32878" xr:uid="{00000000-0005-0000-0000-00005F260000}"/>
    <cellStyle name="Entrada 2 4 5 2 2 6" xfId="36553" xr:uid="{00000000-0005-0000-0000-000060260000}"/>
    <cellStyle name="Entrada 2 4 5 2 2 7" xfId="39279" xr:uid="{00000000-0005-0000-0000-000061260000}"/>
    <cellStyle name="Entrada 2 4 5 2 3" xfId="11876" xr:uid="{00000000-0005-0000-0000-000062260000}"/>
    <cellStyle name="Entrada 2 4 5 2 4" xfId="18879" xr:uid="{00000000-0005-0000-0000-000063260000}"/>
    <cellStyle name="Entrada 2 4 5 2 5" xfId="24385" xr:uid="{00000000-0005-0000-0000-000064260000}"/>
    <cellStyle name="Entrada 2 4 5 2 6" xfId="22641" xr:uid="{00000000-0005-0000-0000-000065260000}"/>
    <cellStyle name="Entrada 2 4 5 2 7" xfId="26508" xr:uid="{00000000-0005-0000-0000-000066260000}"/>
    <cellStyle name="Entrada 2 4 5 2 8" xfId="31095" xr:uid="{00000000-0005-0000-0000-000067260000}"/>
    <cellStyle name="Entrada 2 4 5 2 9" xfId="31312" xr:uid="{00000000-0005-0000-0000-000068260000}"/>
    <cellStyle name="Entrada 2 4 5 3" xfId="4004" xr:uid="{00000000-0005-0000-0000-000069260000}"/>
    <cellStyle name="Entrada 2 4 5 3 2" xfId="5834" xr:uid="{00000000-0005-0000-0000-00006A260000}"/>
    <cellStyle name="Entrada 2 4 5 3 2 2" xfId="14988" xr:uid="{00000000-0005-0000-0000-00006B260000}"/>
    <cellStyle name="Entrada 2 4 5 3 2 3" xfId="21984" xr:uid="{00000000-0005-0000-0000-00006C260000}"/>
    <cellStyle name="Entrada 2 4 5 3 2 4" xfId="27114" xr:uid="{00000000-0005-0000-0000-00006D260000}"/>
    <cellStyle name="Entrada 2 4 5 3 2 5" xfId="32879" xr:uid="{00000000-0005-0000-0000-00006E260000}"/>
    <cellStyle name="Entrada 2 4 5 3 2 6" xfId="36554" xr:uid="{00000000-0005-0000-0000-00006F260000}"/>
    <cellStyle name="Entrada 2 4 5 3 2 7" xfId="39280" xr:uid="{00000000-0005-0000-0000-000070260000}"/>
    <cellStyle name="Entrada 2 4 5 3 3" xfId="13158" xr:uid="{00000000-0005-0000-0000-000071260000}"/>
    <cellStyle name="Entrada 2 4 5 3 4" xfId="20156" xr:uid="{00000000-0005-0000-0000-000072260000}"/>
    <cellStyle name="Entrada 2 4 5 3 5" xfId="17855" xr:uid="{00000000-0005-0000-0000-000073260000}"/>
    <cellStyle name="Entrada 2 4 5 3 6" xfId="22904" xr:uid="{00000000-0005-0000-0000-000074260000}"/>
    <cellStyle name="Entrada 2 4 5 3 7" xfId="25611" xr:uid="{00000000-0005-0000-0000-000075260000}"/>
    <cellStyle name="Entrada 2 4 5 3 8" xfId="25954" xr:uid="{00000000-0005-0000-0000-000076260000}"/>
    <cellStyle name="Entrada 2 4 5 3 9" xfId="31033" xr:uid="{00000000-0005-0000-0000-000077260000}"/>
    <cellStyle name="Entrada 2 4 5 4" xfId="4442" xr:uid="{00000000-0005-0000-0000-000078260000}"/>
    <cellStyle name="Entrada 2 4 5 4 2" xfId="5835" xr:uid="{00000000-0005-0000-0000-000079260000}"/>
    <cellStyle name="Entrada 2 4 5 4 2 2" xfId="14989" xr:uid="{00000000-0005-0000-0000-00007A260000}"/>
    <cellStyle name="Entrada 2 4 5 4 2 3" xfId="21985" xr:uid="{00000000-0005-0000-0000-00007B260000}"/>
    <cellStyle name="Entrada 2 4 5 4 2 4" xfId="22813" xr:uid="{00000000-0005-0000-0000-00007C260000}"/>
    <cellStyle name="Entrada 2 4 5 4 2 5" xfId="32880" xr:uid="{00000000-0005-0000-0000-00007D260000}"/>
    <cellStyle name="Entrada 2 4 5 4 2 6" xfId="36555" xr:uid="{00000000-0005-0000-0000-00007E260000}"/>
    <cellStyle name="Entrada 2 4 5 4 2 7" xfId="39281" xr:uid="{00000000-0005-0000-0000-00007F260000}"/>
    <cellStyle name="Entrada 2 4 5 4 3" xfId="13596" xr:uid="{00000000-0005-0000-0000-000080260000}"/>
    <cellStyle name="Entrada 2 4 5 4 4" xfId="20594" xr:uid="{00000000-0005-0000-0000-000081260000}"/>
    <cellStyle name="Entrada 2 4 5 4 5" xfId="24239" xr:uid="{00000000-0005-0000-0000-000082260000}"/>
    <cellStyle name="Entrada 2 4 5 4 6" xfId="17341" xr:uid="{00000000-0005-0000-0000-000083260000}"/>
    <cellStyle name="Entrada 2 4 5 4 7" xfId="23181" xr:uid="{00000000-0005-0000-0000-000084260000}"/>
    <cellStyle name="Entrada 2 4 5 4 8" xfId="31763" xr:uid="{00000000-0005-0000-0000-000085260000}"/>
    <cellStyle name="Entrada 2 4 5 4 9" xfId="35443" xr:uid="{00000000-0005-0000-0000-000086260000}"/>
    <cellStyle name="Entrada 2 4 5 5" xfId="4696" xr:uid="{00000000-0005-0000-0000-000087260000}"/>
    <cellStyle name="Entrada 2 4 5 5 2" xfId="5836" xr:uid="{00000000-0005-0000-0000-000088260000}"/>
    <cellStyle name="Entrada 2 4 5 5 2 2" xfId="14990" xr:uid="{00000000-0005-0000-0000-000089260000}"/>
    <cellStyle name="Entrada 2 4 5 5 2 3" xfId="21986" xr:uid="{00000000-0005-0000-0000-00008A260000}"/>
    <cellStyle name="Entrada 2 4 5 5 2 4" xfId="27115" xr:uid="{00000000-0005-0000-0000-00008B260000}"/>
    <cellStyle name="Entrada 2 4 5 5 2 5" xfId="32881" xr:uid="{00000000-0005-0000-0000-00008C260000}"/>
    <cellStyle name="Entrada 2 4 5 5 2 6" xfId="36556" xr:uid="{00000000-0005-0000-0000-00008D260000}"/>
    <cellStyle name="Entrada 2 4 5 5 2 7" xfId="39282" xr:uid="{00000000-0005-0000-0000-00008E260000}"/>
    <cellStyle name="Entrada 2 4 5 5 3" xfId="13850" xr:uid="{00000000-0005-0000-0000-00008F260000}"/>
    <cellStyle name="Entrada 2 4 5 5 4" xfId="20848" xr:uid="{00000000-0005-0000-0000-000090260000}"/>
    <cellStyle name="Entrada 2 4 5 5 5" xfId="27488" xr:uid="{00000000-0005-0000-0000-000091260000}"/>
    <cellStyle name="Entrada 2 4 5 5 6" xfId="17442" xr:uid="{00000000-0005-0000-0000-000092260000}"/>
    <cellStyle name="Entrada 2 4 5 5 7" xfId="17481" xr:uid="{00000000-0005-0000-0000-000093260000}"/>
    <cellStyle name="Entrada 2 4 5 5 8" xfId="32176" xr:uid="{00000000-0005-0000-0000-000094260000}"/>
    <cellStyle name="Entrada 2 4 5 5 9" xfId="35851" xr:uid="{00000000-0005-0000-0000-000095260000}"/>
    <cellStyle name="Entrada 2 4 5 6" xfId="4942" xr:uid="{00000000-0005-0000-0000-000096260000}"/>
    <cellStyle name="Entrada 2 4 5 6 2" xfId="5837" xr:uid="{00000000-0005-0000-0000-000097260000}"/>
    <cellStyle name="Entrada 2 4 5 6 2 2" xfId="14991" xr:uid="{00000000-0005-0000-0000-000098260000}"/>
    <cellStyle name="Entrada 2 4 5 6 2 3" xfId="21987" xr:uid="{00000000-0005-0000-0000-000099260000}"/>
    <cellStyle name="Entrada 2 4 5 6 2 4" xfId="27116" xr:uid="{00000000-0005-0000-0000-00009A260000}"/>
    <cellStyle name="Entrada 2 4 5 6 2 5" xfId="32882" xr:uid="{00000000-0005-0000-0000-00009B260000}"/>
    <cellStyle name="Entrada 2 4 5 6 2 6" xfId="36557" xr:uid="{00000000-0005-0000-0000-00009C260000}"/>
    <cellStyle name="Entrada 2 4 5 6 2 7" xfId="39283" xr:uid="{00000000-0005-0000-0000-00009D260000}"/>
    <cellStyle name="Entrada 2 4 5 6 3" xfId="14096" xr:uid="{00000000-0005-0000-0000-00009E260000}"/>
    <cellStyle name="Entrada 2 4 5 6 4" xfId="21094" xr:uid="{00000000-0005-0000-0000-00009F260000}"/>
    <cellStyle name="Entrada 2 4 5 6 5" xfId="22787" xr:uid="{00000000-0005-0000-0000-0000A0260000}"/>
    <cellStyle name="Entrada 2 4 5 6 6" xfId="22718" xr:uid="{00000000-0005-0000-0000-0000A1260000}"/>
    <cellStyle name="Entrada 2 4 5 6 7" xfId="31988" xr:uid="{00000000-0005-0000-0000-0000A2260000}"/>
    <cellStyle name="Entrada 2 4 5 6 8" xfId="35666" xr:uid="{00000000-0005-0000-0000-0000A3260000}"/>
    <cellStyle name="Entrada 2 4 5 6 9" xfId="38577" xr:uid="{00000000-0005-0000-0000-0000A4260000}"/>
    <cellStyle name="Entrada 2 4 5 7" xfId="5832" xr:uid="{00000000-0005-0000-0000-0000A5260000}"/>
    <cellStyle name="Entrada 2 4 5 7 2" xfId="14986" xr:uid="{00000000-0005-0000-0000-0000A6260000}"/>
    <cellStyle name="Entrada 2 4 5 7 3" xfId="21982" xr:uid="{00000000-0005-0000-0000-0000A7260000}"/>
    <cellStyle name="Entrada 2 4 5 7 4" xfId="27110" xr:uid="{00000000-0005-0000-0000-0000A8260000}"/>
    <cellStyle name="Entrada 2 4 5 7 5" xfId="32877" xr:uid="{00000000-0005-0000-0000-0000A9260000}"/>
    <cellStyle name="Entrada 2 4 5 7 6" xfId="36552" xr:uid="{00000000-0005-0000-0000-0000AA260000}"/>
    <cellStyle name="Entrada 2 4 5 7 7" xfId="39278" xr:uid="{00000000-0005-0000-0000-0000AB260000}"/>
    <cellStyle name="Entrada 2 4 5 8" xfId="11476" xr:uid="{00000000-0005-0000-0000-0000AC260000}"/>
    <cellStyle name="Entrada 2 4 5 9" xfId="18479" xr:uid="{00000000-0005-0000-0000-0000AD260000}"/>
    <cellStyle name="Entrada 2 4 6" xfId="1630" xr:uid="{00000000-0005-0000-0000-0000AE260000}"/>
    <cellStyle name="Entrada 2 4 6 10" xfId="25970" xr:uid="{00000000-0005-0000-0000-0000AF260000}"/>
    <cellStyle name="Entrada 2 4 6 11" xfId="31007" xr:uid="{00000000-0005-0000-0000-0000B0260000}"/>
    <cellStyle name="Entrada 2 4 6 12" xfId="34929" xr:uid="{00000000-0005-0000-0000-0000B1260000}"/>
    <cellStyle name="Entrada 2 4 6 13" xfId="38392" xr:uid="{00000000-0005-0000-0000-0000B2260000}"/>
    <cellStyle name="Entrada 2 4 6 2" xfId="3286" xr:uid="{00000000-0005-0000-0000-0000B3260000}"/>
    <cellStyle name="Entrada 2 4 6 2 2" xfId="5839" xr:uid="{00000000-0005-0000-0000-0000B4260000}"/>
    <cellStyle name="Entrada 2 4 6 2 2 2" xfId="14993" xr:uid="{00000000-0005-0000-0000-0000B5260000}"/>
    <cellStyle name="Entrada 2 4 6 2 2 3" xfId="21989" xr:uid="{00000000-0005-0000-0000-0000B6260000}"/>
    <cellStyle name="Entrada 2 4 6 2 2 4" xfId="28923" xr:uid="{00000000-0005-0000-0000-0000B7260000}"/>
    <cellStyle name="Entrada 2 4 6 2 2 5" xfId="32884" xr:uid="{00000000-0005-0000-0000-0000B8260000}"/>
    <cellStyle name="Entrada 2 4 6 2 2 6" xfId="36559" xr:uid="{00000000-0005-0000-0000-0000B9260000}"/>
    <cellStyle name="Entrada 2 4 6 2 2 7" xfId="39285" xr:uid="{00000000-0005-0000-0000-0000BA260000}"/>
    <cellStyle name="Entrada 2 4 6 2 3" xfId="12440" xr:uid="{00000000-0005-0000-0000-0000BB260000}"/>
    <cellStyle name="Entrada 2 4 6 2 4" xfId="19442" xr:uid="{00000000-0005-0000-0000-0000BC260000}"/>
    <cellStyle name="Entrada 2 4 6 2 5" xfId="28184" xr:uid="{00000000-0005-0000-0000-0000BD260000}"/>
    <cellStyle name="Entrada 2 4 6 2 6" xfId="28503" xr:uid="{00000000-0005-0000-0000-0000BE260000}"/>
    <cellStyle name="Entrada 2 4 6 2 7" xfId="28108" xr:uid="{00000000-0005-0000-0000-0000BF260000}"/>
    <cellStyle name="Entrada 2 4 6 2 8" xfId="29667" xr:uid="{00000000-0005-0000-0000-0000C0260000}"/>
    <cellStyle name="Entrada 2 4 6 2 9" xfId="35555" xr:uid="{00000000-0005-0000-0000-0000C1260000}"/>
    <cellStyle name="Entrada 2 4 6 3" xfId="2841" xr:uid="{00000000-0005-0000-0000-0000C2260000}"/>
    <cellStyle name="Entrada 2 4 6 3 2" xfId="5840" xr:uid="{00000000-0005-0000-0000-0000C3260000}"/>
    <cellStyle name="Entrada 2 4 6 3 2 2" xfId="14994" xr:uid="{00000000-0005-0000-0000-0000C4260000}"/>
    <cellStyle name="Entrada 2 4 6 3 2 3" xfId="21990" xr:uid="{00000000-0005-0000-0000-0000C5260000}"/>
    <cellStyle name="Entrada 2 4 6 3 2 4" xfId="24887" xr:uid="{00000000-0005-0000-0000-0000C6260000}"/>
    <cellStyle name="Entrada 2 4 6 3 2 5" xfId="32885" xr:uid="{00000000-0005-0000-0000-0000C7260000}"/>
    <cellStyle name="Entrada 2 4 6 3 2 6" xfId="36560" xr:uid="{00000000-0005-0000-0000-0000C8260000}"/>
    <cellStyle name="Entrada 2 4 6 3 2 7" xfId="39286" xr:uid="{00000000-0005-0000-0000-0000C9260000}"/>
    <cellStyle name="Entrada 2 4 6 3 3" xfId="11995" xr:uid="{00000000-0005-0000-0000-0000CA260000}"/>
    <cellStyle name="Entrada 2 4 6 3 4" xfId="18998" xr:uid="{00000000-0005-0000-0000-0000CB260000}"/>
    <cellStyle name="Entrada 2 4 6 3 5" xfId="17745" xr:uid="{00000000-0005-0000-0000-0000CC260000}"/>
    <cellStyle name="Entrada 2 4 6 3 6" xfId="26359" xr:uid="{00000000-0005-0000-0000-0000CD260000}"/>
    <cellStyle name="Entrada 2 4 6 3 7" xfId="29913" xr:uid="{00000000-0005-0000-0000-0000CE260000}"/>
    <cellStyle name="Entrada 2 4 6 3 8" xfId="33890" xr:uid="{00000000-0005-0000-0000-0000CF260000}"/>
    <cellStyle name="Entrada 2 4 6 3 9" xfId="37452" xr:uid="{00000000-0005-0000-0000-0000D0260000}"/>
    <cellStyle name="Entrada 2 4 6 4" xfId="2917" xr:uid="{00000000-0005-0000-0000-0000D1260000}"/>
    <cellStyle name="Entrada 2 4 6 4 2" xfId="5841" xr:uid="{00000000-0005-0000-0000-0000D2260000}"/>
    <cellStyle name="Entrada 2 4 6 4 2 2" xfId="14995" xr:uid="{00000000-0005-0000-0000-0000D3260000}"/>
    <cellStyle name="Entrada 2 4 6 4 2 3" xfId="21991" xr:uid="{00000000-0005-0000-0000-0000D4260000}"/>
    <cellStyle name="Entrada 2 4 6 4 2 4" xfId="27121" xr:uid="{00000000-0005-0000-0000-0000D5260000}"/>
    <cellStyle name="Entrada 2 4 6 4 2 5" xfId="32886" xr:uid="{00000000-0005-0000-0000-0000D6260000}"/>
    <cellStyle name="Entrada 2 4 6 4 2 6" xfId="36561" xr:uid="{00000000-0005-0000-0000-0000D7260000}"/>
    <cellStyle name="Entrada 2 4 6 4 2 7" xfId="39287" xr:uid="{00000000-0005-0000-0000-0000D8260000}"/>
    <cellStyle name="Entrada 2 4 6 4 3" xfId="12071" xr:uid="{00000000-0005-0000-0000-0000D9260000}"/>
    <cellStyle name="Entrada 2 4 6 4 4" xfId="19074" xr:uid="{00000000-0005-0000-0000-0000DA260000}"/>
    <cellStyle name="Entrada 2 4 6 4 5" xfId="28331" xr:uid="{00000000-0005-0000-0000-0000DB260000}"/>
    <cellStyle name="Entrada 2 4 6 4 6" xfId="28769" xr:uid="{00000000-0005-0000-0000-0000DC260000}"/>
    <cellStyle name="Entrada 2 4 6 4 7" xfId="17662" xr:uid="{00000000-0005-0000-0000-0000DD260000}"/>
    <cellStyle name="Entrada 2 4 6 4 8" xfId="33851" xr:uid="{00000000-0005-0000-0000-0000DE260000}"/>
    <cellStyle name="Entrada 2 4 6 4 9" xfId="37413" xr:uid="{00000000-0005-0000-0000-0000DF260000}"/>
    <cellStyle name="Entrada 2 4 6 5" xfId="3143" xr:uid="{00000000-0005-0000-0000-0000E0260000}"/>
    <cellStyle name="Entrada 2 4 6 5 2" xfId="5842" xr:uid="{00000000-0005-0000-0000-0000E1260000}"/>
    <cellStyle name="Entrada 2 4 6 5 2 2" xfId="14996" xr:uid="{00000000-0005-0000-0000-0000E2260000}"/>
    <cellStyle name="Entrada 2 4 6 5 2 3" xfId="21992" xr:uid="{00000000-0005-0000-0000-0000E3260000}"/>
    <cellStyle name="Entrada 2 4 6 5 2 4" xfId="24886" xr:uid="{00000000-0005-0000-0000-0000E4260000}"/>
    <cellStyle name="Entrada 2 4 6 5 2 5" xfId="32887" xr:uid="{00000000-0005-0000-0000-0000E5260000}"/>
    <cellStyle name="Entrada 2 4 6 5 2 6" xfId="36562" xr:uid="{00000000-0005-0000-0000-0000E6260000}"/>
    <cellStyle name="Entrada 2 4 6 5 2 7" xfId="39288" xr:uid="{00000000-0005-0000-0000-0000E7260000}"/>
    <cellStyle name="Entrada 2 4 6 5 3" xfId="12297" xr:uid="{00000000-0005-0000-0000-0000E8260000}"/>
    <cellStyle name="Entrada 2 4 6 5 4" xfId="19300" xr:uid="{00000000-0005-0000-0000-0000E9260000}"/>
    <cellStyle name="Entrada 2 4 6 5 5" xfId="28253" xr:uid="{00000000-0005-0000-0000-0000EA260000}"/>
    <cellStyle name="Entrada 2 4 6 5 6" xfId="25463" xr:uid="{00000000-0005-0000-0000-0000EB260000}"/>
    <cellStyle name="Entrada 2 4 6 5 7" xfId="29769" xr:uid="{00000000-0005-0000-0000-0000EC260000}"/>
    <cellStyle name="Entrada 2 4 6 5 8" xfId="31907" xr:uid="{00000000-0005-0000-0000-0000ED260000}"/>
    <cellStyle name="Entrada 2 4 6 5 9" xfId="25803" xr:uid="{00000000-0005-0000-0000-0000EE260000}"/>
    <cellStyle name="Entrada 2 4 6 6" xfId="5838" xr:uid="{00000000-0005-0000-0000-0000EF260000}"/>
    <cellStyle name="Entrada 2 4 6 6 2" xfId="14992" xr:uid="{00000000-0005-0000-0000-0000F0260000}"/>
    <cellStyle name="Entrada 2 4 6 6 3" xfId="21988" xr:uid="{00000000-0005-0000-0000-0000F1260000}"/>
    <cellStyle name="Entrada 2 4 6 6 4" xfId="24889" xr:uid="{00000000-0005-0000-0000-0000F2260000}"/>
    <cellStyle name="Entrada 2 4 6 6 5" xfId="32883" xr:uid="{00000000-0005-0000-0000-0000F3260000}"/>
    <cellStyle name="Entrada 2 4 6 6 6" xfId="36558" xr:uid="{00000000-0005-0000-0000-0000F4260000}"/>
    <cellStyle name="Entrada 2 4 6 6 7" xfId="39284" xr:uid="{00000000-0005-0000-0000-0000F5260000}"/>
    <cellStyle name="Entrada 2 4 6 7" xfId="10784" xr:uid="{00000000-0005-0000-0000-0000F6260000}"/>
    <cellStyle name="Entrada 2 4 6 8" xfId="16494" xr:uid="{00000000-0005-0000-0000-0000F7260000}"/>
    <cellStyle name="Entrada 2 4 6 9" xfId="17364" xr:uid="{00000000-0005-0000-0000-0000F8260000}"/>
    <cellStyle name="Entrada 2 4 7" xfId="2458" xr:uid="{00000000-0005-0000-0000-0000F9260000}"/>
    <cellStyle name="Entrada 2 4 7 2" xfId="5843" xr:uid="{00000000-0005-0000-0000-0000FA260000}"/>
    <cellStyle name="Entrada 2 4 7 2 2" xfId="14997" xr:uid="{00000000-0005-0000-0000-0000FB260000}"/>
    <cellStyle name="Entrada 2 4 7 2 3" xfId="21993" xr:uid="{00000000-0005-0000-0000-0000FC260000}"/>
    <cellStyle name="Entrada 2 4 7 2 4" xfId="9368" xr:uid="{00000000-0005-0000-0000-0000FD260000}"/>
    <cellStyle name="Entrada 2 4 7 2 5" xfId="32888" xr:uid="{00000000-0005-0000-0000-0000FE260000}"/>
    <cellStyle name="Entrada 2 4 7 2 6" xfId="36563" xr:uid="{00000000-0005-0000-0000-0000FF260000}"/>
    <cellStyle name="Entrada 2 4 7 2 7" xfId="39289" xr:uid="{00000000-0005-0000-0000-000000270000}"/>
    <cellStyle name="Entrada 2 4 7 3" xfId="11612" xr:uid="{00000000-0005-0000-0000-000001270000}"/>
    <cellStyle name="Entrada 2 4 7 4" xfId="18615" xr:uid="{00000000-0005-0000-0000-000002270000}"/>
    <cellStyle name="Entrada 2 4 7 5" xfId="22961" xr:uid="{00000000-0005-0000-0000-000003270000}"/>
    <cellStyle name="Entrada 2 4 7 6" xfId="26199" xr:uid="{00000000-0005-0000-0000-000004270000}"/>
    <cellStyle name="Entrada 2 4 7 7" xfId="30103" xr:uid="{00000000-0005-0000-0000-000005270000}"/>
    <cellStyle name="Entrada 2 4 7 8" xfId="28809" xr:uid="{00000000-0005-0000-0000-000006270000}"/>
    <cellStyle name="Entrada 2 4 7 9" xfId="34813" xr:uid="{00000000-0005-0000-0000-000007270000}"/>
    <cellStyle name="Entrada 2 4 8" xfId="2936" xr:uid="{00000000-0005-0000-0000-000008270000}"/>
    <cellStyle name="Entrada 2 4 8 2" xfId="5844" xr:uid="{00000000-0005-0000-0000-000009270000}"/>
    <cellStyle name="Entrada 2 4 8 2 2" xfId="14998" xr:uid="{00000000-0005-0000-0000-00000A270000}"/>
    <cellStyle name="Entrada 2 4 8 2 3" xfId="21994" xr:uid="{00000000-0005-0000-0000-00000B270000}"/>
    <cellStyle name="Entrada 2 4 8 2 4" xfId="27120" xr:uid="{00000000-0005-0000-0000-00000C270000}"/>
    <cellStyle name="Entrada 2 4 8 2 5" xfId="32889" xr:uid="{00000000-0005-0000-0000-00000D270000}"/>
    <cellStyle name="Entrada 2 4 8 2 6" xfId="36564" xr:uid="{00000000-0005-0000-0000-00000E270000}"/>
    <cellStyle name="Entrada 2 4 8 2 7" xfId="39290" xr:uid="{00000000-0005-0000-0000-00000F270000}"/>
    <cellStyle name="Entrada 2 4 8 3" xfId="12090" xr:uid="{00000000-0005-0000-0000-000010270000}"/>
    <cellStyle name="Entrada 2 4 8 4" xfId="19093" xr:uid="{00000000-0005-0000-0000-000011270000}"/>
    <cellStyle name="Entrada 2 4 8 5" xfId="28321" xr:uid="{00000000-0005-0000-0000-000012270000}"/>
    <cellStyle name="Entrada 2 4 8 6" xfId="22909" xr:uid="{00000000-0005-0000-0000-000013270000}"/>
    <cellStyle name="Entrada 2 4 8 7" xfId="29866" xr:uid="{00000000-0005-0000-0000-000014270000}"/>
    <cellStyle name="Entrada 2 4 8 8" xfId="33843" xr:uid="{00000000-0005-0000-0000-000015270000}"/>
    <cellStyle name="Entrada 2 4 8 9" xfId="37405" xr:uid="{00000000-0005-0000-0000-000016270000}"/>
    <cellStyle name="Entrada 2 4 9" xfId="3098" xr:uid="{00000000-0005-0000-0000-000017270000}"/>
    <cellStyle name="Entrada 2 4 9 2" xfId="5845" xr:uid="{00000000-0005-0000-0000-000018270000}"/>
    <cellStyle name="Entrada 2 4 9 2 2" xfId="14999" xr:uid="{00000000-0005-0000-0000-000019270000}"/>
    <cellStyle name="Entrada 2 4 9 2 3" xfId="21995" xr:uid="{00000000-0005-0000-0000-00001A270000}"/>
    <cellStyle name="Entrada 2 4 9 2 4" xfId="22810" xr:uid="{00000000-0005-0000-0000-00001B270000}"/>
    <cellStyle name="Entrada 2 4 9 2 5" xfId="32890" xr:uid="{00000000-0005-0000-0000-00001C270000}"/>
    <cellStyle name="Entrada 2 4 9 2 6" xfId="36565" xr:uid="{00000000-0005-0000-0000-00001D270000}"/>
    <cellStyle name="Entrada 2 4 9 2 7" xfId="39291" xr:uid="{00000000-0005-0000-0000-00001E270000}"/>
    <cellStyle name="Entrada 2 4 9 3" xfId="12252" xr:uid="{00000000-0005-0000-0000-00001F270000}"/>
    <cellStyle name="Entrada 2 4 9 4" xfId="19255" xr:uid="{00000000-0005-0000-0000-000020270000}"/>
    <cellStyle name="Entrada 2 4 9 5" xfId="28274" xr:uid="{00000000-0005-0000-0000-000021270000}"/>
    <cellStyle name="Entrada 2 4 9 6" xfId="26423" xr:uid="{00000000-0005-0000-0000-000022270000}"/>
    <cellStyle name="Entrada 2 4 9 7" xfId="28796" xr:uid="{00000000-0005-0000-0000-000023270000}"/>
    <cellStyle name="Entrada 2 4 9 8" xfId="22522" xr:uid="{00000000-0005-0000-0000-000024270000}"/>
    <cellStyle name="Entrada 2 4 9 9" xfId="31889" xr:uid="{00000000-0005-0000-0000-000025270000}"/>
    <cellStyle name="Entrada 2 5" xfId="1141" xr:uid="{00000000-0005-0000-0000-000026270000}"/>
    <cellStyle name="Entrada 2 5 10" xfId="3161" xr:uid="{00000000-0005-0000-0000-000027270000}"/>
    <cellStyle name="Entrada 2 5 10 2" xfId="5846" xr:uid="{00000000-0005-0000-0000-000028270000}"/>
    <cellStyle name="Entrada 2 5 10 2 2" xfId="15000" xr:uid="{00000000-0005-0000-0000-000029270000}"/>
    <cellStyle name="Entrada 2 5 10 2 3" xfId="21996" xr:uid="{00000000-0005-0000-0000-00002A270000}"/>
    <cellStyle name="Entrada 2 5 10 2 4" xfId="9307" xr:uid="{00000000-0005-0000-0000-00002B270000}"/>
    <cellStyle name="Entrada 2 5 10 2 5" xfId="32891" xr:uid="{00000000-0005-0000-0000-00002C270000}"/>
    <cellStyle name="Entrada 2 5 10 2 6" xfId="36566" xr:uid="{00000000-0005-0000-0000-00002D270000}"/>
    <cellStyle name="Entrada 2 5 10 2 7" xfId="39292" xr:uid="{00000000-0005-0000-0000-00002E270000}"/>
    <cellStyle name="Entrada 2 5 10 3" xfId="12315" xr:uid="{00000000-0005-0000-0000-00002F270000}"/>
    <cellStyle name="Entrada 2 5 10 4" xfId="19318" xr:uid="{00000000-0005-0000-0000-000030270000}"/>
    <cellStyle name="Entrada 2 5 10 5" xfId="29513" xr:uid="{00000000-0005-0000-0000-000031270000}"/>
    <cellStyle name="Entrada 2 5 10 6" xfId="23156" xr:uid="{00000000-0005-0000-0000-000032270000}"/>
    <cellStyle name="Entrada 2 5 10 7" xfId="9993" xr:uid="{00000000-0005-0000-0000-000033270000}"/>
    <cellStyle name="Entrada 2 5 10 8" xfId="31578" xr:uid="{00000000-0005-0000-0000-000034270000}"/>
    <cellStyle name="Entrada 2 5 10 9" xfId="35293" xr:uid="{00000000-0005-0000-0000-000035270000}"/>
    <cellStyle name="Entrada 2 5 11" xfId="2222" xr:uid="{00000000-0005-0000-0000-000036270000}"/>
    <cellStyle name="Entrada 2 5 11 2" xfId="5847" xr:uid="{00000000-0005-0000-0000-000037270000}"/>
    <cellStyle name="Entrada 2 5 11 2 2" xfId="15001" xr:uid="{00000000-0005-0000-0000-000038270000}"/>
    <cellStyle name="Entrada 2 5 11 2 3" xfId="21997" xr:uid="{00000000-0005-0000-0000-000039270000}"/>
    <cellStyle name="Entrada 2 5 11 2 4" xfId="24299" xr:uid="{00000000-0005-0000-0000-00003A270000}"/>
    <cellStyle name="Entrada 2 5 11 2 5" xfId="32892" xr:uid="{00000000-0005-0000-0000-00003B270000}"/>
    <cellStyle name="Entrada 2 5 11 2 6" xfId="36567" xr:uid="{00000000-0005-0000-0000-00003C270000}"/>
    <cellStyle name="Entrada 2 5 11 2 7" xfId="39293" xr:uid="{00000000-0005-0000-0000-00003D270000}"/>
    <cellStyle name="Entrada 2 5 11 3" xfId="11376" xr:uid="{00000000-0005-0000-0000-00003E270000}"/>
    <cellStyle name="Entrada 2 5 11 4" xfId="18379" xr:uid="{00000000-0005-0000-0000-00003F270000}"/>
    <cellStyle name="Entrada 2 5 11 5" xfId="19609" xr:uid="{00000000-0005-0000-0000-000040270000}"/>
    <cellStyle name="Entrada 2 5 11 6" xfId="26099" xr:uid="{00000000-0005-0000-0000-000041270000}"/>
    <cellStyle name="Entrada 2 5 11 7" xfId="25685" xr:uid="{00000000-0005-0000-0000-000042270000}"/>
    <cellStyle name="Entrada 2 5 11 8" xfId="34189" xr:uid="{00000000-0005-0000-0000-000043270000}"/>
    <cellStyle name="Entrada 2 5 11 9" xfId="37751" xr:uid="{00000000-0005-0000-0000-000044270000}"/>
    <cellStyle name="Entrada 2 5 12" xfId="10295" xr:uid="{00000000-0005-0000-0000-000045270000}"/>
    <cellStyle name="Entrada 2 5 13" xfId="17276" xr:uid="{00000000-0005-0000-0000-000046270000}"/>
    <cellStyle name="Entrada 2 5 14" xfId="18046" xr:uid="{00000000-0005-0000-0000-000047270000}"/>
    <cellStyle name="Entrada 2 5 15" xfId="19462" xr:uid="{00000000-0005-0000-0000-000048270000}"/>
    <cellStyle name="Entrada 2 5 16" xfId="26069" xr:uid="{00000000-0005-0000-0000-000049270000}"/>
    <cellStyle name="Entrada 2 5 17" xfId="30243" xr:uid="{00000000-0005-0000-0000-00004A270000}"/>
    <cellStyle name="Entrada 2 5 2" xfId="2345" xr:uid="{00000000-0005-0000-0000-00004B270000}"/>
    <cellStyle name="Entrada 2 5 2 10" xfId="25453" xr:uid="{00000000-0005-0000-0000-00004C270000}"/>
    <cellStyle name="Entrada 2 5 2 11" xfId="23187" xr:uid="{00000000-0005-0000-0000-00004D270000}"/>
    <cellStyle name="Entrada 2 5 2 12" xfId="29100" xr:uid="{00000000-0005-0000-0000-00004E270000}"/>
    <cellStyle name="Entrada 2 5 2 13" xfId="34134" xr:uid="{00000000-0005-0000-0000-00004F270000}"/>
    <cellStyle name="Entrada 2 5 2 14" xfId="37696" xr:uid="{00000000-0005-0000-0000-000050270000}"/>
    <cellStyle name="Entrada 2 5 2 2" xfId="2745" xr:uid="{00000000-0005-0000-0000-000051270000}"/>
    <cellStyle name="Entrada 2 5 2 2 2" xfId="5849" xr:uid="{00000000-0005-0000-0000-000052270000}"/>
    <cellStyle name="Entrada 2 5 2 2 2 2" xfId="15003" xr:uid="{00000000-0005-0000-0000-000053270000}"/>
    <cellStyle name="Entrada 2 5 2 2 2 3" xfId="21999" xr:uid="{00000000-0005-0000-0000-000054270000}"/>
    <cellStyle name="Entrada 2 5 2 2 2 4" xfId="27119" xr:uid="{00000000-0005-0000-0000-000055270000}"/>
    <cellStyle name="Entrada 2 5 2 2 2 5" xfId="32894" xr:uid="{00000000-0005-0000-0000-000056270000}"/>
    <cellStyle name="Entrada 2 5 2 2 2 6" xfId="36569" xr:uid="{00000000-0005-0000-0000-000057270000}"/>
    <cellStyle name="Entrada 2 5 2 2 2 7" xfId="39295" xr:uid="{00000000-0005-0000-0000-000058270000}"/>
    <cellStyle name="Entrada 2 5 2 2 3" xfId="11899" xr:uid="{00000000-0005-0000-0000-000059270000}"/>
    <cellStyle name="Entrada 2 5 2 2 4" xfId="18902" xr:uid="{00000000-0005-0000-0000-00005A270000}"/>
    <cellStyle name="Entrada 2 5 2 2 5" xfId="24386" xr:uid="{00000000-0005-0000-0000-00005B270000}"/>
    <cellStyle name="Entrada 2 5 2 2 6" xfId="22597" xr:uid="{00000000-0005-0000-0000-00005C270000}"/>
    <cellStyle name="Entrada 2 5 2 2 7" xfId="22915" xr:uid="{00000000-0005-0000-0000-00005D270000}"/>
    <cellStyle name="Entrada 2 5 2 2 8" xfId="33937" xr:uid="{00000000-0005-0000-0000-00005E270000}"/>
    <cellStyle name="Entrada 2 5 2 2 9" xfId="37499" xr:uid="{00000000-0005-0000-0000-00005F270000}"/>
    <cellStyle name="Entrada 2 5 2 3" xfId="4027" xr:uid="{00000000-0005-0000-0000-000060270000}"/>
    <cellStyle name="Entrada 2 5 2 3 2" xfId="5850" xr:uid="{00000000-0005-0000-0000-000061270000}"/>
    <cellStyle name="Entrada 2 5 2 3 2 2" xfId="15004" xr:uid="{00000000-0005-0000-0000-000062270000}"/>
    <cellStyle name="Entrada 2 5 2 3 2 3" xfId="22000" xr:uid="{00000000-0005-0000-0000-000063270000}"/>
    <cellStyle name="Entrada 2 5 2 3 2 4" xfId="24051" xr:uid="{00000000-0005-0000-0000-000064270000}"/>
    <cellStyle name="Entrada 2 5 2 3 2 5" xfId="32895" xr:uid="{00000000-0005-0000-0000-000065270000}"/>
    <cellStyle name="Entrada 2 5 2 3 2 6" xfId="36570" xr:uid="{00000000-0005-0000-0000-000066270000}"/>
    <cellStyle name="Entrada 2 5 2 3 2 7" xfId="39296" xr:uid="{00000000-0005-0000-0000-000067270000}"/>
    <cellStyle name="Entrada 2 5 2 3 3" xfId="13181" xr:uid="{00000000-0005-0000-0000-000068270000}"/>
    <cellStyle name="Entrada 2 5 2 3 4" xfId="20179" xr:uid="{00000000-0005-0000-0000-000069270000}"/>
    <cellStyle name="Entrada 2 5 2 3 5" xfId="27817" xr:uid="{00000000-0005-0000-0000-00006A270000}"/>
    <cellStyle name="Entrada 2 5 2 3 6" xfId="19387" xr:uid="{00000000-0005-0000-0000-00006B270000}"/>
    <cellStyle name="Entrada 2 5 2 3 7" xfId="25216" xr:uid="{00000000-0005-0000-0000-00006C270000}"/>
    <cellStyle name="Entrada 2 5 2 3 8" xfId="31849" xr:uid="{00000000-0005-0000-0000-00006D270000}"/>
    <cellStyle name="Entrada 2 5 2 3 9" xfId="35503" xr:uid="{00000000-0005-0000-0000-00006E270000}"/>
    <cellStyle name="Entrada 2 5 2 4" xfId="4465" xr:uid="{00000000-0005-0000-0000-00006F270000}"/>
    <cellStyle name="Entrada 2 5 2 4 2" xfId="5851" xr:uid="{00000000-0005-0000-0000-000070270000}"/>
    <cellStyle name="Entrada 2 5 2 4 2 2" xfId="15005" xr:uid="{00000000-0005-0000-0000-000071270000}"/>
    <cellStyle name="Entrada 2 5 2 4 2 3" xfId="22001" xr:uid="{00000000-0005-0000-0000-000072270000}"/>
    <cellStyle name="Entrada 2 5 2 4 2 4" xfId="27123" xr:uid="{00000000-0005-0000-0000-000073270000}"/>
    <cellStyle name="Entrada 2 5 2 4 2 5" xfId="32896" xr:uid="{00000000-0005-0000-0000-000074270000}"/>
    <cellStyle name="Entrada 2 5 2 4 2 6" xfId="36571" xr:uid="{00000000-0005-0000-0000-000075270000}"/>
    <cellStyle name="Entrada 2 5 2 4 2 7" xfId="39297" xr:uid="{00000000-0005-0000-0000-000076270000}"/>
    <cellStyle name="Entrada 2 5 2 4 3" xfId="13619" xr:uid="{00000000-0005-0000-0000-000077270000}"/>
    <cellStyle name="Entrada 2 5 2 4 4" xfId="20617" xr:uid="{00000000-0005-0000-0000-000078270000}"/>
    <cellStyle name="Entrada 2 5 2 4 5" xfId="27603" xr:uid="{00000000-0005-0000-0000-000079270000}"/>
    <cellStyle name="Entrada 2 5 2 4 6" xfId="26695" xr:uid="{00000000-0005-0000-0000-00007A270000}"/>
    <cellStyle name="Entrada 2 5 2 4 7" xfId="25514" xr:uid="{00000000-0005-0000-0000-00007B270000}"/>
    <cellStyle name="Entrada 2 5 2 4 8" xfId="25434" xr:uid="{00000000-0005-0000-0000-00007C270000}"/>
    <cellStyle name="Entrada 2 5 2 4 9" xfId="35044" xr:uid="{00000000-0005-0000-0000-00007D270000}"/>
    <cellStyle name="Entrada 2 5 2 5" xfId="4719" xr:uid="{00000000-0005-0000-0000-00007E270000}"/>
    <cellStyle name="Entrada 2 5 2 5 2" xfId="5852" xr:uid="{00000000-0005-0000-0000-00007F270000}"/>
    <cellStyle name="Entrada 2 5 2 5 2 2" xfId="15006" xr:uid="{00000000-0005-0000-0000-000080270000}"/>
    <cellStyle name="Entrada 2 5 2 5 2 3" xfId="22002" xr:uid="{00000000-0005-0000-0000-000081270000}"/>
    <cellStyle name="Entrada 2 5 2 5 2 4" xfId="24050" xr:uid="{00000000-0005-0000-0000-000082270000}"/>
    <cellStyle name="Entrada 2 5 2 5 2 5" xfId="32897" xr:uid="{00000000-0005-0000-0000-000083270000}"/>
    <cellStyle name="Entrada 2 5 2 5 2 6" xfId="36572" xr:uid="{00000000-0005-0000-0000-000084270000}"/>
    <cellStyle name="Entrada 2 5 2 5 2 7" xfId="39298" xr:uid="{00000000-0005-0000-0000-000085270000}"/>
    <cellStyle name="Entrada 2 5 2 5 3" xfId="13873" xr:uid="{00000000-0005-0000-0000-000086270000}"/>
    <cellStyle name="Entrada 2 5 2 5 4" xfId="20871" xr:uid="{00000000-0005-0000-0000-000087270000}"/>
    <cellStyle name="Entrada 2 5 2 5 5" xfId="27478" xr:uid="{00000000-0005-0000-0000-000088270000}"/>
    <cellStyle name="Entrada 2 5 2 5 6" xfId="28933" xr:uid="{00000000-0005-0000-0000-000089270000}"/>
    <cellStyle name="Entrada 2 5 2 5 7" xfId="19736" xr:uid="{00000000-0005-0000-0000-00008A270000}"/>
    <cellStyle name="Entrada 2 5 2 5 8" xfId="32165" xr:uid="{00000000-0005-0000-0000-00008B270000}"/>
    <cellStyle name="Entrada 2 5 2 5 9" xfId="35840" xr:uid="{00000000-0005-0000-0000-00008C270000}"/>
    <cellStyle name="Entrada 2 5 2 6" xfId="4965" xr:uid="{00000000-0005-0000-0000-00008D270000}"/>
    <cellStyle name="Entrada 2 5 2 6 2" xfId="5853" xr:uid="{00000000-0005-0000-0000-00008E270000}"/>
    <cellStyle name="Entrada 2 5 2 6 2 2" xfId="15007" xr:uid="{00000000-0005-0000-0000-00008F270000}"/>
    <cellStyle name="Entrada 2 5 2 6 2 3" xfId="22003" xr:uid="{00000000-0005-0000-0000-000090270000}"/>
    <cellStyle name="Entrada 2 5 2 6 2 4" xfId="27124" xr:uid="{00000000-0005-0000-0000-000091270000}"/>
    <cellStyle name="Entrada 2 5 2 6 2 5" xfId="32898" xr:uid="{00000000-0005-0000-0000-000092270000}"/>
    <cellStyle name="Entrada 2 5 2 6 2 6" xfId="36573" xr:uid="{00000000-0005-0000-0000-000093270000}"/>
    <cellStyle name="Entrada 2 5 2 6 2 7" xfId="39299" xr:uid="{00000000-0005-0000-0000-000094270000}"/>
    <cellStyle name="Entrada 2 5 2 6 3" xfId="14119" xr:uid="{00000000-0005-0000-0000-000095270000}"/>
    <cellStyle name="Entrada 2 5 2 6 4" xfId="21117" xr:uid="{00000000-0005-0000-0000-000096270000}"/>
    <cellStyle name="Entrada 2 5 2 6 5" xfId="19536" xr:uid="{00000000-0005-0000-0000-000097270000}"/>
    <cellStyle name="Entrada 2 5 2 6 6" xfId="28867" xr:uid="{00000000-0005-0000-0000-000098270000}"/>
    <cellStyle name="Entrada 2 5 2 6 7" xfId="32011" xr:uid="{00000000-0005-0000-0000-000099270000}"/>
    <cellStyle name="Entrada 2 5 2 6 8" xfId="35689" xr:uid="{00000000-0005-0000-0000-00009A270000}"/>
    <cellStyle name="Entrada 2 5 2 6 9" xfId="38600" xr:uid="{00000000-0005-0000-0000-00009B270000}"/>
    <cellStyle name="Entrada 2 5 2 7" xfId="5848" xr:uid="{00000000-0005-0000-0000-00009C270000}"/>
    <cellStyle name="Entrada 2 5 2 7 2" xfId="15002" xr:uid="{00000000-0005-0000-0000-00009D270000}"/>
    <cellStyle name="Entrada 2 5 2 7 3" xfId="21998" xr:uid="{00000000-0005-0000-0000-00009E270000}"/>
    <cellStyle name="Entrada 2 5 2 7 4" xfId="27122" xr:uid="{00000000-0005-0000-0000-00009F270000}"/>
    <cellStyle name="Entrada 2 5 2 7 5" xfId="32893" xr:uid="{00000000-0005-0000-0000-0000A0270000}"/>
    <cellStyle name="Entrada 2 5 2 7 6" xfId="36568" xr:uid="{00000000-0005-0000-0000-0000A1270000}"/>
    <cellStyle name="Entrada 2 5 2 7 7" xfId="39294" xr:uid="{00000000-0005-0000-0000-0000A2270000}"/>
    <cellStyle name="Entrada 2 5 2 8" xfId="11499" xr:uid="{00000000-0005-0000-0000-0000A3270000}"/>
    <cellStyle name="Entrada 2 5 2 9" xfId="18502" xr:uid="{00000000-0005-0000-0000-0000A4270000}"/>
    <cellStyle name="Entrada 2 5 3" xfId="2373" xr:uid="{00000000-0005-0000-0000-0000A5270000}"/>
    <cellStyle name="Entrada 2 5 3 10" xfId="18052" xr:uid="{00000000-0005-0000-0000-0000A6270000}"/>
    <cellStyle name="Entrada 2 5 3 11" xfId="17219" xr:uid="{00000000-0005-0000-0000-0000A7270000}"/>
    <cellStyle name="Entrada 2 5 3 12" xfId="18186" xr:uid="{00000000-0005-0000-0000-0000A8270000}"/>
    <cellStyle name="Entrada 2 5 3 13" xfId="31074" xr:uid="{00000000-0005-0000-0000-0000A9270000}"/>
    <cellStyle name="Entrada 2 5 3 14" xfId="34954" xr:uid="{00000000-0005-0000-0000-0000AA270000}"/>
    <cellStyle name="Entrada 2 5 3 2" xfId="2773" xr:uid="{00000000-0005-0000-0000-0000AB270000}"/>
    <cellStyle name="Entrada 2 5 3 2 2" xfId="5855" xr:uid="{00000000-0005-0000-0000-0000AC270000}"/>
    <cellStyle name="Entrada 2 5 3 2 2 2" xfId="15009" xr:uid="{00000000-0005-0000-0000-0000AD270000}"/>
    <cellStyle name="Entrada 2 5 3 2 2 3" xfId="22005" xr:uid="{00000000-0005-0000-0000-0000AE270000}"/>
    <cellStyle name="Entrada 2 5 3 2 2 4" xfId="27125" xr:uid="{00000000-0005-0000-0000-0000AF270000}"/>
    <cellStyle name="Entrada 2 5 3 2 2 5" xfId="32900" xr:uid="{00000000-0005-0000-0000-0000B0270000}"/>
    <cellStyle name="Entrada 2 5 3 2 2 6" xfId="36575" xr:uid="{00000000-0005-0000-0000-0000B1270000}"/>
    <cellStyle name="Entrada 2 5 3 2 2 7" xfId="39301" xr:uid="{00000000-0005-0000-0000-0000B2270000}"/>
    <cellStyle name="Entrada 2 5 3 2 3" xfId="11927" xr:uid="{00000000-0005-0000-0000-0000B3270000}"/>
    <cellStyle name="Entrada 2 5 3 2 4" xfId="18930" xr:uid="{00000000-0005-0000-0000-0000B4270000}"/>
    <cellStyle name="Entrada 2 5 3 2 5" xfId="28393" xr:uid="{00000000-0005-0000-0000-0000B5270000}"/>
    <cellStyle name="Entrada 2 5 3 2 6" xfId="24561" xr:uid="{00000000-0005-0000-0000-0000B6270000}"/>
    <cellStyle name="Entrada 2 5 3 2 7" xfId="25081" xr:uid="{00000000-0005-0000-0000-0000B7270000}"/>
    <cellStyle name="Entrada 2 5 3 2 8" xfId="31532" xr:uid="{00000000-0005-0000-0000-0000B8270000}"/>
    <cellStyle name="Entrada 2 5 3 2 9" xfId="35242" xr:uid="{00000000-0005-0000-0000-0000B9270000}"/>
    <cellStyle name="Entrada 2 5 3 3" xfId="4055" xr:uid="{00000000-0005-0000-0000-0000BA270000}"/>
    <cellStyle name="Entrada 2 5 3 3 2" xfId="5856" xr:uid="{00000000-0005-0000-0000-0000BB270000}"/>
    <cellStyle name="Entrada 2 5 3 3 2 2" xfId="15010" xr:uid="{00000000-0005-0000-0000-0000BC270000}"/>
    <cellStyle name="Entrada 2 5 3 3 2 3" xfId="22006" xr:uid="{00000000-0005-0000-0000-0000BD270000}"/>
    <cellStyle name="Entrada 2 5 3 3 2 4" xfId="27118" xr:uid="{00000000-0005-0000-0000-0000BE270000}"/>
    <cellStyle name="Entrada 2 5 3 3 2 5" xfId="32901" xr:uid="{00000000-0005-0000-0000-0000BF270000}"/>
    <cellStyle name="Entrada 2 5 3 3 2 6" xfId="36576" xr:uid="{00000000-0005-0000-0000-0000C0270000}"/>
    <cellStyle name="Entrada 2 5 3 3 2 7" xfId="39302" xr:uid="{00000000-0005-0000-0000-0000C1270000}"/>
    <cellStyle name="Entrada 2 5 3 3 3" xfId="13209" xr:uid="{00000000-0005-0000-0000-0000C2270000}"/>
    <cellStyle name="Entrada 2 5 3 3 4" xfId="20207" xr:uid="{00000000-0005-0000-0000-0000C3270000}"/>
    <cellStyle name="Entrada 2 5 3 3 5" xfId="25289" xr:uid="{00000000-0005-0000-0000-0000C4270000}"/>
    <cellStyle name="Entrada 2 5 3 3 6" xfId="29205" xr:uid="{00000000-0005-0000-0000-0000C5270000}"/>
    <cellStyle name="Entrada 2 5 3 3 7" xfId="17645" xr:uid="{00000000-0005-0000-0000-0000C6270000}"/>
    <cellStyle name="Entrada 2 5 3 3 8" xfId="17482" xr:uid="{00000000-0005-0000-0000-0000C7270000}"/>
    <cellStyle name="Entrada 2 5 3 3 9" xfId="35027" xr:uid="{00000000-0005-0000-0000-0000C8270000}"/>
    <cellStyle name="Entrada 2 5 3 4" xfId="4493" xr:uid="{00000000-0005-0000-0000-0000C9270000}"/>
    <cellStyle name="Entrada 2 5 3 4 2" xfId="5857" xr:uid="{00000000-0005-0000-0000-0000CA270000}"/>
    <cellStyle name="Entrada 2 5 3 4 2 2" xfId="15011" xr:uid="{00000000-0005-0000-0000-0000CB270000}"/>
    <cellStyle name="Entrada 2 5 3 4 2 3" xfId="22007" xr:uid="{00000000-0005-0000-0000-0000CC270000}"/>
    <cellStyle name="Entrada 2 5 3 4 2 4" xfId="24881" xr:uid="{00000000-0005-0000-0000-0000CD270000}"/>
    <cellStyle name="Entrada 2 5 3 4 2 5" xfId="32902" xr:uid="{00000000-0005-0000-0000-0000CE270000}"/>
    <cellStyle name="Entrada 2 5 3 4 2 6" xfId="36577" xr:uid="{00000000-0005-0000-0000-0000CF270000}"/>
    <cellStyle name="Entrada 2 5 3 4 2 7" xfId="39303" xr:uid="{00000000-0005-0000-0000-0000D0270000}"/>
    <cellStyle name="Entrada 2 5 3 4 3" xfId="13647" xr:uid="{00000000-0005-0000-0000-0000D1270000}"/>
    <cellStyle name="Entrada 2 5 3 4 4" xfId="20645" xr:uid="{00000000-0005-0000-0000-0000D2270000}"/>
    <cellStyle name="Entrada 2 5 3 4 5" xfId="24754" xr:uid="{00000000-0005-0000-0000-0000D3270000}"/>
    <cellStyle name="Entrada 2 5 3 4 6" xfId="25359" xr:uid="{00000000-0005-0000-0000-0000D4270000}"/>
    <cellStyle name="Entrada 2 5 3 4 7" xfId="18363" xr:uid="{00000000-0005-0000-0000-0000D5270000}"/>
    <cellStyle name="Entrada 2 5 3 4 8" xfId="32268" xr:uid="{00000000-0005-0000-0000-0000D6270000}"/>
    <cellStyle name="Entrada 2 5 3 4 9" xfId="35943" xr:uid="{00000000-0005-0000-0000-0000D7270000}"/>
    <cellStyle name="Entrada 2 5 3 5" xfId="4747" xr:uid="{00000000-0005-0000-0000-0000D8270000}"/>
    <cellStyle name="Entrada 2 5 3 5 2" xfId="5858" xr:uid="{00000000-0005-0000-0000-0000D9270000}"/>
    <cellStyle name="Entrada 2 5 3 5 2 2" xfId="15012" xr:uid="{00000000-0005-0000-0000-0000DA270000}"/>
    <cellStyle name="Entrada 2 5 3 5 2 3" xfId="22008" xr:uid="{00000000-0005-0000-0000-0000DB270000}"/>
    <cellStyle name="Entrada 2 5 3 5 2 4" xfId="27126" xr:uid="{00000000-0005-0000-0000-0000DC270000}"/>
    <cellStyle name="Entrada 2 5 3 5 2 5" xfId="32903" xr:uid="{00000000-0005-0000-0000-0000DD270000}"/>
    <cellStyle name="Entrada 2 5 3 5 2 6" xfId="36578" xr:uid="{00000000-0005-0000-0000-0000DE270000}"/>
    <cellStyle name="Entrada 2 5 3 5 2 7" xfId="39304" xr:uid="{00000000-0005-0000-0000-0000DF270000}"/>
    <cellStyle name="Entrada 2 5 3 5 3" xfId="13901" xr:uid="{00000000-0005-0000-0000-0000E0270000}"/>
    <cellStyle name="Entrada 2 5 3 5 4" xfId="20899" xr:uid="{00000000-0005-0000-0000-0000E1270000}"/>
    <cellStyle name="Entrada 2 5 3 5 5" xfId="27464" xr:uid="{00000000-0005-0000-0000-0000E2270000}"/>
    <cellStyle name="Entrada 2 5 3 5 6" xfId="17342" xr:uid="{00000000-0005-0000-0000-0000E3270000}"/>
    <cellStyle name="Entrada 2 5 3 5 7" xfId="19571" xr:uid="{00000000-0005-0000-0000-0000E4270000}"/>
    <cellStyle name="Entrada 2 5 3 5 8" xfId="32152" xr:uid="{00000000-0005-0000-0000-0000E5270000}"/>
    <cellStyle name="Entrada 2 5 3 5 9" xfId="35827" xr:uid="{00000000-0005-0000-0000-0000E6270000}"/>
    <cellStyle name="Entrada 2 5 3 6" xfId="4993" xr:uid="{00000000-0005-0000-0000-0000E7270000}"/>
    <cellStyle name="Entrada 2 5 3 6 2" xfId="5859" xr:uid="{00000000-0005-0000-0000-0000E8270000}"/>
    <cellStyle name="Entrada 2 5 3 6 2 2" xfId="15013" xr:uid="{00000000-0005-0000-0000-0000E9270000}"/>
    <cellStyle name="Entrada 2 5 3 6 2 3" xfId="22009" xr:uid="{00000000-0005-0000-0000-0000EA270000}"/>
    <cellStyle name="Entrada 2 5 3 6 2 4" xfId="27127" xr:uid="{00000000-0005-0000-0000-0000EB270000}"/>
    <cellStyle name="Entrada 2 5 3 6 2 5" xfId="32904" xr:uid="{00000000-0005-0000-0000-0000EC270000}"/>
    <cellStyle name="Entrada 2 5 3 6 2 6" xfId="36579" xr:uid="{00000000-0005-0000-0000-0000ED270000}"/>
    <cellStyle name="Entrada 2 5 3 6 2 7" xfId="39305" xr:uid="{00000000-0005-0000-0000-0000EE270000}"/>
    <cellStyle name="Entrada 2 5 3 6 3" xfId="14147" xr:uid="{00000000-0005-0000-0000-0000EF270000}"/>
    <cellStyle name="Entrada 2 5 3 6 4" xfId="21145" xr:uid="{00000000-0005-0000-0000-0000F0270000}"/>
    <cellStyle name="Entrada 2 5 3 6 5" xfId="27339" xr:uid="{00000000-0005-0000-0000-0000F1270000}"/>
    <cellStyle name="Entrada 2 5 3 6 6" xfId="19518" xr:uid="{00000000-0005-0000-0000-0000F2270000}"/>
    <cellStyle name="Entrada 2 5 3 6 7" xfId="32039" xr:uid="{00000000-0005-0000-0000-0000F3270000}"/>
    <cellStyle name="Entrada 2 5 3 6 8" xfId="35717" xr:uid="{00000000-0005-0000-0000-0000F4270000}"/>
    <cellStyle name="Entrada 2 5 3 6 9" xfId="38628" xr:uid="{00000000-0005-0000-0000-0000F5270000}"/>
    <cellStyle name="Entrada 2 5 3 7" xfId="5854" xr:uid="{00000000-0005-0000-0000-0000F6270000}"/>
    <cellStyle name="Entrada 2 5 3 7 2" xfId="15008" xr:uid="{00000000-0005-0000-0000-0000F7270000}"/>
    <cellStyle name="Entrada 2 5 3 7 3" xfId="22004" xr:uid="{00000000-0005-0000-0000-0000F8270000}"/>
    <cellStyle name="Entrada 2 5 3 7 4" xfId="24296" xr:uid="{00000000-0005-0000-0000-0000F9270000}"/>
    <cellStyle name="Entrada 2 5 3 7 5" xfId="32899" xr:uid="{00000000-0005-0000-0000-0000FA270000}"/>
    <cellStyle name="Entrada 2 5 3 7 6" xfId="36574" xr:uid="{00000000-0005-0000-0000-0000FB270000}"/>
    <cellStyle name="Entrada 2 5 3 7 7" xfId="39300" xr:uid="{00000000-0005-0000-0000-0000FC270000}"/>
    <cellStyle name="Entrada 2 5 3 8" xfId="11527" xr:uid="{00000000-0005-0000-0000-0000FD270000}"/>
    <cellStyle name="Entrada 2 5 3 9" xfId="18530" xr:uid="{00000000-0005-0000-0000-0000FE270000}"/>
    <cellStyle name="Entrada 2 5 4" xfId="2397" xr:uid="{00000000-0005-0000-0000-0000FF270000}"/>
    <cellStyle name="Entrada 2 5 4 10" xfId="18338" xr:uid="{00000000-0005-0000-0000-000000280000}"/>
    <cellStyle name="Entrada 2 5 4 11" xfId="22951" xr:uid="{00000000-0005-0000-0000-000001280000}"/>
    <cellStyle name="Entrada 2 5 4 12" xfId="10056" xr:uid="{00000000-0005-0000-0000-000002280000}"/>
    <cellStyle name="Entrada 2 5 4 13" xfId="34108" xr:uid="{00000000-0005-0000-0000-000003280000}"/>
    <cellStyle name="Entrada 2 5 4 14" xfId="37670" xr:uid="{00000000-0005-0000-0000-000004280000}"/>
    <cellStyle name="Entrada 2 5 4 2" xfId="2797" xr:uid="{00000000-0005-0000-0000-000005280000}"/>
    <cellStyle name="Entrada 2 5 4 2 2" xfId="5861" xr:uid="{00000000-0005-0000-0000-000006280000}"/>
    <cellStyle name="Entrada 2 5 4 2 2 2" xfId="15015" xr:uid="{00000000-0005-0000-0000-000007280000}"/>
    <cellStyle name="Entrada 2 5 4 2 2 3" xfId="22011" xr:uid="{00000000-0005-0000-0000-000008280000}"/>
    <cellStyle name="Entrada 2 5 4 2 2 4" xfId="27128" xr:uid="{00000000-0005-0000-0000-000009280000}"/>
    <cellStyle name="Entrada 2 5 4 2 2 5" xfId="32906" xr:uid="{00000000-0005-0000-0000-00000A280000}"/>
    <cellStyle name="Entrada 2 5 4 2 2 6" xfId="36581" xr:uid="{00000000-0005-0000-0000-00000B280000}"/>
    <cellStyle name="Entrada 2 5 4 2 2 7" xfId="39307" xr:uid="{00000000-0005-0000-0000-00000C280000}"/>
    <cellStyle name="Entrada 2 5 4 2 3" xfId="11951" xr:uid="{00000000-0005-0000-0000-00000D280000}"/>
    <cellStyle name="Entrada 2 5 4 2 4" xfId="18954" xr:uid="{00000000-0005-0000-0000-00000E280000}"/>
    <cellStyle name="Entrada 2 5 4 2 5" xfId="28385" xr:uid="{00000000-0005-0000-0000-00000F280000}"/>
    <cellStyle name="Entrada 2 5 4 2 6" xfId="17685" xr:uid="{00000000-0005-0000-0000-000010280000}"/>
    <cellStyle name="Entrada 2 5 4 2 7" xfId="29089" xr:uid="{00000000-0005-0000-0000-000011280000}"/>
    <cellStyle name="Entrada 2 5 4 2 8" xfId="24128" xr:uid="{00000000-0005-0000-0000-000012280000}"/>
    <cellStyle name="Entrada 2 5 4 2 9" xfId="31428" xr:uid="{00000000-0005-0000-0000-000013280000}"/>
    <cellStyle name="Entrada 2 5 4 3" xfId="4079" xr:uid="{00000000-0005-0000-0000-000014280000}"/>
    <cellStyle name="Entrada 2 5 4 3 2" xfId="5862" xr:uid="{00000000-0005-0000-0000-000015280000}"/>
    <cellStyle name="Entrada 2 5 4 3 2 2" xfId="15016" xr:uid="{00000000-0005-0000-0000-000016280000}"/>
    <cellStyle name="Entrada 2 5 4 3 2 3" xfId="22012" xr:uid="{00000000-0005-0000-0000-000017280000}"/>
    <cellStyle name="Entrada 2 5 4 3 2 4" xfId="9282" xr:uid="{00000000-0005-0000-0000-000018280000}"/>
    <cellStyle name="Entrada 2 5 4 3 2 5" xfId="32907" xr:uid="{00000000-0005-0000-0000-000019280000}"/>
    <cellStyle name="Entrada 2 5 4 3 2 6" xfId="36582" xr:uid="{00000000-0005-0000-0000-00001A280000}"/>
    <cellStyle name="Entrada 2 5 4 3 2 7" xfId="39308" xr:uid="{00000000-0005-0000-0000-00001B280000}"/>
    <cellStyle name="Entrada 2 5 4 3 3" xfId="13233" xr:uid="{00000000-0005-0000-0000-00001C280000}"/>
    <cellStyle name="Entrada 2 5 4 3 4" xfId="20231" xr:uid="{00000000-0005-0000-0000-00001D280000}"/>
    <cellStyle name="Entrada 2 5 4 3 5" xfId="25300" xr:uid="{00000000-0005-0000-0000-00001E280000}"/>
    <cellStyle name="Entrada 2 5 4 3 6" xfId="22540" xr:uid="{00000000-0005-0000-0000-00001F280000}"/>
    <cellStyle name="Entrada 2 5 4 3 7" xfId="17785" xr:uid="{00000000-0005-0000-0000-000020280000}"/>
    <cellStyle name="Entrada 2 5 4 3 8" xfId="33427" xr:uid="{00000000-0005-0000-0000-000021280000}"/>
    <cellStyle name="Entrada 2 5 4 3 9" xfId="37102" xr:uid="{00000000-0005-0000-0000-000022280000}"/>
    <cellStyle name="Entrada 2 5 4 4" xfId="4517" xr:uid="{00000000-0005-0000-0000-000023280000}"/>
    <cellStyle name="Entrada 2 5 4 4 2" xfId="5863" xr:uid="{00000000-0005-0000-0000-000024280000}"/>
    <cellStyle name="Entrada 2 5 4 4 2 2" xfId="15017" xr:uid="{00000000-0005-0000-0000-000025280000}"/>
    <cellStyle name="Entrada 2 5 4 4 2 3" xfId="22013" xr:uid="{00000000-0005-0000-0000-000026280000}"/>
    <cellStyle name="Entrada 2 5 4 4 2 4" xfId="27129" xr:uid="{00000000-0005-0000-0000-000027280000}"/>
    <cellStyle name="Entrada 2 5 4 4 2 5" xfId="32908" xr:uid="{00000000-0005-0000-0000-000028280000}"/>
    <cellStyle name="Entrada 2 5 4 4 2 6" xfId="36583" xr:uid="{00000000-0005-0000-0000-000029280000}"/>
    <cellStyle name="Entrada 2 5 4 4 2 7" xfId="39309" xr:uid="{00000000-0005-0000-0000-00002A280000}"/>
    <cellStyle name="Entrada 2 5 4 4 3" xfId="13671" xr:uid="{00000000-0005-0000-0000-00002B280000}"/>
    <cellStyle name="Entrada 2 5 4 4 4" xfId="20669" xr:uid="{00000000-0005-0000-0000-00002C280000}"/>
    <cellStyle name="Entrada 2 5 4 4 5" xfId="27570" xr:uid="{00000000-0005-0000-0000-00002D280000}"/>
    <cellStyle name="Entrada 2 5 4 4 6" xfId="29434" xr:uid="{00000000-0005-0000-0000-00002E280000}"/>
    <cellStyle name="Entrada 2 5 4 4 7" xfId="25410" xr:uid="{00000000-0005-0000-0000-00002F280000}"/>
    <cellStyle name="Entrada 2 5 4 4 8" xfId="32254" xr:uid="{00000000-0005-0000-0000-000030280000}"/>
    <cellStyle name="Entrada 2 5 4 4 9" xfId="35929" xr:uid="{00000000-0005-0000-0000-000031280000}"/>
    <cellStyle name="Entrada 2 5 4 5" xfId="4771" xr:uid="{00000000-0005-0000-0000-000032280000}"/>
    <cellStyle name="Entrada 2 5 4 5 2" xfId="5864" xr:uid="{00000000-0005-0000-0000-000033280000}"/>
    <cellStyle name="Entrada 2 5 4 5 2 2" xfId="15018" xr:uid="{00000000-0005-0000-0000-000034280000}"/>
    <cellStyle name="Entrada 2 5 4 5 2 3" xfId="22014" xr:uid="{00000000-0005-0000-0000-000035280000}"/>
    <cellStyle name="Entrada 2 5 4 5 2 4" xfId="23279" xr:uid="{00000000-0005-0000-0000-000036280000}"/>
    <cellStyle name="Entrada 2 5 4 5 2 5" xfId="32909" xr:uid="{00000000-0005-0000-0000-000037280000}"/>
    <cellStyle name="Entrada 2 5 4 5 2 6" xfId="36584" xr:uid="{00000000-0005-0000-0000-000038280000}"/>
    <cellStyle name="Entrada 2 5 4 5 2 7" xfId="39310" xr:uid="{00000000-0005-0000-0000-000039280000}"/>
    <cellStyle name="Entrada 2 5 4 5 3" xfId="13925" xr:uid="{00000000-0005-0000-0000-00003A280000}"/>
    <cellStyle name="Entrada 2 5 4 5 4" xfId="20923" xr:uid="{00000000-0005-0000-0000-00003B280000}"/>
    <cellStyle name="Entrada 2 5 4 5 5" xfId="22776" xr:uid="{00000000-0005-0000-0000-00003C280000}"/>
    <cellStyle name="Entrada 2 5 4 5 6" xfId="23364" xr:uid="{00000000-0005-0000-0000-00003D280000}"/>
    <cellStyle name="Entrada 2 5 4 5 7" xfId="28994" xr:uid="{00000000-0005-0000-0000-00003E280000}"/>
    <cellStyle name="Entrada 2 5 4 5 8" xfId="32138" xr:uid="{00000000-0005-0000-0000-00003F280000}"/>
    <cellStyle name="Entrada 2 5 4 5 9" xfId="35813" xr:uid="{00000000-0005-0000-0000-000040280000}"/>
    <cellStyle name="Entrada 2 5 4 6" xfId="5017" xr:uid="{00000000-0005-0000-0000-000041280000}"/>
    <cellStyle name="Entrada 2 5 4 6 2" xfId="5865" xr:uid="{00000000-0005-0000-0000-000042280000}"/>
    <cellStyle name="Entrada 2 5 4 6 2 2" xfId="15019" xr:uid="{00000000-0005-0000-0000-000043280000}"/>
    <cellStyle name="Entrada 2 5 4 6 2 3" xfId="22015" xr:uid="{00000000-0005-0000-0000-000044280000}"/>
    <cellStyle name="Entrada 2 5 4 6 2 4" xfId="18087" xr:uid="{00000000-0005-0000-0000-000045280000}"/>
    <cellStyle name="Entrada 2 5 4 6 2 5" xfId="32910" xr:uid="{00000000-0005-0000-0000-000046280000}"/>
    <cellStyle name="Entrada 2 5 4 6 2 6" xfId="36585" xr:uid="{00000000-0005-0000-0000-000047280000}"/>
    <cellStyle name="Entrada 2 5 4 6 2 7" xfId="39311" xr:uid="{00000000-0005-0000-0000-000048280000}"/>
    <cellStyle name="Entrada 2 5 4 6 3" xfId="14171" xr:uid="{00000000-0005-0000-0000-000049280000}"/>
    <cellStyle name="Entrada 2 5 4 6 4" xfId="21169" xr:uid="{00000000-0005-0000-0000-00004A280000}"/>
    <cellStyle name="Entrada 2 5 4 6 5" xfId="24824" xr:uid="{00000000-0005-0000-0000-00004B280000}"/>
    <cellStyle name="Entrada 2 5 4 6 6" xfId="26786" xr:uid="{00000000-0005-0000-0000-00004C280000}"/>
    <cellStyle name="Entrada 2 5 4 6 7" xfId="32063" xr:uid="{00000000-0005-0000-0000-00004D280000}"/>
    <cellStyle name="Entrada 2 5 4 6 8" xfId="35741" xr:uid="{00000000-0005-0000-0000-00004E280000}"/>
    <cellStyle name="Entrada 2 5 4 6 9" xfId="38652" xr:uid="{00000000-0005-0000-0000-00004F280000}"/>
    <cellStyle name="Entrada 2 5 4 7" xfId="5860" xr:uid="{00000000-0005-0000-0000-000050280000}"/>
    <cellStyle name="Entrada 2 5 4 7 2" xfId="15014" xr:uid="{00000000-0005-0000-0000-000051280000}"/>
    <cellStyle name="Entrada 2 5 4 7 3" xfId="22010" xr:uid="{00000000-0005-0000-0000-000052280000}"/>
    <cellStyle name="Entrada 2 5 4 7 4" xfId="19376" xr:uid="{00000000-0005-0000-0000-000053280000}"/>
    <cellStyle name="Entrada 2 5 4 7 5" xfId="32905" xr:uid="{00000000-0005-0000-0000-000054280000}"/>
    <cellStyle name="Entrada 2 5 4 7 6" xfId="36580" xr:uid="{00000000-0005-0000-0000-000055280000}"/>
    <cellStyle name="Entrada 2 5 4 7 7" xfId="39306" xr:uid="{00000000-0005-0000-0000-000056280000}"/>
    <cellStyle name="Entrada 2 5 4 8" xfId="11551" xr:uid="{00000000-0005-0000-0000-000057280000}"/>
    <cellStyle name="Entrada 2 5 4 9" xfId="18554" xr:uid="{00000000-0005-0000-0000-000058280000}"/>
    <cellStyle name="Entrada 2 5 5" xfId="2421" xr:uid="{00000000-0005-0000-0000-000059280000}"/>
    <cellStyle name="Entrada 2 5 5 10" xfId="23321" xr:uid="{00000000-0005-0000-0000-00005A280000}"/>
    <cellStyle name="Entrada 2 5 5 11" xfId="26181" xr:uid="{00000000-0005-0000-0000-00005B280000}"/>
    <cellStyle name="Entrada 2 5 5 12" xfId="25928" xr:uid="{00000000-0005-0000-0000-00005C280000}"/>
    <cellStyle name="Entrada 2 5 5 13" xfId="34096" xr:uid="{00000000-0005-0000-0000-00005D280000}"/>
    <cellStyle name="Entrada 2 5 5 14" xfId="37658" xr:uid="{00000000-0005-0000-0000-00005E280000}"/>
    <cellStyle name="Entrada 2 5 5 2" xfId="2821" xr:uid="{00000000-0005-0000-0000-00005F280000}"/>
    <cellStyle name="Entrada 2 5 5 2 2" xfId="5867" xr:uid="{00000000-0005-0000-0000-000060280000}"/>
    <cellStyle name="Entrada 2 5 5 2 2 2" xfId="15021" xr:uid="{00000000-0005-0000-0000-000061280000}"/>
    <cellStyle name="Entrada 2 5 5 2 2 3" xfId="22017" xr:uid="{00000000-0005-0000-0000-000062280000}"/>
    <cellStyle name="Entrada 2 5 5 2 2 4" xfId="27117" xr:uid="{00000000-0005-0000-0000-000063280000}"/>
    <cellStyle name="Entrada 2 5 5 2 2 5" xfId="32912" xr:uid="{00000000-0005-0000-0000-000064280000}"/>
    <cellStyle name="Entrada 2 5 5 2 2 6" xfId="36587" xr:uid="{00000000-0005-0000-0000-000065280000}"/>
    <cellStyle name="Entrada 2 5 5 2 2 7" xfId="39313" xr:uid="{00000000-0005-0000-0000-000066280000}"/>
    <cellStyle name="Entrada 2 5 5 2 3" xfId="11975" xr:uid="{00000000-0005-0000-0000-000067280000}"/>
    <cellStyle name="Entrada 2 5 5 2 4" xfId="18978" xr:uid="{00000000-0005-0000-0000-000068280000}"/>
    <cellStyle name="Entrada 2 5 5 2 5" xfId="28373" xr:uid="{00000000-0005-0000-0000-000069280000}"/>
    <cellStyle name="Entrada 2 5 5 2 6" xfId="17919" xr:uid="{00000000-0005-0000-0000-00006A280000}"/>
    <cellStyle name="Entrada 2 5 5 2 7" xfId="17326" xr:uid="{00000000-0005-0000-0000-00006B280000}"/>
    <cellStyle name="Entrada 2 5 5 2 8" xfId="33899" xr:uid="{00000000-0005-0000-0000-00006C280000}"/>
    <cellStyle name="Entrada 2 5 5 2 9" xfId="37461" xr:uid="{00000000-0005-0000-0000-00006D280000}"/>
    <cellStyle name="Entrada 2 5 5 3" xfId="4103" xr:uid="{00000000-0005-0000-0000-00006E280000}"/>
    <cellStyle name="Entrada 2 5 5 3 2" xfId="5868" xr:uid="{00000000-0005-0000-0000-00006F280000}"/>
    <cellStyle name="Entrada 2 5 5 3 2 2" xfId="15022" xr:uid="{00000000-0005-0000-0000-000070280000}"/>
    <cellStyle name="Entrada 2 5 5 3 2 3" xfId="22018" xr:uid="{00000000-0005-0000-0000-000071280000}"/>
    <cellStyle name="Entrada 2 5 5 3 2 4" xfId="22811" xr:uid="{00000000-0005-0000-0000-000072280000}"/>
    <cellStyle name="Entrada 2 5 5 3 2 5" xfId="32913" xr:uid="{00000000-0005-0000-0000-000073280000}"/>
    <cellStyle name="Entrada 2 5 5 3 2 6" xfId="36588" xr:uid="{00000000-0005-0000-0000-000074280000}"/>
    <cellStyle name="Entrada 2 5 5 3 2 7" xfId="39314" xr:uid="{00000000-0005-0000-0000-000075280000}"/>
    <cellStyle name="Entrada 2 5 5 3 3" xfId="13257" xr:uid="{00000000-0005-0000-0000-000076280000}"/>
    <cellStyle name="Entrada 2 5 5 3 4" xfId="20255" xr:uid="{00000000-0005-0000-0000-000077280000}"/>
    <cellStyle name="Entrada 2 5 5 3 5" xfId="24726" xr:uid="{00000000-0005-0000-0000-000078280000}"/>
    <cellStyle name="Entrada 2 5 5 3 6" xfId="19801" xr:uid="{00000000-0005-0000-0000-000079280000}"/>
    <cellStyle name="Entrada 2 5 5 3 7" xfId="17176" xr:uid="{00000000-0005-0000-0000-00007A280000}"/>
    <cellStyle name="Entrada 2 5 5 3 8" xfId="29402" xr:uid="{00000000-0005-0000-0000-00007B280000}"/>
    <cellStyle name="Entrada 2 5 5 3 9" xfId="27543" xr:uid="{00000000-0005-0000-0000-00007C280000}"/>
    <cellStyle name="Entrada 2 5 5 4" xfId="4541" xr:uid="{00000000-0005-0000-0000-00007D280000}"/>
    <cellStyle name="Entrada 2 5 5 4 2" xfId="5869" xr:uid="{00000000-0005-0000-0000-00007E280000}"/>
    <cellStyle name="Entrada 2 5 5 4 2 2" xfId="15023" xr:uid="{00000000-0005-0000-0000-00007F280000}"/>
    <cellStyle name="Entrada 2 5 5 4 2 3" xfId="22019" xr:uid="{00000000-0005-0000-0000-000080280000}"/>
    <cellStyle name="Entrada 2 5 5 4 2 4" xfId="27131" xr:uid="{00000000-0005-0000-0000-000081280000}"/>
    <cellStyle name="Entrada 2 5 5 4 2 5" xfId="32914" xr:uid="{00000000-0005-0000-0000-000082280000}"/>
    <cellStyle name="Entrada 2 5 5 4 2 6" xfId="36589" xr:uid="{00000000-0005-0000-0000-000083280000}"/>
    <cellStyle name="Entrada 2 5 5 4 2 7" xfId="39315" xr:uid="{00000000-0005-0000-0000-000084280000}"/>
    <cellStyle name="Entrada 2 5 5 4 3" xfId="13695" xr:uid="{00000000-0005-0000-0000-000085280000}"/>
    <cellStyle name="Entrada 2 5 5 4 4" xfId="20693" xr:uid="{00000000-0005-0000-0000-000086280000}"/>
    <cellStyle name="Entrada 2 5 5 4 5" xfId="24758" xr:uid="{00000000-0005-0000-0000-000087280000}"/>
    <cellStyle name="Entrada 2 5 5 4 6" xfId="26714" xr:uid="{00000000-0005-0000-0000-000088280000}"/>
    <cellStyle name="Entrada 2 5 5 4 7" xfId="10191" xr:uid="{00000000-0005-0000-0000-000089280000}"/>
    <cellStyle name="Entrada 2 5 5 4 8" xfId="32247" xr:uid="{00000000-0005-0000-0000-00008A280000}"/>
    <cellStyle name="Entrada 2 5 5 4 9" xfId="35922" xr:uid="{00000000-0005-0000-0000-00008B280000}"/>
    <cellStyle name="Entrada 2 5 5 5" xfId="4795" xr:uid="{00000000-0005-0000-0000-00008C280000}"/>
    <cellStyle name="Entrada 2 5 5 5 2" xfId="5870" xr:uid="{00000000-0005-0000-0000-00008D280000}"/>
    <cellStyle name="Entrada 2 5 5 5 2 2" xfId="15024" xr:uid="{00000000-0005-0000-0000-00008E280000}"/>
    <cellStyle name="Entrada 2 5 5 5 2 3" xfId="22020" xr:uid="{00000000-0005-0000-0000-00008F280000}"/>
    <cellStyle name="Entrada 2 5 5 5 2 4" xfId="9441" xr:uid="{00000000-0005-0000-0000-000090280000}"/>
    <cellStyle name="Entrada 2 5 5 5 2 5" xfId="32915" xr:uid="{00000000-0005-0000-0000-000091280000}"/>
    <cellStyle name="Entrada 2 5 5 5 2 6" xfId="36590" xr:uid="{00000000-0005-0000-0000-000092280000}"/>
    <cellStyle name="Entrada 2 5 5 5 2 7" xfId="39316" xr:uid="{00000000-0005-0000-0000-000093280000}"/>
    <cellStyle name="Entrada 2 5 5 5 3" xfId="13949" xr:uid="{00000000-0005-0000-0000-000094280000}"/>
    <cellStyle name="Entrada 2 5 5 5 4" xfId="20947" xr:uid="{00000000-0005-0000-0000-000095280000}"/>
    <cellStyle name="Entrada 2 5 5 5 5" xfId="22779" xr:uid="{00000000-0005-0000-0000-000096280000}"/>
    <cellStyle name="Entrada 2 5 5 5 6" xfId="25231" xr:uid="{00000000-0005-0000-0000-000097280000}"/>
    <cellStyle name="Entrada 2 5 5 5 7" xfId="21227" xr:uid="{00000000-0005-0000-0000-000098280000}"/>
    <cellStyle name="Entrada 2 5 5 5 8" xfId="32126" xr:uid="{00000000-0005-0000-0000-000099280000}"/>
    <cellStyle name="Entrada 2 5 5 5 9" xfId="35801" xr:uid="{00000000-0005-0000-0000-00009A280000}"/>
    <cellStyle name="Entrada 2 5 5 6" xfId="5041" xr:uid="{00000000-0005-0000-0000-00009B280000}"/>
    <cellStyle name="Entrada 2 5 5 6 2" xfId="5871" xr:uid="{00000000-0005-0000-0000-00009C280000}"/>
    <cellStyle name="Entrada 2 5 5 6 2 2" xfId="15025" xr:uid="{00000000-0005-0000-0000-00009D280000}"/>
    <cellStyle name="Entrada 2 5 5 6 2 3" xfId="22021" xr:uid="{00000000-0005-0000-0000-00009E280000}"/>
    <cellStyle name="Entrada 2 5 5 6 2 4" xfId="27132" xr:uid="{00000000-0005-0000-0000-00009F280000}"/>
    <cellStyle name="Entrada 2 5 5 6 2 5" xfId="32916" xr:uid="{00000000-0005-0000-0000-0000A0280000}"/>
    <cellStyle name="Entrada 2 5 5 6 2 6" xfId="36591" xr:uid="{00000000-0005-0000-0000-0000A1280000}"/>
    <cellStyle name="Entrada 2 5 5 6 2 7" xfId="39317" xr:uid="{00000000-0005-0000-0000-0000A2280000}"/>
    <cellStyle name="Entrada 2 5 5 6 3" xfId="14195" xr:uid="{00000000-0005-0000-0000-0000A3280000}"/>
    <cellStyle name="Entrada 2 5 5 6 4" xfId="21193" xr:uid="{00000000-0005-0000-0000-0000A4280000}"/>
    <cellStyle name="Entrada 2 5 5 6 5" xfId="24044" xr:uid="{00000000-0005-0000-0000-0000A5280000}"/>
    <cellStyle name="Entrada 2 5 5 6 6" xfId="18069" xr:uid="{00000000-0005-0000-0000-0000A6280000}"/>
    <cellStyle name="Entrada 2 5 5 6 7" xfId="32087" xr:uid="{00000000-0005-0000-0000-0000A7280000}"/>
    <cellStyle name="Entrada 2 5 5 6 8" xfId="35765" xr:uid="{00000000-0005-0000-0000-0000A8280000}"/>
    <cellStyle name="Entrada 2 5 5 6 9" xfId="38676" xr:uid="{00000000-0005-0000-0000-0000A9280000}"/>
    <cellStyle name="Entrada 2 5 5 7" xfId="5866" xr:uid="{00000000-0005-0000-0000-0000AA280000}"/>
    <cellStyle name="Entrada 2 5 5 7 2" xfId="15020" xr:uid="{00000000-0005-0000-0000-0000AB280000}"/>
    <cellStyle name="Entrada 2 5 5 7 3" xfId="22016" xr:uid="{00000000-0005-0000-0000-0000AC280000}"/>
    <cellStyle name="Entrada 2 5 5 7 4" xfId="27130" xr:uid="{00000000-0005-0000-0000-0000AD280000}"/>
    <cellStyle name="Entrada 2 5 5 7 5" xfId="32911" xr:uid="{00000000-0005-0000-0000-0000AE280000}"/>
    <cellStyle name="Entrada 2 5 5 7 6" xfId="36586" xr:uid="{00000000-0005-0000-0000-0000AF280000}"/>
    <cellStyle name="Entrada 2 5 5 7 7" xfId="39312" xr:uid="{00000000-0005-0000-0000-0000B0280000}"/>
    <cellStyle name="Entrada 2 5 5 8" xfId="11575" xr:uid="{00000000-0005-0000-0000-0000B1280000}"/>
    <cellStyle name="Entrada 2 5 5 9" xfId="18578" xr:uid="{00000000-0005-0000-0000-0000B2280000}"/>
    <cellStyle name="Entrada 2 5 6" xfId="2623" xr:uid="{00000000-0005-0000-0000-0000B3280000}"/>
    <cellStyle name="Entrada 2 5 6 2" xfId="5872" xr:uid="{00000000-0005-0000-0000-0000B4280000}"/>
    <cellStyle name="Entrada 2 5 6 2 2" xfId="15026" xr:uid="{00000000-0005-0000-0000-0000B5280000}"/>
    <cellStyle name="Entrada 2 5 6 2 3" xfId="22022" xr:uid="{00000000-0005-0000-0000-0000B6280000}"/>
    <cellStyle name="Entrada 2 5 6 2 4" xfId="27136" xr:uid="{00000000-0005-0000-0000-0000B7280000}"/>
    <cellStyle name="Entrada 2 5 6 2 5" xfId="32917" xr:uid="{00000000-0005-0000-0000-0000B8280000}"/>
    <cellStyle name="Entrada 2 5 6 2 6" xfId="36592" xr:uid="{00000000-0005-0000-0000-0000B9280000}"/>
    <cellStyle name="Entrada 2 5 6 2 7" xfId="39318" xr:uid="{00000000-0005-0000-0000-0000BA280000}"/>
    <cellStyle name="Entrada 2 5 6 3" xfId="11777" xr:uid="{00000000-0005-0000-0000-0000BB280000}"/>
    <cellStyle name="Entrada 2 5 6 4" xfId="18780" xr:uid="{00000000-0005-0000-0000-0000BC280000}"/>
    <cellStyle name="Entrada 2 5 6 5" xfId="17752" xr:uid="{00000000-0005-0000-0000-0000BD280000}"/>
    <cellStyle name="Entrada 2 5 6 6" xfId="26278" xr:uid="{00000000-0005-0000-0000-0000BE280000}"/>
    <cellStyle name="Entrada 2 5 6 7" xfId="30022" xr:uid="{00000000-0005-0000-0000-0000BF280000}"/>
    <cellStyle name="Entrada 2 5 6 8" xfId="31211" xr:uid="{00000000-0005-0000-0000-0000C0280000}"/>
    <cellStyle name="Entrada 2 5 6 9" xfId="31282" xr:uid="{00000000-0005-0000-0000-0000C1280000}"/>
    <cellStyle name="Entrada 2 5 7" xfId="3191" xr:uid="{00000000-0005-0000-0000-0000C2280000}"/>
    <cellStyle name="Entrada 2 5 7 2" xfId="5873" xr:uid="{00000000-0005-0000-0000-0000C3280000}"/>
    <cellStyle name="Entrada 2 5 7 2 2" xfId="15027" xr:uid="{00000000-0005-0000-0000-0000C4280000}"/>
    <cellStyle name="Entrada 2 5 7 2 3" xfId="22023" xr:uid="{00000000-0005-0000-0000-0000C5280000}"/>
    <cellStyle name="Entrada 2 5 7 2 4" xfId="24885" xr:uid="{00000000-0005-0000-0000-0000C6280000}"/>
    <cellStyle name="Entrada 2 5 7 2 5" xfId="32918" xr:uid="{00000000-0005-0000-0000-0000C7280000}"/>
    <cellStyle name="Entrada 2 5 7 2 6" xfId="36593" xr:uid="{00000000-0005-0000-0000-0000C8280000}"/>
    <cellStyle name="Entrada 2 5 7 2 7" xfId="39319" xr:uid="{00000000-0005-0000-0000-0000C9280000}"/>
    <cellStyle name="Entrada 2 5 7 3" xfId="12345" xr:uid="{00000000-0005-0000-0000-0000CA280000}"/>
    <cellStyle name="Entrada 2 5 7 4" xfId="19348" xr:uid="{00000000-0005-0000-0000-0000CB280000}"/>
    <cellStyle name="Entrada 2 5 7 5" xfId="19635" xr:uid="{00000000-0005-0000-0000-0000CC280000}"/>
    <cellStyle name="Entrada 2 5 7 6" xfId="19613" xr:uid="{00000000-0005-0000-0000-0000CD280000}"/>
    <cellStyle name="Entrada 2 5 7 7" xfId="25857" xr:uid="{00000000-0005-0000-0000-0000CE280000}"/>
    <cellStyle name="Entrada 2 5 7 8" xfId="19648" xr:uid="{00000000-0005-0000-0000-0000CF280000}"/>
    <cellStyle name="Entrada 2 5 7 9" xfId="35566" xr:uid="{00000000-0005-0000-0000-0000D0280000}"/>
    <cellStyle name="Entrada 2 5 8" xfId="3710" xr:uid="{00000000-0005-0000-0000-0000D1280000}"/>
    <cellStyle name="Entrada 2 5 8 2" xfId="5874" xr:uid="{00000000-0005-0000-0000-0000D2280000}"/>
    <cellStyle name="Entrada 2 5 8 2 2" xfId="15028" xr:uid="{00000000-0005-0000-0000-0000D3280000}"/>
    <cellStyle name="Entrada 2 5 8 2 3" xfId="22024" xr:uid="{00000000-0005-0000-0000-0000D4280000}"/>
    <cellStyle name="Entrada 2 5 8 2 4" xfId="24884" xr:uid="{00000000-0005-0000-0000-0000D5280000}"/>
    <cellStyle name="Entrada 2 5 8 2 5" xfId="32919" xr:uid="{00000000-0005-0000-0000-0000D6280000}"/>
    <cellStyle name="Entrada 2 5 8 2 6" xfId="36594" xr:uid="{00000000-0005-0000-0000-0000D7280000}"/>
    <cellStyle name="Entrada 2 5 8 2 7" xfId="39320" xr:uid="{00000000-0005-0000-0000-0000D8280000}"/>
    <cellStyle name="Entrada 2 5 8 3" xfId="12864" xr:uid="{00000000-0005-0000-0000-0000D9280000}"/>
    <cellStyle name="Entrada 2 5 8 4" xfId="19863" xr:uid="{00000000-0005-0000-0000-0000DA280000}"/>
    <cellStyle name="Entrada 2 5 8 5" xfId="9637" xr:uid="{00000000-0005-0000-0000-0000DB280000}"/>
    <cellStyle name="Entrada 2 5 8 6" xfId="29178" xr:uid="{00000000-0005-0000-0000-0000DC280000}"/>
    <cellStyle name="Entrada 2 5 8 7" xfId="29538" xr:uid="{00000000-0005-0000-0000-0000DD280000}"/>
    <cellStyle name="Entrada 2 5 8 8" xfId="31144" xr:uid="{00000000-0005-0000-0000-0000DE280000}"/>
    <cellStyle name="Entrada 2 5 8 9" xfId="31298" xr:uid="{00000000-0005-0000-0000-0000DF280000}"/>
    <cellStyle name="Entrada 2 5 9" xfId="3040" xr:uid="{00000000-0005-0000-0000-0000E0280000}"/>
    <cellStyle name="Entrada 2 5 9 2" xfId="5875" xr:uid="{00000000-0005-0000-0000-0000E1280000}"/>
    <cellStyle name="Entrada 2 5 9 2 2" xfId="15029" xr:uid="{00000000-0005-0000-0000-0000E2280000}"/>
    <cellStyle name="Entrada 2 5 9 2 3" xfId="22025" xr:uid="{00000000-0005-0000-0000-0000E3280000}"/>
    <cellStyle name="Entrada 2 5 9 2 4" xfId="18131" xr:uid="{00000000-0005-0000-0000-0000E4280000}"/>
    <cellStyle name="Entrada 2 5 9 2 5" xfId="32920" xr:uid="{00000000-0005-0000-0000-0000E5280000}"/>
    <cellStyle name="Entrada 2 5 9 2 6" xfId="36595" xr:uid="{00000000-0005-0000-0000-0000E6280000}"/>
    <cellStyle name="Entrada 2 5 9 2 7" xfId="39321" xr:uid="{00000000-0005-0000-0000-0000E7280000}"/>
    <cellStyle name="Entrada 2 5 9 3" xfId="12194" xr:uid="{00000000-0005-0000-0000-0000E8280000}"/>
    <cellStyle name="Entrada 2 5 9 4" xfId="19197" xr:uid="{00000000-0005-0000-0000-0000E9280000}"/>
    <cellStyle name="Entrada 2 5 9 5" xfId="28295" xr:uid="{00000000-0005-0000-0000-0000EA280000}"/>
    <cellStyle name="Entrada 2 5 9 6" xfId="18290" xr:uid="{00000000-0005-0000-0000-0000EB280000}"/>
    <cellStyle name="Entrada 2 5 9 7" xfId="29812" xr:uid="{00000000-0005-0000-0000-0000EC280000}"/>
    <cellStyle name="Entrada 2 5 9 8" xfId="26539" xr:uid="{00000000-0005-0000-0000-0000ED280000}"/>
    <cellStyle name="Entrada 2 5 9 9" xfId="31303" xr:uid="{00000000-0005-0000-0000-0000EE280000}"/>
    <cellStyle name="Entrada 2 6" xfId="1602" xr:uid="{00000000-0005-0000-0000-0000EF280000}"/>
    <cellStyle name="Entrada 2 6 2" xfId="5876" xr:uid="{00000000-0005-0000-0000-0000F0280000}"/>
    <cellStyle name="Entrada 2 6 2 2" xfId="15030" xr:uid="{00000000-0005-0000-0000-0000F1280000}"/>
    <cellStyle name="Entrada 2 6 2 3" xfId="22026" xr:uid="{00000000-0005-0000-0000-0000F2280000}"/>
    <cellStyle name="Entrada 2 6 2 4" xfId="27135" xr:uid="{00000000-0005-0000-0000-0000F3280000}"/>
    <cellStyle name="Entrada 2 6 2 5" xfId="32921" xr:uid="{00000000-0005-0000-0000-0000F4280000}"/>
    <cellStyle name="Entrada 2 6 2 6" xfId="36596" xr:uid="{00000000-0005-0000-0000-0000F5280000}"/>
    <cellStyle name="Entrada 2 6 2 7" xfId="39322" xr:uid="{00000000-0005-0000-0000-0000F6280000}"/>
    <cellStyle name="Entrada 2 6 3" xfId="10756" xr:uid="{00000000-0005-0000-0000-0000F7280000}"/>
    <cellStyle name="Entrada 2 6 4" xfId="17020" xr:uid="{00000000-0005-0000-0000-0000F8280000}"/>
    <cellStyle name="Entrada 2 6 5" xfId="24461" xr:uid="{00000000-0005-0000-0000-0000F9280000}"/>
    <cellStyle name="Entrada 2 6 6" xfId="25963" xr:uid="{00000000-0005-0000-0000-0000FA280000}"/>
    <cellStyle name="Entrada 2 6 7" xfId="9525" xr:uid="{00000000-0005-0000-0000-0000FB280000}"/>
    <cellStyle name="Entrada 2 6 8" xfId="31348" xr:uid="{00000000-0005-0000-0000-0000FC280000}"/>
    <cellStyle name="Entrada 2 6 9" xfId="35108" xr:uid="{00000000-0005-0000-0000-0000FD280000}"/>
    <cellStyle name="Entrada 2 7" xfId="2435" xr:uid="{00000000-0005-0000-0000-0000FE280000}"/>
    <cellStyle name="Entrada 2 7 2" xfId="5877" xr:uid="{00000000-0005-0000-0000-0000FF280000}"/>
    <cellStyle name="Entrada 2 7 2 2" xfId="15031" xr:uid="{00000000-0005-0000-0000-000000290000}"/>
    <cellStyle name="Entrada 2 7 2 3" xfId="22027" xr:uid="{00000000-0005-0000-0000-000001290000}"/>
    <cellStyle name="Entrada 2 7 2 4" xfId="15484" xr:uid="{00000000-0005-0000-0000-000002290000}"/>
    <cellStyle name="Entrada 2 7 2 5" xfId="32922" xr:uid="{00000000-0005-0000-0000-000003290000}"/>
    <cellStyle name="Entrada 2 7 2 6" xfId="36597" xr:uid="{00000000-0005-0000-0000-000004290000}"/>
    <cellStyle name="Entrada 2 7 2 7" xfId="39323" xr:uid="{00000000-0005-0000-0000-000005290000}"/>
    <cellStyle name="Entrada 2 7 3" xfId="11589" xr:uid="{00000000-0005-0000-0000-000006290000}"/>
    <cellStyle name="Entrada 2 7 4" xfId="18592" xr:uid="{00000000-0005-0000-0000-000007290000}"/>
    <cellStyle name="Entrada 2 7 5" xfId="19652" xr:uid="{00000000-0005-0000-0000-000008290000}"/>
    <cellStyle name="Entrada 2 7 6" xfId="26191" xr:uid="{00000000-0005-0000-0000-000009290000}"/>
    <cellStyle name="Entrada 2 7 7" xfId="30098" xr:uid="{00000000-0005-0000-0000-00000A290000}"/>
    <cellStyle name="Entrada 2 7 8" xfId="34083" xr:uid="{00000000-0005-0000-0000-00000B290000}"/>
    <cellStyle name="Entrada 2 7 9" xfId="37645" xr:uid="{00000000-0005-0000-0000-00000C290000}"/>
    <cellStyle name="Entrada 2 8" xfId="9204" xr:uid="{00000000-0005-0000-0000-00000D290000}"/>
    <cellStyle name="Entrada 2 9" xfId="10252" xr:uid="{00000000-0005-0000-0000-00000E290000}"/>
    <cellStyle name="Entrada 3" xfId="345" xr:uid="{00000000-0005-0000-0000-00000F290000}"/>
    <cellStyle name="Entrada 3 10" xfId="1615" xr:uid="{00000000-0005-0000-0000-000010290000}"/>
    <cellStyle name="Entrada 3 10 2" xfId="5878" xr:uid="{00000000-0005-0000-0000-000011290000}"/>
    <cellStyle name="Entrada 3 10 2 2" xfId="15032" xr:uid="{00000000-0005-0000-0000-000012290000}"/>
    <cellStyle name="Entrada 3 10 2 3" xfId="22028" xr:uid="{00000000-0005-0000-0000-000013290000}"/>
    <cellStyle name="Entrada 3 10 2 4" xfId="22809" xr:uid="{00000000-0005-0000-0000-000014290000}"/>
    <cellStyle name="Entrada 3 10 2 5" xfId="32923" xr:uid="{00000000-0005-0000-0000-000015290000}"/>
    <cellStyle name="Entrada 3 10 2 6" xfId="36598" xr:uid="{00000000-0005-0000-0000-000016290000}"/>
    <cellStyle name="Entrada 3 10 2 7" xfId="39324" xr:uid="{00000000-0005-0000-0000-000017290000}"/>
    <cellStyle name="Entrada 3 10 3" xfId="10769" xr:uid="{00000000-0005-0000-0000-000018290000}"/>
    <cellStyle name="Entrada 3 10 4" xfId="9909" xr:uid="{00000000-0005-0000-0000-000019290000}"/>
    <cellStyle name="Entrada 3 10 5" xfId="19775" xr:uid="{00000000-0005-0000-0000-00001A290000}"/>
    <cellStyle name="Entrada 3 10 6" xfId="17841" xr:uid="{00000000-0005-0000-0000-00001B290000}"/>
    <cellStyle name="Entrada 3 10 7" xfId="31012" xr:uid="{00000000-0005-0000-0000-00001C290000}"/>
    <cellStyle name="Entrada 3 10 8" xfId="34935" xr:uid="{00000000-0005-0000-0000-00001D290000}"/>
    <cellStyle name="Entrada 3 10 9" xfId="38398" xr:uid="{00000000-0005-0000-0000-00001E290000}"/>
    <cellStyle name="Entrada 3 11" xfId="2443" xr:uid="{00000000-0005-0000-0000-00001F290000}"/>
    <cellStyle name="Entrada 3 11 2" xfId="5879" xr:uid="{00000000-0005-0000-0000-000020290000}"/>
    <cellStyle name="Entrada 3 11 2 2" xfId="15033" xr:uid="{00000000-0005-0000-0000-000021290000}"/>
    <cellStyle name="Entrada 3 11 2 3" xfId="22029" xr:uid="{00000000-0005-0000-0000-000022290000}"/>
    <cellStyle name="Entrada 3 11 2 4" xfId="19730" xr:uid="{00000000-0005-0000-0000-000023290000}"/>
    <cellStyle name="Entrada 3 11 2 5" xfId="32924" xr:uid="{00000000-0005-0000-0000-000024290000}"/>
    <cellStyle name="Entrada 3 11 2 6" xfId="36599" xr:uid="{00000000-0005-0000-0000-000025290000}"/>
    <cellStyle name="Entrada 3 11 2 7" xfId="39325" xr:uid="{00000000-0005-0000-0000-000026290000}"/>
    <cellStyle name="Entrada 3 11 3" xfId="11597" xr:uid="{00000000-0005-0000-0000-000027290000}"/>
    <cellStyle name="Entrada 3 11 4" xfId="18600" xr:uid="{00000000-0005-0000-0000-000028290000}"/>
    <cellStyle name="Entrada 3 11 5" xfId="17165" xr:uid="{00000000-0005-0000-0000-000029290000}"/>
    <cellStyle name="Entrada 3 11 6" xfId="26192" xr:uid="{00000000-0005-0000-0000-00002A290000}"/>
    <cellStyle name="Entrada 3 11 7" xfId="30110" xr:uid="{00000000-0005-0000-0000-00002B290000}"/>
    <cellStyle name="Entrada 3 11 8" xfId="34087" xr:uid="{00000000-0005-0000-0000-00002C290000}"/>
    <cellStyle name="Entrada 3 11 9" xfId="37649" xr:uid="{00000000-0005-0000-0000-00002D290000}"/>
    <cellStyle name="Entrada 3 12" xfId="2937" xr:uid="{00000000-0005-0000-0000-00002E290000}"/>
    <cellStyle name="Entrada 3 12 2" xfId="5880" xr:uid="{00000000-0005-0000-0000-00002F290000}"/>
    <cellStyle name="Entrada 3 12 2 2" xfId="15034" xr:uid="{00000000-0005-0000-0000-000030290000}"/>
    <cellStyle name="Entrada 3 12 2 3" xfId="22030" xr:uid="{00000000-0005-0000-0000-000031290000}"/>
    <cellStyle name="Entrada 3 12 2 4" xfId="27137" xr:uid="{00000000-0005-0000-0000-000032290000}"/>
    <cellStyle name="Entrada 3 12 2 5" xfId="32925" xr:uid="{00000000-0005-0000-0000-000033290000}"/>
    <cellStyle name="Entrada 3 12 2 6" xfId="36600" xr:uid="{00000000-0005-0000-0000-000034290000}"/>
    <cellStyle name="Entrada 3 12 2 7" xfId="39326" xr:uid="{00000000-0005-0000-0000-000035290000}"/>
    <cellStyle name="Entrada 3 12 3" xfId="12091" xr:uid="{00000000-0005-0000-0000-000036290000}"/>
    <cellStyle name="Entrada 3 12 4" xfId="19094" xr:uid="{00000000-0005-0000-0000-000037290000}"/>
    <cellStyle name="Entrada 3 12 5" xfId="22739" xr:uid="{00000000-0005-0000-0000-000038290000}"/>
    <cellStyle name="Entrada 3 12 6" xfId="28496" xr:uid="{00000000-0005-0000-0000-000039290000}"/>
    <cellStyle name="Entrada 3 12 7" xfId="25912" xr:uid="{00000000-0005-0000-0000-00003A290000}"/>
    <cellStyle name="Entrada 3 12 8" xfId="22978" xr:uid="{00000000-0005-0000-0000-00003B290000}"/>
    <cellStyle name="Entrada 3 12 9" xfId="31304" xr:uid="{00000000-0005-0000-0000-00003C290000}"/>
    <cellStyle name="Entrada 3 13" xfId="3097" xr:uid="{00000000-0005-0000-0000-00003D290000}"/>
    <cellStyle name="Entrada 3 13 2" xfId="5881" xr:uid="{00000000-0005-0000-0000-00003E290000}"/>
    <cellStyle name="Entrada 3 13 2 2" xfId="15035" xr:uid="{00000000-0005-0000-0000-00003F290000}"/>
    <cellStyle name="Entrada 3 13 2 3" xfId="22031" xr:uid="{00000000-0005-0000-0000-000040290000}"/>
    <cellStyle name="Entrada 3 13 2 4" xfId="27134" xr:uid="{00000000-0005-0000-0000-000041290000}"/>
    <cellStyle name="Entrada 3 13 2 5" xfId="32926" xr:uid="{00000000-0005-0000-0000-000042290000}"/>
    <cellStyle name="Entrada 3 13 2 6" xfId="36601" xr:uid="{00000000-0005-0000-0000-000043290000}"/>
    <cellStyle name="Entrada 3 13 2 7" xfId="39327" xr:uid="{00000000-0005-0000-0000-000044290000}"/>
    <cellStyle name="Entrada 3 13 3" xfId="12251" xr:uid="{00000000-0005-0000-0000-000045290000}"/>
    <cellStyle name="Entrada 3 13 4" xfId="19254" xr:uid="{00000000-0005-0000-0000-000046290000}"/>
    <cellStyle name="Entrada 3 13 5" xfId="9345" xr:uid="{00000000-0005-0000-0000-000047290000}"/>
    <cellStyle name="Entrada 3 13 6" xfId="24542" xr:uid="{00000000-0005-0000-0000-000048290000}"/>
    <cellStyle name="Entrada 3 13 7" xfId="29791" xr:uid="{00000000-0005-0000-0000-000049290000}"/>
    <cellStyle name="Entrada 3 13 8" xfId="33768" xr:uid="{00000000-0005-0000-0000-00004A290000}"/>
    <cellStyle name="Entrada 3 13 9" xfId="37330" xr:uid="{00000000-0005-0000-0000-00004B290000}"/>
    <cellStyle name="Entrada 3 14" xfId="3000" xr:uid="{00000000-0005-0000-0000-00004C290000}"/>
    <cellStyle name="Entrada 3 14 2" xfId="5882" xr:uid="{00000000-0005-0000-0000-00004D290000}"/>
    <cellStyle name="Entrada 3 14 2 2" xfId="15036" xr:uid="{00000000-0005-0000-0000-00004E290000}"/>
    <cellStyle name="Entrada 3 14 2 3" xfId="22032" xr:uid="{00000000-0005-0000-0000-00004F290000}"/>
    <cellStyle name="Entrada 3 14 2 4" xfId="9951" xr:uid="{00000000-0005-0000-0000-000050290000}"/>
    <cellStyle name="Entrada 3 14 2 5" xfId="32927" xr:uid="{00000000-0005-0000-0000-000051290000}"/>
    <cellStyle name="Entrada 3 14 2 6" xfId="36602" xr:uid="{00000000-0005-0000-0000-000052290000}"/>
    <cellStyle name="Entrada 3 14 2 7" xfId="39328" xr:uid="{00000000-0005-0000-0000-000053290000}"/>
    <cellStyle name="Entrada 3 14 3" xfId="12154" xr:uid="{00000000-0005-0000-0000-000054290000}"/>
    <cellStyle name="Entrada 3 14 4" xfId="19157" xr:uid="{00000000-0005-0000-0000-000055290000}"/>
    <cellStyle name="Entrada 3 14 5" xfId="24687" xr:uid="{00000000-0005-0000-0000-000056290000}"/>
    <cellStyle name="Entrada 3 14 6" xfId="25443" xr:uid="{00000000-0005-0000-0000-000057290000}"/>
    <cellStyle name="Entrada 3 14 7" xfId="15446" xr:uid="{00000000-0005-0000-0000-000058290000}"/>
    <cellStyle name="Entrada 3 14 8" xfId="25788" xr:uid="{00000000-0005-0000-0000-000059290000}"/>
    <cellStyle name="Entrada 3 14 9" xfId="34996" xr:uid="{00000000-0005-0000-0000-00005A290000}"/>
    <cellStyle name="Entrada 3 15" xfId="3035" xr:uid="{00000000-0005-0000-0000-00005B290000}"/>
    <cellStyle name="Entrada 3 15 2" xfId="5883" xr:uid="{00000000-0005-0000-0000-00005C290000}"/>
    <cellStyle name="Entrada 3 15 2 2" xfId="15037" xr:uid="{00000000-0005-0000-0000-00005D290000}"/>
    <cellStyle name="Entrada 3 15 2 3" xfId="22033" xr:uid="{00000000-0005-0000-0000-00005E290000}"/>
    <cellStyle name="Entrada 3 15 2 4" xfId="27138" xr:uid="{00000000-0005-0000-0000-00005F290000}"/>
    <cellStyle name="Entrada 3 15 2 5" xfId="32928" xr:uid="{00000000-0005-0000-0000-000060290000}"/>
    <cellStyle name="Entrada 3 15 2 6" xfId="36603" xr:uid="{00000000-0005-0000-0000-000061290000}"/>
    <cellStyle name="Entrada 3 15 2 7" xfId="39329" xr:uid="{00000000-0005-0000-0000-000062290000}"/>
    <cellStyle name="Entrada 3 15 3" xfId="12189" xr:uid="{00000000-0005-0000-0000-000063290000}"/>
    <cellStyle name="Entrada 3 15 4" xfId="19192" xr:uid="{00000000-0005-0000-0000-000064290000}"/>
    <cellStyle name="Entrada 3 15 5" xfId="28294" xr:uid="{00000000-0005-0000-0000-000065290000}"/>
    <cellStyle name="Entrada 3 15 6" xfId="26408" xr:uid="{00000000-0005-0000-0000-000066290000}"/>
    <cellStyle name="Entrada 3 15 7" xfId="26449" xr:uid="{00000000-0005-0000-0000-000067290000}"/>
    <cellStyle name="Entrada 3 15 8" xfId="29079" xr:uid="{00000000-0005-0000-0000-000068290000}"/>
    <cellStyle name="Entrada 3 15 9" xfId="33482" xr:uid="{00000000-0005-0000-0000-000069290000}"/>
    <cellStyle name="Entrada 3 16" xfId="9503" xr:uid="{00000000-0005-0000-0000-00006A290000}"/>
    <cellStyle name="Entrada 3 17" xfId="17949" xr:uid="{00000000-0005-0000-0000-00006B290000}"/>
    <cellStyle name="Entrada 3 18" xfId="29314" xr:uid="{00000000-0005-0000-0000-00006C290000}"/>
    <cellStyle name="Entrada 3 19" xfId="18359" xr:uid="{00000000-0005-0000-0000-00006D290000}"/>
    <cellStyle name="Entrada 3 2" xfId="346" xr:uid="{00000000-0005-0000-0000-00006E290000}"/>
    <cellStyle name="Entrada 3 2 10" xfId="3096" xr:uid="{00000000-0005-0000-0000-00006F290000}"/>
    <cellStyle name="Entrada 3 2 10 2" xfId="5885" xr:uid="{00000000-0005-0000-0000-000070290000}"/>
    <cellStyle name="Entrada 3 2 10 2 2" xfId="15039" xr:uid="{00000000-0005-0000-0000-000071290000}"/>
    <cellStyle name="Entrada 3 2 10 2 3" xfId="22035" xr:uid="{00000000-0005-0000-0000-000072290000}"/>
    <cellStyle name="Entrada 3 2 10 2 4" xfId="27139" xr:uid="{00000000-0005-0000-0000-000073290000}"/>
    <cellStyle name="Entrada 3 2 10 2 5" xfId="32930" xr:uid="{00000000-0005-0000-0000-000074290000}"/>
    <cellStyle name="Entrada 3 2 10 2 6" xfId="36605" xr:uid="{00000000-0005-0000-0000-000075290000}"/>
    <cellStyle name="Entrada 3 2 10 2 7" xfId="39331" xr:uid="{00000000-0005-0000-0000-000076290000}"/>
    <cellStyle name="Entrada 3 2 10 3" xfId="12250" xr:uid="{00000000-0005-0000-0000-000077290000}"/>
    <cellStyle name="Entrada 3 2 10 4" xfId="19253" xr:uid="{00000000-0005-0000-0000-000078290000}"/>
    <cellStyle name="Entrada 3 2 10 5" xfId="28275" xr:uid="{00000000-0005-0000-0000-000079290000}"/>
    <cellStyle name="Entrada 3 2 10 6" xfId="26421" xr:uid="{00000000-0005-0000-0000-00007A290000}"/>
    <cellStyle name="Entrada 3 2 10 7" xfId="25908" xr:uid="{00000000-0005-0000-0000-00007B290000}"/>
    <cellStyle name="Entrada 3 2 10 8" xfId="19600" xr:uid="{00000000-0005-0000-0000-00007C290000}"/>
    <cellStyle name="Entrada 3 2 10 9" xfId="25637" xr:uid="{00000000-0005-0000-0000-00007D290000}"/>
    <cellStyle name="Entrada 3 2 11" xfId="3759" xr:uid="{00000000-0005-0000-0000-00007E290000}"/>
    <cellStyle name="Entrada 3 2 11 2" xfId="5886" xr:uid="{00000000-0005-0000-0000-00007F290000}"/>
    <cellStyle name="Entrada 3 2 11 2 2" xfId="15040" xr:uid="{00000000-0005-0000-0000-000080290000}"/>
    <cellStyle name="Entrada 3 2 11 2 3" xfId="22036" xr:uid="{00000000-0005-0000-0000-000081290000}"/>
    <cellStyle name="Entrada 3 2 11 2 4" xfId="24298" xr:uid="{00000000-0005-0000-0000-000082290000}"/>
    <cellStyle name="Entrada 3 2 11 2 5" xfId="32931" xr:uid="{00000000-0005-0000-0000-000083290000}"/>
    <cellStyle name="Entrada 3 2 11 2 6" xfId="36606" xr:uid="{00000000-0005-0000-0000-000084290000}"/>
    <cellStyle name="Entrada 3 2 11 2 7" xfId="39332" xr:uid="{00000000-0005-0000-0000-000085290000}"/>
    <cellStyle name="Entrada 3 2 11 3" xfId="12913" xr:uid="{00000000-0005-0000-0000-000086290000}"/>
    <cellStyle name="Entrada 3 2 11 4" xfId="19912" xr:uid="{00000000-0005-0000-0000-000087290000}"/>
    <cellStyle name="Entrada 3 2 11 5" xfId="17655" xr:uid="{00000000-0005-0000-0000-000088290000}"/>
    <cellStyle name="Entrada 3 2 11 6" xfId="17803" xr:uid="{00000000-0005-0000-0000-000089290000}"/>
    <cellStyle name="Entrada 3 2 11 7" xfId="29159" xr:uid="{00000000-0005-0000-0000-00008A290000}"/>
    <cellStyle name="Entrada 3 2 11 8" xfId="31884" xr:uid="{00000000-0005-0000-0000-00008B290000}"/>
    <cellStyle name="Entrada 3 2 11 9" xfId="33660" xr:uid="{00000000-0005-0000-0000-00008C290000}"/>
    <cellStyle name="Entrada 3 2 12" xfId="3795" xr:uid="{00000000-0005-0000-0000-00008D290000}"/>
    <cellStyle name="Entrada 3 2 12 2" xfId="5887" xr:uid="{00000000-0005-0000-0000-00008E290000}"/>
    <cellStyle name="Entrada 3 2 12 2 2" xfId="15041" xr:uid="{00000000-0005-0000-0000-00008F290000}"/>
    <cellStyle name="Entrada 3 2 12 2 3" xfId="22037" xr:uid="{00000000-0005-0000-0000-000090290000}"/>
    <cellStyle name="Entrada 3 2 12 2 4" xfId="27140" xr:uid="{00000000-0005-0000-0000-000091290000}"/>
    <cellStyle name="Entrada 3 2 12 2 5" xfId="32932" xr:uid="{00000000-0005-0000-0000-000092290000}"/>
    <cellStyle name="Entrada 3 2 12 2 6" xfId="36607" xr:uid="{00000000-0005-0000-0000-000093290000}"/>
    <cellStyle name="Entrada 3 2 12 2 7" xfId="39333" xr:uid="{00000000-0005-0000-0000-000094290000}"/>
    <cellStyle name="Entrada 3 2 12 3" xfId="12949" xr:uid="{00000000-0005-0000-0000-000095290000}"/>
    <cellStyle name="Entrada 3 2 12 4" xfId="19948" xr:uid="{00000000-0005-0000-0000-000096290000}"/>
    <cellStyle name="Entrada 3 2 12 5" xfId="25304" xr:uid="{00000000-0005-0000-0000-000097290000}"/>
    <cellStyle name="Entrada 3 2 12 6" xfId="26584" xr:uid="{00000000-0005-0000-0000-000098290000}"/>
    <cellStyle name="Entrada 3 2 12 7" xfId="28055" xr:uid="{00000000-0005-0000-0000-000099290000}"/>
    <cellStyle name="Entrada 3 2 12 8" xfId="33517" xr:uid="{00000000-0005-0000-0000-00009A290000}"/>
    <cellStyle name="Entrada 3 2 12 9" xfId="37185" xr:uid="{00000000-0005-0000-0000-00009B290000}"/>
    <cellStyle name="Entrada 3 2 13" xfId="5884" xr:uid="{00000000-0005-0000-0000-00009C290000}"/>
    <cellStyle name="Entrada 3 2 13 2" xfId="15038" xr:uid="{00000000-0005-0000-0000-00009D290000}"/>
    <cellStyle name="Entrada 3 2 13 3" xfId="22034" xr:uid="{00000000-0005-0000-0000-00009E290000}"/>
    <cellStyle name="Entrada 3 2 13 4" xfId="17301" xr:uid="{00000000-0005-0000-0000-00009F290000}"/>
    <cellStyle name="Entrada 3 2 13 5" xfId="32929" xr:uid="{00000000-0005-0000-0000-0000A0290000}"/>
    <cellStyle name="Entrada 3 2 13 6" xfId="36604" xr:uid="{00000000-0005-0000-0000-0000A1290000}"/>
    <cellStyle name="Entrada 3 2 13 7" xfId="39330" xr:uid="{00000000-0005-0000-0000-0000A2290000}"/>
    <cellStyle name="Entrada 3 2 14" xfId="9504" xr:uid="{00000000-0005-0000-0000-0000A3290000}"/>
    <cellStyle name="Entrada 3 2 15" xfId="17948" xr:uid="{00000000-0005-0000-0000-0000A4290000}"/>
    <cellStyle name="Entrada 3 2 16" xfId="22708" xr:uid="{00000000-0005-0000-0000-0000A5290000}"/>
    <cellStyle name="Entrada 3 2 17" xfId="28024" xr:uid="{00000000-0005-0000-0000-0000A6290000}"/>
    <cellStyle name="Entrada 3 2 18" xfId="26546" xr:uid="{00000000-0005-0000-0000-0000A7290000}"/>
    <cellStyle name="Entrada 3 2 19" xfId="25636" xr:uid="{00000000-0005-0000-0000-0000A8290000}"/>
    <cellStyle name="Entrada 3 2 2" xfId="347" xr:uid="{00000000-0005-0000-0000-0000A9290000}"/>
    <cellStyle name="Entrada 3 2 2 10" xfId="3758" xr:uid="{00000000-0005-0000-0000-0000AA290000}"/>
    <cellStyle name="Entrada 3 2 2 10 2" xfId="5889" xr:uid="{00000000-0005-0000-0000-0000AB290000}"/>
    <cellStyle name="Entrada 3 2 2 10 2 2" xfId="15043" xr:uid="{00000000-0005-0000-0000-0000AC290000}"/>
    <cellStyle name="Entrada 3 2 2 10 2 3" xfId="22039" xr:uid="{00000000-0005-0000-0000-0000AD290000}"/>
    <cellStyle name="Entrada 3 2 2 10 2 4" xfId="27101" xr:uid="{00000000-0005-0000-0000-0000AE290000}"/>
    <cellStyle name="Entrada 3 2 2 10 2 5" xfId="32934" xr:uid="{00000000-0005-0000-0000-0000AF290000}"/>
    <cellStyle name="Entrada 3 2 2 10 2 6" xfId="36609" xr:uid="{00000000-0005-0000-0000-0000B0290000}"/>
    <cellStyle name="Entrada 3 2 2 10 2 7" xfId="39335" xr:uid="{00000000-0005-0000-0000-0000B1290000}"/>
    <cellStyle name="Entrada 3 2 2 10 3" xfId="12912" xr:uid="{00000000-0005-0000-0000-0000B2290000}"/>
    <cellStyle name="Entrada 3 2 2 10 4" xfId="19911" xr:uid="{00000000-0005-0000-0000-0000B3290000}"/>
    <cellStyle name="Entrada 3 2 2 10 5" xfId="27951" xr:uid="{00000000-0005-0000-0000-0000B4290000}"/>
    <cellStyle name="Entrada 3 2 2 10 6" xfId="28816" xr:uid="{00000000-0005-0000-0000-0000B5290000}"/>
    <cellStyle name="Entrada 3 2 2 10 7" xfId="24278" xr:uid="{00000000-0005-0000-0000-0000B6290000}"/>
    <cellStyle name="Entrada 3 2 2 10 8" xfId="33535" xr:uid="{00000000-0005-0000-0000-0000B7290000}"/>
    <cellStyle name="Entrada 3 2 2 10 9" xfId="37203" xr:uid="{00000000-0005-0000-0000-0000B8290000}"/>
    <cellStyle name="Entrada 3 2 2 11" xfId="4275" xr:uid="{00000000-0005-0000-0000-0000B9290000}"/>
    <cellStyle name="Entrada 3 2 2 11 2" xfId="5890" xr:uid="{00000000-0005-0000-0000-0000BA290000}"/>
    <cellStyle name="Entrada 3 2 2 11 2 2" xfId="15044" xr:uid="{00000000-0005-0000-0000-0000BB290000}"/>
    <cellStyle name="Entrada 3 2 2 11 2 3" xfId="22040" xr:uid="{00000000-0005-0000-0000-0000BC290000}"/>
    <cellStyle name="Entrada 3 2 2 11 2 4" xfId="17029" xr:uid="{00000000-0005-0000-0000-0000BD290000}"/>
    <cellStyle name="Entrada 3 2 2 11 2 5" xfId="32935" xr:uid="{00000000-0005-0000-0000-0000BE290000}"/>
    <cellStyle name="Entrada 3 2 2 11 2 6" xfId="36610" xr:uid="{00000000-0005-0000-0000-0000BF290000}"/>
    <cellStyle name="Entrada 3 2 2 11 2 7" xfId="39336" xr:uid="{00000000-0005-0000-0000-0000C0290000}"/>
    <cellStyle name="Entrada 3 2 2 11 3" xfId="13429" xr:uid="{00000000-0005-0000-0000-0000C1290000}"/>
    <cellStyle name="Entrada 3 2 2 11 4" xfId="20427" xr:uid="{00000000-0005-0000-0000-0000C2290000}"/>
    <cellStyle name="Entrada 3 2 2 11 5" xfId="22752" xr:uid="{00000000-0005-0000-0000-0000C3290000}"/>
    <cellStyle name="Entrada 3 2 2 11 6" xfId="9996" xr:uid="{00000000-0005-0000-0000-0000C4290000}"/>
    <cellStyle name="Entrada 3 2 2 11 7" xfId="19651" xr:uid="{00000000-0005-0000-0000-0000C5290000}"/>
    <cellStyle name="Entrada 3 2 2 11 8" xfId="9946" xr:uid="{00000000-0005-0000-0000-0000C6290000}"/>
    <cellStyle name="Entrada 3 2 2 11 9" xfId="29570" xr:uid="{00000000-0005-0000-0000-0000C7290000}"/>
    <cellStyle name="Entrada 3 2 2 12" xfId="5888" xr:uid="{00000000-0005-0000-0000-0000C8290000}"/>
    <cellStyle name="Entrada 3 2 2 12 2" xfId="15042" xr:uid="{00000000-0005-0000-0000-0000C9290000}"/>
    <cellStyle name="Entrada 3 2 2 12 3" xfId="22038" xr:uid="{00000000-0005-0000-0000-0000CA290000}"/>
    <cellStyle name="Entrada 3 2 2 12 4" xfId="27133" xr:uid="{00000000-0005-0000-0000-0000CB290000}"/>
    <cellStyle name="Entrada 3 2 2 12 5" xfId="32933" xr:uid="{00000000-0005-0000-0000-0000CC290000}"/>
    <cellStyle name="Entrada 3 2 2 12 6" xfId="36608" xr:uid="{00000000-0005-0000-0000-0000CD290000}"/>
    <cellStyle name="Entrada 3 2 2 12 7" xfId="39334" xr:uid="{00000000-0005-0000-0000-0000CE290000}"/>
    <cellStyle name="Entrada 3 2 2 13" xfId="9505" xr:uid="{00000000-0005-0000-0000-0000CF290000}"/>
    <cellStyle name="Entrada 3 2 2 14" xfId="17941" xr:uid="{00000000-0005-0000-0000-0000D0290000}"/>
    <cellStyle name="Entrada 3 2 2 15" xfId="29313" xr:uid="{00000000-0005-0000-0000-0000D1290000}"/>
    <cellStyle name="Entrada 3 2 2 16" xfId="25584" xr:uid="{00000000-0005-0000-0000-0000D2290000}"/>
    <cellStyle name="Entrada 3 2 2 17" xfId="31734" xr:uid="{00000000-0005-0000-0000-0000D3290000}"/>
    <cellStyle name="Entrada 3 2 2 18" xfId="35414" xr:uid="{00000000-0005-0000-0000-0000D4290000}"/>
    <cellStyle name="Entrada 3 2 2 19" xfId="38449" xr:uid="{00000000-0005-0000-0000-0000D5290000}"/>
    <cellStyle name="Entrada 3 2 2 2" xfId="1851" xr:uid="{00000000-0005-0000-0000-0000D6290000}"/>
    <cellStyle name="Entrada 3 2 2 2 10" xfId="28577" xr:uid="{00000000-0005-0000-0000-0000D7290000}"/>
    <cellStyle name="Entrada 3 2 2 2 11" xfId="17809" xr:uid="{00000000-0005-0000-0000-0000D8290000}"/>
    <cellStyle name="Entrada 3 2 2 2 12" xfId="30914" xr:uid="{00000000-0005-0000-0000-0000D9290000}"/>
    <cellStyle name="Entrada 3 2 2 2 13" xfId="34836" xr:uid="{00000000-0005-0000-0000-0000DA290000}"/>
    <cellStyle name="Entrada 3 2 2 2 14" xfId="38348" xr:uid="{00000000-0005-0000-0000-0000DB290000}"/>
    <cellStyle name="Entrada 3 2 2 2 2" xfId="2562" xr:uid="{00000000-0005-0000-0000-0000DC290000}"/>
    <cellStyle name="Entrada 3 2 2 2 2 2" xfId="5892" xr:uid="{00000000-0005-0000-0000-0000DD290000}"/>
    <cellStyle name="Entrada 3 2 2 2 2 2 2" xfId="15046" xr:uid="{00000000-0005-0000-0000-0000DE290000}"/>
    <cellStyle name="Entrada 3 2 2 2 2 2 3" xfId="22042" xr:uid="{00000000-0005-0000-0000-0000DF290000}"/>
    <cellStyle name="Entrada 3 2 2 2 2 2 4" xfId="25170" xr:uid="{00000000-0005-0000-0000-0000E0290000}"/>
    <cellStyle name="Entrada 3 2 2 2 2 2 5" xfId="32937" xr:uid="{00000000-0005-0000-0000-0000E1290000}"/>
    <cellStyle name="Entrada 3 2 2 2 2 2 6" xfId="36612" xr:uid="{00000000-0005-0000-0000-0000E2290000}"/>
    <cellStyle name="Entrada 3 2 2 2 2 2 7" xfId="39338" xr:uid="{00000000-0005-0000-0000-0000E3290000}"/>
    <cellStyle name="Entrada 3 2 2 2 2 3" xfId="11716" xr:uid="{00000000-0005-0000-0000-0000E4290000}"/>
    <cellStyle name="Entrada 3 2 2 2 2 4" xfId="18719" xr:uid="{00000000-0005-0000-0000-0000E5290000}"/>
    <cellStyle name="Entrada 3 2 2 2 2 5" xfId="22988" xr:uid="{00000000-0005-0000-0000-0000E6290000}"/>
    <cellStyle name="Entrada 3 2 2 2 2 6" xfId="26250" xr:uid="{00000000-0005-0000-0000-0000E7290000}"/>
    <cellStyle name="Entrada 3 2 2 2 2 7" xfId="29493" xr:uid="{00000000-0005-0000-0000-0000E8290000}"/>
    <cellStyle name="Entrada 3 2 2 2 2 8" xfId="34028" xr:uid="{00000000-0005-0000-0000-0000E9290000}"/>
    <cellStyle name="Entrada 3 2 2 2 2 9" xfId="37590" xr:uid="{00000000-0005-0000-0000-0000EA290000}"/>
    <cellStyle name="Entrada 3 2 2 2 3" xfId="3746" xr:uid="{00000000-0005-0000-0000-0000EB290000}"/>
    <cellStyle name="Entrada 3 2 2 2 3 2" xfId="5893" xr:uid="{00000000-0005-0000-0000-0000EC290000}"/>
    <cellStyle name="Entrada 3 2 2 2 3 2 2" xfId="15047" xr:uid="{00000000-0005-0000-0000-0000ED290000}"/>
    <cellStyle name="Entrada 3 2 2 2 3 2 3" xfId="22043" xr:uid="{00000000-0005-0000-0000-0000EE290000}"/>
    <cellStyle name="Entrada 3 2 2 2 3 2 4" xfId="24882" xr:uid="{00000000-0005-0000-0000-0000EF290000}"/>
    <cellStyle name="Entrada 3 2 2 2 3 2 5" xfId="32938" xr:uid="{00000000-0005-0000-0000-0000F0290000}"/>
    <cellStyle name="Entrada 3 2 2 2 3 2 6" xfId="36613" xr:uid="{00000000-0005-0000-0000-0000F1290000}"/>
    <cellStyle name="Entrada 3 2 2 2 3 2 7" xfId="39339" xr:uid="{00000000-0005-0000-0000-0000F2290000}"/>
    <cellStyle name="Entrada 3 2 2 2 3 3" xfId="12900" xr:uid="{00000000-0005-0000-0000-0000F3290000}"/>
    <cellStyle name="Entrada 3 2 2 2 3 4" xfId="19899" xr:uid="{00000000-0005-0000-0000-0000F4290000}"/>
    <cellStyle name="Entrada 3 2 2 2 3 5" xfId="17114" xr:uid="{00000000-0005-0000-0000-0000F5290000}"/>
    <cellStyle name="Entrada 3 2 2 2 3 6" xfId="28542" xr:uid="{00000000-0005-0000-0000-0000F6290000}"/>
    <cellStyle name="Entrada 3 2 2 2 3 7" xfId="29377" xr:uid="{00000000-0005-0000-0000-0000F7290000}"/>
    <cellStyle name="Entrada 3 2 2 2 3 8" xfId="15475" xr:uid="{00000000-0005-0000-0000-0000F8290000}"/>
    <cellStyle name="Entrada 3 2 2 2 3 9" xfId="34846" xr:uid="{00000000-0005-0000-0000-0000F9290000}"/>
    <cellStyle name="Entrada 3 2 2 2 4" xfId="4243" xr:uid="{00000000-0005-0000-0000-0000FA290000}"/>
    <cellStyle name="Entrada 3 2 2 2 4 2" xfId="5894" xr:uid="{00000000-0005-0000-0000-0000FB290000}"/>
    <cellStyle name="Entrada 3 2 2 2 4 2 2" xfId="15048" xr:uid="{00000000-0005-0000-0000-0000FC290000}"/>
    <cellStyle name="Entrada 3 2 2 2 4 2 3" xfId="22044" xr:uid="{00000000-0005-0000-0000-0000FD290000}"/>
    <cellStyle name="Entrada 3 2 2 2 4 2 4" xfId="25173" xr:uid="{00000000-0005-0000-0000-0000FE290000}"/>
    <cellStyle name="Entrada 3 2 2 2 4 2 5" xfId="32939" xr:uid="{00000000-0005-0000-0000-0000FF290000}"/>
    <cellStyle name="Entrada 3 2 2 2 4 2 6" xfId="36614" xr:uid="{00000000-0005-0000-0000-0000002A0000}"/>
    <cellStyle name="Entrada 3 2 2 2 4 2 7" xfId="39340" xr:uid="{00000000-0005-0000-0000-0000012A0000}"/>
    <cellStyle name="Entrada 3 2 2 2 4 3" xfId="13397" xr:uid="{00000000-0005-0000-0000-0000022A0000}"/>
    <cellStyle name="Entrada 3 2 2 2 4 4" xfId="20395" xr:uid="{00000000-0005-0000-0000-0000032A0000}"/>
    <cellStyle name="Entrada 3 2 2 2 4 5" xfId="22439" xr:uid="{00000000-0005-0000-0000-0000042A0000}"/>
    <cellStyle name="Entrada 3 2 2 2 4 6" xfId="18295" xr:uid="{00000000-0005-0000-0000-0000052A0000}"/>
    <cellStyle name="Entrada 3 2 2 2 4 7" xfId="28201" xr:uid="{00000000-0005-0000-0000-0000062A0000}"/>
    <cellStyle name="Entrada 3 2 2 2 4 8" xfId="35553" xr:uid="{00000000-0005-0000-0000-0000072A0000}"/>
    <cellStyle name="Entrada 3 2 2 2 4 9" xfId="38475" xr:uid="{00000000-0005-0000-0000-0000082A0000}"/>
    <cellStyle name="Entrada 3 2 2 2 5" xfId="4193" xr:uid="{00000000-0005-0000-0000-0000092A0000}"/>
    <cellStyle name="Entrada 3 2 2 2 5 2" xfId="5895" xr:uid="{00000000-0005-0000-0000-00000A2A0000}"/>
    <cellStyle name="Entrada 3 2 2 2 5 2 2" xfId="15049" xr:uid="{00000000-0005-0000-0000-00000B2A0000}"/>
    <cellStyle name="Entrada 3 2 2 2 5 2 3" xfId="22045" xr:uid="{00000000-0005-0000-0000-00000C2A0000}"/>
    <cellStyle name="Entrada 3 2 2 2 5 2 4" xfId="24875" xr:uid="{00000000-0005-0000-0000-00000D2A0000}"/>
    <cellStyle name="Entrada 3 2 2 2 5 2 5" xfId="32940" xr:uid="{00000000-0005-0000-0000-00000E2A0000}"/>
    <cellStyle name="Entrada 3 2 2 2 5 2 6" xfId="36615" xr:uid="{00000000-0005-0000-0000-00000F2A0000}"/>
    <cellStyle name="Entrada 3 2 2 2 5 2 7" xfId="39341" xr:uid="{00000000-0005-0000-0000-0000102A0000}"/>
    <cellStyle name="Entrada 3 2 2 2 5 3" xfId="13347" xr:uid="{00000000-0005-0000-0000-0000112A0000}"/>
    <cellStyle name="Entrada 3 2 2 2 5 4" xfId="20345" xr:uid="{00000000-0005-0000-0000-0000122A0000}"/>
    <cellStyle name="Entrada 3 2 2 2 5 5" xfId="27736" xr:uid="{00000000-0005-0000-0000-0000132A0000}"/>
    <cellStyle name="Entrada 3 2 2 2 5 6" xfId="21308" xr:uid="{00000000-0005-0000-0000-0000142A0000}"/>
    <cellStyle name="Entrada 3 2 2 2 5 7" xfId="18137" xr:uid="{00000000-0005-0000-0000-0000152A0000}"/>
    <cellStyle name="Entrada 3 2 2 2 5 8" xfId="33374" xr:uid="{00000000-0005-0000-0000-0000162A0000}"/>
    <cellStyle name="Entrada 3 2 2 2 5 9" xfId="37049" xr:uid="{00000000-0005-0000-0000-0000172A0000}"/>
    <cellStyle name="Entrada 3 2 2 2 6" xfId="3138" xr:uid="{00000000-0005-0000-0000-0000182A0000}"/>
    <cellStyle name="Entrada 3 2 2 2 6 2" xfId="5896" xr:uid="{00000000-0005-0000-0000-0000192A0000}"/>
    <cellStyle name="Entrada 3 2 2 2 6 2 2" xfId="15050" xr:uid="{00000000-0005-0000-0000-00001A2A0000}"/>
    <cellStyle name="Entrada 3 2 2 2 6 2 3" xfId="22046" xr:uid="{00000000-0005-0000-0000-00001B2A0000}"/>
    <cellStyle name="Entrada 3 2 2 2 6 2 4" xfId="24880" xr:uid="{00000000-0005-0000-0000-00001C2A0000}"/>
    <cellStyle name="Entrada 3 2 2 2 6 2 5" xfId="32941" xr:uid="{00000000-0005-0000-0000-00001D2A0000}"/>
    <cellStyle name="Entrada 3 2 2 2 6 2 6" xfId="36616" xr:uid="{00000000-0005-0000-0000-00001E2A0000}"/>
    <cellStyle name="Entrada 3 2 2 2 6 2 7" xfId="39342" xr:uid="{00000000-0005-0000-0000-00001F2A0000}"/>
    <cellStyle name="Entrada 3 2 2 2 6 3" xfId="12292" xr:uid="{00000000-0005-0000-0000-0000202A0000}"/>
    <cellStyle name="Entrada 3 2 2 2 6 4" xfId="19295" xr:uid="{00000000-0005-0000-0000-0000212A0000}"/>
    <cellStyle name="Entrada 3 2 2 2 6 5" xfId="28255" xr:uid="{00000000-0005-0000-0000-0000222A0000}"/>
    <cellStyle name="Entrada 3 2 2 2 6 6" xfId="28505" xr:uid="{00000000-0005-0000-0000-0000232A0000}"/>
    <cellStyle name="Entrada 3 2 2 2 6 7" xfId="29768" xr:uid="{00000000-0005-0000-0000-0000242A0000}"/>
    <cellStyle name="Entrada 3 2 2 2 6 8" xfId="25715" xr:uid="{00000000-0005-0000-0000-0000252A0000}"/>
    <cellStyle name="Entrada 3 2 2 2 6 9" xfId="31820" xr:uid="{00000000-0005-0000-0000-0000262A0000}"/>
    <cellStyle name="Entrada 3 2 2 2 7" xfId="5891" xr:uid="{00000000-0005-0000-0000-0000272A0000}"/>
    <cellStyle name="Entrada 3 2 2 2 7 2" xfId="15045" xr:uid="{00000000-0005-0000-0000-0000282A0000}"/>
    <cellStyle name="Entrada 3 2 2 2 7 3" xfId="22041" xr:uid="{00000000-0005-0000-0000-0000292A0000}"/>
    <cellStyle name="Entrada 3 2 2 2 7 4" xfId="24883" xr:uid="{00000000-0005-0000-0000-00002A2A0000}"/>
    <cellStyle name="Entrada 3 2 2 2 7 5" xfId="32936" xr:uid="{00000000-0005-0000-0000-00002B2A0000}"/>
    <cellStyle name="Entrada 3 2 2 2 7 6" xfId="36611" xr:uid="{00000000-0005-0000-0000-00002C2A0000}"/>
    <cellStyle name="Entrada 3 2 2 2 7 7" xfId="39337" xr:uid="{00000000-0005-0000-0000-00002D2A0000}"/>
    <cellStyle name="Entrada 3 2 2 2 8" xfId="11005" xr:uid="{00000000-0005-0000-0000-00002E2A0000}"/>
    <cellStyle name="Entrada 3 2 2 2 9" xfId="15520" xr:uid="{00000000-0005-0000-0000-00002F2A0000}"/>
    <cellStyle name="Entrada 3 2 2 3" xfId="2269" xr:uid="{00000000-0005-0000-0000-0000302A0000}"/>
    <cellStyle name="Entrada 3 2 2 3 10" xfId="15435" xr:uid="{00000000-0005-0000-0000-0000312A0000}"/>
    <cellStyle name="Entrada 3 2 2 3 11" xfId="22975" xr:uid="{00000000-0005-0000-0000-0000322A0000}"/>
    <cellStyle name="Entrada 3 2 2 3 12" xfId="30193" xr:uid="{00000000-0005-0000-0000-0000332A0000}"/>
    <cellStyle name="Entrada 3 2 2 3 13" xfId="34171" xr:uid="{00000000-0005-0000-0000-0000342A0000}"/>
    <cellStyle name="Entrada 3 2 2 3 14" xfId="37733" xr:uid="{00000000-0005-0000-0000-0000352A0000}"/>
    <cellStyle name="Entrada 3 2 2 3 2" xfId="2669" xr:uid="{00000000-0005-0000-0000-0000362A0000}"/>
    <cellStyle name="Entrada 3 2 2 3 2 2" xfId="5898" xr:uid="{00000000-0005-0000-0000-0000372A0000}"/>
    <cellStyle name="Entrada 3 2 2 3 2 2 2" xfId="15052" xr:uid="{00000000-0005-0000-0000-0000382A0000}"/>
    <cellStyle name="Entrada 3 2 2 3 2 2 3" xfId="22048" xr:uid="{00000000-0005-0000-0000-0000392A0000}"/>
    <cellStyle name="Entrada 3 2 2 3 2 2 4" xfId="24879" xr:uid="{00000000-0005-0000-0000-00003A2A0000}"/>
    <cellStyle name="Entrada 3 2 2 3 2 2 5" xfId="32943" xr:uid="{00000000-0005-0000-0000-00003B2A0000}"/>
    <cellStyle name="Entrada 3 2 2 3 2 2 6" xfId="36618" xr:uid="{00000000-0005-0000-0000-00003C2A0000}"/>
    <cellStyle name="Entrada 3 2 2 3 2 2 7" xfId="39344" xr:uid="{00000000-0005-0000-0000-00003D2A0000}"/>
    <cellStyle name="Entrada 3 2 2 3 2 3" xfId="11823" xr:uid="{00000000-0005-0000-0000-00003E2A0000}"/>
    <cellStyle name="Entrada 3 2 2 3 2 4" xfId="18826" xr:uid="{00000000-0005-0000-0000-00003F2A0000}"/>
    <cellStyle name="Entrada 3 2 2 3 2 5" xfId="28439" xr:uid="{00000000-0005-0000-0000-0000402A0000}"/>
    <cellStyle name="Entrada 3 2 2 3 2 6" xfId="26299" xr:uid="{00000000-0005-0000-0000-0000412A0000}"/>
    <cellStyle name="Entrada 3 2 2 3 2 7" xfId="29998" xr:uid="{00000000-0005-0000-0000-0000422A0000}"/>
    <cellStyle name="Entrada 3 2 2 3 2 8" xfId="33975" xr:uid="{00000000-0005-0000-0000-0000432A0000}"/>
    <cellStyle name="Entrada 3 2 2 3 2 9" xfId="37537" xr:uid="{00000000-0005-0000-0000-0000442A0000}"/>
    <cellStyle name="Entrada 3 2 2 3 3" xfId="3951" xr:uid="{00000000-0005-0000-0000-0000452A0000}"/>
    <cellStyle name="Entrada 3 2 2 3 3 2" xfId="5899" xr:uid="{00000000-0005-0000-0000-0000462A0000}"/>
    <cellStyle name="Entrada 3 2 2 3 3 2 2" xfId="15053" xr:uid="{00000000-0005-0000-0000-0000472A0000}"/>
    <cellStyle name="Entrada 3 2 2 3 3 2 3" xfId="22049" xr:uid="{00000000-0005-0000-0000-0000482A0000}"/>
    <cellStyle name="Entrada 3 2 2 3 3 2 4" xfId="29490" xr:uid="{00000000-0005-0000-0000-0000492A0000}"/>
    <cellStyle name="Entrada 3 2 2 3 3 2 5" xfId="32944" xr:uid="{00000000-0005-0000-0000-00004A2A0000}"/>
    <cellStyle name="Entrada 3 2 2 3 3 2 6" xfId="36619" xr:uid="{00000000-0005-0000-0000-00004B2A0000}"/>
    <cellStyle name="Entrada 3 2 2 3 3 2 7" xfId="39345" xr:uid="{00000000-0005-0000-0000-00004C2A0000}"/>
    <cellStyle name="Entrada 3 2 2 3 3 3" xfId="13105" xr:uid="{00000000-0005-0000-0000-00004D2A0000}"/>
    <cellStyle name="Entrada 3 2 2 3 3 4" xfId="20103" xr:uid="{00000000-0005-0000-0000-00004E2A0000}"/>
    <cellStyle name="Entrada 3 2 2 3 3 5" xfId="27854" xr:uid="{00000000-0005-0000-0000-00004F2A0000}"/>
    <cellStyle name="Entrada 3 2 2 3 3 6" xfId="25507" xr:uid="{00000000-0005-0000-0000-0000502A0000}"/>
    <cellStyle name="Entrada 3 2 2 3 3 7" xfId="17671" xr:uid="{00000000-0005-0000-0000-0000512A0000}"/>
    <cellStyle name="Entrada 3 2 2 3 3 8" xfId="29685" xr:uid="{00000000-0005-0000-0000-0000522A0000}"/>
    <cellStyle name="Entrada 3 2 2 3 3 9" xfId="31598" xr:uid="{00000000-0005-0000-0000-0000532A0000}"/>
    <cellStyle name="Entrada 3 2 2 3 4" xfId="4389" xr:uid="{00000000-0005-0000-0000-0000542A0000}"/>
    <cellStyle name="Entrada 3 2 2 3 4 2" xfId="5900" xr:uid="{00000000-0005-0000-0000-0000552A0000}"/>
    <cellStyle name="Entrada 3 2 2 3 4 2 2" xfId="15054" xr:uid="{00000000-0005-0000-0000-0000562A0000}"/>
    <cellStyle name="Entrada 3 2 2 3 4 2 3" xfId="22050" xr:uid="{00000000-0005-0000-0000-0000572A0000}"/>
    <cellStyle name="Entrada 3 2 2 3 4 2 4" xfId="24878" xr:uid="{00000000-0005-0000-0000-0000582A0000}"/>
    <cellStyle name="Entrada 3 2 2 3 4 2 5" xfId="32945" xr:uid="{00000000-0005-0000-0000-0000592A0000}"/>
    <cellStyle name="Entrada 3 2 2 3 4 2 6" xfId="36620" xr:uid="{00000000-0005-0000-0000-00005A2A0000}"/>
    <cellStyle name="Entrada 3 2 2 3 4 2 7" xfId="39346" xr:uid="{00000000-0005-0000-0000-00005B2A0000}"/>
    <cellStyle name="Entrada 3 2 2 3 4 3" xfId="13543" xr:uid="{00000000-0005-0000-0000-00005C2A0000}"/>
    <cellStyle name="Entrada 3 2 2 3 4 4" xfId="20541" xr:uid="{00000000-0005-0000-0000-00005D2A0000}"/>
    <cellStyle name="Entrada 3 2 2 3 4 5" xfId="27640" xr:uid="{00000000-0005-0000-0000-00005E2A0000}"/>
    <cellStyle name="Entrada 3 2 2 3 4 6" xfId="17295" xr:uid="{00000000-0005-0000-0000-00005F2A0000}"/>
    <cellStyle name="Entrada 3 2 2 3 4 7" xfId="28702" xr:uid="{00000000-0005-0000-0000-0000602A0000}"/>
    <cellStyle name="Entrada 3 2 2 3 4 8" xfId="29406" xr:uid="{00000000-0005-0000-0000-0000612A0000}"/>
    <cellStyle name="Entrada 3 2 2 3 4 9" xfId="31030" xr:uid="{00000000-0005-0000-0000-0000622A0000}"/>
    <cellStyle name="Entrada 3 2 2 3 5" xfId="4643" xr:uid="{00000000-0005-0000-0000-0000632A0000}"/>
    <cellStyle name="Entrada 3 2 2 3 5 2" xfId="5901" xr:uid="{00000000-0005-0000-0000-0000642A0000}"/>
    <cellStyle name="Entrada 3 2 2 3 5 2 2" xfId="15055" xr:uid="{00000000-0005-0000-0000-0000652A0000}"/>
    <cellStyle name="Entrada 3 2 2 3 5 2 3" xfId="22051" xr:uid="{00000000-0005-0000-0000-0000662A0000}"/>
    <cellStyle name="Entrada 3 2 2 3 5 2 4" xfId="24877" xr:uid="{00000000-0005-0000-0000-0000672A0000}"/>
    <cellStyle name="Entrada 3 2 2 3 5 2 5" xfId="32946" xr:uid="{00000000-0005-0000-0000-0000682A0000}"/>
    <cellStyle name="Entrada 3 2 2 3 5 2 6" xfId="36621" xr:uid="{00000000-0005-0000-0000-0000692A0000}"/>
    <cellStyle name="Entrada 3 2 2 3 5 2 7" xfId="39347" xr:uid="{00000000-0005-0000-0000-00006A2A0000}"/>
    <cellStyle name="Entrada 3 2 2 3 5 3" xfId="13797" xr:uid="{00000000-0005-0000-0000-00006B2A0000}"/>
    <cellStyle name="Entrada 3 2 2 3 5 4" xfId="20795" xr:uid="{00000000-0005-0000-0000-00006C2A0000}"/>
    <cellStyle name="Entrada 3 2 2 3 5 5" xfId="10083" xr:uid="{00000000-0005-0000-0000-00006D2A0000}"/>
    <cellStyle name="Entrada 3 2 2 3 5 6" xfId="18083" xr:uid="{00000000-0005-0000-0000-00006E2A0000}"/>
    <cellStyle name="Entrada 3 2 2 3 5 7" xfId="28910" xr:uid="{00000000-0005-0000-0000-00006F2A0000}"/>
    <cellStyle name="Entrada 3 2 2 3 5 8" xfId="29723" xr:uid="{00000000-0005-0000-0000-0000702A0000}"/>
    <cellStyle name="Entrada 3 2 2 3 5 9" xfId="33701" xr:uid="{00000000-0005-0000-0000-0000712A0000}"/>
    <cellStyle name="Entrada 3 2 2 3 6" xfId="4889" xr:uid="{00000000-0005-0000-0000-0000722A0000}"/>
    <cellStyle name="Entrada 3 2 2 3 6 2" xfId="5902" xr:uid="{00000000-0005-0000-0000-0000732A0000}"/>
    <cellStyle name="Entrada 3 2 2 3 6 2 2" xfId="15056" xr:uid="{00000000-0005-0000-0000-0000742A0000}"/>
    <cellStyle name="Entrada 3 2 2 3 6 2 3" xfId="22052" xr:uid="{00000000-0005-0000-0000-0000752A0000}"/>
    <cellStyle name="Entrada 3 2 2 3 6 2 4" xfId="25222" xr:uid="{00000000-0005-0000-0000-0000762A0000}"/>
    <cellStyle name="Entrada 3 2 2 3 6 2 5" xfId="32947" xr:uid="{00000000-0005-0000-0000-0000772A0000}"/>
    <cellStyle name="Entrada 3 2 2 3 6 2 6" xfId="36622" xr:uid="{00000000-0005-0000-0000-0000782A0000}"/>
    <cellStyle name="Entrada 3 2 2 3 6 2 7" xfId="39348" xr:uid="{00000000-0005-0000-0000-0000792A0000}"/>
    <cellStyle name="Entrada 3 2 2 3 6 3" xfId="14043" xr:uid="{00000000-0005-0000-0000-00007A2A0000}"/>
    <cellStyle name="Entrada 3 2 2 3 6 4" xfId="21041" xr:uid="{00000000-0005-0000-0000-00007B2A0000}"/>
    <cellStyle name="Entrada 3 2 2 3 6 5" xfId="24801" xr:uid="{00000000-0005-0000-0000-00007C2A0000}"/>
    <cellStyle name="Entrada 3 2 2 3 6 6" xfId="17210" xr:uid="{00000000-0005-0000-0000-00007D2A0000}"/>
    <cellStyle name="Entrada 3 2 2 3 6 7" xfId="31935" xr:uid="{00000000-0005-0000-0000-00007E2A0000}"/>
    <cellStyle name="Entrada 3 2 2 3 6 8" xfId="35613" xr:uid="{00000000-0005-0000-0000-00007F2A0000}"/>
    <cellStyle name="Entrada 3 2 2 3 6 9" xfId="38524" xr:uid="{00000000-0005-0000-0000-0000802A0000}"/>
    <cellStyle name="Entrada 3 2 2 3 7" xfId="5897" xr:uid="{00000000-0005-0000-0000-0000812A0000}"/>
    <cellStyle name="Entrada 3 2 2 3 7 2" xfId="15051" xr:uid="{00000000-0005-0000-0000-0000822A0000}"/>
    <cellStyle name="Entrada 3 2 2 3 7 3" xfId="22047" xr:uid="{00000000-0005-0000-0000-0000832A0000}"/>
    <cellStyle name="Entrada 3 2 2 3 7 4" xfId="25172" xr:uid="{00000000-0005-0000-0000-0000842A0000}"/>
    <cellStyle name="Entrada 3 2 2 3 7 5" xfId="32942" xr:uid="{00000000-0005-0000-0000-0000852A0000}"/>
    <cellStyle name="Entrada 3 2 2 3 7 6" xfId="36617" xr:uid="{00000000-0005-0000-0000-0000862A0000}"/>
    <cellStyle name="Entrada 3 2 2 3 7 7" xfId="39343" xr:uid="{00000000-0005-0000-0000-0000872A0000}"/>
    <cellStyle name="Entrada 3 2 2 3 8" xfId="11423" xr:uid="{00000000-0005-0000-0000-0000882A0000}"/>
    <cellStyle name="Entrada 3 2 2 3 9" xfId="18426" xr:uid="{00000000-0005-0000-0000-0000892A0000}"/>
    <cellStyle name="Entrada 3 2 2 4" xfId="1782" xr:uid="{00000000-0005-0000-0000-00008A2A0000}"/>
    <cellStyle name="Entrada 3 2 2 4 10" xfId="22720" xr:uid="{00000000-0005-0000-0000-00008B2A0000}"/>
    <cellStyle name="Entrada 3 2 2 4 11" xfId="19619" xr:uid="{00000000-0005-0000-0000-00008C2A0000}"/>
    <cellStyle name="Entrada 3 2 2 4 12" xfId="30943" xr:uid="{00000000-0005-0000-0000-00008D2A0000}"/>
    <cellStyle name="Entrada 3 2 2 4 13" xfId="34866" xr:uid="{00000000-0005-0000-0000-00008E2A0000}"/>
    <cellStyle name="Entrada 3 2 2 4 14" xfId="38357" xr:uid="{00000000-0005-0000-0000-00008F2A0000}"/>
    <cellStyle name="Entrada 3 2 2 4 2" xfId="2541" xr:uid="{00000000-0005-0000-0000-0000902A0000}"/>
    <cellStyle name="Entrada 3 2 2 4 2 2" xfId="5904" xr:uid="{00000000-0005-0000-0000-0000912A0000}"/>
    <cellStyle name="Entrada 3 2 2 4 2 2 2" xfId="15058" xr:uid="{00000000-0005-0000-0000-0000922A0000}"/>
    <cellStyle name="Entrada 3 2 2 4 2 2 3" xfId="22054" xr:uid="{00000000-0005-0000-0000-0000932A0000}"/>
    <cellStyle name="Entrada 3 2 2 4 2 2 4" xfId="17250" xr:uid="{00000000-0005-0000-0000-0000942A0000}"/>
    <cellStyle name="Entrada 3 2 2 4 2 2 5" xfId="32949" xr:uid="{00000000-0005-0000-0000-0000952A0000}"/>
    <cellStyle name="Entrada 3 2 2 4 2 2 6" xfId="36624" xr:uid="{00000000-0005-0000-0000-0000962A0000}"/>
    <cellStyle name="Entrada 3 2 2 4 2 2 7" xfId="39350" xr:uid="{00000000-0005-0000-0000-0000972A0000}"/>
    <cellStyle name="Entrada 3 2 2 4 2 3" xfId="11695" xr:uid="{00000000-0005-0000-0000-0000982A0000}"/>
    <cellStyle name="Entrada 3 2 2 4 2 4" xfId="18698" xr:uid="{00000000-0005-0000-0000-0000992A0000}"/>
    <cellStyle name="Entrada 3 2 2 4 2 5" xfId="17267" xr:uid="{00000000-0005-0000-0000-00009A2A0000}"/>
    <cellStyle name="Entrada 3 2 2 4 2 6" xfId="26240" xr:uid="{00000000-0005-0000-0000-00009B2A0000}"/>
    <cellStyle name="Entrada 3 2 2 4 2 7" xfId="29400" xr:uid="{00000000-0005-0000-0000-00009C2A0000}"/>
    <cellStyle name="Entrada 3 2 2 4 2 8" xfId="31083" xr:uid="{00000000-0005-0000-0000-00009D2A0000}"/>
    <cellStyle name="Entrada 3 2 2 4 2 9" xfId="34967" xr:uid="{00000000-0005-0000-0000-00009E2A0000}"/>
    <cellStyle name="Entrada 3 2 2 4 3" xfId="3706" xr:uid="{00000000-0005-0000-0000-00009F2A0000}"/>
    <cellStyle name="Entrada 3 2 2 4 3 2" xfId="5905" xr:uid="{00000000-0005-0000-0000-0000A02A0000}"/>
    <cellStyle name="Entrada 3 2 2 4 3 2 2" xfId="15059" xr:uid="{00000000-0005-0000-0000-0000A12A0000}"/>
    <cellStyle name="Entrada 3 2 2 4 3 2 3" xfId="22055" xr:uid="{00000000-0005-0000-0000-0000A22A0000}"/>
    <cellStyle name="Entrada 3 2 2 4 3 2 4" xfId="25171" xr:uid="{00000000-0005-0000-0000-0000A32A0000}"/>
    <cellStyle name="Entrada 3 2 2 4 3 2 5" xfId="32950" xr:uid="{00000000-0005-0000-0000-0000A42A0000}"/>
    <cellStyle name="Entrada 3 2 2 4 3 2 6" xfId="36625" xr:uid="{00000000-0005-0000-0000-0000A52A0000}"/>
    <cellStyle name="Entrada 3 2 2 4 3 2 7" xfId="39351" xr:uid="{00000000-0005-0000-0000-0000A62A0000}"/>
    <cellStyle name="Entrada 3 2 2 4 3 3" xfId="12860" xr:uid="{00000000-0005-0000-0000-0000A72A0000}"/>
    <cellStyle name="Entrada 3 2 2 4 3 4" xfId="19859" xr:uid="{00000000-0005-0000-0000-0000A82A0000}"/>
    <cellStyle name="Entrada 3 2 2 4 3 5" xfId="25466" xr:uid="{00000000-0005-0000-0000-0000A92A0000}"/>
    <cellStyle name="Entrada 3 2 2 4 3 6" xfId="9560" xr:uid="{00000000-0005-0000-0000-0000AA2A0000}"/>
    <cellStyle name="Entrada 3 2 2 4 3 7" xfId="25632" xr:uid="{00000000-0005-0000-0000-0000AB2A0000}"/>
    <cellStyle name="Entrada 3 2 2 4 3 8" xfId="31633" xr:uid="{00000000-0005-0000-0000-0000AC2A0000}"/>
    <cellStyle name="Entrada 3 2 2 4 3 9" xfId="35313" xr:uid="{00000000-0005-0000-0000-0000AD2A0000}"/>
    <cellStyle name="Entrada 3 2 2 4 4" xfId="4216" xr:uid="{00000000-0005-0000-0000-0000AE2A0000}"/>
    <cellStyle name="Entrada 3 2 2 4 4 2" xfId="5906" xr:uid="{00000000-0005-0000-0000-0000AF2A0000}"/>
    <cellStyle name="Entrada 3 2 2 4 4 2 2" xfId="15060" xr:uid="{00000000-0005-0000-0000-0000B02A0000}"/>
    <cellStyle name="Entrada 3 2 2 4 4 2 3" xfId="22056" xr:uid="{00000000-0005-0000-0000-0000B12A0000}"/>
    <cellStyle name="Entrada 3 2 2 4 4 2 4" xfId="24876" xr:uid="{00000000-0005-0000-0000-0000B22A0000}"/>
    <cellStyle name="Entrada 3 2 2 4 4 2 5" xfId="32951" xr:uid="{00000000-0005-0000-0000-0000B32A0000}"/>
    <cellStyle name="Entrada 3 2 2 4 4 2 6" xfId="36626" xr:uid="{00000000-0005-0000-0000-0000B42A0000}"/>
    <cellStyle name="Entrada 3 2 2 4 4 2 7" xfId="39352" xr:uid="{00000000-0005-0000-0000-0000B52A0000}"/>
    <cellStyle name="Entrada 3 2 2 4 4 3" xfId="13370" xr:uid="{00000000-0005-0000-0000-0000B62A0000}"/>
    <cellStyle name="Entrada 3 2 2 4 4 4" xfId="20368" xr:uid="{00000000-0005-0000-0000-0000B72A0000}"/>
    <cellStyle name="Entrada 3 2 2 4 4 5" xfId="27724" xr:uid="{00000000-0005-0000-0000-0000B82A0000}"/>
    <cellStyle name="Entrada 3 2 2 4 4 6" xfId="28144" xr:uid="{00000000-0005-0000-0000-0000B92A0000}"/>
    <cellStyle name="Entrada 3 2 2 4 4 7" xfId="28721" xr:uid="{00000000-0005-0000-0000-0000BA2A0000}"/>
    <cellStyle name="Entrada 3 2 2 4 4 8" xfId="25945" xr:uid="{00000000-0005-0000-0000-0000BB2A0000}"/>
    <cellStyle name="Entrada 3 2 2 4 4 9" xfId="25766" xr:uid="{00000000-0005-0000-0000-0000BC2A0000}"/>
    <cellStyle name="Entrada 3 2 2 4 5" xfId="2875" xr:uid="{00000000-0005-0000-0000-0000BD2A0000}"/>
    <cellStyle name="Entrada 3 2 2 4 5 2" xfId="5907" xr:uid="{00000000-0005-0000-0000-0000BE2A0000}"/>
    <cellStyle name="Entrada 3 2 2 4 5 2 2" xfId="15061" xr:uid="{00000000-0005-0000-0000-0000BF2A0000}"/>
    <cellStyle name="Entrada 3 2 2 4 5 2 3" xfId="22057" xr:uid="{00000000-0005-0000-0000-0000C02A0000}"/>
    <cellStyle name="Entrada 3 2 2 4 5 2 4" xfId="24869" xr:uid="{00000000-0005-0000-0000-0000C12A0000}"/>
    <cellStyle name="Entrada 3 2 2 4 5 2 5" xfId="32952" xr:uid="{00000000-0005-0000-0000-0000C22A0000}"/>
    <cellStyle name="Entrada 3 2 2 4 5 2 6" xfId="36627" xr:uid="{00000000-0005-0000-0000-0000C32A0000}"/>
    <cellStyle name="Entrada 3 2 2 4 5 2 7" xfId="39353" xr:uid="{00000000-0005-0000-0000-0000C42A0000}"/>
    <cellStyle name="Entrada 3 2 2 4 5 3" xfId="12029" xr:uid="{00000000-0005-0000-0000-0000C52A0000}"/>
    <cellStyle name="Entrada 3 2 2 4 5 4" xfId="19032" xr:uid="{00000000-0005-0000-0000-0000C62A0000}"/>
    <cellStyle name="Entrada 3 2 2 4 5 5" xfId="19777" xr:uid="{00000000-0005-0000-0000-0000C72A0000}"/>
    <cellStyle name="Entrada 3 2 2 4 5 6" xfId="28213" xr:uid="{00000000-0005-0000-0000-0000C82A0000}"/>
    <cellStyle name="Entrada 3 2 2 4 5 7" xfId="22994" xr:uid="{00000000-0005-0000-0000-0000C92A0000}"/>
    <cellStyle name="Entrada 3 2 2 4 5 8" xfId="9247" xr:uid="{00000000-0005-0000-0000-0000CA2A0000}"/>
    <cellStyle name="Entrada 3 2 2 4 5 9" xfId="31605" xr:uid="{00000000-0005-0000-0000-0000CB2A0000}"/>
    <cellStyle name="Entrada 3 2 2 4 6" xfId="3738" xr:uid="{00000000-0005-0000-0000-0000CC2A0000}"/>
    <cellStyle name="Entrada 3 2 2 4 6 2" xfId="5908" xr:uid="{00000000-0005-0000-0000-0000CD2A0000}"/>
    <cellStyle name="Entrada 3 2 2 4 6 2 2" xfId="15062" xr:uid="{00000000-0005-0000-0000-0000CE2A0000}"/>
    <cellStyle name="Entrada 3 2 2 4 6 2 3" xfId="22058" xr:uid="{00000000-0005-0000-0000-0000CF2A0000}"/>
    <cellStyle name="Entrada 3 2 2 4 6 2 4" xfId="24874" xr:uid="{00000000-0005-0000-0000-0000D02A0000}"/>
    <cellStyle name="Entrada 3 2 2 4 6 2 5" xfId="32953" xr:uid="{00000000-0005-0000-0000-0000D12A0000}"/>
    <cellStyle name="Entrada 3 2 2 4 6 2 6" xfId="36628" xr:uid="{00000000-0005-0000-0000-0000D22A0000}"/>
    <cellStyle name="Entrada 3 2 2 4 6 2 7" xfId="39354" xr:uid="{00000000-0005-0000-0000-0000D32A0000}"/>
    <cellStyle name="Entrada 3 2 2 4 6 3" xfId="12892" xr:uid="{00000000-0005-0000-0000-0000D42A0000}"/>
    <cellStyle name="Entrada 3 2 2 4 6 4" xfId="19891" xr:uid="{00000000-0005-0000-0000-0000D52A0000}"/>
    <cellStyle name="Entrada 3 2 2 4 6 5" xfId="9554" xr:uid="{00000000-0005-0000-0000-0000D62A0000}"/>
    <cellStyle name="Entrada 3 2 2 4 6 6" xfId="27889" xr:uid="{00000000-0005-0000-0000-0000D72A0000}"/>
    <cellStyle name="Entrada 3 2 2 4 6 7" xfId="19537" xr:uid="{00000000-0005-0000-0000-0000D82A0000}"/>
    <cellStyle name="Entrada 3 2 2 4 6 8" xfId="31637" xr:uid="{00000000-0005-0000-0000-0000D92A0000}"/>
    <cellStyle name="Entrada 3 2 2 4 6 9" xfId="35311" xr:uid="{00000000-0005-0000-0000-0000DA2A0000}"/>
    <cellStyle name="Entrada 3 2 2 4 7" xfId="5903" xr:uid="{00000000-0005-0000-0000-0000DB2A0000}"/>
    <cellStyle name="Entrada 3 2 2 4 7 2" xfId="15057" xr:uid="{00000000-0005-0000-0000-0000DC2A0000}"/>
    <cellStyle name="Entrada 3 2 2 4 7 3" xfId="22053" xr:uid="{00000000-0005-0000-0000-0000DD2A0000}"/>
    <cellStyle name="Entrada 3 2 2 4 7 4" xfId="19787" xr:uid="{00000000-0005-0000-0000-0000DE2A0000}"/>
    <cellStyle name="Entrada 3 2 2 4 7 5" xfId="32948" xr:uid="{00000000-0005-0000-0000-0000DF2A0000}"/>
    <cellStyle name="Entrada 3 2 2 4 7 6" xfId="36623" xr:uid="{00000000-0005-0000-0000-0000E02A0000}"/>
    <cellStyle name="Entrada 3 2 2 4 7 7" xfId="39349" xr:uid="{00000000-0005-0000-0000-0000E12A0000}"/>
    <cellStyle name="Entrada 3 2 2 4 8" xfId="10936" xr:uid="{00000000-0005-0000-0000-0000E22A0000}"/>
    <cellStyle name="Entrada 3 2 2 4 9" xfId="9234" xr:uid="{00000000-0005-0000-0000-0000E32A0000}"/>
    <cellStyle name="Entrada 3 2 2 5" xfId="2336" xr:uid="{00000000-0005-0000-0000-0000E42A0000}"/>
    <cellStyle name="Entrada 3 2 2 5 10" xfId="9221" xr:uid="{00000000-0005-0000-0000-0000E52A0000}"/>
    <cellStyle name="Entrada 3 2 2 5 11" xfId="26139" xr:uid="{00000000-0005-0000-0000-0000E62A0000}"/>
    <cellStyle name="Entrada 3 2 2 5 12" xfId="17817" xr:uid="{00000000-0005-0000-0000-0000E72A0000}"/>
    <cellStyle name="Entrada 3 2 2 5 13" xfId="29625" xr:uid="{00000000-0005-0000-0000-0000E82A0000}"/>
    <cellStyle name="Entrada 3 2 2 5 14" xfId="31616" xr:uid="{00000000-0005-0000-0000-0000E92A0000}"/>
    <cellStyle name="Entrada 3 2 2 5 2" xfId="2736" xr:uid="{00000000-0005-0000-0000-0000EA2A0000}"/>
    <cellStyle name="Entrada 3 2 2 5 2 2" xfId="5910" xr:uid="{00000000-0005-0000-0000-0000EB2A0000}"/>
    <cellStyle name="Entrada 3 2 2 5 2 2 2" xfId="15064" xr:uid="{00000000-0005-0000-0000-0000EC2A0000}"/>
    <cellStyle name="Entrada 3 2 2 5 2 2 3" xfId="22060" xr:uid="{00000000-0005-0000-0000-0000ED2A0000}"/>
    <cellStyle name="Entrada 3 2 2 5 2 2 4" xfId="27143" xr:uid="{00000000-0005-0000-0000-0000EE2A0000}"/>
    <cellStyle name="Entrada 3 2 2 5 2 2 5" xfId="32955" xr:uid="{00000000-0005-0000-0000-0000EF2A0000}"/>
    <cellStyle name="Entrada 3 2 2 5 2 2 6" xfId="36630" xr:uid="{00000000-0005-0000-0000-0000F02A0000}"/>
    <cellStyle name="Entrada 3 2 2 5 2 2 7" xfId="39356" xr:uid="{00000000-0005-0000-0000-0000F12A0000}"/>
    <cellStyle name="Entrada 3 2 2 5 2 3" xfId="11890" xr:uid="{00000000-0005-0000-0000-0000F22A0000}"/>
    <cellStyle name="Entrada 3 2 2 5 2 4" xfId="18893" xr:uid="{00000000-0005-0000-0000-0000F32A0000}"/>
    <cellStyle name="Entrada 3 2 2 5 2 5" xfId="28414" xr:uid="{00000000-0005-0000-0000-0000F42A0000}"/>
    <cellStyle name="Entrada 3 2 2 5 2 6" xfId="17578" xr:uid="{00000000-0005-0000-0000-0000F52A0000}"/>
    <cellStyle name="Entrada 3 2 2 5 2 7" xfId="29965" xr:uid="{00000000-0005-0000-0000-0000F62A0000}"/>
    <cellStyle name="Entrada 3 2 2 5 2 8" xfId="33942" xr:uid="{00000000-0005-0000-0000-0000F72A0000}"/>
    <cellStyle name="Entrada 3 2 2 5 2 9" xfId="37504" xr:uid="{00000000-0005-0000-0000-0000F82A0000}"/>
    <cellStyle name="Entrada 3 2 2 5 3" xfId="4018" xr:uid="{00000000-0005-0000-0000-0000F92A0000}"/>
    <cellStyle name="Entrada 3 2 2 5 3 2" xfId="5911" xr:uid="{00000000-0005-0000-0000-0000FA2A0000}"/>
    <cellStyle name="Entrada 3 2 2 5 3 2 2" xfId="15065" xr:uid="{00000000-0005-0000-0000-0000FB2A0000}"/>
    <cellStyle name="Entrada 3 2 2 5 3 2 3" xfId="22061" xr:uid="{00000000-0005-0000-0000-0000FC2A0000}"/>
    <cellStyle name="Entrada 3 2 2 5 3 2 4" xfId="27144" xr:uid="{00000000-0005-0000-0000-0000FD2A0000}"/>
    <cellStyle name="Entrada 3 2 2 5 3 2 5" xfId="32956" xr:uid="{00000000-0005-0000-0000-0000FE2A0000}"/>
    <cellStyle name="Entrada 3 2 2 5 3 2 6" xfId="36631" xr:uid="{00000000-0005-0000-0000-0000FF2A0000}"/>
    <cellStyle name="Entrada 3 2 2 5 3 2 7" xfId="39357" xr:uid="{00000000-0005-0000-0000-0000002B0000}"/>
    <cellStyle name="Entrada 3 2 2 5 3 3" xfId="13172" xr:uid="{00000000-0005-0000-0000-0000012B0000}"/>
    <cellStyle name="Entrada 3 2 2 5 3 4" xfId="20170" xr:uid="{00000000-0005-0000-0000-0000022B0000}"/>
    <cellStyle name="Entrada 3 2 2 5 3 5" xfId="23099" xr:uid="{00000000-0005-0000-0000-0000032B0000}"/>
    <cellStyle name="Entrada 3 2 2 5 3 6" xfId="15433" xr:uid="{00000000-0005-0000-0000-0000042B0000}"/>
    <cellStyle name="Entrada 3 2 2 5 3 7" xfId="25527" xr:uid="{00000000-0005-0000-0000-0000052B0000}"/>
    <cellStyle name="Entrada 3 2 2 5 3 8" xfId="29033" xr:uid="{00000000-0005-0000-0000-0000062B0000}"/>
    <cellStyle name="Entrada 3 2 2 5 3 9" xfId="31032" xr:uid="{00000000-0005-0000-0000-0000072B0000}"/>
    <cellStyle name="Entrada 3 2 2 5 4" xfId="4456" xr:uid="{00000000-0005-0000-0000-0000082B0000}"/>
    <cellStyle name="Entrada 3 2 2 5 4 2" xfId="5912" xr:uid="{00000000-0005-0000-0000-0000092B0000}"/>
    <cellStyle name="Entrada 3 2 2 5 4 2 2" xfId="15066" xr:uid="{00000000-0005-0000-0000-00000A2B0000}"/>
    <cellStyle name="Entrada 3 2 2 5 4 2 3" xfId="22062" xr:uid="{00000000-0005-0000-0000-00000B2B0000}"/>
    <cellStyle name="Entrada 3 2 2 5 4 2 4" xfId="22808" xr:uid="{00000000-0005-0000-0000-00000C2B0000}"/>
    <cellStyle name="Entrada 3 2 2 5 4 2 5" xfId="32957" xr:uid="{00000000-0005-0000-0000-00000D2B0000}"/>
    <cellStyle name="Entrada 3 2 2 5 4 2 6" xfId="36632" xr:uid="{00000000-0005-0000-0000-00000E2B0000}"/>
    <cellStyle name="Entrada 3 2 2 5 4 2 7" xfId="39358" xr:uid="{00000000-0005-0000-0000-00000F2B0000}"/>
    <cellStyle name="Entrada 3 2 2 5 4 3" xfId="13610" xr:uid="{00000000-0005-0000-0000-0000102B0000}"/>
    <cellStyle name="Entrada 3 2 2 5 4 4" xfId="20608" xr:uid="{00000000-0005-0000-0000-0000112B0000}"/>
    <cellStyle name="Entrada 3 2 2 5 4 5" xfId="24751" xr:uid="{00000000-0005-0000-0000-0000122B0000}"/>
    <cellStyle name="Entrada 3 2 2 5 4 6" xfId="17715" xr:uid="{00000000-0005-0000-0000-0000132B0000}"/>
    <cellStyle name="Entrada 3 2 2 5 4 7" xfId="28711" xr:uid="{00000000-0005-0000-0000-0000142B0000}"/>
    <cellStyle name="Entrada 3 2 2 5 4 8" xfId="32285" xr:uid="{00000000-0005-0000-0000-0000152B0000}"/>
    <cellStyle name="Entrada 3 2 2 5 4 9" xfId="35960" xr:uid="{00000000-0005-0000-0000-0000162B0000}"/>
    <cellStyle name="Entrada 3 2 2 5 5" xfId="4710" xr:uid="{00000000-0005-0000-0000-0000172B0000}"/>
    <cellStyle name="Entrada 3 2 2 5 5 2" xfId="5913" xr:uid="{00000000-0005-0000-0000-0000182B0000}"/>
    <cellStyle name="Entrada 3 2 2 5 5 2 2" xfId="15067" xr:uid="{00000000-0005-0000-0000-0000192B0000}"/>
    <cellStyle name="Entrada 3 2 2 5 5 2 3" xfId="22063" xr:uid="{00000000-0005-0000-0000-00001A2B0000}"/>
    <cellStyle name="Entrada 3 2 2 5 5 2 4" xfId="27145" xr:uid="{00000000-0005-0000-0000-00001B2B0000}"/>
    <cellStyle name="Entrada 3 2 2 5 5 2 5" xfId="32958" xr:uid="{00000000-0005-0000-0000-00001C2B0000}"/>
    <cellStyle name="Entrada 3 2 2 5 5 2 6" xfId="36633" xr:uid="{00000000-0005-0000-0000-00001D2B0000}"/>
    <cellStyle name="Entrada 3 2 2 5 5 2 7" xfId="39359" xr:uid="{00000000-0005-0000-0000-00001E2B0000}"/>
    <cellStyle name="Entrada 3 2 2 5 5 3" xfId="13864" xr:uid="{00000000-0005-0000-0000-00001F2B0000}"/>
    <cellStyle name="Entrada 3 2 2 5 5 4" xfId="20862" xr:uid="{00000000-0005-0000-0000-0000202B0000}"/>
    <cellStyle name="Entrada 3 2 2 5 5 5" xfId="24784" xr:uid="{00000000-0005-0000-0000-0000212B0000}"/>
    <cellStyle name="Entrada 3 2 2 5 5 6" xfId="26719" xr:uid="{00000000-0005-0000-0000-0000222B0000}"/>
    <cellStyle name="Entrada 3 2 2 5 5 7" xfId="26809" xr:uid="{00000000-0005-0000-0000-0000232B0000}"/>
    <cellStyle name="Entrada 3 2 2 5 5 8" xfId="32169" xr:uid="{00000000-0005-0000-0000-0000242B0000}"/>
    <cellStyle name="Entrada 3 2 2 5 5 9" xfId="35844" xr:uid="{00000000-0005-0000-0000-0000252B0000}"/>
    <cellStyle name="Entrada 3 2 2 5 6" xfId="4956" xr:uid="{00000000-0005-0000-0000-0000262B0000}"/>
    <cellStyle name="Entrada 3 2 2 5 6 2" xfId="5914" xr:uid="{00000000-0005-0000-0000-0000272B0000}"/>
    <cellStyle name="Entrada 3 2 2 5 6 2 2" xfId="15068" xr:uid="{00000000-0005-0000-0000-0000282B0000}"/>
    <cellStyle name="Entrada 3 2 2 5 6 2 3" xfId="22064" xr:uid="{00000000-0005-0000-0000-0000292B0000}"/>
    <cellStyle name="Entrada 3 2 2 5 6 2 4" xfId="9335" xr:uid="{00000000-0005-0000-0000-00002A2B0000}"/>
    <cellStyle name="Entrada 3 2 2 5 6 2 5" xfId="32959" xr:uid="{00000000-0005-0000-0000-00002B2B0000}"/>
    <cellStyle name="Entrada 3 2 2 5 6 2 6" xfId="36634" xr:uid="{00000000-0005-0000-0000-00002C2B0000}"/>
    <cellStyle name="Entrada 3 2 2 5 6 2 7" xfId="39360" xr:uid="{00000000-0005-0000-0000-00002D2B0000}"/>
    <cellStyle name="Entrada 3 2 2 5 6 3" xfId="14110" xr:uid="{00000000-0005-0000-0000-00002E2B0000}"/>
    <cellStyle name="Entrada 3 2 2 5 6 4" xfId="21108" xr:uid="{00000000-0005-0000-0000-00002F2B0000}"/>
    <cellStyle name="Entrada 3 2 2 5 6 5" xfId="24271" xr:uid="{00000000-0005-0000-0000-0000302B0000}"/>
    <cellStyle name="Entrada 3 2 2 5 6 6" xfId="25010" xr:uid="{00000000-0005-0000-0000-0000312B0000}"/>
    <cellStyle name="Entrada 3 2 2 5 6 7" xfId="32002" xr:uid="{00000000-0005-0000-0000-0000322B0000}"/>
    <cellStyle name="Entrada 3 2 2 5 6 8" xfId="35680" xr:uid="{00000000-0005-0000-0000-0000332B0000}"/>
    <cellStyle name="Entrada 3 2 2 5 6 9" xfId="38591" xr:uid="{00000000-0005-0000-0000-0000342B0000}"/>
    <cellStyle name="Entrada 3 2 2 5 7" xfId="5909" xr:uid="{00000000-0005-0000-0000-0000352B0000}"/>
    <cellStyle name="Entrada 3 2 2 5 7 2" xfId="15063" xr:uid="{00000000-0005-0000-0000-0000362B0000}"/>
    <cellStyle name="Entrada 3 2 2 5 7 3" xfId="22059" xr:uid="{00000000-0005-0000-0000-0000372B0000}"/>
    <cellStyle name="Entrada 3 2 2 5 7 4" xfId="24873" xr:uid="{00000000-0005-0000-0000-0000382B0000}"/>
    <cellStyle name="Entrada 3 2 2 5 7 5" xfId="32954" xr:uid="{00000000-0005-0000-0000-0000392B0000}"/>
    <cellStyle name="Entrada 3 2 2 5 7 6" xfId="36629" xr:uid="{00000000-0005-0000-0000-00003A2B0000}"/>
    <cellStyle name="Entrada 3 2 2 5 7 7" xfId="39355" xr:uid="{00000000-0005-0000-0000-00003B2B0000}"/>
    <cellStyle name="Entrada 3 2 2 5 8" xfId="11490" xr:uid="{00000000-0005-0000-0000-00003C2B0000}"/>
    <cellStyle name="Entrada 3 2 2 5 9" xfId="18493" xr:uid="{00000000-0005-0000-0000-00003D2B0000}"/>
    <cellStyle name="Entrada 3 2 2 6" xfId="1632" xr:uid="{00000000-0005-0000-0000-00003E2B0000}"/>
    <cellStyle name="Entrada 3 2 2 6 10" xfId="17634" xr:uid="{00000000-0005-0000-0000-00003F2B0000}"/>
    <cellStyle name="Entrada 3 2 2 6 11" xfId="31006" xr:uid="{00000000-0005-0000-0000-0000402B0000}"/>
    <cellStyle name="Entrada 3 2 2 6 12" xfId="34928" xr:uid="{00000000-0005-0000-0000-0000412B0000}"/>
    <cellStyle name="Entrada 3 2 2 6 13" xfId="38391" xr:uid="{00000000-0005-0000-0000-0000422B0000}"/>
    <cellStyle name="Entrada 3 2 2 6 2" xfId="3288" xr:uid="{00000000-0005-0000-0000-0000432B0000}"/>
    <cellStyle name="Entrada 3 2 2 6 2 2" xfId="5916" xr:uid="{00000000-0005-0000-0000-0000442B0000}"/>
    <cellStyle name="Entrada 3 2 2 6 2 2 2" xfId="15070" xr:uid="{00000000-0005-0000-0000-0000452B0000}"/>
    <cellStyle name="Entrada 3 2 2 6 2 2 3" xfId="22066" xr:uid="{00000000-0005-0000-0000-0000462B0000}"/>
    <cellStyle name="Entrada 3 2 2 6 2 2 4" xfId="27149" xr:uid="{00000000-0005-0000-0000-0000472B0000}"/>
    <cellStyle name="Entrada 3 2 2 6 2 2 5" xfId="32961" xr:uid="{00000000-0005-0000-0000-0000482B0000}"/>
    <cellStyle name="Entrada 3 2 2 6 2 2 6" xfId="36636" xr:uid="{00000000-0005-0000-0000-0000492B0000}"/>
    <cellStyle name="Entrada 3 2 2 6 2 2 7" xfId="39362" xr:uid="{00000000-0005-0000-0000-00004A2B0000}"/>
    <cellStyle name="Entrada 3 2 2 6 2 3" xfId="12442" xr:uid="{00000000-0005-0000-0000-00004B2B0000}"/>
    <cellStyle name="Entrada 3 2 2 6 2 4" xfId="19444" xr:uid="{00000000-0005-0000-0000-00004C2B0000}"/>
    <cellStyle name="Entrada 3 2 2 6 2 5" xfId="28183" xr:uid="{00000000-0005-0000-0000-00004D2B0000}"/>
    <cellStyle name="Entrada 3 2 2 6 2 6" xfId="26472" xr:uid="{00000000-0005-0000-0000-00004E2B0000}"/>
    <cellStyle name="Entrada 3 2 2 6 2 7" xfId="22455" xr:uid="{00000000-0005-0000-0000-00004F2B0000}"/>
    <cellStyle name="Entrada 3 2 2 6 2 8" xfId="30898" xr:uid="{00000000-0005-0000-0000-0000502B0000}"/>
    <cellStyle name="Entrada 3 2 2 6 2 9" xfId="30854" xr:uid="{00000000-0005-0000-0000-0000512B0000}"/>
    <cellStyle name="Entrada 3 2 2 6 3" xfId="2947" xr:uid="{00000000-0005-0000-0000-0000522B0000}"/>
    <cellStyle name="Entrada 3 2 2 6 3 2" xfId="5917" xr:uid="{00000000-0005-0000-0000-0000532B0000}"/>
    <cellStyle name="Entrada 3 2 2 6 3 2 2" xfId="15071" xr:uid="{00000000-0005-0000-0000-0000542B0000}"/>
    <cellStyle name="Entrada 3 2 2 6 3 2 3" xfId="22067" xr:uid="{00000000-0005-0000-0000-0000552B0000}"/>
    <cellStyle name="Entrada 3 2 2 6 3 2 4" xfId="25260" xr:uid="{00000000-0005-0000-0000-0000562B0000}"/>
    <cellStyle name="Entrada 3 2 2 6 3 2 5" xfId="32962" xr:uid="{00000000-0005-0000-0000-0000572B0000}"/>
    <cellStyle name="Entrada 3 2 2 6 3 2 6" xfId="36637" xr:uid="{00000000-0005-0000-0000-0000582B0000}"/>
    <cellStyle name="Entrada 3 2 2 6 3 2 7" xfId="39363" xr:uid="{00000000-0005-0000-0000-0000592B0000}"/>
    <cellStyle name="Entrada 3 2 2 6 3 3" xfId="12101" xr:uid="{00000000-0005-0000-0000-00005A2B0000}"/>
    <cellStyle name="Entrada 3 2 2 6 3 4" xfId="19104" xr:uid="{00000000-0005-0000-0000-00005B2B0000}"/>
    <cellStyle name="Entrada 3 2 2 6 3 5" xfId="19687" xr:uid="{00000000-0005-0000-0000-00005C2B0000}"/>
    <cellStyle name="Entrada 3 2 2 6 3 6" xfId="22496" xr:uid="{00000000-0005-0000-0000-00005D2B0000}"/>
    <cellStyle name="Entrada 3 2 2 6 3 7" xfId="26503" xr:uid="{00000000-0005-0000-0000-00005E2B0000}"/>
    <cellStyle name="Entrada 3 2 2 6 3 8" xfId="33837" xr:uid="{00000000-0005-0000-0000-00005F2B0000}"/>
    <cellStyle name="Entrada 3 2 2 6 3 9" xfId="37399" xr:uid="{00000000-0005-0000-0000-0000602B0000}"/>
    <cellStyle name="Entrada 3 2 2 6 4" xfId="2836" xr:uid="{00000000-0005-0000-0000-0000612B0000}"/>
    <cellStyle name="Entrada 3 2 2 6 4 2" xfId="5918" xr:uid="{00000000-0005-0000-0000-0000622B0000}"/>
    <cellStyle name="Entrada 3 2 2 6 4 2 2" xfId="15072" xr:uid="{00000000-0005-0000-0000-0000632B0000}"/>
    <cellStyle name="Entrada 3 2 2 6 4 2 3" xfId="22068" xr:uid="{00000000-0005-0000-0000-0000642B0000}"/>
    <cellStyle name="Entrada 3 2 2 6 4 2 4" xfId="27147" xr:uid="{00000000-0005-0000-0000-0000652B0000}"/>
    <cellStyle name="Entrada 3 2 2 6 4 2 5" xfId="32963" xr:uid="{00000000-0005-0000-0000-0000662B0000}"/>
    <cellStyle name="Entrada 3 2 2 6 4 2 6" xfId="36638" xr:uid="{00000000-0005-0000-0000-0000672B0000}"/>
    <cellStyle name="Entrada 3 2 2 6 4 2 7" xfId="39364" xr:uid="{00000000-0005-0000-0000-0000682B0000}"/>
    <cellStyle name="Entrada 3 2 2 6 4 3" xfId="11990" xr:uid="{00000000-0005-0000-0000-0000692B0000}"/>
    <cellStyle name="Entrada 3 2 2 6 4 4" xfId="18993" xr:uid="{00000000-0005-0000-0000-00006A2B0000}"/>
    <cellStyle name="Entrada 3 2 2 6 4 5" xfId="24651" xr:uid="{00000000-0005-0000-0000-00006B2B0000}"/>
    <cellStyle name="Entrada 3 2 2 6 4 6" xfId="26358" xr:uid="{00000000-0005-0000-0000-00006C2B0000}"/>
    <cellStyle name="Entrada 3 2 2 6 4 7" xfId="29915" xr:uid="{00000000-0005-0000-0000-00006D2B0000}"/>
    <cellStyle name="Entrada 3 2 2 6 4 8" xfId="33892" xr:uid="{00000000-0005-0000-0000-00006E2B0000}"/>
    <cellStyle name="Entrada 3 2 2 6 4 9" xfId="37454" xr:uid="{00000000-0005-0000-0000-00006F2B0000}"/>
    <cellStyle name="Entrada 3 2 2 6 5" xfId="4236" xr:uid="{00000000-0005-0000-0000-0000702B0000}"/>
    <cellStyle name="Entrada 3 2 2 6 5 2" xfId="5919" xr:uid="{00000000-0005-0000-0000-0000712B0000}"/>
    <cellStyle name="Entrada 3 2 2 6 5 2 2" xfId="15073" xr:uid="{00000000-0005-0000-0000-0000722B0000}"/>
    <cellStyle name="Entrada 3 2 2 6 5 2 3" xfId="22069" xr:uid="{00000000-0005-0000-0000-0000732B0000}"/>
    <cellStyle name="Entrada 3 2 2 6 5 2 4" xfId="22806" xr:uid="{00000000-0005-0000-0000-0000742B0000}"/>
    <cellStyle name="Entrada 3 2 2 6 5 2 5" xfId="32964" xr:uid="{00000000-0005-0000-0000-0000752B0000}"/>
    <cellStyle name="Entrada 3 2 2 6 5 2 6" xfId="36639" xr:uid="{00000000-0005-0000-0000-0000762B0000}"/>
    <cellStyle name="Entrada 3 2 2 6 5 2 7" xfId="39365" xr:uid="{00000000-0005-0000-0000-0000772B0000}"/>
    <cellStyle name="Entrada 3 2 2 6 5 3" xfId="13390" xr:uid="{00000000-0005-0000-0000-0000782B0000}"/>
    <cellStyle name="Entrada 3 2 2 6 5 4" xfId="20388" xr:uid="{00000000-0005-0000-0000-0000792B0000}"/>
    <cellStyle name="Entrada 3 2 2 6 5 5" xfId="23298" xr:uid="{00000000-0005-0000-0000-00007A2B0000}"/>
    <cellStyle name="Entrada 3 2 2 6 5 6" xfId="25040" xr:uid="{00000000-0005-0000-0000-00007B2B0000}"/>
    <cellStyle name="Entrada 3 2 2 6 5 7" xfId="9350" xr:uid="{00000000-0005-0000-0000-00007C2B0000}"/>
    <cellStyle name="Entrada 3 2 2 6 5 8" xfId="33352" xr:uid="{00000000-0005-0000-0000-00007D2B0000}"/>
    <cellStyle name="Entrada 3 2 2 6 5 9" xfId="37027" xr:uid="{00000000-0005-0000-0000-00007E2B0000}"/>
    <cellStyle name="Entrada 3 2 2 6 6" xfId="5915" xr:uid="{00000000-0005-0000-0000-00007F2B0000}"/>
    <cellStyle name="Entrada 3 2 2 6 6 2" xfId="15069" xr:uid="{00000000-0005-0000-0000-0000802B0000}"/>
    <cellStyle name="Entrada 3 2 2 6 6 3" xfId="22065" xr:uid="{00000000-0005-0000-0000-0000812B0000}"/>
    <cellStyle name="Entrada 3 2 2 6 6 4" xfId="27146" xr:uid="{00000000-0005-0000-0000-0000822B0000}"/>
    <cellStyle name="Entrada 3 2 2 6 6 5" xfId="32960" xr:uid="{00000000-0005-0000-0000-0000832B0000}"/>
    <cellStyle name="Entrada 3 2 2 6 6 6" xfId="36635" xr:uid="{00000000-0005-0000-0000-0000842B0000}"/>
    <cellStyle name="Entrada 3 2 2 6 6 7" xfId="39361" xr:uid="{00000000-0005-0000-0000-0000852B0000}"/>
    <cellStyle name="Entrada 3 2 2 6 7" xfId="10786" xr:uid="{00000000-0005-0000-0000-0000862B0000}"/>
    <cellStyle name="Entrada 3 2 2 6 8" xfId="16496" xr:uid="{00000000-0005-0000-0000-0000872B0000}"/>
    <cellStyle name="Entrada 3 2 2 6 9" xfId="28646" xr:uid="{00000000-0005-0000-0000-0000882B0000}"/>
    <cellStyle name="Entrada 3 2 2 7" xfId="2460" xr:uid="{00000000-0005-0000-0000-0000892B0000}"/>
    <cellStyle name="Entrada 3 2 2 7 2" xfId="5920" xr:uid="{00000000-0005-0000-0000-00008A2B0000}"/>
    <cellStyle name="Entrada 3 2 2 7 2 2" xfId="15074" xr:uid="{00000000-0005-0000-0000-00008B2B0000}"/>
    <cellStyle name="Entrada 3 2 2 7 2 3" xfId="22070" xr:uid="{00000000-0005-0000-0000-00008C2B0000}"/>
    <cellStyle name="Entrada 3 2 2 7 2 4" xfId="27148" xr:uid="{00000000-0005-0000-0000-00008D2B0000}"/>
    <cellStyle name="Entrada 3 2 2 7 2 5" xfId="32965" xr:uid="{00000000-0005-0000-0000-00008E2B0000}"/>
    <cellStyle name="Entrada 3 2 2 7 2 6" xfId="36640" xr:uid="{00000000-0005-0000-0000-00008F2B0000}"/>
    <cellStyle name="Entrada 3 2 2 7 2 7" xfId="39366" xr:uid="{00000000-0005-0000-0000-0000902B0000}"/>
    <cellStyle name="Entrada 3 2 2 7 3" xfId="11614" xr:uid="{00000000-0005-0000-0000-0000912B0000}"/>
    <cellStyle name="Entrada 3 2 2 7 4" xfId="18617" xr:uid="{00000000-0005-0000-0000-0000922B0000}"/>
    <cellStyle name="Entrada 3 2 2 7 5" xfId="24613" xr:uid="{00000000-0005-0000-0000-0000932B0000}"/>
    <cellStyle name="Entrada 3 2 2 7 6" xfId="26200" xr:uid="{00000000-0005-0000-0000-0000942B0000}"/>
    <cellStyle name="Entrada 3 2 2 7 7" xfId="30102" xr:uid="{00000000-0005-0000-0000-0000952B0000}"/>
    <cellStyle name="Entrada 3 2 2 7 8" xfId="34078" xr:uid="{00000000-0005-0000-0000-0000962B0000}"/>
    <cellStyle name="Entrada 3 2 2 7 9" xfId="37640" xr:uid="{00000000-0005-0000-0000-0000972B0000}"/>
    <cellStyle name="Entrada 3 2 2 8" xfId="2939" xr:uid="{00000000-0005-0000-0000-0000982B0000}"/>
    <cellStyle name="Entrada 3 2 2 8 2" xfId="5921" xr:uid="{00000000-0005-0000-0000-0000992B0000}"/>
    <cellStyle name="Entrada 3 2 2 8 2 2" xfId="15075" xr:uid="{00000000-0005-0000-0000-00009A2B0000}"/>
    <cellStyle name="Entrada 3 2 2 8 2 3" xfId="22071" xr:uid="{00000000-0005-0000-0000-00009B2B0000}"/>
    <cellStyle name="Entrada 3 2 2 8 2 4" xfId="17407" xr:uid="{00000000-0005-0000-0000-00009C2B0000}"/>
    <cellStyle name="Entrada 3 2 2 8 2 5" xfId="32966" xr:uid="{00000000-0005-0000-0000-00009D2B0000}"/>
    <cellStyle name="Entrada 3 2 2 8 2 6" xfId="36641" xr:uid="{00000000-0005-0000-0000-00009E2B0000}"/>
    <cellStyle name="Entrada 3 2 2 8 2 7" xfId="39367" xr:uid="{00000000-0005-0000-0000-00009F2B0000}"/>
    <cellStyle name="Entrada 3 2 2 8 3" xfId="12093" xr:uid="{00000000-0005-0000-0000-0000A02B0000}"/>
    <cellStyle name="Entrada 3 2 2 8 4" xfId="19096" xr:uid="{00000000-0005-0000-0000-0000A12B0000}"/>
    <cellStyle name="Entrada 3 2 2 8 5" xfId="9489" xr:uid="{00000000-0005-0000-0000-0000A22B0000}"/>
    <cellStyle name="Entrada 3 2 2 8 6" xfId="26383" xr:uid="{00000000-0005-0000-0000-0000A32B0000}"/>
    <cellStyle name="Entrada 3 2 2 8 7" xfId="21264" xr:uid="{00000000-0005-0000-0000-0000A42B0000}"/>
    <cellStyle name="Entrada 3 2 2 8 8" xfId="9521" xr:uid="{00000000-0005-0000-0000-0000A52B0000}"/>
    <cellStyle name="Entrada 3 2 2 8 9" xfId="31232" xr:uid="{00000000-0005-0000-0000-0000A62B0000}"/>
    <cellStyle name="Entrada 3 2 2 9" xfId="3095" xr:uid="{00000000-0005-0000-0000-0000A72B0000}"/>
    <cellStyle name="Entrada 3 2 2 9 2" xfId="5922" xr:uid="{00000000-0005-0000-0000-0000A82B0000}"/>
    <cellStyle name="Entrada 3 2 2 9 2 2" xfId="15076" xr:uid="{00000000-0005-0000-0000-0000A92B0000}"/>
    <cellStyle name="Entrada 3 2 2 9 2 3" xfId="22072" xr:uid="{00000000-0005-0000-0000-0000AA2B0000}"/>
    <cellStyle name="Entrada 3 2 2 9 2 4" xfId="27152" xr:uid="{00000000-0005-0000-0000-0000AB2B0000}"/>
    <cellStyle name="Entrada 3 2 2 9 2 5" xfId="32967" xr:uid="{00000000-0005-0000-0000-0000AC2B0000}"/>
    <cellStyle name="Entrada 3 2 2 9 2 6" xfId="36642" xr:uid="{00000000-0005-0000-0000-0000AD2B0000}"/>
    <cellStyle name="Entrada 3 2 2 9 2 7" xfId="39368" xr:uid="{00000000-0005-0000-0000-0000AE2B0000}"/>
    <cellStyle name="Entrada 3 2 2 9 3" xfId="12249" xr:uid="{00000000-0005-0000-0000-0000AF2B0000}"/>
    <cellStyle name="Entrada 3 2 2 9 4" xfId="19252" xr:uid="{00000000-0005-0000-0000-0000B02B0000}"/>
    <cellStyle name="Entrada 3 2 2 9 5" xfId="28272" xr:uid="{00000000-0005-0000-0000-0000B12B0000}"/>
    <cellStyle name="Entrada 3 2 2 9 6" xfId="22437" xr:uid="{00000000-0005-0000-0000-0000B22B0000}"/>
    <cellStyle name="Entrada 3 2 2 9 7" xfId="29792" xr:uid="{00000000-0005-0000-0000-0000B32B0000}"/>
    <cellStyle name="Entrada 3 2 2 9 8" xfId="33769" xr:uid="{00000000-0005-0000-0000-0000B42B0000}"/>
    <cellStyle name="Entrada 3 2 2 9 9" xfId="37331" xr:uid="{00000000-0005-0000-0000-0000B52B0000}"/>
    <cellStyle name="Entrada 3 2 20" xfId="30910" xr:uid="{00000000-0005-0000-0000-0000B62B0000}"/>
    <cellStyle name="Entrada 3 2 3" xfId="1853" xr:uid="{00000000-0005-0000-0000-0000B72B0000}"/>
    <cellStyle name="Entrada 3 2 3 10" xfId="28573" xr:uid="{00000000-0005-0000-0000-0000B82B0000}"/>
    <cellStyle name="Entrada 3 2 3 11" xfId="21338" xr:uid="{00000000-0005-0000-0000-0000B92B0000}"/>
    <cellStyle name="Entrada 3 2 3 12" xfId="30911" xr:uid="{00000000-0005-0000-0000-0000BA2B0000}"/>
    <cellStyle name="Entrada 3 2 3 13" xfId="31057" xr:uid="{00000000-0005-0000-0000-0000BB2B0000}"/>
    <cellStyle name="Entrada 3 2 3 14" xfId="31339" xr:uid="{00000000-0005-0000-0000-0000BC2B0000}"/>
    <cellStyle name="Entrada 3 2 3 2" xfId="2563" xr:uid="{00000000-0005-0000-0000-0000BD2B0000}"/>
    <cellStyle name="Entrada 3 2 3 2 2" xfId="5924" xr:uid="{00000000-0005-0000-0000-0000BE2B0000}"/>
    <cellStyle name="Entrada 3 2 3 2 2 2" xfId="15078" xr:uid="{00000000-0005-0000-0000-0000BF2B0000}"/>
    <cellStyle name="Entrada 3 2 3 2 2 3" xfId="22074" xr:uid="{00000000-0005-0000-0000-0000C02B0000}"/>
    <cellStyle name="Entrada 3 2 3 2 2 4" xfId="24872" xr:uid="{00000000-0005-0000-0000-0000C12B0000}"/>
    <cellStyle name="Entrada 3 2 3 2 2 5" xfId="32969" xr:uid="{00000000-0005-0000-0000-0000C22B0000}"/>
    <cellStyle name="Entrada 3 2 3 2 2 6" xfId="36644" xr:uid="{00000000-0005-0000-0000-0000C32B0000}"/>
    <cellStyle name="Entrada 3 2 3 2 2 7" xfId="39370" xr:uid="{00000000-0005-0000-0000-0000C42B0000}"/>
    <cellStyle name="Entrada 3 2 3 2 3" xfId="11717" xr:uid="{00000000-0005-0000-0000-0000C52B0000}"/>
    <cellStyle name="Entrada 3 2 3 2 4" xfId="18720" xr:uid="{00000000-0005-0000-0000-0000C62B0000}"/>
    <cellStyle name="Entrada 3 2 3 2 5" xfId="18154" xr:uid="{00000000-0005-0000-0000-0000C72B0000}"/>
    <cellStyle name="Entrada 3 2 3 2 6" xfId="17854" xr:uid="{00000000-0005-0000-0000-0000C82B0000}"/>
    <cellStyle name="Entrada 3 2 3 2 7" xfId="29492" xr:uid="{00000000-0005-0000-0000-0000C92B0000}"/>
    <cellStyle name="Entrada 3 2 3 2 8" xfId="30881" xr:uid="{00000000-0005-0000-0000-0000CA2B0000}"/>
    <cellStyle name="Entrada 3 2 3 2 9" xfId="34817" xr:uid="{00000000-0005-0000-0000-0000CB2B0000}"/>
    <cellStyle name="Entrada 3 2 3 3" xfId="3748" xr:uid="{00000000-0005-0000-0000-0000CC2B0000}"/>
    <cellStyle name="Entrada 3 2 3 3 2" xfId="5925" xr:uid="{00000000-0005-0000-0000-0000CD2B0000}"/>
    <cellStyle name="Entrada 3 2 3 3 2 2" xfId="15079" xr:uid="{00000000-0005-0000-0000-0000CE2B0000}"/>
    <cellStyle name="Entrada 3 2 3 3 2 3" xfId="22075" xr:uid="{00000000-0005-0000-0000-0000CF2B0000}"/>
    <cellStyle name="Entrada 3 2 3 3 2 4" xfId="17498" xr:uid="{00000000-0005-0000-0000-0000D02B0000}"/>
    <cellStyle name="Entrada 3 2 3 3 2 5" xfId="32970" xr:uid="{00000000-0005-0000-0000-0000D12B0000}"/>
    <cellStyle name="Entrada 3 2 3 3 2 6" xfId="36645" xr:uid="{00000000-0005-0000-0000-0000D22B0000}"/>
    <cellStyle name="Entrada 3 2 3 3 2 7" xfId="39371" xr:uid="{00000000-0005-0000-0000-0000D32B0000}"/>
    <cellStyle name="Entrada 3 2 3 3 3" xfId="12902" xr:uid="{00000000-0005-0000-0000-0000D42B0000}"/>
    <cellStyle name="Entrada 3 2 3 3 4" xfId="19901" xr:uid="{00000000-0005-0000-0000-0000D52B0000}"/>
    <cellStyle name="Entrada 3 2 3 3 5" xfId="27956" xr:uid="{00000000-0005-0000-0000-0000D62B0000}"/>
    <cellStyle name="Entrada 3 2 3 3 6" xfId="22927" xr:uid="{00000000-0005-0000-0000-0000D72B0000}"/>
    <cellStyle name="Entrada 3 2 3 3 7" xfId="25142" xr:uid="{00000000-0005-0000-0000-0000D82B0000}"/>
    <cellStyle name="Entrada 3 2 3 3 8" xfId="33540" xr:uid="{00000000-0005-0000-0000-0000D92B0000}"/>
    <cellStyle name="Entrada 3 2 3 3 9" xfId="37208" xr:uid="{00000000-0005-0000-0000-0000DA2B0000}"/>
    <cellStyle name="Entrada 3 2 3 4" xfId="4244" xr:uid="{00000000-0005-0000-0000-0000DB2B0000}"/>
    <cellStyle name="Entrada 3 2 3 4 2" xfId="5926" xr:uid="{00000000-0005-0000-0000-0000DC2B0000}"/>
    <cellStyle name="Entrada 3 2 3 4 2 2" xfId="15080" xr:uid="{00000000-0005-0000-0000-0000DD2B0000}"/>
    <cellStyle name="Entrada 3 2 3 4 2 3" xfId="22076" xr:uid="{00000000-0005-0000-0000-0000DE2B0000}"/>
    <cellStyle name="Entrada 3 2 3 4 2 4" xfId="27151" xr:uid="{00000000-0005-0000-0000-0000DF2B0000}"/>
    <cellStyle name="Entrada 3 2 3 4 2 5" xfId="32971" xr:uid="{00000000-0005-0000-0000-0000E02B0000}"/>
    <cellStyle name="Entrada 3 2 3 4 2 6" xfId="36646" xr:uid="{00000000-0005-0000-0000-0000E12B0000}"/>
    <cellStyle name="Entrada 3 2 3 4 2 7" xfId="39372" xr:uid="{00000000-0005-0000-0000-0000E22B0000}"/>
    <cellStyle name="Entrada 3 2 3 4 3" xfId="13398" xr:uid="{00000000-0005-0000-0000-0000E32B0000}"/>
    <cellStyle name="Entrada 3 2 3 4 4" xfId="20396" xr:uid="{00000000-0005-0000-0000-0000E42B0000}"/>
    <cellStyle name="Entrada 3 2 3 4 5" xfId="27710" xr:uid="{00000000-0005-0000-0000-0000E52B0000}"/>
    <cellStyle name="Entrada 3 2 3 4 6" xfId="19760" xr:uid="{00000000-0005-0000-0000-0000E62B0000}"/>
    <cellStyle name="Entrada 3 2 3 4 7" xfId="19598" xr:uid="{00000000-0005-0000-0000-0000E72B0000}"/>
    <cellStyle name="Entrada 3 2 3 4 8" xfId="35552" xr:uid="{00000000-0005-0000-0000-0000E82B0000}"/>
    <cellStyle name="Entrada 3 2 3 4 9" xfId="38474" xr:uid="{00000000-0005-0000-0000-0000E92B0000}"/>
    <cellStyle name="Entrada 3 2 3 5" xfId="2962" xr:uid="{00000000-0005-0000-0000-0000EA2B0000}"/>
    <cellStyle name="Entrada 3 2 3 5 2" xfId="5927" xr:uid="{00000000-0005-0000-0000-0000EB2B0000}"/>
    <cellStyle name="Entrada 3 2 3 5 2 2" xfId="15081" xr:uid="{00000000-0005-0000-0000-0000EC2B0000}"/>
    <cellStyle name="Entrada 3 2 3 5 2 3" xfId="22077" xr:uid="{00000000-0005-0000-0000-0000ED2B0000}"/>
    <cellStyle name="Entrada 3 2 3 5 2 4" xfId="18361" xr:uid="{00000000-0005-0000-0000-0000EE2B0000}"/>
    <cellStyle name="Entrada 3 2 3 5 2 5" xfId="32972" xr:uid="{00000000-0005-0000-0000-0000EF2B0000}"/>
    <cellStyle name="Entrada 3 2 3 5 2 6" xfId="36647" xr:uid="{00000000-0005-0000-0000-0000F02B0000}"/>
    <cellStyle name="Entrada 3 2 3 5 2 7" xfId="39373" xr:uid="{00000000-0005-0000-0000-0000F12B0000}"/>
    <cellStyle name="Entrada 3 2 3 5 3" xfId="12116" xr:uid="{00000000-0005-0000-0000-0000F22B0000}"/>
    <cellStyle name="Entrada 3 2 3 5 4" xfId="19119" xr:uid="{00000000-0005-0000-0000-0000F32B0000}"/>
    <cellStyle name="Entrada 3 2 3 5 5" xfId="24674" xr:uid="{00000000-0005-0000-0000-0000F42B0000}"/>
    <cellStyle name="Entrada 3 2 3 5 6" xfId="28497" xr:uid="{00000000-0005-0000-0000-0000F52B0000}"/>
    <cellStyle name="Entrada 3 2 3 5 7" xfId="29853" xr:uid="{00000000-0005-0000-0000-0000F62B0000}"/>
    <cellStyle name="Entrada 3 2 3 5 8" xfId="33830" xr:uid="{00000000-0005-0000-0000-0000F72B0000}"/>
    <cellStyle name="Entrada 3 2 3 5 9" xfId="37392" xr:uid="{00000000-0005-0000-0000-0000F82B0000}"/>
    <cellStyle name="Entrada 3 2 3 6" xfId="3046" xr:uid="{00000000-0005-0000-0000-0000F92B0000}"/>
    <cellStyle name="Entrada 3 2 3 6 2" xfId="5928" xr:uid="{00000000-0005-0000-0000-0000FA2B0000}"/>
    <cellStyle name="Entrada 3 2 3 6 2 2" xfId="15082" xr:uid="{00000000-0005-0000-0000-0000FB2B0000}"/>
    <cellStyle name="Entrada 3 2 3 6 2 3" xfId="22078" xr:uid="{00000000-0005-0000-0000-0000FC2B0000}"/>
    <cellStyle name="Entrada 3 2 3 6 2 4" xfId="27150" xr:uid="{00000000-0005-0000-0000-0000FD2B0000}"/>
    <cellStyle name="Entrada 3 2 3 6 2 5" xfId="32973" xr:uid="{00000000-0005-0000-0000-0000FE2B0000}"/>
    <cellStyle name="Entrada 3 2 3 6 2 6" xfId="36648" xr:uid="{00000000-0005-0000-0000-0000FF2B0000}"/>
    <cellStyle name="Entrada 3 2 3 6 2 7" xfId="39374" xr:uid="{00000000-0005-0000-0000-0000002C0000}"/>
    <cellStyle name="Entrada 3 2 3 6 3" xfId="12200" xr:uid="{00000000-0005-0000-0000-0000012C0000}"/>
    <cellStyle name="Entrada 3 2 3 6 4" xfId="19203" xr:uid="{00000000-0005-0000-0000-0000022C0000}"/>
    <cellStyle name="Entrada 3 2 3 6 5" xfId="10158" xr:uid="{00000000-0005-0000-0000-0000032C0000}"/>
    <cellStyle name="Entrada 3 2 3 6 6" xfId="25439" xr:uid="{00000000-0005-0000-0000-0000042C0000}"/>
    <cellStyle name="Entrada 3 2 3 6 7" xfId="29809" xr:uid="{00000000-0005-0000-0000-0000052C0000}"/>
    <cellStyle name="Entrada 3 2 3 6 8" xfId="33781" xr:uid="{00000000-0005-0000-0000-0000062C0000}"/>
    <cellStyle name="Entrada 3 2 3 6 9" xfId="37343" xr:uid="{00000000-0005-0000-0000-0000072C0000}"/>
    <cellStyle name="Entrada 3 2 3 7" xfId="5923" xr:uid="{00000000-0005-0000-0000-0000082C0000}"/>
    <cellStyle name="Entrada 3 2 3 7 2" xfId="15077" xr:uid="{00000000-0005-0000-0000-0000092C0000}"/>
    <cellStyle name="Entrada 3 2 3 7 3" xfId="22073" xr:uid="{00000000-0005-0000-0000-00000A2C0000}"/>
    <cellStyle name="Entrada 3 2 3 7 4" xfId="27142" xr:uid="{00000000-0005-0000-0000-00000B2C0000}"/>
    <cellStyle name="Entrada 3 2 3 7 5" xfId="32968" xr:uid="{00000000-0005-0000-0000-00000C2C0000}"/>
    <cellStyle name="Entrada 3 2 3 7 6" xfId="36643" xr:uid="{00000000-0005-0000-0000-00000D2C0000}"/>
    <cellStyle name="Entrada 3 2 3 7 7" xfId="39369" xr:uid="{00000000-0005-0000-0000-00000E2C0000}"/>
    <cellStyle name="Entrada 3 2 3 8" xfId="11007" xr:uid="{00000000-0005-0000-0000-00000F2C0000}"/>
    <cellStyle name="Entrada 3 2 3 9" xfId="15518" xr:uid="{00000000-0005-0000-0000-0000102C0000}"/>
    <cellStyle name="Entrada 3 2 4" xfId="2270" xr:uid="{00000000-0005-0000-0000-0000112C0000}"/>
    <cellStyle name="Entrada 3 2 4 10" xfId="15458" xr:uid="{00000000-0005-0000-0000-0000122C0000}"/>
    <cellStyle name="Entrada 3 2 4 11" xfId="26106" xr:uid="{00000000-0005-0000-0000-0000132C0000}"/>
    <cellStyle name="Entrada 3 2 4 12" xfId="30195" xr:uid="{00000000-0005-0000-0000-0000142C0000}"/>
    <cellStyle name="Entrada 3 2 4 13" xfId="31065" xr:uid="{00000000-0005-0000-0000-0000152C0000}"/>
    <cellStyle name="Entrada 3 2 4 14" xfId="34956" xr:uid="{00000000-0005-0000-0000-0000162C0000}"/>
    <cellStyle name="Entrada 3 2 4 2" xfId="2670" xr:uid="{00000000-0005-0000-0000-0000172C0000}"/>
    <cellStyle name="Entrada 3 2 4 2 2" xfId="5930" xr:uid="{00000000-0005-0000-0000-0000182C0000}"/>
    <cellStyle name="Entrada 3 2 4 2 2 2" xfId="15084" xr:uid="{00000000-0005-0000-0000-0000192C0000}"/>
    <cellStyle name="Entrada 3 2 4 2 2 3" xfId="22080" xr:uid="{00000000-0005-0000-0000-00001A2C0000}"/>
    <cellStyle name="Entrada 3 2 4 2 2 4" xfId="27153" xr:uid="{00000000-0005-0000-0000-00001B2C0000}"/>
    <cellStyle name="Entrada 3 2 4 2 2 5" xfId="32975" xr:uid="{00000000-0005-0000-0000-00001C2C0000}"/>
    <cellStyle name="Entrada 3 2 4 2 2 6" xfId="36650" xr:uid="{00000000-0005-0000-0000-00001D2C0000}"/>
    <cellStyle name="Entrada 3 2 4 2 2 7" xfId="39376" xr:uid="{00000000-0005-0000-0000-00001E2C0000}"/>
    <cellStyle name="Entrada 3 2 4 2 3" xfId="11824" xr:uid="{00000000-0005-0000-0000-00001F2C0000}"/>
    <cellStyle name="Entrada 3 2 4 2 4" xfId="18827" xr:uid="{00000000-0005-0000-0000-0000202C0000}"/>
    <cellStyle name="Entrada 3 2 4 2 5" xfId="18115" xr:uid="{00000000-0005-0000-0000-0000212C0000}"/>
    <cellStyle name="Entrada 3 2 4 2 6" xfId="26298" xr:uid="{00000000-0005-0000-0000-0000222C0000}"/>
    <cellStyle name="Entrada 3 2 4 2 7" xfId="23382" xr:uid="{00000000-0005-0000-0000-0000232C0000}"/>
    <cellStyle name="Entrada 3 2 4 2 8" xfId="25939" xr:uid="{00000000-0005-0000-0000-0000242C0000}"/>
    <cellStyle name="Entrada 3 2 4 2 9" xfId="31228" xr:uid="{00000000-0005-0000-0000-0000252C0000}"/>
    <cellStyle name="Entrada 3 2 4 3" xfId="3952" xr:uid="{00000000-0005-0000-0000-0000262C0000}"/>
    <cellStyle name="Entrada 3 2 4 3 2" xfId="5931" xr:uid="{00000000-0005-0000-0000-0000272C0000}"/>
    <cellStyle name="Entrada 3 2 4 3 2 2" xfId="15085" xr:uid="{00000000-0005-0000-0000-0000282C0000}"/>
    <cellStyle name="Entrada 3 2 4 3 2 3" xfId="22081" xr:uid="{00000000-0005-0000-0000-0000292C0000}"/>
    <cellStyle name="Entrada 3 2 4 3 2 4" xfId="17265" xr:uid="{00000000-0005-0000-0000-00002A2C0000}"/>
    <cellStyle name="Entrada 3 2 4 3 2 5" xfId="32976" xr:uid="{00000000-0005-0000-0000-00002B2C0000}"/>
    <cellStyle name="Entrada 3 2 4 3 2 6" xfId="36651" xr:uid="{00000000-0005-0000-0000-00002C2C0000}"/>
    <cellStyle name="Entrada 3 2 4 3 2 7" xfId="39377" xr:uid="{00000000-0005-0000-0000-00002D2C0000}"/>
    <cellStyle name="Entrada 3 2 4 3 3" xfId="13106" xr:uid="{00000000-0005-0000-0000-00002E2C0000}"/>
    <cellStyle name="Entrada 3 2 4 3 4" xfId="20104" xr:uid="{00000000-0005-0000-0000-00002F2C0000}"/>
    <cellStyle name="Entrada 3 2 4 3 5" xfId="17929" xr:uid="{00000000-0005-0000-0000-0000302C0000}"/>
    <cellStyle name="Entrada 3 2 4 3 6" xfId="9190" xr:uid="{00000000-0005-0000-0000-0000312C0000}"/>
    <cellStyle name="Entrada 3 2 4 3 7" xfId="24835" xr:uid="{00000000-0005-0000-0000-0000322C0000}"/>
    <cellStyle name="Entrada 3 2 4 3 8" xfId="33451" xr:uid="{00000000-0005-0000-0000-0000332C0000}"/>
    <cellStyle name="Entrada 3 2 4 3 9" xfId="37125" xr:uid="{00000000-0005-0000-0000-0000342C0000}"/>
    <cellStyle name="Entrada 3 2 4 4" xfId="4390" xr:uid="{00000000-0005-0000-0000-0000352C0000}"/>
    <cellStyle name="Entrada 3 2 4 4 2" xfId="5932" xr:uid="{00000000-0005-0000-0000-0000362C0000}"/>
    <cellStyle name="Entrada 3 2 4 4 2 2" xfId="15086" xr:uid="{00000000-0005-0000-0000-0000372C0000}"/>
    <cellStyle name="Entrada 3 2 4 4 2 3" xfId="22082" xr:uid="{00000000-0005-0000-0000-0000382C0000}"/>
    <cellStyle name="Entrada 3 2 4 4 2 4" xfId="24392" xr:uid="{00000000-0005-0000-0000-0000392C0000}"/>
    <cellStyle name="Entrada 3 2 4 4 2 5" xfId="32977" xr:uid="{00000000-0005-0000-0000-00003A2C0000}"/>
    <cellStyle name="Entrada 3 2 4 4 2 6" xfId="36652" xr:uid="{00000000-0005-0000-0000-00003B2C0000}"/>
    <cellStyle name="Entrada 3 2 4 4 2 7" xfId="39378" xr:uid="{00000000-0005-0000-0000-00003C2C0000}"/>
    <cellStyle name="Entrada 3 2 4 4 3" xfId="13544" xr:uid="{00000000-0005-0000-0000-00003D2C0000}"/>
    <cellStyle name="Entrada 3 2 4 4 4" xfId="20542" xr:uid="{00000000-0005-0000-0000-00003E2C0000}"/>
    <cellStyle name="Entrada 3 2 4 4 5" xfId="23366" xr:uid="{00000000-0005-0000-0000-00003F2C0000}"/>
    <cellStyle name="Entrada 3 2 4 4 6" xfId="10049" xr:uid="{00000000-0005-0000-0000-0000402C0000}"/>
    <cellStyle name="Entrada 3 2 4 4 7" xfId="9287" xr:uid="{00000000-0005-0000-0000-0000412C0000}"/>
    <cellStyle name="Entrada 3 2 4 4 8" xfId="31863" xr:uid="{00000000-0005-0000-0000-0000422C0000}"/>
    <cellStyle name="Entrada 3 2 4 4 9" xfId="35517" xr:uid="{00000000-0005-0000-0000-0000432C0000}"/>
    <cellStyle name="Entrada 3 2 4 5" xfId="4644" xr:uid="{00000000-0005-0000-0000-0000442C0000}"/>
    <cellStyle name="Entrada 3 2 4 5 2" xfId="5933" xr:uid="{00000000-0005-0000-0000-0000452C0000}"/>
    <cellStyle name="Entrada 3 2 4 5 2 2" xfId="15087" xr:uid="{00000000-0005-0000-0000-0000462C0000}"/>
    <cellStyle name="Entrada 3 2 4 5 2 3" xfId="22083" xr:uid="{00000000-0005-0000-0000-0000472C0000}"/>
    <cellStyle name="Entrada 3 2 4 5 2 4" xfId="15539" xr:uid="{00000000-0005-0000-0000-0000482C0000}"/>
    <cellStyle name="Entrada 3 2 4 5 2 5" xfId="32978" xr:uid="{00000000-0005-0000-0000-0000492C0000}"/>
    <cellStyle name="Entrada 3 2 4 5 2 6" xfId="36653" xr:uid="{00000000-0005-0000-0000-00004A2C0000}"/>
    <cellStyle name="Entrada 3 2 4 5 2 7" xfId="39379" xr:uid="{00000000-0005-0000-0000-00004B2C0000}"/>
    <cellStyle name="Entrada 3 2 4 5 3" xfId="13798" xr:uid="{00000000-0005-0000-0000-00004C2C0000}"/>
    <cellStyle name="Entrada 3 2 4 5 4" xfId="20796" xr:uid="{00000000-0005-0000-0000-00004D2C0000}"/>
    <cellStyle name="Entrada 3 2 4 5 5" xfId="24774" xr:uid="{00000000-0005-0000-0000-00004E2C0000}"/>
    <cellStyle name="Entrada 3 2 4 5 6" xfId="29261" xr:uid="{00000000-0005-0000-0000-00004F2C0000}"/>
    <cellStyle name="Entrada 3 2 4 5 7" xfId="17833" xr:uid="{00000000-0005-0000-0000-0000502C0000}"/>
    <cellStyle name="Entrada 3 2 4 5 8" xfId="32199" xr:uid="{00000000-0005-0000-0000-0000512C0000}"/>
    <cellStyle name="Entrada 3 2 4 5 9" xfId="35874" xr:uid="{00000000-0005-0000-0000-0000522C0000}"/>
    <cellStyle name="Entrada 3 2 4 6" xfId="4890" xr:uid="{00000000-0005-0000-0000-0000532C0000}"/>
    <cellStyle name="Entrada 3 2 4 6 2" xfId="5934" xr:uid="{00000000-0005-0000-0000-0000542C0000}"/>
    <cellStyle name="Entrada 3 2 4 6 2 2" xfId="15088" xr:uid="{00000000-0005-0000-0000-0000552C0000}"/>
    <cellStyle name="Entrada 3 2 4 6 2 3" xfId="22084" xr:uid="{00000000-0005-0000-0000-0000562C0000}"/>
    <cellStyle name="Entrada 3 2 4 6 2 4" xfId="27155" xr:uid="{00000000-0005-0000-0000-0000572C0000}"/>
    <cellStyle name="Entrada 3 2 4 6 2 5" xfId="32979" xr:uid="{00000000-0005-0000-0000-0000582C0000}"/>
    <cellStyle name="Entrada 3 2 4 6 2 6" xfId="36654" xr:uid="{00000000-0005-0000-0000-0000592C0000}"/>
    <cellStyle name="Entrada 3 2 4 6 2 7" xfId="39380" xr:uid="{00000000-0005-0000-0000-00005A2C0000}"/>
    <cellStyle name="Entrada 3 2 4 6 3" xfId="14044" xr:uid="{00000000-0005-0000-0000-00005B2C0000}"/>
    <cellStyle name="Entrada 3 2 4 6 4" xfId="21042" xr:uid="{00000000-0005-0000-0000-00005C2C0000}"/>
    <cellStyle name="Entrada 3 2 4 6 5" xfId="24808" xr:uid="{00000000-0005-0000-0000-00005D2C0000}"/>
    <cellStyle name="Entrada 3 2 4 6 6" xfId="29283" xr:uid="{00000000-0005-0000-0000-00005E2C0000}"/>
    <cellStyle name="Entrada 3 2 4 6 7" xfId="31936" xr:uid="{00000000-0005-0000-0000-00005F2C0000}"/>
    <cellStyle name="Entrada 3 2 4 6 8" xfId="35614" xr:uid="{00000000-0005-0000-0000-0000602C0000}"/>
    <cellStyle name="Entrada 3 2 4 6 9" xfId="38525" xr:uid="{00000000-0005-0000-0000-0000612C0000}"/>
    <cellStyle name="Entrada 3 2 4 7" xfId="5929" xr:uid="{00000000-0005-0000-0000-0000622C0000}"/>
    <cellStyle name="Entrada 3 2 4 7 2" xfId="15083" xr:uid="{00000000-0005-0000-0000-0000632C0000}"/>
    <cellStyle name="Entrada 3 2 4 7 3" xfId="22079" xr:uid="{00000000-0005-0000-0000-0000642C0000}"/>
    <cellStyle name="Entrada 3 2 4 7 4" xfId="10142" xr:uid="{00000000-0005-0000-0000-0000652C0000}"/>
    <cellStyle name="Entrada 3 2 4 7 5" xfId="32974" xr:uid="{00000000-0005-0000-0000-0000662C0000}"/>
    <cellStyle name="Entrada 3 2 4 7 6" xfId="36649" xr:uid="{00000000-0005-0000-0000-0000672C0000}"/>
    <cellStyle name="Entrada 3 2 4 7 7" xfId="39375" xr:uid="{00000000-0005-0000-0000-0000682C0000}"/>
    <cellStyle name="Entrada 3 2 4 8" xfId="11424" xr:uid="{00000000-0005-0000-0000-0000692C0000}"/>
    <cellStyle name="Entrada 3 2 4 9" xfId="18427" xr:uid="{00000000-0005-0000-0000-00006A2C0000}"/>
    <cellStyle name="Entrada 3 2 5" xfId="2118" xr:uid="{00000000-0005-0000-0000-00006B2C0000}"/>
    <cellStyle name="Entrada 3 2 5 10" xfId="24592" xr:uid="{00000000-0005-0000-0000-00006C2C0000}"/>
    <cellStyle name="Entrada 3 2 5 11" xfId="22479" xr:uid="{00000000-0005-0000-0000-00006D2C0000}"/>
    <cellStyle name="Entrada 3 2 5 12" xfId="29024" xr:uid="{00000000-0005-0000-0000-00006E2C0000}"/>
    <cellStyle name="Entrada 3 2 5 13" xfId="31454" xr:uid="{00000000-0005-0000-0000-00006F2C0000}"/>
    <cellStyle name="Entrada 3 2 5 14" xfId="35165" xr:uid="{00000000-0005-0000-0000-0000702C0000}"/>
    <cellStyle name="Entrada 3 2 5 2" xfId="2602" xr:uid="{00000000-0005-0000-0000-0000712C0000}"/>
    <cellStyle name="Entrada 3 2 5 2 2" xfId="5936" xr:uid="{00000000-0005-0000-0000-0000722C0000}"/>
    <cellStyle name="Entrada 3 2 5 2 2 2" xfId="15090" xr:uid="{00000000-0005-0000-0000-0000732C0000}"/>
    <cellStyle name="Entrada 3 2 5 2 2 3" xfId="22086" xr:uid="{00000000-0005-0000-0000-0000742C0000}"/>
    <cellStyle name="Entrada 3 2 5 2 2 4" xfId="27154" xr:uid="{00000000-0005-0000-0000-0000752C0000}"/>
    <cellStyle name="Entrada 3 2 5 2 2 5" xfId="32981" xr:uid="{00000000-0005-0000-0000-0000762C0000}"/>
    <cellStyle name="Entrada 3 2 5 2 2 6" xfId="36656" xr:uid="{00000000-0005-0000-0000-0000772C0000}"/>
    <cellStyle name="Entrada 3 2 5 2 2 7" xfId="39382" xr:uid="{00000000-0005-0000-0000-0000782C0000}"/>
    <cellStyle name="Entrada 3 2 5 2 3" xfId="11756" xr:uid="{00000000-0005-0000-0000-0000792C0000}"/>
    <cellStyle name="Entrada 3 2 5 2 4" xfId="18759" xr:uid="{00000000-0005-0000-0000-00007A2C0000}"/>
    <cellStyle name="Entrada 3 2 5 2 5" xfId="23066" xr:uid="{00000000-0005-0000-0000-00007B2C0000}"/>
    <cellStyle name="Entrada 3 2 5 2 6" xfId="26264" xr:uid="{00000000-0005-0000-0000-00007C2C0000}"/>
    <cellStyle name="Entrada 3 2 5 2 7" xfId="29417" xr:uid="{00000000-0005-0000-0000-00007D2C0000}"/>
    <cellStyle name="Entrada 3 2 5 2 8" xfId="9949" xr:uid="{00000000-0005-0000-0000-00007E2C0000}"/>
    <cellStyle name="Entrada 3 2 5 2 9" xfId="34816" xr:uid="{00000000-0005-0000-0000-00007F2C0000}"/>
    <cellStyle name="Entrada 3 2 5 3" xfId="3849" xr:uid="{00000000-0005-0000-0000-0000802C0000}"/>
    <cellStyle name="Entrada 3 2 5 3 2" xfId="5937" xr:uid="{00000000-0005-0000-0000-0000812C0000}"/>
    <cellStyle name="Entrada 3 2 5 3 2 2" xfId="15091" xr:uid="{00000000-0005-0000-0000-0000822C0000}"/>
    <cellStyle name="Entrada 3 2 5 3 2 3" xfId="22087" xr:uid="{00000000-0005-0000-0000-0000832C0000}"/>
    <cellStyle name="Entrada 3 2 5 3 2 4" xfId="18233" xr:uid="{00000000-0005-0000-0000-0000842C0000}"/>
    <cellStyle name="Entrada 3 2 5 3 2 5" xfId="32982" xr:uid="{00000000-0005-0000-0000-0000852C0000}"/>
    <cellStyle name="Entrada 3 2 5 3 2 6" xfId="36657" xr:uid="{00000000-0005-0000-0000-0000862C0000}"/>
    <cellStyle name="Entrada 3 2 5 3 2 7" xfId="39383" xr:uid="{00000000-0005-0000-0000-0000872C0000}"/>
    <cellStyle name="Entrada 3 2 5 3 3" xfId="13003" xr:uid="{00000000-0005-0000-0000-0000882C0000}"/>
    <cellStyle name="Entrada 3 2 5 3 4" xfId="20002" xr:uid="{00000000-0005-0000-0000-0000892C0000}"/>
    <cellStyle name="Entrada 3 2 5 3 5" xfId="27900" xr:uid="{00000000-0005-0000-0000-00008A2C0000}"/>
    <cellStyle name="Entrada 3 2 5 3 6" xfId="23053" xr:uid="{00000000-0005-0000-0000-00008B2C0000}"/>
    <cellStyle name="Entrada 3 2 5 3 7" xfId="29374" xr:uid="{00000000-0005-0000-0000-00008C2C0000}"/>
    <cellStyle name="Entrada 3 2 5 3 8" xfId="33493" xr:uid="{00000000-0005-0000-0000-00008D2C0000}"/>
    <cellStyle name="Entrada 3 2 5 3 9" xfId="37161" xr:uid="{00000000-0005-0000-0000-00008E2C0000}"/>
    <cellStyle name="Entrada 3 2 5 4" xfId="4317" xr:uid="{00000000-0005-0000-0000-00008F2C0000}"/>
    <cellStyle name="Entrada 3 2 5 4 2" xfId="5938" xr:uid="{00000000-0005-0000-0000-0000902C0000}"/>
    <cellStyle name="Entrada 3 2 5 4 2 2" xfId="15092" xr:uid="{00000000-0005-0000-0000-0000912C0000}"/>
    <cellStyle name="Entrada 3 2 5 4 2 3" xfId="22088" xr:uid="{00000000-0005-0000-0000-0000922C0000}"/>
    <cellStyle name="Entrada 3 2 5 4 2 4" xfId="27157" xr:uid="{00000000-0005-0000-0000-0000932C0000}"/>
    <cellStyle name="Entrada 3 2 5 4 2 5" xfId="32983" xr:uid="{00000000-0005-0000-0000-0000942C0000}"/>
    <cellStyle name="Entrada 3 2 5 4 2 6" xfId="36658" xr:uid="{00000000-0005-0000-0000-0000952C0000}"/>
    <cellStyle name="Entrada 3 2 5 4 2 7" xfId="39384" xr:uid="{00000000-0005-0000-0000-0000962C0000}"/>
    <cellStyle name="Entrada 3 2 5 4 3" xfId="13471" xr:uid="{00000000-0005-0000-0000-0000972C0000}"/>
    <cellStyle name="Entrada 3 2 5 4 4" xfId="20469" xr:uid="{00000000-0005-0000-0000-0000982C0000}"/>
    <cellStyle name="Entrada 3 2 5 4 5" xfId="9315" xr:uid="{00000000-0005-0000-0000-0000992C0000}"/>
    <cellStyle name="Entrada 3 2 5 4 6" xfId="26684" xr:uid="{00000000-0005-0000-0000-00009A2C0000}"/>
    <cellStyle name="Entrada 3 2 5 4 7" xfId="22703" xr:uid="{00000000-0005-0000-0000-00009B2C0000}"/>
    <cellStyle name="Entrada 3 2 5 4 8" xfId="33336" xr:uid="{00000000-0005-0000-0000-00009C2C0000}"/>
    <cellStyle name="Entrada 3 2 5 4 9" xfId="37011" xr:uid="{00000000-0005-0000-0000-00009D2C0000}"/>
    <cellStyle name="Entrada 3 2 5 5" xfId="4584" xr:uid="{00000000-0005-0000-0000-00009E2C0000}"/>
    <cellStyle name="Entrada 3 2 5 5 2" xfId="5939" xr:uid="{00000000-0005-0000-0000-00009F2C0000}"/>
    <cellStyle name="Entrada 3 2 5 5 2 2" xfId="15093" xr:uid="{00000000-0005-0000-0000-0000A02C0000}"/>
    <cellStyle name="Entrada 3 2 5 5 2 3" xfId="22089" xr:uid="{00000000-0005-0000-0000-0000A12C0000}"/>
    <cellStyle name="Entrada 3 2 5 5 2 4" xfId="17707" xr:uid="{00000000-0005-0000-0000-0000A22C0000}"/>
    <cellStyle name="Entrada 3 2 5 5 2 5" xfId="32984" xr:uid="{00000000-0005-0000-0000-0000A32C0000}"/>
    <cellStyle name="Entrada 3 2 5 5 2 6" xfId="36659" xr:uid="{00000000-0005-0000-0000-0000A42C0000}"/>
    <cellStyle name="Entrada 3 2 5 5 2 7" xfId="39385" xr:uid="{00000000-0005-0000-0000-0000A52C0000}"/>
    <cellStyle name="Entrada 3 2 5 5 3" xfId="13738" xr:uid="{00000000-0005-0000-0000-0000A62C0000}"/>
    <cellStyle name="Entrada 3 2 5 5 4" xfId="20736" xr:uid="{00000000-0005-0000-0000-0000A72C0000}"/>
    <cellStyle name="Entrada 3 2 5 5 5" xfId="27545" xr:uid="{00000000-0005-0000-0000-0000A82C0000}"/>
    <cellStyle name="Entrada 3 2 5 5 6" xfId="29243" xr:uid="{00000000-0005-0000-0000-0000A92C0000}"/>
    <cellStyle name="Entrada 3 2 5 5 7" xfId="9923" xr:uid="{00000000-0005-0000-0000-0000AA2C0000}"/>
    <cellStyle name="Entrada 3 2 5 5 8" xfId="32227" xr:uid="{00000000-0005-0000-0000-0000AB2C0000}"/>
    <cellStyle name="Entrada 3 2 5 5 9" xfId="35902" xr:uid="{00000000-0005-0000-0000-0000AC2C0000}"/>
    <cellStyle name="Entrada 3 2 5 6" xfId="4834" xr:uid="{00000000-0005-0000-0000-0000AD2C0000}"/>
    <cellStyle name="Entrada 3 2 5 6 2" xfId="5940" xr:uid="{00000000-0005-0000-0000-0000AE2C0000}"/>
    <cellStyle name="Entrada 3 2 5 6 2 2" xfId="15094" xr:uid="{00000000-0005-0000-0000-0000AF2C0000}"/>
    <cellStyle name="Entrada 3 2 5 6 2 3" xfId="22090" xr:uid="{00000000-0005-0000-0000-0000B02C0000}"/>
    <cellStyle name="Entrada 3 2 5 6 2 4" xfId="27158" xr:uid="{00000000-0005-0000-0000-0000B12C0000}"/>
    <cellStyle name="Entrada 3 2 5 6 2 5" xfId="32985" xr:uid="{00000000-0005-0000-0000-0000B22C0000}"/>
    <cellStyle name="Entrada 3 2 5 6 2 6" xfId="36660" xr:uid="{00000000-0005-0000-0000-0000B32C0000}"/>
    <cellStyle name="Entrada 3 2 5 6 2 7" xfId="39386" xr:uid="{00000000-0005-0000-0000-0000B42C0000}"/>
    <cellStyle name="Entrada 3 2 5 6 3" xfId="13988" xr:uid="{00000000-0005-0000-0000-0000B52C0000}"/>
    <cellStyle name="Entrada 3 2 5 6 4" xfId="20986" xr:uid="{00000000-0005-0000-0000-0000B62C0000}"/>
    <cellStyle name="Entrada 3 2 5 6 5" xfId="24795" xr:uid="{00000000-0005-0000-0000-0000B72C0000}"/>
    <cellStyle name="Entrada 3 2 5 6 6" xfId="26766" xr:uid="{00000000-0005-0000-0000-0000B82C0000}"/>
    <cellStyle name="Entrada 3 2 5 6 7" xfId="24995" xr:uid="{00000000-0005-0000-0000-0000B92C0000}"/>
    <cellStyle name="Entrada 3 2 5 6 8" xfId="32111" xr:uid="{00000000-0005-0000-0000-0000BA2C0000}"/>
    <cellStyle name="Entrada 3 2 5 6 9" xfId="35786" xr:uid="{00000000-0005-0000-0000-0000BB2C0000}"/>
    <cellStyle name="Entrada 3 2 5 7" xfId="5935" xr:uid="{00000000-0005-0000-0000-0000BC2C0000}"/>
    <cellStyle name="Entrada 3 2 5 7 2" xfId="15089" xr:uid="{00000000-0005-0000-0000-0000BD2C0000}"/>
    <cellStyle name="Entrada 3 2 5 7 3" xfId="22085" xr:uid="{00000000-0005-0000-0000-0000BE2C0000}"/>
    <cellStyle name="Entrada 3 2 5 7 4" xfId="27156" xr:uid="{00000000-0005-0000-0000-0000BF2C0000}"/>
    <cellStyle name="Entrada 3 2 5 7 5" xfId="32980" xr:uid="{00000000-0005-0000-0000-0000C02C0000}"/>
    <cellStyle name="Entrada 3 2 5 7 6" xfId="36655" xr:uid="{00000000-0005-0000-0000-0000C12C0000}"/>
    <cellStyle name="Entrada 3 2 5 7 7" xfId="39381" xr:uid="{00000000-0005-0000-0000-0000C22C0000}"/>
    <cellStyle name="Entrada 3 2 5 8" xfId="11272" xr:uid="{00000000-0005-0000-0000-0000C32C0000}"/>
    <cellStyle name="Entrada 3 2 5 9" xfId="9176" xr:uid="{00000000-0005-0000-0000-0000C42C0000}"/>
    <cellStyle name="Entrada 3 2 6" xfId="2303" xr:uid="{00000000-0005-0000-0000-0000C52C0000}"/>
    <cellStyle name="Entrada 3 2 6 10" xfId="17161" xr:uid="{00000000-0005-0000-0000-0000C62C0000}"/>
    <cellStyle name="Entrada 3 2 6 11" xfId="26117" xr:uid="{00000000-0005-0000-0000-0000C72C0000}"/>
    <cellStyle name="Entrada 3 2 6 12" xfId="30178" xr:uid="{00000000-0005-0000-0000-0000C82C0000}"/>
    <cellStyle name="Entrada 3 2 6 13" xfId="29623" xr:uid="{00000000-0005-0000-0000-0000C92C0000}"/>
    <cellStyle name="Entrada 3 2 6 14" xfId="33608" xr:uid="{00000000-0005-0000-0000-0000CA2C0000}"/>
    <cellStyle name="Entrada 3 2 6 2" xfId="2703" xr:uid="{00000000-0005-0000-0000-0000CB2C0000}"/>
    <cellStyle name="Entrada 3 2 6 2 2" xfId="5942" xr:uid="{00000000-0005-0000-0000-0000CC2C0000}"/>
    <cellStyle name="Entrada 3 2 6 2 2 2" xfId="15096" xr:uid="{00000000-0005-0000-0000-0000CD2C0000}"/>
    <cellStyle name="Entrada 3 2 6 2 2 3" xfId="22092" xr:uid="{00000000-0005-0000-0000-0000CE2C0000}"/>
    <cellStyle name="Entrada 3 2 6 2 2 4" xfId="27159" xr:uid="{00000000-0005-0000-0000-0000CF2C0000}"/>
    <cellStyle name="Entrada 3 2 6 2 2 5" xfId="32987" xr:uid="{00000000-0005-0000-0000-0000D02C0000}"/>
    <cellStyle name="Entrada 3 2 6 2 2 6" xfId="36662" xr:uid="{00000000-0005-0000-0000-0000D12C0000}"/>
    <cellStyle name="Entrada 3 2 6 2 2 7" xfId="39388" xr:uid="{00000000-0005-0000-0000-0000D22C0000}"/>
    <cellStyle name="Entrada 3 2 6 2 3" xfId="11857" xr:uid="{00000000-0005-0000-0000-0000D32C0000}"/>
    <cellStyle name="Entrada 3 2 6 2 4" xfId="18860" xr:uid="{00000000-0005-0000-0000-0000D42C0000}"/>
    <cellStyle name="Entrada 3 2 6 2 5" xfId="28422" xr:uid="{00000000-0005-0000-0000-0000D52C0000}"/>
    <cellStyle name="Entrada 3 2 6 2 6" xfId="9664" xr:uid="{00000000-0005-0000-0000-0000D62C0000}"/>
    <cellStyle name="Entrada 3 2 6 2 7" xfId="29978" xr:uid="{00000000-0005-0000-0000-0000D72C0000}"/>
    <cellStyle name="Entrada 3 2 6 2 8" xfId="33955" xr:uid="{00000000-0005-0000-0000-0000D82C0000}"/>
    <cellStyle name="Entrada 3 2 6 2 9" xfId="37517" xr:uid="{00000000-0005-0000-0000-0000D92C0000}"/>
    <cellStyle name="Entrada 3 2 6 3" xfId="3985" xr:uid="{00000000-0005-0000-0000-0000DA2C0000}"/>
    <cellStyle name="Entrada 3 2 6 3 2" xfId="5943" xr:uid="{00000000-0005-0000-0000-0000DB2C0000}"/>
    <cellStyle name="Entrada 3 2 6 3 2 2" xfId="15097" xr:uid="{00000000-0005-0000-0000-0000DC2C0000}"/>
    <cellStyle name="Entrada 3 2 6 3 2 3" xfId="22093" xr:uid="{00000000-0005-0000-0000-0000DD2C0000}"/>
    <cellStyle name="Entrada 3 2 6 3 2 4" xfId="27141" xr:uid="{00000000-0005-0000-0000-0000DE2C0000}"/>
    <cellStyle name="Entrada 3 2 6 3 2 5" xfId="32988" xr:uid="{00000000-0005-0000-0000-0000DF2C0000}"/>
    <cellStyle name="Entrada 3 2 6 3 2 6" xfId="36663" xr:uid="{00000000-0005-0000-0000-0000E02C0000}"/>
    <cellStyle name="Entrada 3 2 6 3 2 7" xfId="39389" xr:uid="{00000000-0005-0000-0000-0000E12C0000}"/>
    <cellStyle name="Entrada 3 2 6 3 3" xfId="13139" xr:uid="{00000000-0005-0000-0000-0000E22C0000}"/>
    <cellStyle name="Entrada 3 2 6 3 4" xfId="20137" xr:uid="{00000000-0005-0000-0000-0000E32C0000}"/>
    <cellStyle name="Entrada 3 2 6 3 5" xfId="27838" xr:uid="{00000000-0005-0000-0000-0000E42C0000}"/>
    <cellStyle name="Entrada 3 2 6 3 6" xfId="9985" xr:uid="{00000000-0005-0000-0000-0000E52C0000}"/>
    <cellStyle name="Entrada 3 2 6 3 7" xfId="19711" xr:uid="{00000000-0005-0000-0000-0000E62C0000}"/>
    <cellStyle name="Entrada 3 2 6 3 8" xfId="31840" xr:uid="{00000000-0005-0000-0000-0000E72C0000}"/>
    <cellStyle name="Entrada 3 2 6 3 9" xfId="35494" xr:uid="{00000000-0005-0000-0000-0000E82C0000}"/>
    <cellStyle name="Entrada 3 2 6 4" xfId="4423" xr:uid="{00000000-0005-0000-0000-0000E92C0000}"/>
    <cellStyle name="Entrada 3 2 6 4 2" xfId="5944" xr:uid="{00000000-0005-0000-0000-0000EA2C0000}"/>
    <cellStyle name="Entrada 3 2 6 4 2 2" xfId="15098" xr:uid="{00000000-0005-0000-0000-0000EB2C0000}"/>
    <cellStyle name="Entrada 3 2 6 4 2 3" xfId="22094" xr:uid="{00000000-0005-0000-0000-0000EC2C0000}"/>
    <cellStyle name="Entrada 3 2 6 4 2 4" xfId="24871" xr:uid="{00000000-0005-0000-0000-0000ED2C0000}"/>
    <cellStyle name="Entrada 3 2 6 4 2 5" xfId="32989" xr:uid="{00000000-0005-0000-0000-0000EE2C0000}"/>
    <cellStyle name="Entrada 3 2 6 4 2 6" xfId="36664" xr:uid="{00000000-0005-0000-0000-0000EF2C0000}"/>
    <cellStyle name="Entrada 3 2 6 4 2 7" xfId="39390" xr:uid="{00000000-0005-0000-0000-0000F02C0000}"/>
    <cellStyle name="Entrada 3 2 6 4 3" xfId="13577" xr:uid="{00000000-0005-0000-0000-0000F12C0000}"/>
    <cellStyle name="Entrada 3 2 6 4 4" xfId="20575" xr:uid="{00000000-0005-0000-0000-0000F22C0000}"/>
    <cellStyle name="Entrada 3 2 6 4 5" xfId="17177" xr:uid="{00000000-0005-0000-0000-0000F32C0000}"/>
    <cellStyle name="Entrada 3 2 6 4 6" xfId="23118" xr:uid="{00000000-0005-0000-0000-0000F42C0000}"/>
    <cellStyle name="Entrada 3 2 6 4 7" xfId="24361" xr:uid="{00000000-0005-0000-0000-0000F52C0000}"/>
    <cellStyle name="Entrada 3 2 6 4 8" xfId="28975" xr:uid="{00000000-0005-0000-0000-0000F62C0000}"/>
    <cellStyle name="Entrada 3 2 6 4 9" xfId="31249" xr:uid="{00000000-0005-0000-0000-0000F72C0000}"/>
    <cellStyle name="Entrada 3 2 6 5" xfId="4677" xr:uid="{00000000-0005-0000-0000-0000F82C0000}"/>
    <cellStyle name="Entrada 3 2 6 5 2" xfId="5945" xr:uid="{00000000-0005-0000-0000-0000F92C0000}"/>
    <cellStyle name="Entrada 3 2 6 5 2 2" xfId="15099" xr:uid="{00000000-0005-0000-0000-0000FA2C0000}"/>
    <cellStyle name="Entrada 3 2 6 5 2 3" xfId="22095" xr:uid="{00000000-0005-0000-0000-0000FB2C0000}"/>
    <cellStyle name="Entrada 3 2 6 5 2 4" xfId="24870" xr:uid="{00000000-0005-0000-0000-0000FC2C0000}"/>
    <cellStyle name="Entrada 3 2 6 5 2 5" xfId="32990" xr:uid="{00000000-0005-0000-0000-0000FD2C0000}"/>
    <cellStyle name="Entrada 3 2 6 5 2 6" xfId="36665" xr:uid="{00000000-0005-0000-0000-0000FE2C0000}"/>
    <cellStyle name="Entrada 3 2 6 5 2 7" xfId="39391" xr:uid="{00000000-0005-0000-0000-0000FF2C0000}"/>
    <cellStyle name="Entrada 3 2 6 5 3" xfId="13831" xr:uid="{00000000-0005-0000-0000-0000002D0000}"/>
    <cellStyle name="Entrada 3 2 6 5 4" xfId="20829" xr:uid="{00000000-0005-0000-0000-0000012D0000}"/>
    <cellStyle name="Entrada 3 2 6 5 5" xfId="27491" xr:uid="{00000000-0005-0000-0000-0000022D0000}"/>
    <cellStyle name="Entrada 3 2 6 5 6" xfId="26732" xr:uid="{00000000-0005-0000-0000-0000032D0000}"/>
    <cellStyle name="Entrada 3 2 6 5 7" xfId="25282" xr:uid="{00000000-0005-0000-0000-0000042D0000}"/>
    <cellStyle name="Entrada 3 2 6 5 8" xfId="23381" xr:uid="{00000000-0005-0000-0000-0000052D0000}"/>
    <cellStyle name="Entrada 3 2 6 5 9" xfId="22661" xr:uid="{00000000-0005-0000-0000-0000062D0000}"/>
    <cellStyle name="Entrada 3 2 6 6" xfId="4923" xr:uid="{00000000-0005-0000-0000-0000072D0000}"/>
    <cellStyle name="Entrada 3 2 6 6 2" xfId="5946" xr:uid="{00000000-0005-0000-0000-0000082D0000}"/>
    <cellStyle name="Entrada 3 2 6 6 2 2" xfId="15100" xr:uid="{00000000-0005-0000-0000-0000092D0000}"/>
    <cellStyle name="Entrada 3 2 6 6 2 3" xfId="22096" xr:uid="{00000000-0005-0000-0000-00000A2D0000}"/>
    <cellStyle name="Entrada 3 2 6 6 2 4" xfId="9934" xr:uid="{00000000-0005-0000-0000-00000B2D0000}"/>
    <cellStyle name="Entrada 3 2 6 6 2 5" xfId="32991" xr:uid="{00000000-0005-0000-0000-00000C2D0000}"/>
    <cellStyle name="Entrada 3 2 6 6 2 6" xfId="36666" xr:uid="{00000000-0005-0000-0000-00000D2D0000}"/>
    <cellStyle name="Entrada 3 2 6 6 2 7" xfId="39392" xr:uid="{00000000-0005-0000-0000-00000E2D0000}"/>
    <cellStyle name="Entrada 3 2 6 6 3" xfId="14077" xr:uid="{00000000-0005-0000-0000-00000F2D0000}"/>
    <cellStyle name="Entrada 3 2 6 6 4" xfId="21075" xr:uid="{00000000-0005-0000-0000-0000102D0000}"/>
    <cellStyle name="Entrada 3 2 6 6 5" xfId="27376" xr:uid="{00000000-0005-0000-0000-0000112D0000}"/>
    <cellStyle name="Entrada 3 2 6 6 6" xfId="24152" xr:uid="{00000000-0005-0000-0000-0000122D0000}"/>
    <cellStyle name="Entrada 3 2 6 6 7" xfId="31969" xr:uid="{00000000-0005-0000-0000-0000132D0000}"/>
    <cellStyle name="Entrada 3 2 6 6 8" xfId="35647" xr:uid="{00000000-0005-0000-0000-0000142D0000}"/>
    <cellStyle name="Entrada 3 2 6 6 9" xfId="38558" xr:uid="{00000000-0005-0000-0000-0000152D0000}"/>
    <cellStyle name="Entrada 3 2 6 7" xfId="5941" xr:uid="{00000000-0005-0000-0000-0000162D0000}"/>
    <cellStyle name="Entrada 3 2 6 7 2" xfId="15095" xr:uid="{00000000-0005-0000-0000-0000172D0000}"/>
    <cellStyle name="Entrada 3 2 6 7 3" xfId="22091" xr:uid="{00000000-0005-0000-0000-0000182D0000}"/>
    <cellStyle name="Entrada 3 2 6 7 4" xfId="9183" xr:uid="{00000000-0005-0000-0000-0000192D0000}"/>
    <cellStyle name="Entrada 3 2 6 7 5" xfId="32986" xr:uid="{00000000-0005-0000-0000-00001A2D0000}"/>
    <cellStyle name="Entrada 3 2 6 7 6" xfId="36661" xr:uid="{00000000-0005-0000-0000-00001B2D0000}"/>
    <cellStyle name="Entrada 3 2 6 7 7" xfId="39387" xr:uid="{00000000-0005-0000-0000-00001C2D0000}"/>
    <cellStyle name="Entrada 3 2 6 8" xfId="11457" xr:uid="{00000000-0005-0000-0000-00001D2D0000}"/>
    <cellStyle name="Entrada 3 2 6 9" xfId="18460" xr:uid="{00000000-0005-0000-0000-00001E2D0000}"/>
    <cellStyle name="Entrada 3 2 7" xfId="1631" xr:uid="{00000000-0005-0000-0000-00001F2D0000}"/>
    <cellStyle name="Entrada 3 2 7 10" xfId="23317" xr:uid="{00000000-0005-0000-0000-0000202D0000}"/>
    <cellStyle name="Entrada 3 2 7 11" xfId="23058" xr:uid="{00000000-0005-0000-0000-0000212D0000}"/>
    <cellStyle name="Entrada 3 2 7 12" xfId="17648" xr:uid="{00000000-0005-0000-0000-0000222D0000}"/>
    <cellStyle name="Entrada 3 2 7 13" xfId="31620" xr:uid="{00000000-0005-0000-0000-0000232D0000}"/>
    <cellStyle name="Entrada 3 2 7 2" xfId="3287" xr:uid="{00000000-0005-0000-0000-0000242D0000}"/>
    <cellStyle name="Entrada 3 2 7 2 2" xfId="5948" xr:uid="{00000000-0005-0000-0000-0000252D0000}"/>
    <cellStyle name="Entrada 3 2 7 2 2 2" xfId="15102" xr:uid="{00000000-0005-0000-0000-0000262D0000}"/>
    <cellStyle name="Entrada 3 2 7 2 2 3" xfId="22098" xr:uid="{00000000-0005-0000-0000-0000272D0000}"/>
    <cellStyle name="Entrada 3 2 7 2 2 4" xfId="17505" xr:uid="{00000000-0005-0000-0000-0000282D0000}"/>
    <cellStyle name="Entrada 3 2 7 2 2 5" xfId="32993" xr:uid="{00000000-0005-0000-0000-0000292D0000}"/>
    <cellStyle name="Entrada 3 2 7 2 2 6" xfId="36668" xr:uid="{00000000-0005-0000-0000-00002A2D0000}"/>
    <cellStyle name="Entrada 3 2 7 2 2 7" xfId="39394" xr:uid="{00000000-0005-0000-0000-00002B2D0000}"/>
    <cellStyle name="Entrada 3 2 7 2 3" xfId="12441" xr:uid="{00000000-0005-0000-0000-00002C2D0000}"/>
    <cellStyle name="Entrada 3 2 7 2 4" xfId="19443" xr:uid="{00000000-0005-0000-0000-00002D2D0000}"/>
    <cellStyle name="Entrada 3 2 7 2 5" xfId="25309" xr:uid="{00000000-0005-0000-0000-00002E2D0000}"/>
    <cellStyle name="Entrada 3 2 7 2 6" xfId="29155" xr:uid="{00000000-0005-0000-0000-00002F2D0000}"/>
    <cellStyle name="Entrada 3 2 7 2 7" xfId="29705" xr:uid="{00000000-0005-0000-0000-0000302D0000}"/>
    <cellStyle name="Entrada 3 2 7 2 8" xfId="33683" xr:uid="{00000000-0005-0000-0000-0000312D0000}"/>
    <cellStyle name="Entrada 3 2 7 2 9" xfId="37271" xr:uid="{00000000-0005-0000-0000-0000322D0000}"/>
    <cellStyle name="Entrada 3 2 7 3" xfId="2948" xr:uid="{00000000-0005-0000-0000-0000332D0000}"/>
    <cellStyle name="Entrada 3 2 7 3 2" xfId="5949" xr:uid="{00000000-0005-0000-0000-0000342D0000}"/>
    <cellStyle name="Entrada 3 2 7 3 2 2" xfId="15103" xr:uid="{00000000-0005-0000-0000-0000352D0000}"/>
    <cellStyle name="Entrada 3 2 7 3 2 3" xfId="22099" xr:uid="{00000000-0005-0000-0000-0000362D0000}"/>
    <cellStyle name="Entrada 3 2 7 3 2 4" xfId="27163" xr:uid="{00000000-0005-0000-0000-0000372D0000}"/>
    <cellStyle name="Entrada 3 2 7 3 2 5" xfId="32994" xr:uid="{00000000-0005-0000-0000-0000382D0000}"/>
    <cellStyle name="Entrada 3 2 7 3 2 6" xfId="36669" xr:uid="{00000000-0005-0000-0000-0000392D0000}"/>
    <cellStyle name="Entrada 3 2 7 3 2 7" xfId="39395" xr:uid="{00000000-0005-0000-0000-00003A2D0000}"/>
    <cellStyle name="Entrada 3 2 7 3 3" xfId="12102" xr:uid="{00000000-0005-0000-0000-00003B2D0000}"/>
    <cellStyle name="Entrada 3 2 7 3 4" xfId="19105" xr:uid="{00000000-0005-0000-0000-00003C2D0000}"/>
    <cellStyle name="Entrada 3 2 7 3 5" xfId="28312" xr:uid="{00000000-0005-0000-0000-00003D2D0000}"/>
    <cellStyle name="Entrada 3 2 7 3 6" xfId="26401" xr:uid="{00000000-0005-0000-0000-00003E2D0000}"/>
    <cellStyle name="Entrada 3 2 7 3 7" xfId="29860" xr:uid="{00000000-0005-0000-0000-00003F2D0000}"/>
    <cellStyle name="Entrada 3 2 7 3 8" xfId="25842" xr:uid="{00000000-0005-0000-0000-0000402D0000}"/>
    <cellStyle name="Entrada 3 2 7 3 9" xfId="31882" xr:uid="{00000000-0005-0000-0000-0000412D0000}"/>
    <cellStyle name="Entrada 3 2 7 4" xfId="4246" xr:uid="{00000000-0005-0000-0000-0000422D0000}"/>
    <cellStyle name="Entrada 3 2 7 4 2" xfId="5950" xr:uid="{00000000-0005-0000-0000-0000432D0000}"/>
    <cellStyle name="Entrada 3 2 7 4 2 2" xfId="15104" xr:uid="{00000000-0005-0000-0000-0000442D0000}"/>
    <cellStyle name="Entrada 3 2 7 4 2 3" xfId="22100" xr:uid="{00000000-0005-0000-0000-0000452D0000}"/>
    <cellStyle name="Entrada 3 2 7 4 2 4" xfId="17271" xr:uid="{00000000-0005-0000-0000-0000462D0000}"/>
    <cellStyle name="Entrada 3 2 7 4 2 5" xfId="32995" xr:uid="{00000000-0005-0000-0000-0000472D0000}"/>
    <cellStyle name="Entrada 3 2 7 4 2 6" xfId="36670" xr:uid="{00000000-0005-0000-0000-0000482D0000}"/>
    <cellStyle name="Entrada 3 2 7 4 2 7" xfId="39396" xr:uid="{00000000-0005-0000-0000-0000492D0000}"/>
    <cellStyle name="Entrada 3 2 7 4 3" xfId="13400" xr:uid="{00000000-0005-0000-0000-00004A2D0000}"/>
    <cellStyle name="Entrada 3 2 7 4 4" xfId="20398" xr:uid="{00000000-0005-0000-0000-00004B2D0000}"/>
    <cellStyle name="Entrada 3 2 7 4 5" xfId="27709" xr:uid="{00000000-0005-0000-0000-00004C2D0000}"/>
    <cellStyle name="Entrada 3 2 7 4 6" xfId="24399" xr:uid="{00000000-0005-0000-0000-00004D2D0000}"/>
    <cellStyle name="Entrada 3 2 7 4 7" xfId="25997" xr:uid="{00000000-0005-0000-0000-00004E2D0000}"/>
    <cellStyle name="Entrada 3 2 7 4 8" xfId="33349" xr:uid="{00000000-0005-0000-0000-00004F2D0000}"/>
    <cellStyle name="Entrada 3 2 7 4 9" xfId="37024" xr:uid="{00000000-0005-0000-0000-0000502D0000}"/>
    <cellStyle name="Entrada 3 2 7 5" xfId="3132" xr:uid="{00000000-0005-0000-0000-0000512D0000}"/>
    <cellStyle name="Entrada 3 2 7 5 2" xfId="5951" xr:uid="{00000000-0005-0000-0000-0000522D0000}"/>
    <cellStyle name="Entrada 3 2 7 5 2 2" xfId="15105" xr:uid="{00000000-0005-0000-0000-0000532D0000}"/>
    <cellStyle name="Entrada 3 2 7 5 2 3" xfId="22101" xr:uid="{00000000-0005-0000-0000-0000542D0000}"/>
    <cellStyle name="Entrada 3 2 7 5 2 4" xfId="27164" xr:uid="{00000000-0005-0000-0000-0000552D0000}"/>
    <cellStyle name="Entrada 3 2 7 5 2 5" xfId="32996" xr:uid="{00000000-0005-0000-0000-0000562D0000}"/>
    <cellStyle name="Entrada 3 2 7 5 2 6" xfId="36671" xr:uid="{00000000-0005-0000-0000-0000572D0000}"/>
    <cellStyle name="Entrada 3 2 7 5 2 7" xfId="39397" xr:uid="{00000000-0005-0000-0000-0000582D0000}"/>
    <cellStyle name="Entrada 3 2 7 5 3" xfId="12286" xr:uid="{00000000-0005-0000-0000-0000592D0000}"/>
    <cellStyle name="Entrada 3 2 7 5 4" xfId="19289" xr:uid="{00000000-0005-0000-0000-00005A2D0000}"/>
    <cellStyle name="Entrada 3 2 7 5 5" xfId="28258" xr:uid="{00000000-0005-0000-0000-00005B2D0000}"/>
    <cellStyle name="Entrada 3 2 7 5 6" xfId="23059" xr:uid="{00000000-0005-0000-0000-00005C2D0000}"/>
    <cellStyle name="Entrada 3 2 7 5 7" xfId="29774" xr:uid="{00000000-0005-0000-0000-00005D2D0000}"/>
    <cellStyle name="Entrada 3 2 7 5 8" xfId="33735" xr:uid="{00000000-0005-0000-0000-00005E2D0000}"/>
    <cellStyle name="Entrada 3 2 7 5 9" xfId="37297" xr:uid="{00000000-0005-0000-0000-00005F2D0000}"/>
    <cellStyle name="Entrada 3 2 7 6" xfId="5947" xr:uid="{00000000-0005-0000-0000-0000602D0000}"/>
    <cellStyle name="Entrada 3 2 7 6 2" xfId="15101" xr:uid="{00000000-0005-0000-0000-0000612D0000}"/>
    <cellStyle name="Entrada 3 2 7 6 3" xfId="22097" xr:uid="{00000000-0005-0000-0000-0000622D0000}"/>
    <cellStyle name="Entrada 3 2 7 6 4" xfId="24863" xr:uid="{00000000-0005-0000-0000-0000632D0000}"/>
    <cellStyle name="Entrada 3 2 7 6 5" xfId="32992" xr:uid="{00000000-0005-0000-0000-0000642D0000}"/>
    <cellStyle name="Entrada 3 2 7 6 6" xfId="36667" xr:uid="{00000000-0005-0000-0000-0000652D0000}"/>
    <cellStyle name="Entrada 3 2 7 6 7" xfId="39393" xr:uid="{00000000-0005-0000-0000-0000662D0000}"/>
    <cellStyle name="Entrada 3 2 7 7" xfId="10785" xr:uid="{00000000-0005-0000-0000-0000672D0000}"/>
    <cellStyle name="Entrada 3 2 7 8" xfId="16497" xr:uid="{00000000-0005-0000-0000-0000682D0000}"/>
    <cellStyle name="Entrada 3 2 7 9" xfId="17038" xr:uid="{00000000-0005-0000-0000-0000692D0000}"/>
    <cellStyle name="Entrada 3 2 8" xfId="2459" xr:uid="{00000000-0005-0000-0000-00006A2D0000}"/>
    <cellStyle name="Entrada 3 2 8 2" xfId="5952" xr:uid="{00000000-0005-0000-0000-00006B2D0000}"/>
    <cellStyle name="Entrada 3 2 8 2 2" xfId="15106" xr:uid="{00000000-0005-0000-0000-00006C2D0000}"/>
    <cellStyle name="Entrada 3 2 8 2 3" xfId="22102" xr:uid="{00000000-0005-0000-0000-00006D2D0000}"/>
    <cellStyle name="Entrada 3 2 8 2 4" xfId="27167" xr:uid="{00000000-0005-0000-0000-00006E2D0000}"/>
    <cellStyle name="Entrada 3 2 8 2 5" xfId="32997" xr:uid="{00000000-0005-0000-0000-00006F2D0000}"/>
    <cellStyle name="Entrada 3 2 8 2 6" xfId="36672" xr:uid="{00000000-0005-0000-0000-0000702D0000}"/>
    <cellStyle name="Entrada 3 2 8 2 7" xfId="39398" xr:uid="{00000000-0005-0000-0000-0000712D0000}"/>
    <cellStyle name="Entrada 3 2 8 3" xfId="11613" xr:uid="{00000000-0005-0000-0000-0000722D0000}"/>
    <cellStyle name="Entrada 3 2 8 4" xfId="18616" xr:uid="{00000000-0005-0000-0000-0000732D0000}"/>
    <cellStyle name="Entrada 3 2 8 5" xfId="22968" xr:uid="{00000000-0005-0000-0000-0000742D0000}"/>
    <cellStyle name="Entrada 3 2 8 6" xfId="25296" xr:uid="{00000000-0005-0000-0000-0000752D0000}"/>
    <cellStyle name="Entrada 3 2 8 7" xfId="15438" xr:uid="{00000000-0005-0000-0000-0000762D0000}"/>
    <cellStyle name="Entrada 3 2 8 8" xfId="34075" xr:uid="{00000000-0005-0000-0000-0000772D0000}"/>
    <cellStyle name="Entrada 3 2 8 9" xfId="37637" xr:uid="{00000000-0005-0000-0000-0000782D0000}"/>
    <cellStyle name="Entrada 3 2 9" xfId="2938" xr:uid="{00000000-0005-0000-0000-0000792D0000}"/>
    <cellStyle name="Entrada 3 2 9 2" xfId="5953" xr:uid="{00000000-0005-0000-0000-00007A2D0000}"/>
    <cellStyle name="Entrada 3 2 9 2 2" xfId="15107" xr:uid="{00000000-0005-0000-0000-00007B2D0000}"/>
    <cellStyle name="Entrada 3 2 9 2 3" xfId="22103" xr:uid="{00000000-0005-0000-0000-00007C2D0000}"/>
    <cellStyle name="Entrada 3 2 9 2 4" xfId="27165" xr:uid="{00000000-0005-0000-0000-00007D2D0000}"/>
    <cellStyle name="Entrada 3 2 9 2 5" xfId="32998" xr:uid="{00000000-0005-0000-0000-00007E2D0000}"/>
    <cellStyle name="Entrada 3 2 9 2 6" xfId="36673" xr:uid="{00000000-0005-0000-0000-00007F2D0000}"/>
    <cellStyle name="Entrada 3 2 9 2 7" xfId="39399" xr:uid="{00000000-0005-0000-0000-0000802D0000}"/>
    <cellStyle name="Entrada 3 2 9 3" xfId="12092" xr:uid="{00000000-0005-0000-0000-0000812D0000}"/>
    <cellStyle name="Entrada 3 2 9 4" xfId="19095" xr:uid="{00000000-0005-0000-0000-0000822D0000}"/>
    <cellStyle name="Entrada 3 2 9 5" xfId="28320" xr:uid="{00000000-0005-0000-0000-0000832D0000}"/>
    <cellStyle name="Entrada 3 2 9 6" xfId="26384" xr:uid="{00000000-0005-0000-0000-0000842D0000}"/>
    <cellStyle name="Entrada 3 2 9 7" xfId="29865" xr:uid="{00000000-0005-0000-0000-0000852D0000}"/>
    <cellStyle name="Entrada 3 2 9 8" xfId="33842" xr:uid="{00000000-0005-0000-0000-0000862D0000}"/>
    <cellStyle name="Entrada 3 2 9 9" xfId="37404" xr:uid="{00000000-0005-0000-0000-0000872D0000}"/>
    <cellStyle name="Entrada 3 20" xfId="31735" xr:uid="{00000000-0005-0000-0000-0000882D0000}"/>
    <cellStyle name="Entrada 3 21" xfId="35415" xr:uid="{00000000-0005-0000-0000-0000892D0000}"/>
    <cellStyle name="Entrada 3 22" xfId="38450" xr:uid="{00000000-0005-0000-0000-00008A2D0000}"/>
    <cellStyle name="Entrada 3 3" xfId="348" xr:uid="{00000000-0005-0000-0000-00008B2D0000}"/>
    <cellStyle name="Entrada 3 3 10" xfId="3001" xr:uid="{00000000-0005-0000-0000-00008C2D0000}"/>
    <cellStyle name="Entrada 3 3 10 2" xfId="5955" xr:uid="{00000000-0005-0000-0000-00008D2D0000}"/>
    <cellStyle name="Entrada 3 3 10 2 2" xfId="15109" xr:uid="{00000000-0005-0000-0000-00008E2D0000}"/>
    <cellStyle name="Entrada 3 3 10 2 3" xfId="22105" xr:uid="{00000000-0005-0000-0000-00008F2D0000}"/>
    <cellStyle name="Entrada 3 3 10 2 4" xfId="10265" xr:uid="{00000000-0005-0000-0000-0000902D0000}"/>
    <cellStyle name="Entrada 3 3 10 2 5" xfId="33000" xr:uid="{00000000-0005-0000-0000-0000912D0000}"/>
    <cellStyle name="Entrada 3 3 10 2 6" xfId="36675" xr:uid="{00000000-0005-0000-0000-0000922D0000}"/>
    <cellStyle name="Entrada 3 3 10 2 7" xfId="39401" xr:uid="{00000000-0005-0000-0000-0000932D0000}"/>
    <cellStyle name="Entrada 3 3 10 3" xfId="12155" xr:uid="{00000000-0005-0000-0000-0000942D0000}"/>
    <cellStyle name="Entrada 3 3 10 4" xfId="19158" xr:uid="{00000000-0005-0000-0000-0000952D0000}"/>
    <cellStyle name="Entrada 3 3 10 5" xfId="19786" xr:uid="{00000000-0005-0000-0000-0000962D0000}"/>
    <cellStyle name="Entrada 3 3 10 6" xfId="24552" xr:uid="{00000000-0005-0000-0000-0000972D0000}"/>
    <cellStyle name="Entrada 3 3 10 7" xfId="29834" xr:uid="{00000000-0005-0000-0000-0000982D0000}"/>
    <cellStyle name="Entrada 3 3 10 8" xfId="33811" xr:uid="{00000000-0005-0000-0000-0000992D0000}"/>
    <cellStyle name="Entrada 3 3 10 9" xfId="37373" xr:uid="{00000000-0005-0000-0000-00009A2D0000}"/>
    <cellStyle name="Entrada 3 3 11" xfId="3682" xr:uid="{00000000-0005-0000-0000-00009B2D0000}"/>
    <cellStyle name="Entrada 3 3 11 2" xfId="5956" xr:uid="{00000000-0005-0000-0000-00009C2D0000}"/>
    <cellStyle name="Entrada 3 3 11 2 2" xfId="15110" xr:uid="{00000000-0005-0000-0000-00009D2D0000}"/>
    <cellStyle name="Entrada 3 3 11 2 3" xfId="22106" xr:uid="{00000000-0005-0000-0000-00009E2D0000}"/>
    <cellStyle name="Entrada 3 3 11 2 4" xfId="27166" xr:uid="{00000000-0005-0000-0000-00009F2D0000}"/>
    <cellStyle name="Entrada 3 3 11 2 5" xfId="33001" xr:uid="{00000000-0005-0000-0000-0000A02D0000}"/>
    <cellStyle name="Entrada 3 3 11 2 6" xfId="36676" xr:uid="{00000000-0005-0000-0000-0000A12D0000}"/>
    <cellStyle name="Entrada 3 3 11 2 7" xfId="39402" xr:uid="{00000000-0005-0000-0000-0000A22D0000}"/>
    <cellStyle name="Entrada 3 3 11 3" xfId="12836" xr:uid="{00000000-0005-0000-0000-0000A32D0000}"/>
    <cellStyle name="Entrada 3 3 11 4" xfId="19835" xr:uid="{00000000-0005-0000-0000-0000A42D0000}"/>
    <cellStyle name="Entrada 3 3 11 5" xfId="27988" xr:uid="{00000000-0005-0000-0000-0000A52D0000}"/>
    <cellStyle name="Entrada 3 3 11 6" xfId="25294" xr:uid="{00000000-0005-0000-0000-0000A62D0000}"/>
    <cellStyle name="Entrada 3 3 11 7" xfId="23082" xr:uid="{00000000-0005-0000-0000-0000A72D0000}"/>
    <cellStyle name="Entrada 3 3 11 8" xfId="31229" xr:uid="{00000000-0005-0000-0000-0000A82D0000}"/>
    <cellStyle name="Entrada 3 3 11 9" xfId="31272" xr:uid="{00000000-0005-0000-0000-0000A92D0000}"/>
    <cellStyle name="Entrada 3 3 12" xfId="5954" xr:uid="{00000000-0005-0000-0000-0000AA2D0000}"/>
    <cellStyle name="Entrada 3 3 12 2" xfId="15108" xr:uid="{00000000-0005-0000-0000-0000AB2D0000}"/>
    <cellStyle name="Entrada 3 3 12 3" xfId="22104" xr:uid="{00000000-0005-0000-0000-0000AC2D0000}"/>
    <cellStyle name="Entrada 3 3 12 4" xfId="27162" xr:uid="{00000000-0005-0000-0000-0000AD2D0000}"/>
    <cellStyle name="Entrada 3 3 12 5" xfId="32999" xr:uid="{00000000-0005-0000-0000-0000AE2D0000}"/>
    <cellStyle name="Entrada 3 3 12 6" xfId="36674" xr:uid="{00000000-0005-0000-0000-0000AF2D0000}"/>
    <cellStyle name="Entrada 3 3 12 7" xfId="39400" xr:uid="{00000000-0005-0000-0000-0000B02D0000}"/>
    <cellStyle name="Entrada 3 3 13" xfId="9506" xr:uid="{00000000-0005-0000-0000-0000B12D0000}"/>
    <cellStyle name="Entrada 3 3 14" xfId="17946" xr:uid="{00000000-0005-0000-0000-0000B22D0000}"/>
    <cellStyle name="Entrada 3 3 15" xfId="23392" xr:uid="{00000000-0005-0000-0000-0000B32D0000}"/>
    <cellStyle name="Entrada 3 3 16" xfId="17115" xr:uid="{00000000-0005-0000-0000-0000B42D0000}"/>
    <cellStyle name="Entrada 3 3 17" xfId="25364" xr:uid="{00000000-0005-0000-0000-0000B52D0000}"/>
    <cellStyle name="Entrada 3 3 18" xfId="21359" xr:uid="{00000000-0005-0000-0000-0000B62D0000}"/>
    <cellStyle name="Entrada 3 3 19" xfId="28009" xr:uid="{00000000-0005-0000-0000-0000B72D0000}"/>
    <cellStyle name="Entrada 3 3 2" xfId="1850" xr:uid="{00000000-0005-0000-0000-0000B82D0000}"/>
    <cellStyle name="Entrada 3 3 2 10" xfId="19520" xr:uid="{00000000-0005-0000-0000-0000B92D0000}"/>
    <cellStyle name="Entrada 3 3 2 11" xfId="24577" xr:uid="{00000000-0005-0000-0000-0000BA2D0000}"/>
    <cellStyle name="Entrada 3 3 2 12" xfId="22848" xr:uid="{00000000-0005-0000-0000-0000BB2D0000}"/>
    <cellStyle name="Entrada 3 3 2 13" xfId="31403" xr:uid="{00000000-0005-0000-0000-0000BC2D0000}"/>
    <cellStyle name="Entrada 3 3 2 14" xfId="35146" xr:uid="{00000000-0005-0000-0000-0000BD2D0000}"/>
    <cellStyle name="Entrada 3 3 2 2" xfId="2561" xr:uid="{00000000-0005-0000-0000-0000BE2D0000}"/>
    <cellStyle name="Entrada 3 3 2 2 2" xfId="5958" xr:uid="{00000000-0005-0000-0000-0000BF2D0000}"/>
    <cellStyle name="Entrada 3 3 2 2 2 2" xfId="15112" xr:uid="{00000000-0005-0000-0000-0000C02D0000}"/>
    <cellStyle name="Entrada 3 3 2 2 2 3" xfId="22108" xr:uid="{00000000-0005-0000-0000-0000C12D0000}"/>
    <cellStyle name="Entrada 3 3 2 2 2 4" xfId="27170" xr:uid="{00000000-0005-0000-0000-0000C22D0000}"/>
    <cellStyle name="Entrada 3 3 2 2 2 5" xfId="33003" xr:uid="{00000000-0005-0000-0000-0000C32D0000}"/>
    <cellStyle name="Entrada 3 3 2 2 2 6" xfId="36678" xr:uid="{00000000-0005-0000-0000-0000C42D0000}"/>
    <cellStyle name="Entrada 3 3 2 2 2 7" xfId="39404" xr:uid="{00000000-0005-0000-0000-0000C52D0000}"/>
    <cellStyle name="Entrada 3 3 2 2 3" xfId="11715" xr:uid="{00000000-0005-0000-0000-0000C62D0000}"/>
    <cellStyle name="Entrada 3 3 2 2 4" xfId="18718" xr:uid="{00000000-0005-0000-0000-0000C72D0000}"/>
    <cellStyle name="Entrada 3 3 2 2 5" xfId="9594" xr:uid="{00000000-0005-0000-0000-0000C82D0000}"/>
    <cellStyle name="Entrada 3 3 2 2 6" xfId="21266" xr:uid="{00000000-0005-0000-0000-0000C92D0000}"/>
    <cellStyle name="Entrada 3 3 2 2 7" xfId="17022" xr:uid="{00000000-0005-0000-0000-0000CA2D0000}"/>
    <cellStyle name="Entrada 3 3 2 2 8" xfId="29638" xr:uid="{00000000-0005-0000-0000-0000CB2D0000}"/>
    <cellStyle name="Entrada 3 3 2 2 9" xfId="29670" xr:uid="{00000000-0005-0000-0000-0000CC2D0000}"/>
    <cellStyle name="Entrada 3 3 2 3" xfId="3745" xr:uid="{00000000-0005-0000-0000-0000CD2D0000}"/>
    <cellStyle name="Entrada 3 3 2 3 2" xfId="5959" xr:uid="{00000000-0005-0000-0000-0000CE2D0000}"/>
    <cellStyle name="Entrada 3 3 2 3 2 2" xfId="15113" xr:uid="{00000000-0005-0000-0000-0000CF2D0000}"/>
    <cellStyle name="Entrada 3 3 2 3 2 3" xfId="22109" xr:uid="{00000000-0005-0000-0000-0000D02D0000}"/>
    <cellStyle name="Entrada 3 3 2 3 2 4" xfId="24293" xr:uid="{00000000-0005-0000-0000-0000D12D0000}"/>
    <cellStyle name="Entrada 3 3 2 3 2 5" xfId="33004" xr:uid="{00000000-0005-0000-0000-0000D22D0000}"/>
    <cellStyle name="Entrada 3 3 2 3 2 6" xfId="36679" xr:uid="{00000000-0005-0000-0000-0000D32D0000}"/>
    <cellStyle name="Entrada 3 3 2 3 2 7" xfId="39405" xr:uid="{00000000-0005-0000-0000-0000D42D0000}"/>
    <cellStyle name="Entrada 3 3 2 3 3" xfId="12899" xr:uid="{00000000-0005-0000-0000-0000D52D0000}"/>
    <cellStyle name="Entrada 3 3 2 3 4" xfId="19898" xr:uid="{00000000-0005-0000-0000-0000D62D0000}"/>
    <cellStyle name="Entrada 3 3 2 3 5" xfId="27957" xr:uid="{00000000-0005-0000-0000-0000D72D0000}"/>
    <cellStyle name="Entrada 3 3 2 3 6" xfId="26576" xr:uid="{00000000-0005-0000-0000-0000D82D0000}"/>
    <cellStyle name="Entrada 3 3 2 3 7" xfId="23373" xr:uid="{00000000-0005-0000-0000-0000D92D0000}"/>
    <cellStyle name="Entrada 3 3 2 3 8" xfId="33541" xr:uid="{00000000-0005-0000-0000-0000DA2D0000}"/>
    <cellStyle name="Entrada 3 3 2 3 9" xfId="37209" xr:uid="{00000000-0005-0000-0000-0000DB2D0000}"/>
    <cellStyle name="Entrada 3 3 2 4" xfId="4242" xr:uid="{00000000-0005-0000-0000-0000DC2D0000}"/>
    <cellStyle name="Entrada 3 3 2 4 2" xfId="5960" xr:uid="{00000000-0005-0000-0000-0000DD2D0000}"/>
    <cellStyle name="Entrada 3 3 2 4 2 2" xfId="15114" xr:uid="{00000000-0005-0000-0000-0000DE2D0000}"/>
    <cellStyle name="Entrada 3 3 2 4 2 3" xfId="22110" xr:uid="{00000000-0005-0000-0000-0000DF2D0000}"/>
    <cellStyle name="Entrada 3 3 2 4 2 4" xfId="27168" xr:uid="{00000000-0005-0000-0000-0000E02D0000}"/>
    <cellStyle name="Entrada 3 3 2 4 2 5" xfId="33005" xr:uid="{00000000-0005-0000-0000-0000E12D0000}"/>
    <cellStyle name="Entrada 3 3 2 4 2 6" xfId="36680" xr:uid="{00000000-0005-0000-0000-0000E22D0000}"/>
    <cellStyle name="Entrada 3 3 2 4 2 7" xfId="39406" xr:uid="{00000000-0005-0000-0000-0000E32D0000}"/>
    <cellStyle name="Entrada 3 3 2 4 3" xfId="13396" xr:uid="{00000000-0005-0000-0000-0000E42D0000}"/>
    <cellStyle name="Entrada 3 3 2 4 4" xfId="20394" xr:uid="{00000000-0005-0000-0000-0000E52D0000}"/>
    <cellStyle name="Entrada 3 3 2 4 5" xfId="27711" xr:uid="{00000000-0005-0000-0000-0000E62D0000}"/>
    <cellStyle name="Entrada 3 3 2 4 6" xfId="24506" xr:uid="{00000000-0005-0000-0000-0000E72D0000}"/>
    <cellStyle name="Entrada 3 3 2 4 7" xfId="28929" xr:uid="{00000000-0005-0000-0000-0000E82D0000}"/>
    <cellStyle name="Entrada 3 3 2 4 8" xfId="31853" xr:uid="{00000000-0005-0000-0000-0000E92D0000}"/>
    <cellStyle name="Entrada 3 3 2 4 9" xfId="35507" xr:uid="{00000000-0005-0000-0000-0000EA2D0000}"/>
    <cellStyle name="Entrada 3 3 2 5" xfId="2961" xr:uid="{00000000-0005-0000-0000-0000EB2D0000}"/>
    <cellStyle name="Entrada 3 3 2 5 2" xfId="5961" xr:uid="{00000000-0005-0000-0000-0000EC2D0000}"/>
    <cellStyle name="Entrada 3 3 2 5 2 2" xfId="15115" xr:uid="{00000000-0005-0000-0000-0000ED2D0000}"/>
    <cellStyle name="Entrada 3 3 2 5 2 3" xfId="22111" xr:uid="{00000000-0005-0000-0000-0000EE2D0000}"/>
    <cellStyle name="Entrada 3 3 2 5 2 4" xfId="27161" xr:uid="{00000000-0005-0000-0000-0000EF2D0000}"/>
    <cellStyle name="Entrada 3 3 2 5 2 5" xfId="33006" xr:uid="{00000000-0005-0000-0000-0000F02D0000}"/>
    <cellStyle name="Entrada 3 3 2 5 2 6" xfId="36681" xr:uid="{00000000-0005-0000-0000-0000F12D0000}"/>
    <cellStyle name="Entrada 3 3 2 5 2 7" xfId="39407" xr:uid="{00000000-0005-0000-0000-0000F22D0000}"/>
    <cellStyle name="Entrada 3 3 2 5 3" xfId="12115" xr:uid="{00000000-0005-0000-0000-0000F32D0000}"/>
    <cellStyle name="Entrada 3 3 2 5 4" xfId="19118" xr:uid="{00000000-0005-0000-0000-0000F42D0000}"/>
    <cellStyle name="Entrada 3 3 2 5 5" xfId="24673" xr:uid="{00000000-0005-0000-0000-0000F52D0000}"/>
    <cellStyle name="Entrada 3 3 2 5 6" xfId="26388" xr:uid="{00000000-0005-0000-0000-0000F62D0000}"/>
    <cellStyle name="Entrada 3 3 2 5 7" xfId="28216" xr:uid="{00000000-0005-0000-0000-0000F72D0000}"/>
    <cellStyle name="Entrada 3 3 2 5 8" xfId="29034" xr:uid="{00000000-0005-0000-0000-0000F82D0000}"/>
    <cellStyle name="Entrada 3 3 2 5 9" xfId="31809" xr:uid="{00000000-0005-0000-0000-0000F92D0000}"/>
    <cellStyle name="Entrada 3 3 2 6" xfId="3808" xr:uid="{00000000-0005-0000-0000-0000FA2D0000}"/>
    <cellStyle name="Entrada 3 3 2 6 2" xfId="5962" xr:uid="{00000000-0005-0000-0000-0000FB2D0000}"/>
    <cellStyle name="Entrada 3 3 2 6 2 2" xfId="15116" xr:uid="{00000000-0005-0000-0000-0000FC2D0000}"/>
    <cellStyle name="Entrada 3 3 2 6 2 3" xfId="22112" xr:uid="{00000000-0005-0000-0000-0000FD2D0000}"/>
    <cellStyle name="Entrada 3 3 2 6 2 4" xfId="24868" xr:uid="{00000000-0005-0000-0000-0000FE2D0000}"/>
    <cellStyle name="Entrada 3 3 2 6 2 5" xfId="33007" xr:uid="{00000000-0005-0000-0000-0000FF2D0000}"/>
    <cellStyle name="Entrada 3 3 2 6 2 6" xfId="36682" xr:uid="{00000000-0005-0000-0000-0000002E0000}"/>
    <cellStyle name="Entrada 3 3 2 6 2 7" xfId="39408" xr:uid="{00000000-0005-0000-0000-0000012E0000}"/>
    <cellStyle name="Entrada 3 3 2 6 3" xfId="12962" xr:uid="{00000000-0005-0000-0000-0000022E0000}"/>
    <cellStyle name="Entrada 3 3 2 6 4" xfId="19961" xr:uid="{00000000-0005-0000-0000-0000032E0000}"/>
    <cellStyle name="Entrada 3 3 2 6 5" xfId="27926" xr:uid="{00000000-0005-0000-0000-0000042E0000}"/>
    <cellStyle name="Entrada 3 3 2 6 6" xfId="25352" xr:uid="{00000000-0005-0000-0000-0000052E0000}"/>
    <cellStyle name="Entrada 3 3 2 6 7" xfId="24825" xr:uid="{00000000-0005-0000-0000-0000062E0000}"/>
    <cellStyle name="Entrada 3 3 2 6 8" xfId="31650" xr:uid="{00000000-0005-0000-0000-0000072E0000}"/>
    <cellStyle name="Entrada 3 3 2 6 9" xfId="35330" xr:uid="{00000000-0005-0000-0000-0000082E0000}"/>
    <cellStyle name="Entrada 3 3 2 7" xfId="5957" xr:uid="{00000000-0005-0000-0000-0000092E0000}"/>
    <cellStyle name="Entrada 3 3 2 7 2" xfId="15111" xr:uid="{00000000-0005-0000-0000-00000A2E0000}"/>
    <cellStyle name="Entrada 3 3 2 7 3" xfId="22107" xr:uid="{00000000-0005-0000-0000-00000B2E0000}"/>
    <cellStyle name="Entrada 3 3 2 7 4" xfId="20050" xr:uid="{00000000-0005-0000-0000-00000C2E0000}"/>
    <cellStyle name="Entrada 3 3 2 7 5" xfId="33002" xr:uid="{00000000-0005-0000-0000-00000D2E0000}"/>
    <cellStyle name="Entrada 3 3 2 7 6" xfId="36677" xr:uid="{00000000-0005-0000-0000-00000E2E0000}"/>
    <cellStyle name="Entrada 3 3 2 7 7" xfId="39403" xr:uid="{00000000-0005-0000-0000-00000F2E0000}"/>
    <cellStyle name="Entrada 3 3 2 8" xfId="11004" xr:uid="{00000000-0005-0000-0000-0000102E0000}"/>
    <cellStyle name="Entrada 3 3 2 9" xfId="15521" xr:uid="{00000000-0005-0000-0000-0000112E0000}"/>
    <cellStyle name="Entrada 3 3 3" xfId="2268" xr:uid="{00000000-0005-0000-0000-0000122E0000}"/>
    <cellStyle name="Entrada 3 3 3 10" xfId="17688" xr:uid="{00000000-0005-0000-0000-0000132E0000}"/>
    <cellStyle name="Entrada 3 3 3 11" xfId="26105" xr:uid="{00000000-0005-0000-0000-0000142E0000}"/>
    <cellStyle name="Entrada 3 3 3 12" xfId="10195" xr:uid="{00000000-0005-0000-0000-0000152E0000}"/>
    <cellStyle name="Entrada 3 3 3 13" xfId="34164" xr:uid="{00000000-0005-0000-0000-0000162E0000}"/>
    <cellStyle name="Entrada 3 3 3 14" xfId="37726" xr:uid="{00000000-0005-0000-0000-0000172E0000}"/>
    <cellStyle name="Entrada 3 3 3 2" xfId="2668" xr:uid="{00000000-0005-0000-0000-0000182E0000}"/>
    <cellStyle name="Entrada 3 3 3 2 2" xfId="5964" xr:uid="{00000000-0005-0000-0000-0000192E0000}"/>
    <cellStyle name="Entrada 3 3 3 2 2 2" xfId="15118" xr:uid="{00000000-0005-0000-0000-00001A2E0000}"/>
    <cellStyle name="Entrada 3 3 3 2 2 3" xfId="22114" xr:uid="{00000000-0005-0000-0000-00001B2E0000}"/>
    <cellStyle name="Entrada 3 3 3 2 2 4" xfId="18130" xr:uid="{00000000-0005-0000-0000-00001C2E0000}"/>
    <cellStyle name="Entrada 3 3 3 2 2 5" xfId="33009" xr:uid="{00000000-0005-0000-0000-00001D2E0000}"/>
    <cellStyle name="Entrada 3 3 3 2 2 6" xfId="36684" xr:uid="{00000000-0005-0000-0000-00001E2E0000}"/>
    <cellStyle name="Entrada 3 3 3 2 2 7" xfId="39410" xr:uid="{00000000-0005-0000-0000-00001F2E0000}"/>
    <cellStyle name="Entrada 3 3 3 2 3" xfId="11822" xr:uid="{00000000-0005-0000-0000-0000202E0000}"/>
    <cellStyle name="Entrada 3 3 3 2 4" xfId="18825" xr:uid="{00000000-0005-0000-0000-0000212E0000}"/>
    <cellStyle name="Entrada 3 3 3 2 5" xfId="28436" xr:uid="{00000000-0005-0000-0000-0000222E0000}"/>
    <cellStyle name="Entrada 3 3 3 2 6" xfId="26297" xr:uid="{00000000-0005-0000-0000-0000232E0000}"/>
    <cellStyle name="Entrada 3 3 3 2 7" xfId="24078" xr:uid="{00000000-0005-0000-0000-0000242E0000}"/>
    <cellStyle name="Entrada 3 3 3 2 8" xfId="25085" xr:uid="{00000000-0005-0000-0000-0000252E0000}"/>
    <cellStyle name="Entrada 3 3 3 2 9" xfId="17221" xr:uid="{00000000-0005-0000-0000-0000262E0000}"/>
    <cellStyle name="Entrada 3 3 3 3" xfId="3950" xr:uid="{00000000-0005-0000-0000-0000272E0000}"/>
    <cellStyle name="Entrada 3 3 3 3 2" xfId="5965" xr:uid="{00000000-0005-0000-0000-0000282E0000}"/>
    <cellStyle name="Entrada 3 3 3 3 2 2" xfId="15119" xr:uid="{00000000-0005-0000-0000-0000292E0000}"/>
    <cellStyle name="Entrada 3 3 3 3 2 3" xfId="22115" xr:uid="{00000000-0005-0000-0000-00002A2E0000}"/>
    <cellStyle name="Entrada 3 3 3 3 2 4" xfId="17726" xr:uid="{00000000-0005-0000-0000-00002B2E0000}"/>
    <cellStyle name="Entrada 3 3 3 3 2 5" xfId="33010" xr:uid="{00000000-0005-0000-0000-00002C2E0000}"/>
    <cellStyle name="Entrada 3 3 3 3 2 6" xfId="36685" xr:uid="{00000000-0005-0000-0000-00002D2E0000}"/>
    <cellStyle name="Entrada 3 3 3 3 2 7" xfId="39411" xr:uid="{00000000-0005-0000-0000-00002E2E0000}"/>
    <cellStyle name="Entrada 3 3 3 3 3" xfId="13104" xr:uid="{00000000-0005-0000-0000-00002F2E0000}"/>
    <cellStyle name="Entrada 3 3 3 3 4" xfId="20102" xr:uid="{00000000-0005-0000-0000-0000302E0000}"/>
    <cellStyle name="Entrada 3 3 3 3 5" xfId="24729" xr:uid="{00000000-0005-0000-0000-0000312E0000}"/>
    <cellStyle name="Entrada 3 3 3 3 6" xfId="24371" xr:uid="{00000000-0005-0000-0000-0000322E0000}"/>
    <cellStyle name="Entrada 3 3 3 3 7" xfId="24277" xr:uid="{00000000-0005-0000-0000-0000332E0000}"/>
    <cellStyle name="Entrada 3 3 3 3 8" xfId="33452" xr:uid="{00000000-0005-0000-0000-0000342E0000}"/>
    <cellStyle name="Entrada 3 3 3 3 9" xfId="37126" xr:uid="{00000000-0005-0000-0000-0000352E0000}"/>
    <cellStyle name="Entrada 3 3 3 4" xfId="4388" xr:uid="{00000000-0005-0000-0000-0000362E0000}"/>
    <cellStyle name="Entrada 3 3 3 4 2" xfId="5966" xr:uid="{00000000-0005-0000-0000-0000372E0000}"/>
    <cellStyle name="Entrada 3 3 3 4 2 2" xfId="15120" xr:uid="{00000000-0005-0000-0000-0000382E0000}"/>
    <cellStyle name="Entrada 3 3 3 4 2 3" xfId="22116" xr:uid="{00000000-0005-0000-0000-0000392E0000}"/>
    <cellStyle name="Entrada 3 3 3 4 2 4" xfId="27171" xr:uid="{00000000-0005-0000-0000-00003A2E0000}"/>
    <cellStyle name="Entrada 3 3 3 4 2 5" xfId="33011" xr:uid="{00000000-0005-0000-0000-00003B2E0000}"/>
    <cellStyle name="Entrada 3 3 3 4 2 6" xfId="36686" xr:uid="{00000000-0005-0000-0000-00003C2E0000}"/>
    <cellStyle name="Entrada 3 3 3 4 2 7" xfId="39412" xr:uid="{00000000-0005-0000-0000-00003D2E0000}"/>
    <cellStyle name="Entrada 3 3 3 4 3" xfId="13542" xr:uid="{00000000-0005-0000-0000-00003E2E0000}"/>
    <cellStyle name="Entrada 3 3 3 4 4" xfId="20540" xr:uid="{00000000-0005-0000-0000-00003F2E0000}"/>
    <cellStyle name="Entrada 3 3 3 4 5" xfId="27638" xr:uid="{00000000-0005-0000-0000-0000402E0000}"/>
    <cellStyle name="Entrada 3 3 3 4 6" xfId="28847" xr:uid="{00000000-0005-0000-0000-0000412E0000}"/>
    <cellStyle name="Entrada 3 3 3 4 7" xfId="24457" xr:uid="{00000000-0005-0000-0000-0000422E0000}"/>
    <cellStyle name="Entrada 3 3 3 4 8" xfId="31738" xr:uid="{00000000-0005-0000-0000-0000432E0000}"/>
    <cellStyle name="Entrada 3 3 3 4 9" xfId="35418" xr:uid="{00000000-0005-0000-0000-0000442E0000}"/>
    <cellStyle name="Entrada 3 3 3 5" xfId="4642" xr:uid="{00000000-0005-0000-0000-0000452E0000}"/>
    <cellStyle name="Entrada 3 3 3 5 2" xfId="5967" xr:uid="{00000000-0005-0000-0000-0000462E0000}"/>
    <cellStyle name="Entrada 3 3 3 5 2 2" xfId="15121" xr:uid="{00000000-0005-0000-0000-0000472E0000}"/>
    <cellStyle name="Entrada 3 3 3 5 2 3" xfId="22117" xr:uid="{00000000-0005-0000-0000-0000482E0000}"/>
    <cellStyle name="Entrada 3 3 3 5 2 4" xfId="17410" xr:uid="{00000000-0005-0000-0000-0000492E0000}"/>
    <cellStyle name="Entrada 3 3 3 5 2 5" xfId="33012" xr:uid="{00000000-0005-0000-0000-00004A2E0000}"/>
    <cellStyle name="Entrada 3 3 3 5 2 6" xfId="36687" xr:uid="{00000000-0005-0000-0000-00004B2E0000}"/>
    <cellStyle name="Entrada 3 3 3 5 2 7" xfId="39413" xr:uid="{00000000-0005-0000-0000-00004C2E0000}"/>
    <cellStyle name="Entrada 3 3 3 5 3" xfId="13796" xr:uid="{00000000-0005-0000-0000-00004D2E0000}"/>
    <cellStyle name="Entrada 3 3 3 5 4" xfId="20794" xr:uid="{00000000-0005-0000-0000-00004E2E0000}"/>
    <cellStyle name="Entrada 3 3 3 5 5" xfId="27516" xr:uid="{00000000-0005-0000-0000-00004F2E0000}"/>
    <cellStyle name="Entrada 3 3 3 5 6" xfId="17447" xr:uid="{00000000-0005-0000-0000-0000502E0000}"/>
    <cellStyle name="Entrada 3 3 3 5 7" xfId="24976" xr:uid="{00000000-0005-0000-0000-0000512E0000}"/>
    <cellStyle name="Entrada 3 3 3 5 8" xfId="32200" xr:uid="{00000000-0005-0000-0000-0000522E0000}"/>
    <cellStyle name="Entrada 3 3 3 5 9" xfId="35875" xr:uid="{00000000-0005-0000-0000-0000532E0000}"/>
    <cellStyle name="Entrada 3 3 3 6" xfId="4888" xr:uid="{00000000-0005-0000-0000-0000542E0000}"/>
    <cellStyle name="Entrada 3 3 3 6 2" xfId="5968" xr:uid="{00000000-0005-0000-0000-0000552E0000}"/>
    <cellStyle name="Entrada 3 3 3 6 2 2" xfId="15122" xr:uid="{00000000-0005-0000-0000-0000562E0000}"/>
    <cellStyle name="Entrada 3 3 3 6 2 3" xfId="22118" xr:uid="{00000000-0005-0000-0000-0000572E0000}"/>
    <cellStyle name="Entrada 3 3 3 6 2 4" xfId="27172" xr:uid="{00000000-0005-0000-0000-0000582E0000}"/>
    <cellStyle name="Entrada 3 3 3 6 2 5" xfId="33013" xr:uid="{00000000-0005-0000-0000-0000592E0000}"/>
    <cellStyle name="Entrada 3 3 3 6 2 6" xfId="36688" xr:uid="{00000000-0005-0000-0000-00005A2E0000}"/>
    <cellStyle name="Entrada 3 3 3 6 2 7" xfId="39414" xr:uid="{00000000-0005-0000-0000-00005B2E0000}"/>
    <cellStyle name="Entrada 3 3 3 6 3" xfId="14042" xr:uid="{00000000-0005-0000-0000-00005C2E0000}"/>
    <cellStyle name="Entrada 3 3 3 6 4" xfId="21040" xr:uid="{00000000-0005-0000-0000-00005D2E0000}"/>
    <cellStyle name="Entrada 3 3 3 6 5" xfId="24806" xr:uid="{00000000-0005-0000-0000-00005E2E0000}"/>
    <cellStyle name="Entrada 3 3 3 6 6" xfId="24376" xr:uid="{00000000-0005-0000-0000-00005F2E0000}"/>
    <cellStyle name="Entrada 3 3 3 6 7" xfId="31934" xr:uid="{00000000-0005-0000-0000-0000602E0000}"/>
    <cellStyle name="Entrada 3 3 3 6 8" xfId="35612" xr:uid="{00000000-0005-0000-0000-0000612E0000}"/>
    <cellStyle name="Entrada 3 3 3 6 9" xfId="38523" xr:uid="{00000000-0005-0000-0000-0000622E0000}"/>
    <cellStyle name="Entrada 3 3 3 7" xfId="5963" xr:uid="{00000000-0005-0000-0000-0000632E0000}"/>
    <cellStyle name="Entrada 3 3 3 7 2" xfId="15117" xr:uid="{00000000-0005-0000-0000-0000642E0000}"/>
    <cellStyle name="Entrada 3 3 3 7 3" xfId="22113" xr:uid="{00000000-0005-0000-0000-0000652E0000}"/>
    <cellStyle name="Entrada 3 3 3 7 4" xfId="18134" xr:uid="{00000000-0005-0000-0000-0000662E0000}"/>
    <cellStyle name="Entrada 3 3 3 7 5" xfId="33008" xr:uid="{00000000-0005-0000-0000-0000672E0000}"/>
    <cellStyle name="Entrada 3 3 3 7 6" xfId="36683" xr:uid="{00000000-0005-0000-0000-0000682E0000}"/>
    <cellStyle name="Entrada 3 3 3 7 7" xfId="39409" xr:uid="{00000000-0005-0000-0000-0000692E0000}"/>
    <cellStyle name="Entrada 3 3 3 8" xfId="11422" xr:uid="{00000000-0005-0000-0000-00006A2E0000}"/>
    <cellStyle name="Entrada 3 3 3 9" xfId="18425" xr:uid="{00000000-0005-0000-0000-00006B2E0000}"/>
    <cellStyle name="Entrada 3 3 4" xfId="1670" xr:uid="{00000000-0005-0000-0000-00006C2E0000}"/>
    <cellStyle name="Entrada 3 3 4 10" xfId="25138" xr:uid="{00000000-0005-0000-0000-00006D2E0000}"/>
    <cellStyle name="Entrada 3 3 4 11" xfId="28737" xr:uid="{00000000-0005-0000-0000-00006E2E0000}"/>
    <cellStyle name="Entrada 3 3 4 12" xfId="30993" xr:uid="{00000000-0005-0000-0000-00006F2E0000}"/>
    <cellStyle name="Entrada 3 3 4 13" xfId="31204" xr:uid="{00000000-0005-0000-0000-0000702E0000}"/>
    <cellStyle name="Entrada 3 3 4 14" xfId="35073" xr:uid="{00000000-0005-0000-0000-0000712E0000}"/>
    <cellStyle name="Entrada 3 3 4 2" xfId="2498" xr:uid="{00000000-0005-0000-0000-0000722E0000}"/>
    <cellStyle name="Entrada 3 3 4 2 2" xfId="5970" xr:uid="{00000000-0005-0000-0000-0000732E0000}"/>
    <cellStyle name="Entrada 3 3 4 2 2 2" xfId="15124" xr:uid="{00000000-0005-0000-0000-0000742E0000}"/>
    <cellStyle name="Entrada 3 3 4 2 2 3" xfId="22120" xr:uid="{00000000-0005-0000-0000-0000752E0000}"/>
    <cellStyle name="Entrada 3 3 4 2 2 4" xfId="27173" xr:uid="{00000000-0005-0000-0000-0000762E0000}"/>
    <cellStyle name="Entrada 3 3 4 2 2 5" xfId="33015" xr:uid="{00000000-0005-0000-0000-0000772E0000}"/>
    <cellStyle name="Entrada 3 3 4 2 2 6" xfId="36690" xr:uid="{00000000-0005-0000-0000-0000782E0000}"/>
    <cellStyle name="Entrada 3 3 4 2 2 7" xfId="39416" xr:uid="{00000000-0005-0000-0000-0000792E0000}"/>
    <cellStyle name="Entrada 3 3 4 2 3" xfId="11652" xr:uid="{00000000-0005-0000-0000-00007A2E0000}"/>
    <cellStyle name="Entrada 3 3 4 2 4" xfId="18655" xr:uid="{00000000-0005-0000-0000-00007B2E0000}"/>
    <cellStyle name="Entrada 3 3 4 2 5" xfId="23044" xr:uid="{00000000-0005-0000-0000-00007C2E0000}"/>
    <cellStyle name="Entrada 3 3 4 2 6" xfId="23135" xr:uid="{00000000-0005-0000-0000-00007D2E0000}"/>
    <cellStyle name="Entrada 3 3 4 2 7" xfId="25668" xr:uid="{00000000-0005-0000-0000-00007E2E0000}"/>
    <cellStyle name="Entrada 3 3 4 2 8" xfId="34059" xr:uid="{00000000-0005-0000-0000-00007F2E0000}"/>
    <cellStyle name="Entrada 3 3 4 2 9" xfId="37621" xr:uid="{00000000-0005-0000-0000-0000802E0000}"/>
    <cellStyle name="Entrada 3 3 4 3" xfId="3647" xr:uid="{00000000-0005-0000-0000-0000812E0000}"/>
    <cellStyle name="Entrada 3 3 4 3 2" xfId="5971" xr:uid="{00000000-0005-0000-0000-0000822E0000}"/>
    <cellStyle name="Entrada 3 3 4 3 2 2" xfId="15125" xr:uid="{00000000-0005-0000-0000-0000832E0000}"/>
    <cellStyle name="Entrada 3 3 4 3 2 3" xfId="22121" xr:uid="{00000000-0005-0000-0000-0000842E0000}"/>
    <cellStyle name="Entrada 3 3 4 3 2 4" xfId="22807" xr:uid="{00000000-0005-0000-0000-0000852E0000}"/>
    <cellStyle name="Entrada 3 3 4 3 2 5" xfId="33016" xr:uid="{00000000-0005-0000-0000-0000862E0000}"/>
    <cellStyle name="Entrada 3 3 4 3 2 6" xfId="36691" xr:uid="{00000000-0005-0000-0000-0000872E0000}"/>
    <cellStyle name="Entrada 3 3 4 3 2 7" xfId="39417" xr:uid="{00000000-0005-0000-0000-0000882E0000}"/>
    <cellStyle name="Entrada 3 3 4 3 3" xfId="12801" xr:uid="{00000000-0005-0000-0000-0000892E0000}"/>
    <cellStyle name="Entrada 3 3 4 3 4" xfId="19800" xr:uid="{00000000-0005-0000-0000-00008A2E0000}"/>
    <cellStyle name="Entrada 3 3 4 3 5" xfId="15554" xr:uid="{00000000-0005-0000-0000-00008B2E0000}"/>
    <cellStyle name="Entrada 3 3 4 3 6" xfId="17590" xr:uid="{00000000-0005-0000-0000-00008C2E0000}"/>
    <cellStyle name="Entrada 3 3 4 3 7" xfId="29566" xr:uid="{00000000-0005-0000-0000-00008D2E0000}"/>
    <cellStyle name="Entrada 3 3 4 3 8" xfId="33584" xr:uid="{00000000-0005-0000-0000-00008E2E0000}"/>
    <cellStyle name="Entrada 3 3 4 3 9" xfId="37252" xr:uid="{00000000-0005-0000-0000-00008F2E0000}"/>
    <cellStyle name="Entrada 3 3 4 4" xfId="4157" xr:uid="{00000000-0005-0000-0000-0000902E0000}"/>
    <cellStyle name="Entrada 3 3 4 4 2" xfId="5972" xr:uid="{00000000-0005-0000-0000-0000912E0000}"/>
    <cellStyle name="Entrada 3 3 4 4 2 2" xfId="15126" xr:uid="{00000000-0005-0000-0000-0000922E0000}"/>
    <cellStyle name="Entrada 3 3 4 4 2 3" xfId="22122" xr:uid="{00000000-0005-0000-0000-0000932E0000}"/>
    <cellStyle name="Entrada 3 3 4 4 2 4" xfId="19602" xr:uid="{00000000-0005-0000-0000-0000942E0000}"/>
    <cellStyle name="Entrada 3 3 4 4 2 5" xfId="33017" xr:uid="{00000000-0005-0000-0000-0000952E0000}"/>
    <cellStyle name="Entrada 3 3 4 4 2 6" xfId="36692" xr:uid="{00000000-0005-0000-0000-0000962E0000}"/>
    <cellStyle name="Entrada 3 3 4 4 2 7" xfId="39418" xr:uid="{00000000-0005-0000-0000-0000972E0000}"/>
    <cellStyle name="Entrada 3 3 4 4 3" xfId="13311" xr:uid="{00000000-0005-0000-0000-0000982E0000}"/>
    <cellStyle name="Entrada 3 3 4 4 4" xfId="20309" xr:uid="{00000000-0005-0000-0000-0000992E0000}"/>
    <cellStyle name="Entrada 3 3 4 4 5" xfId="22939" xr:uid="{00000000-0005-0000-0000-00009A2E0000}"/>
    <cellStyle name="Entrada 3 3 4 4 6" xfId="28143" xr:uid="{00000000-0005-0000-0000-00009B2E0000}"/>
    <cellStyle name="Entrada 3 3 4 4 7" xfId="23376" xr:uid="{00000000-0005-0000-0000-00009C2E0000}"/>
    <cellStyle name="Entrada 3 3 4 4 8" xfId="33391" xr:uid="{00000000-0005-0000-0000-00009D2E0000}"/>
    <cellStyle name="Entrada 3 3 4 4 9" xfId="37066" xr:uid="{00000000-0005-0000-0000-00009E2E0000}"/>
    <cellStyle name="Entrada 3 3 4 5" xfId="3072" xr:uid="{00000000-0005-0000-0000-00009F2E0000}"/>
    <cellStyle name="Entrada 3 3 4 5 2" xfId="5973" xr:uid="{00000000-0005-0000-0000-0000A02E0000}"/>
    <cellStyle name="Entrada 3 3 4 5 2 2" xfId="15127" xr:uid="{00000000-0005-0000-0000-0000A12E0000}"/>
    <cellStyle name="Entrada 3 3 4 5 2 3" xfId="22123" xr:uid="{00000000-0005-0000-0000-0000A22E0000}"/>
    <cellStyle name="Entrada 3 3 4 5 2 4" xfId="27174" xr:uid="{00000000-0005-0000-0000-0000A32E0000}"/>
    <cellStyle name="Entrada 3 3 4 5 2 5" xfId="33018" xr:uid="{00000000-0005-0000-0000-0000A42E0000}"/>
    <cellStyle name="Entrada 3 3 4 5 2 6" xfId="36693" xr:uid="{00000000-0005-0000-0000-0000A52E0000}"/>
    <cellStyle name="Entrada 3 3 4 5 2 7" xfId="39419" xr:uid="{00000000-0005-0000-0000-0000A62E0000}"/>
    <cellStyle name="Entrada 3 3 4 5 3" xfId="12226" xr:uid="{00000000-0005-0000-0000-0000A72E0000}"/>
    <cellStyle name="Entrada 3 3 4 5 4" xfId="19229" xr:uid="{00000000-0005-0000-0000-0000A82E0000}"/>
    <cellStyle name="Entrada 3 3 4 5 5" xfId="25163" xr:uid="{00000000-0005-0000-0000-0000A92E0000}"/>
    <cellStyle name="Entrada 3 3 4 5 6" xfId="18309" xr:uid="{00000000-0005-0000-0000-0000AA2E0000}"/>
    <cellStyle name="Entrada 3 3 4 5 7" xfId="28109" xr:uid="{00000000-0005-0000-0000-0000AB2E0000}"/>
    <cellStyle name="Entrada 3 3 4 5 8" xfId="33779" xr:uid="{00000000-0005-0000-0000-0000AC2E0000}"/>
    <cellStyle name="Entrada 3 3 4 5 9" xfId="37341" xr:uid="{00000000-0005-0000-0000-0000AD2E0000}"/>
    <cellStyle name="Entrada 3 3 4 6" xfId="2886" xr:uid="{00000000-0005-0000-0000-0000AE2E0000}"/>
    <cellStyle name="Entrada 3 3 4 6 2" xfId="5974" xr:uid="{00000000-0005-0000-0000-0000AF2E0000}"/>
    <cellStyle name="Entrada 3 3 4 6 2 2" xfId="15128" xr:uid="{00000000-0005-0000-0000-0000B02E0000}"/>
    <cellStyle name="Entrada 3 3 4 6 2 3" xfId="22124" xr:uid="{00000000-0005-0000-0000-0000B12E0000}"/>
    <cellStyle name="Entrada 3 3 4 6 2 4" xfId="24292" xr:uid="{00000000-0005-0000-0000-0000B22E0000}"/>
    <cellStyle name="Entrada 3 3 4 6 2 5" xfId="33019" xr:uid="{00000000-0005-0000-0000-0000B32E0000}"/>
    <cellStyle name="Entrada 3 3 4 6 2 6" xfId="36694" xr:uid="{00000000-0005-0000-0000-0000B42E0000}"/>
    <cellStyle name="Entrada 3 3 4 6 2 7" xfId="39420" xr:uid="{00000000-0005-0000-0000-0000B52E0000}"/>
    <cellStyle name="Entrada 3 3 4 6 3" xfId="12040" xr:uid="{00000000-0005-0000-0000-0000B62E0000}"/>
    <cellStyle name="Entrada 3 3 4 6 4" xfId="19043" xr:uid="{00000000-0005-0000-0000-0000B72E0000}"/>
    <cellStyle name="Entrada 3 3 4 6 5" xfId="24467" xr:uid="{00000000-0005-0000-0000-0000B82E0000}"/>
    <cellStyle name="Entrada 3 3 4 6 6" xfId="28764" xr:uid="{00000000-0005-0000-0000-0000B92E0000}"/>
    <cellStyle name="Entrada 3 3 4 6 7" xfId="29888" xr:uid="{00000000-0005-0000-0000-0000BA2E0000}"/>
    <cellStyle name="Entrada 3 3 4 6 8" xfId="33867" xr:uid="{00000000-0005-0000-0000-0000BB2E0000}"/>
    <cellStyle name="Entrada 3 3 4 6 9" xfId="37429" xr:uid="{00000000-0005-0000-0000-0000BC2E0000}"/>
    <cellStyle name="Entrada 3 3 4 7" xfId="5969" xr:uid="{00000000-0005-0000-0000-0000BD2E0000}"/>
    <cellStyle name="Entrada 3 3 4 7 2" xfId="15123" xr:uid="{00000000-0005-0000-0000-0000BE2E0000}"/>
    <cellStyle name="Entrada 3 3 4 7 3" xfId="22119" xr:uid="{00000000-0005-0000-0000-0000BF2E0000}"/>
    <cellStyle name="Entrada 3 3 4 7 4" xfId="27169" xr:uid="{00000000-0005-0000-0000-0000C02E0000}"/>
    <cellStyle name="Entrada 3 3 4 7 5" xfId="33014" xr:uid="{00000000-0005-0000-0000-0000C12E0000}"/>
    <cellStyle name="Entrada 3 3 4 7 6" xfId="36689" xr:uid="{00000000-0005-0000-0000-0000C22E0000}"/>
    <cellStyle name="Entrada 3 3 4 7 7" xfId="39415" xr:uid="{00000000-0005-0000-0000-0000C32E0000}"/>
    <cellStyle name="Entrada 3 3 4 8" xfId="10824" xr:uid="{00000000-0005-0000-0000-0000C42E0000}"/>
    <cellStyle name="Entrada 3 3 4 9" xfId="9266" xr:uid="{00000000-0005-0000-0000-0000C52E0000}"/>
    <cellStyle name="Entrada 3 3 5" xfId="2036" xr:uid="{00000000-0005-0000-0000-0000C62E0000}"/>
    <cellStyle name="Entrada 3 3 5 10" xfId="24565" xr:uid="{00000000-0005-0000-0000-0000C72E0000}"/>
    <cellStyle name="Entrada 3 3 5 11" xfId="22485" xr:uid="{00000000-0005-0000-0000-0000C82E0000}"/>
    <cellStyle name="Entrada 3 3 5 12" xfId="25711" xr:uid="{00000000-0005-0000-0000-0000C92E0000}"/>
    <cellStyle name="Entrada 3 3 5 13" xfId="31438" xr:uid="{00000000-0005-0000-0000-0000CA2E0000}"/>
    <cellStyle name="Entrada 3 3 5 14" xfId="35150" xr:uid="{00000000-0005-0000-0000-0000CB2E0000}"/>
    <cellStyle name="Entrada 3 3 5 2" xfId="2577" xr:uid="{00000000-0005-0000-0000-0000CC2E0000}"/>
    <cellStyle name="Entrada 3 3 5 2 2" xfId="5976" xr:uid="{00000000-0005-0000-0000-0000CD2E0000}"/>
    <cellStyle name="Entrada 3 3 5 2 2 2" xfId="15130" xr:uid="{00000000-0005-0000-0000-0000CE2E0000}"/>
    <cellStyle name="Entrada 3 3 5 2 2 3" xfId="22126" xr:uid="{00000000-0005-0000-0000-0000CF2E0000}"/>
    <cellStyle name="Entrada 3 3 5 2 2 4" xfId="27178" xr:uid="{00000000-0005-0000-0000-0000D02E0000}"/>
    <cellStyle name="Entrada 3 3 5 2 2 5" xfId="33021" xr:uid="{00000000-0005-0000-0000-0000D12E0000}"/>
    <cellStyle name="Entrada 3 3 5 2 2 6" xfId="36696" xr:uid="{00000000-0005-0000-0000-0000D22E0000}"/>
    <cellStyle name="Entrada 3 3 5 2 2 7" xfId="39422" xr:uid="{00000000-0005-0000-0000-0000D32E0000}"/>
    <cellStyle name="Entrada 3 3 5 2 3" xfId="11731" xr:uid="{00000000-0005-0000-0000-0000D42E0000}"/>
    <cellStyle name="Entrada 3 3 5 2 4" xfId="18734" xr:uid="{00000000-0005-0000-0000-0000D52E0000}"/>
    <cellStyle name="Entrada 3 3 5 2 5" xfId="25428" xr:uid="{00000000-0005-0000-0000-0000D62E0000}"/>
    <cellStyle name="Entrada 3 3 5 2 6" xfId="26252" xr:uid="{00000000-0005-0000-0000-0000D72E0000}"/>
    <cellStyle name="Entrada 3 3 5 2 7" xfId="30044" xr:uid="{00000000-0005-0000-0000-0000D82E0000}"/>
    <cellStyle name="Entrada 3 3 5 2 8" xfId="34021" xr:uid="{00000000-0005-0000-0000-0000D92E0000}"/>
    <cellStyle name="Entrada 3 3 5 2 9" xfId="37583" xr:uid="{00000000-0005-0000-0000-0000DA2E0000}"/>
    <cellStyle name="Entrada 3 3 5 3" xfId="3810" xr:uid="{00000000-0005-0000-0000-0000DB2E0000}"/>
    <cellStyle name="Entrada 3 3 5 3 2" xfId="5977" xr:uid="{00000000-0005-0000-0000-0000DC2E0000}"/>
    <cellStyle name="Entrada 3 3 5 3 2 2" xfId="15131" xr:uid="{00000000-0005-0000-0000-0000DD2E0000}"/>
    <cellStyle name="Entrada 3 3 5 3 2 3" xfId="22127" xr:uid="{00000000-0005-0000-0000-0000DE2E0000}"/>
    <cellStyle name="Entrada 3 3 5 3 2 4" xfId="27160" xr:uid="{00000000-0005-0000-0000-0000DF2E0000}"/>
    <cellStyle name="Entrada 3 3 5 3 2 5" xfId="33022" xr:uid="{00000000-0005-0000-0000-0000E02E0000}"/>
    <cellStyle name="Entrada 3 3 5 3 2 6" xfId="36697" xr:uid="{00000000-0005-0000-0000-0000E12E0000}"/>
    <cellStyle name="Entrada 3 3 5 3 2 7" xfId="39423" xr:uid="{00000000-0005-0000-0000-0000E22E0000}"/>
    <cellStyle name="Entrada 3 3 5 3 3" xfId="12964" xr:uid="{00000000-0005-0000-0000-0000E32E0000}"/>
    <cellStyle name="Entrada 3 3 5 3 4" xfId="19963" xr:uid="{00000000-0005-0000-0000-0000E42E0000}"/>
    <cellStyle name="Entrada 3 3 5 3 5" xfId="24727" xr:uid="{00000000-0005-0000-0000-0000E52E0000}"/>
    <cellStyle name="Entrada 3 3 5 3 6" xfId="26592" xr:uid="{00000000-0005-0000-0000-0000E62E0000}"/>
    <cellStyle name="Entrada 3 3 5 3 7" xfId="29477" xr:uid="{00000000-0005-0000-0000-0000E72E0000}"/>
    <cellStyle name="Entrada 3 3 5 3 8" xfId="31651" xr:uid="{00000000-0005-0000-0000-0000E82E0000}"/>
    <cellStyle name="Entrada 3 3 5 3 9" xfId="35331" xr:uid="{00000000-0005-0000-0000-0000E92E0000}"/>
    <cellStyle name="Entrada 3 3 5 4" xfId="4286" xr:uid="{00000000-0005-0000-0000-0000EA2E0000}"/>
    <cellStyle name="Entrada 3 3 5 4 2" xfId="5978" xr:uid="{00000000-0005-0000-0000-0000EB2E0000}"/>
    <cellStyle name="Entrada 3 3 5 4 2 2" xfId="15132" xr:uid="{00000000-0005-0000-0000-0000EC2E0000}"/>
    <cellStyle name="Entrada 3 3 5 4 2 3" xfId="22128" xr:uid="{00000000-0005-0000-0000-0000ED2E0000}"/>
    <cellStyle name="Entrada 3 3 5 4 2 4" xfId="24867" xr:uid="{00000000-0005-0000-0000-0000EE2E0000}"/>
    <cellStyle name="Entrada 3 3 5 4 2 5" xfId="33023" xr:uid="{00000000-0005-0000-0000-0000EF2E0000}"/>
    <cellStyle name="Entrada 3 3 5 4 2 6" xfId="36698" xr:uid="{00000000-0005-0000-0000-0000F02E0000}"/>
    <cellStyle name="Entrada 3 3 5 4 2 7" xfId="39424" xr:uid="{00000000-0005-0000-0000-0000F12E0000}"/>
    <cellStyle name="Entrada 3 3 5 4 3" xfId="13440" xr:uid="{00000000-0005-0000-0000-0000F22E0000}"/>
    <cellStyle name="Entrada 3 3 5 4 4" xfId="20438" xr:uid="{00000000-0005-0000-0000-0000F32E0000}"/>
    <cellStyle name="Entrada 3 3 5 4 5" xfId="27689" xr:uid="{00000000-0005-0000-0000-0000F42E0000}"/>
    <cellStyle name="Entrada 3 3 5 4 6" xfId="24432" xr:uid="{00000000-0005-0000-0000-0000F52E0000}"/>
    <cellStyle name="Entrada 3 3 5 4 7" xfId="24603" xr:uid="{00000000-0005-0000-0000-0000F62E0000}"/>
    <cellStyle name="Entrada 3 3 5 4 8" xfId="31850" xr:uid="{00000000-0005-0000-0000-0000F72E0000}"/>
    <cellStyle name="Entrada 3 3 5 4 9" xfId="35504" xr:uid="{00000000-0005-0000-0000-0000F82E0000}"/>
    <cellStyle name="Entrada 3 3 5 5" xfId="4559" xr:uid="{00000000-0005-0000-0000-0000F92E0000}"/>
    <cellStyle name="Entrada 3 3 5 5 2" xfId="5979" xr:uid="{00000000-0005-0000-0000-0000FA2E0000}"/>
    <cellStyle name="Entrada 3 3 5 5 2 2" xfId="15133" xr:uid="{00000000-0005-0000-0000-0000FB2E0000}"/>
    <cellStyle name="Entrada 3 3 5 5 2 3" xfId="22129" xr:uid="{00000000-0005-0000-0000-0000FC2E0000}"/>
    <cellStyle name="Entrada 3 3 5 5 2 4" xfId="24866" xr:uid="{00000000-0005-0000-0000-0000FD2E0000}"/>
    <cellStyle name="Entrada 3 3 5 5 2 5" xfId="33024" xr:uid="{00000000-0005-0000-0000-0000FE2E0000}"/>
    <cellStyle name="Entrada 3 3 5 5 2 6" xfId="36699" xr:uid="{00000000-0005-0000-0000-0000FF2E0000}"/>
    <cellStyle name="Entrada 3 3 5 5 2 7" xfId="39425" xr:uid="{00000000-0005-0000-0000-0000002F0000}"/>
    <cellStyle name="Entrada 3 3 5 5 3" xfId="13713" xr:uid="{00000000-0005-0000-0000-0000012F0000}"/>
    <cellStyle name="Entrada 3 3 5 5 4" xfId="20711" xr:uid="{00000000-0005-0000-0000-0000022F0000}"/>
    <cellStyle name="Entrada 3 3 5 5 5" xfId="24245" xr:uid="{00000000-0005-0000-0000-0000032F0000}"/>
    <cellStyle name="Entrada 3 3 5 5 6" xfId="9706" xr:uid="{00000000-0005-0000-0000-0000042F0000}"/>
    <cellStyle name="Entrada 3 3 5 5 7" xfId="23222" xr:uid="{00000000-0005-0000-0000-0000052F0000}"/>
    <cellStyle name="Entrada 3 3 5 5 8" xfId="31776" xr:uid="{00000000-0005-0000-0000-0000062F0000}"/>
    <cellStyle name="Entrada 3 3 5 5 9" xfId="35456" xr:uid="{00000000-0005-0000-0000-0000072F0000}"/>
    <cellStyle name="Entrada 3 3 5 6" xfId="4809" xr:uid="{00000000-0005-0000-0000-0000082F0000}"/>
    <cellStyle name="Entrada 3 3 5 6 2" xfId="5980" xr:uid="{00000000-0005-0000-0000-0000092F0000}"/>
    <cellStyle name="Entrada 3 3 5 6 2 2" xfId="15134" xr:uid="{00000000-0005-0000-0000-00000A2F0000}"/>
    <cellStyle name="Entrada 3 3 5 6 2 3" xfId="22130" xr:uid="{00000000-0005-0000-0000-00000B2F0000}"/>
    <cellStyle name="Entrada 3 3 5 6 2 4" xfId="18135" xr:uid="{00000000-0005-0000-0000-00000C2F0000}"/>
    <cellStyle name="Entrada 3 3 5 6 2 5" xfId="33025" xr:uid="{00000000-0005-0000-0000-00000D2F0000}"/>
    <cellStyle name="Entrada 3 3 5 6 2 6" xfId="36700" xr:uid="{00000000-0005-0000-0000-00000E2F0000}"/>
    <cellStyle name="Entrada 3 3 5 6 2 7" xfId="39426" xr:uid="{00000000-0005-0000-0000-00000F2F0000}"/>
    <cellStyle name="Entrada 3 3 5 6 3" xfId="13963" xr:uid="{00000000-0005-0000-0000-0000102F0000}"/>
    <cellStyle name="Entrada 3 3 5 6 4" xfId="20961" xr:uid="{00000000-0005-0000-0000-0000112F0000}"/>
    <cellStyle name="Entrada 3 3 5 6 5" xfId="27434" xr:uid="{00000000-0005-0000-0000-0000122F0000}"/>
    <cellStyle name="Entrada 3 3 5 6 6" xfId="26762" xr:uid="{00000000-0005-0000-0000-0000132F0000}"/>
    <cellStyle name="Entrada 3 3 5 6 7" xfId="24992" xr:uid="{00000000-0005-0000-0000-0000142F0000}"/>
    <cellStyle name="Entrada 3 3 5 6 8" xfId="32123" xr:uid="{00000000-0005-0000-0000-0000152F0000}"/>
    <cellStyle name="Entrada 3 3 5 6 9" xfId="35798" xr:uid="{00000000-0005-0000-0000-0000162F0000}"/>
    <cellStyle name="Entrada 3 3 5 7" xfId="5975" xr:uid="{00000000-0005-0000-0000-0000172F0000}"/>
    <cellStyle name="Entrada 3 3 5 7 2" xfId="15129" xr:uid="{00000000-0005-0000-0000-0000182F0000}"/>
    <cellStyle name="Entrada 3 3 5 7 3" xfId="22125" xr:uid="{00000000-0005-0000-0000-0000192F0000}"/>
    <cellStyle name="Entrada 3 3 5 7 4" xfId="27175" xr:uid="{00000000-0005-0000-0000-00001A2F0000}"/>
    <cellStyle name="Entrada 3 3 5 7 5" xfId="33020" xr:uid="{00000000-0005-0000-0000-00001B2F0000}"/>
    <cellStyle name="Entrada 3 3 5 7 6" xfId="36695" xr:uid="{00000000-0005-0000-0000-00001C2F0000}"/>
    <cellStyle name="Entrada 3 3 5 7 7" xfId="39421" xr:uid="{00000000-0005-0000-0000-00001D2F0000}"/>
    <cellStyle name="Entrada 3 3 5 8" xfId="11190" xr:uid="{00000000-0005-0000-0000-00001E2F0000}"/>
    <cellStyle name="Entrada 3 3 5 9" xfId="9494" xr:uid="{00000000-0005-0000-0000-00001F2F0000}"/>
    <cellStyle name="Entrada 3 3 6" xfId="1633" xr:uid="{00000000-0005-0000-0000-0000202F0000}"/>
    <cellStyle name="Entrada 3 3 6 10" xfId="25972" xr:uid="{00000000-0005-0000-0000-0000212F0000}"/>
    <cellStyle name="Entrada 3 3 6 11" xfId="15457" xr:uid="{00000000-0005-0000-0000-0000222F0000}"/>
    <cellStyle name="Entrada 3 3 6 12" xfId="28746" xr:uid="{00000000-0005-0000-0000-0000232F0000}"/>
    <cellStyle name="Entrada 3 3 6 13" xfId="34788" xr:uid="{00000000-0005-0000-0000-0000242F0000}"/>
    <cellStyle name="Entrada 3 3 6 2" xfId="3289" xr:uid="{00000000-0005-0000-0000-0000252F0000}"/>
    <cellStyle name="Entrada 3 3 6 2 2" xfId="5982" xr:uid="{00000000-0005-0000-0000-0000262F0000}"/>
    <cellStyle name="Entrada 3 3 6 2 2 2" xfId="15136" xr:uid="{00000000-0005-0000-0000-0000272F0000}"/>
    <cellStyle name="Entrada 3 3 6 2 2 3" xfId="22132" xr:uid="{00000000-0005-0000-0000-0000282F0000}"/>
    <cellStyle name="Entrada 3 3 6 2 2 4" xfId="21207" xr:uid="{00000000-0005-0000-0000-0000292F0000}"/>
    <cellStyle name="Entrada 3 3 6 2 2 5" xfId="33027" xr:uid="{00000000-0005-0000-0000-00002A2F0000}"/>
    <cellStyle name="Entrada 3 3 6 2 2 6" xfId="36702" xr:uid="{00000000-0005-0000-0000-00002B2F0000}"/>
    <cellStyle name="Entrada 3 3 6 2 2 7" xfId="39428" xr:uid="{00000000-0005-0000-0000-00002C2F0000}"/>
    <cellStyle name="Entrada 3 3 6 2 3" xfId="12443" xr:uid="{00000000-0005-0000-0000-00002D2F0000}"/>
    <cellStyle name="Entrada 3 3 6 2 4" xfId="19445" xr:uid="{00000000-0005-0000-0000-00002E2F0000}"/>
    <cellStyle name="Entrada 3 3 6 2 5" xfId="21306" xr:uid="{00000000-0005-0000-0000-00002F2F0000}"/>
    <cellStyle name="Entrada 3 3 6 2 6" xfId="17902" xr:uid="{00000000-0005-0000-0000-0000302F0000}"/>
    <cellStyle name="Entrada 3 3 6 2 7" xfId="29701" xr:uid="{00000000-0005-0000-0000-0000312F0000}"/>
    <cellStyle name="Entrada 3 3 6 2 8" xfId="33679" xr:uid="{00000000-0005-0000-0000-0000322F0000}"/>
    <cellStyle name="Entrada 3 3 6 2 9" xfId="37267" xr:uid="{00000000-0005-0000-0000-0000332F0000}"/>
    <cellStyle name="Entrada 3 3 6 3" xfId="2946" xr:uid="{00000000-0005-0000-0000-0000342F0000}"/>
    <cellStyle name="Entrada 3 3 6 3 2" xfId="5983" xr:uid="{00000000-0005-0000-0000-0000352F0000}"/>
    <cellStyle name="Entrada 3 3 6 3 2 2" xfId="15137" xr:uid="{00000000-0005-0000-0000-0000362F0000}"/>
    <cellStyle name="Entrada 3 3 6 3 2 3" xfId="22133" xr:uid="{00000000-0005-0000-0000-0000372F0000}"/>
    <cellStyle name="Entrada 3 3 6 3 2 4" xfId="27179" xr:uid="{00000000-0005-0000-0000-0000382F0000}"/>
    <cellStyle name="Entrada 3 3 6 3 2 5" xfId="33028" xr:uid="{00000000-0005-0000-0000-0000392F0000}"/>
    <cellStyle name="Entrada 3 3 6 3 2 6" xfId="36703" xr:uid="{00000000-0005-0000-0000-00003A2F0000}"/>
    <cellStyle name="Entrada 3 3 6 3 2 7" xfId="39429" xr:uid="{00000000-0005-0000-0000-00003B2F0000}"/>
    <cellStyle name="Entrada 3 3 6 3 3" xfId="12100" xr:uid="{00000000-0005-0000-0000-00003C2F0000}"/>
    <cellStyle name="Entrada 3 3 6 3 4" xfId="19103" xr:uid="{00000000-0005-0000-0000-00003D2F0000}"/>
    <cellStyle name="Entrada 3 3 6 3 5" xfId="28316" xr:uid="{00000000-0005-0000-0000-00003E2F0000}"/>
    <cellStyle name="Entrada 3 3 6 3 6" xfId="29132" xr:uid="{00000000-0005-0000-0000-00003F2F0000}"/>
    <cellStyle name="Entrada 3 3 6 3 7" xfId="29861" xr:uid="{00000000-0005-0000-0000-0000402F0000}"/>
    <cellStyle name="Entrada 3 3 6 3 8" xfId="31110" xr:uid="{00000000-0005-0000-0000-0000412F0000}"/>
    <cellStyle name="Entrada 3 3 6 3 9" xfId="25762" xr:uid="{00000000-0005-0000-0000-0000422F0000}"/>
    <cellStyle name="Entrada 3 3 6 4" xfId="4249" xr:uid="{00000000-0005-0000-0000-0000432F0000}"/>
    <cellStyle name="Entrada 3 3 6 4 2" xfId="5984" xr:uid="{00000000-0005-0000-0000-0000442F0000}"/>
    <cellStyle name="Entrada 3 3 6 4 2 2" xfId="15138" xr:uid="{00000000-0005-0000-0000-0000452F0000}"/>
    <cellStyle name="Entrada 3 3 6 4 2 3" xfId="22134" xr:uid="{00000000-0005-0000-0000-0000462F0000}"/>
    <cellStyle name="Entrada 3 3 6 4 2 4" xfId="24291" xr:uid="{00000000-0005-0000-0000-0000472F0000}"/>
    <cellStyle name="Entrada 3 3 6 4 2 5" xfId="33029" xr:uid="{00000000-0005-0000-0000-0000482F0000}"/>
    <cellStyle name="Entrada 3 3 6 4 2 6" xfId="36704" xr:uid="{00000000-0005-0000-0000-0000492F0000}"/>
    <cellStyle name="Entrada 3 3 6 4 2 7" xfId="39430" xr:uid="{00000000-0005-0000-0000-00004A2F0000}"/>
    <cellStyle name="Entrada 3 3 6 4 3" xfId="13403" xr:uid="{00000000-0005-0000-0000-00004B2F0000}"/>
    <cellStyle name="Entrada 3 3 6 4 4" xfId="20401" xr:uid="{00000000-0005-0000-0000-00004C2F0000}"/>
    <cellStyle name="Entrada 3 3 6 4 5" xfId="27702" xr:uid="{00000000-0005-0000-0000-00004D2F0000}"/>
    <cellStyle name="Entrada 3 3 6 4 6" xfId="24507" xr:uid="{00000000-0005-0000-0000-00004E2F0000}"/>
    <cellStyle name="Entrada 3 3 6 4 7" xfId="9316" xr:uid="{00000000-0005-0000-0000-00004F2F0000}"/>
    <cellStyle name="Entrada 3 3 6 4 8" xfId="31701" xr:uid="{00000000-0005-0000-0000-0000502F0000}"/>
    <cellStyle name="Entrada 3 3 6 4 9" xfId="35381" xr:uid="{00000000-0005-0000-0000-0000512F0000}"/>
    <cellStyle name="Entrada 3 3 6 5" xfId="3133" xr:uid="{00000000-0005-0000-0000-0000522F0000}"/>
    <cellStyle name="Entrada 3 3 6 5 2" xfId="5985" xr:uid="{00000000-0005-0000-0000-0000532F0000}"/>
    <cellStyle name="Entrada 3 3 6 5 2 2" xfId="15139" xr:uid="{00000000-0005-0000-0000-0000542F0000}"/>
    <cellStyle name="Entrada 3 3 6 5 2 3" xfId="22135" xr:uid="{00000000-0005-0000-0000-0000552F0000}"/>
    <cellStyle name="Entrada 3 3 6 5 2 4" xfId="27180" xr:uid="{00000000-0005-0000-0000-0000562F0000}"/>
    <cellStyle name="Entrada 3 3 6 5 2 5" xfId="33030" xr:uid="{00000000-0005-0000-0000-0000572F0000}"/>
    <cellStyle name="Entrada 3 3 6 5 2 6" xfId="36705" xr:uid="{00000000-0005-0000-0000-0000582F0000}"/>
    <cellStyle name="Entrada 3 3 6 5 2 7" xfId="39431" xr:uid="{00000000-0005-0000-0000-0000592F0000}"/>
    <cellStyle name="Entrada 3 3 6 5 3" xfId="12287" xr:uid="{00000000-0005-0000-0000-00005A2F0000}"/>
    <cellStyle name="Entrada 3 3 6 5 4" xfId="19290" xr:uid="{00000000-0005-0000-0000-00005B2F0000}"/>
    <cellStyle name="Entrada 3 3 6 5 5" xfId="9197" xr:uid="{00000000-0005-0000-0000-00005C2F0000}"/>
    <cellStyle name="Entrada 3 3 6 5 6" xfId="26430" xr:uid="{00000000-0005-0000-0000-00005D2F0000}"/>
    <cellStyle name="Entrada 3 3 6 5 7" xfId="25907" xr:uid="{00000000-0005-0000-0000-00005E2F0000}"/>
    <cellStyle name="Entrada 3 3 6 5 8" xfId="33750" xr:uid="{00000000-0005-0000-0000-00005F2F0000}"/>
    <cellStyle name="Entrada 3 3 6 5 9" xfId="37312" xr:uid="{00000000-0005-0000-0000-0000602F0000}"/>
    <cellStyle name="Entrada 3 3 6 6" xfId="5981" xr:uid="{00000000-0005-0000-0000-0000612F0000}"/>
    <cellStyle name="Entrada 3 3 6 6 2" xfId="15135" xr:uid="{00000000-0005-0000-0000-0000622F0000}"/>
    <cellStyle name="Entrada 3 3 6 6 3" xfId="22131" xr:uid="{00000000-0005-0000-0000-0000632F0000}"/>
    <cellStyle name="Entrada 3 3 6 6 4" xfId="17506" xr:uid="{00000000-0005-0000-0000-0000642F0000}"/>
    <cellStyle name="Entrada 3 3 6 6 5" xfId="33026" xr:uid="{00000000-0005-0000-0000-0000652F0000}"/>
    <cellStyle name="Entrada 3 3 6 6 6" xfId="36701" xr:uid="{00000000-0005-0000-0000-0000662F0000}"/>
    <cellStyle name="Entrada 3 3 6 6 7" xfId="39427" xr:uid="{00000000-0005-0000-0000-0000672F0000}"/>
    <cellStyle name="Entrada 3 3 6 7" xfId="10787" xr:uid="{00000000-0005-0000-0000-0000682F0000}"/>
    <cellStyle name="Entrada 3 3 6 8" xfId="16495" xr:uid="{00000000-0005-0000-0000-0000692F0000}"/>
    <cellStyle name="Entrada 3 3 6 9" xfId="28685" xr:uid="{00000000-0005-0000-0000-00006A2F0000}"/>
    <cellStyle name="Entrada 3 3 7" xfId="2461" xr:uid="{00000000-0005-0000-0000-00006B2F0000}"/>
    <cellStyle name="Entrada 3 3 7 2" xfId="5986" xr:uid="{00000000-0005-0000-0000-00006C2F0000}"/>
    <cellStyle name="Entrada 3 3 7 2 2" xfId="15140" xr:uid="{00000000-0005-0000-0000-00006D2F0000}"/>
    <cellStyle name="Entrada 3 3 7 2 3" xfId="22136" xr:uid="{00000000-0005-0000-0000-00006E2F0000}"/>
    <cellStyle name="Entrada 3 3 7 2 4" xfId="27177" xr:uid="{00000000-0005-0000-0000-00006F2F0000}"/>
    <cellStyle name="Entrada 3 3 7 2 5" xfId="33031" xr:uid="{00000000-0005-0000-0000-0000702F0000}"/>
    <cellStyle name="Entrada 3 3 7 2 6" xfId="36706" xr:uid="{00000000-0005-0000-0000-0000712F0000}"/>
    <cellStyle name="Entrada 3 3 7 2 7" xfId="39432" xr:uid="{00000000-0005-0000-0000-0000722F0000}"/>
    <cellStyle name="Entrada 3 3 7 3" xfId="11615" xr:uid="{00000000-0005-0000-0000-0000732F0000}"/>
    <cellStyle name="Entrada 3 3 7 4" xfId="18618" xr:uid="{00000000-0005-0000-0000-0000742F0000}"/>
    <cellStyle name="Entrada 3 3 7 5" xfId="22624" xr:uid="{00000000-0005-0000-0000-0000752F0000}"/>
    <cellStyle name="Entrada 3 3 7 6" xfId="26195" xr:uid="{00000000-0005-0000-0000-0000762F0000}"/>
    <cellStyle name="Entrada 3 3 7 7" xfId="17858" xr:uid="{00000000-0005-0000-0000-0000772F0000}"/>
    <cellStyle name="Entrada 3 3 7 8" xfId="18215" xr:uid="{00000000-0005-0000-0000-0000782F0000}"/>
    <cellStyle name="Entrada 3 3 7 9" xfId="34966" xr:uid="{00000000-0005-0000-0000-0000792F0000}"/>
    <cellStyle name="Entrada 3 3 8" xfId="2940" xr:uid="{00000000-0005-0000-0000-00007A2F0000}"/>
    <cellStyle name="Entrada 3 3 8 2" xfId="5987" xr:uid="{00000000-0005-0000-0000-00007B2F0000}"/>
    <cellStyle name="Entrada 3 3 8 2 2" xfId="15141" xr:uid="{00000000-0005-0000-0000-00007C2F0000}"/>
    <cellStyle name="Entrada 3 3 8 2 3" xfId="22137" xr:uid="{00000000-0005-0000-0000-00007D2F0000}"/>
    <cellStyle name="Entrada 3 3 8 2 4" xfId="27176" xr:uid="{00000000-0005-0000-0000-00007E2F0000}"/>
    <cellStyle name="Entrada 3 3 8 2 5" xfId="33032" xr:uid="{00000000-0005-0000-0000-00007F2F0000}"/>
    <cellStyle name="Entrada 3 3 8 2 6" xfId="36707" xr:uid="{00000000-0005-0000-0000-0000802F0000}"/>
    <cellStyle name="Entrada 3 3 8 2 7" xfId="39433" xr:uid="{00000000-0005-0000-0000-0000812F0000}"/>
    <cellStyle name="Entrada 3 3 8 3" xfId="12094" xr:uid="{00000000-0005-0000-0000-0000822F0000}"/>
    <cellStyle name="Entrada 3 3 8 4" xfId="19097" xr:uid="{00000000-0005-0000-0000-0000832F0000}"/>
    <cellStyle name="Entrada 3 3 8 5" xfId="24663" xr:uid="{00000000-0005-0000-0000-0000842F0000}"/>
    <cellStyle name="Entrada 3 3 8 6" xfId="28768" xr:uid="{00000000-0005-0000-0000-0000852F0000}"/>
    <cellStyle name="Entrada 3 3 8 7" xfId="29864" xr:uid="{00000000-0005-0000-0000-0000862F0000}"/>
    <cellStyle name="Entrada 3 3 8 8" xfId="33841" xr:uid="{00000000-0005-0000-0000-0000872F0000}"/>
    <cellStyle name="Entrada 3 3 8 9" xfId="37403" xr:uid="{00000000-0005-0000-0000-0000882F0000}"/>
    <cellStyle name="Entrada 3 3 9" xfId="3094" xr:uid="{00000000-0005-0000-0000-0000892F0000}"/>
    <cellStyle name="Entrada 3 3 9 2" xfId="5988" xr:uid="{00000000-0005-0000-0000-00008A2F0000}"/>
    <cellStyle name="Entrada 3 3 9 2 2" xfId="15142" xr:uid="{00000000-0005-0000-0000-00008B2F0000}"/>
    <cellStyle name="Entrada 3 3 9 2 3" xfId="22138" xr:uid="{00000000-0005-0000-0000-00008C2F0000}"/>
    <cellStyle name="Entrada 3 3 9 2 4" xfId="27181" xr:uid="{00000000-0005-0000-0000-00008D2F0000}"/>
    <cellStyle name="Entrada 3 3 9 2 5" xfId="33033" xr:uid="{00000000-0005-0000-0000-00008E2F0000}"/>
    <cellStyle name="Entrada 3 3 9 2 6" xfId="36708" xr:uid="{00000000-0005-0000-0000-00008F2F0000}"/>
    <cellStyle name="Entrada 3 3 9 2 7" xfId="39434" xr:uid="{00000000-0005-0000-0000-0000902F0000}"/>
    <cellStyle name="Entrada 3 3 9 3" xfId="12248" xr:uid="{00000000-0005-0000-0000-0000912F0000}"/>
    <cellStyle name="Entrada 3 3 9 4" xfId="19251" xr:uid="{00000000-0005-0000-0000-0000922F0000}"/>
    <cellStyle name="Entrada 3 3 9 5" xfId="24710" xr:uid="{00000000-0005-0000-0000-0000932F0000}"/>
    <cellStyle name="Entrada 3 3 9 6" xfId="22532" xr:uid="{00000000-0005-0000-0000-0000942F0000}"/>
    <cellStyle name="Entrada 3 3 9 7" xfId="29789" xr:uid="{00000000-0005-0000-0000-0000952F0000}"/>
    <cellStyle name="Entrada 3 3 9 8" xfId="33766" xr:uid="{00000000-0005-0000-0000-0000962F0000}"/>
    <cellStyle name="Entrada 3 3 9 9" xfId="37328" xr:uid="{00000000-0005-0000-0000-0000972F0000}"/>
    <cellStyle name="Entrada 3 4" xfId="1142" xr:uid="{00000000-0005-0000-0000-0000982F0000}"/>
    <cellStyle name="Entrada 3 4 10" xfId="28950" xr:uid="{00000000-0005-0000-0000-0000992F0000}"/>
    <cellStyle name="Entrada 3 4 11" xfId="35083" xr:uid="{00000000-0005-0000-0000-00009A2F0000}"/>
    <cellStyle name="Entrada 3 4 12" xfId="38412" xr:uid="{00000000-0005-0000-0000-00009B2F0000}"/>
    <cellStyle name="Entrada 3 4 2" xfId="2369" xr:uid="{00000000-0005-0000-0000-00009C2F0000}"/>
    <cellStyle name="Entrada 3 4 2 10" xfId="17926" xr:uid="{00000000-0005-0000-0000-00009D2F0000}"/>
    <cellStyle name="Entrada 3 4 2 11" xfId="23220" xr:uid="{00000000-0005-0000-0000-00009E2F0000}"/>
    <cellStyle name="Entrada 3 4 2 12" xfId="25677" xr:uid="{00000000-0005-0000-0000-00009F2F0000}"/>
    <cellStyle name="Entrada 3 4 2 13" xfId="30870" xr:uid="{00000000-0005-0000-0000-0000A02F0000}"/>
    <cellStyle name="Entrada 3 4 2 14" xfId="29171" xr:uid="{00000000-0005-0000-0000-0000A12F0000}"/>
    <cellStyle name="Entrada 3 4 2 2" xfId="2769" xr:uid="{00000000-0005-0000-0000-0000A22F0000}"/>
    <cellStyle name="Entrada 3 4 2 2 2" xfId="5990" xr:uid="{00000000-0005-0000-0000-0000A32F0000}"/>
    <cellStyle name="Entrada 3 4 2 2 2 2" xfId="15144" xr:uid="{00000000-0005-0000-0000-0000A42F0000}"/>
    <cellStyle name="Entrada 3 4 2 2 2 3" xfId="22140" xr:uid="{00000000-0005-0000-0000-0000A52F0000}"/>
    <cellStyle name="Entrada 3 4 2 2 2 4" xfId="27182" xr:uid="{00000000-0005-0000-0000-0000A62F0000}"/>
    <cellStyle name="Entrada 3 4 2 2 2 5" xfId="33035" xr:uid="{00000000-0005-0000-0000-0000A72F0000}"/>
    <cellStyle name="Entrada 3 4 2 2 2 6" xfId="36710" xr:uid="{00000000-0005-0000-0000-0000A82F0000}"/>
    <cellStyle name="Entrada 3 4 2 2 2 7" xfId="39436" xr:uid="{00000000-0005-0000-0000-0000A92F0000}"/>
    <cellStyle name="Entrada 3 4 2 2 3" xfId="11923" xr:uid="{00000000-0005-0000-0000-0000AA2F0000}"/>
    <cellStyle name="Entrada 3 4 2 2 4" xfId="18926" xr:uid="{00000000-0005-0000-0000-0000AB2F0000}"/>
    <cellStyle name="Entrada 3 4 2 2 5" xfId="24642" xr:uid="{00000000-0005-0000-0000-0000AC2F0000}"/>
    <cellStyle name="Entrada 3 4 2 2 6" xfId="28759" xr:uid="{00000000-0005-0000-0000-0000AD2F0000}"/>
    <cellStyle name="Entrada 3 4 2 2 7" xfId="29949" xr:uid="{00000000-0005-0000-0000-0000AE2F0000}"/>
    <cellStyle name="Entrada 3 4 2 2 8" xfId="33926" xr:uid="{00000000-0005-0000-0000-0000AF2F0000}"/>
    <cellStyle name="Entrada 3 4 2 2 9" xfId="37488" xr:uid="{00000000-0005-0000-0000-0000B02F0000}"/>
    <cellStyle name="Entrada 3 4 2 3" xfId="4051" xr:uid="{00000000-0005-0000-0000-0000B12F0000}"/>
    <cellStyle name="Entrada 3 4 2 3 2" xfId="5991" xr:uid="{00000000-0005-0000-0000-0000B22F0000}"/>
    <cellStyle name="Entrada 3 4 2 3 2 2" xfId="15145" xr:uid="{00000000-0005-0000-0000-0000B32F0000}"/>
    <cellStyle name="Entrada 3 4 2 3 2 3" xfId="22141" xr:uid="{00000000-0005-0000-0000-0000B42F0000}"/>
    <cellStyle name="Entrada 3 4 2 3 2 4" xfId="24290" xr:uid="{00000000-0005-0000-0000-0000B52F0000}"/>
    <cellStyle name="Entrada 3 4 2 3 2 5" xfId="33036" xr:uid="{00000000-0005-0000-0000-0000B62F0000}"/>
    <cellStyle name="Entrada 3 4 2 3 2 6" xfId="36711" xr:uid="{00000000-0005-0000-0000-0000B72F0000}"/>
    <cellStyle name="Entrada 3 4 2 3 2 7" xfId="39437" xr:uid="{00000000-0005-0000-0000-0000B82F0000}"/>
    <cellStyle name="Entrada 3 4 2 3 3" xfId="13205" xr:uid="{00000000-0005-0000-0000-0000B92F0000}"/>
    <cellStyle name="Entrada 3 4 2 3 4" xfId="20203" xr:uid="{00000000-0005-0000-0000-0000BA2F0000}"/>
    <cellStyle name="Entrada 3 4 2 3 5" xfId="23206" xr:uid="{00000000-0005-0000-0000-0000BB2F0000}"/>
    <cellStyle name="Entrada 3 4 2 3 6" xfId="26640" xr:uid="{00000000-0005-0000-0000-0000BC2F0000}"/>
    <cellStyle name="Entrada 3 4 2 3 7" xfId="28938" xr:uid="{00000000-0005-0000-0000-0000BD2F0000}"/>
    <cellStyle name="Entrada 3 4 2 3 8" xfId="30934" xr:uid="{00000000-0005-0000-0000-0000BE2F0000}"/>
    <cellStyle name="Entrada 3 4 2 3 9" xfId="34858" xr:uid="{00000000-0005-0000-0000-0000BF2F0000}"/>
    <cellStyle name="Entrada 3 4 2 4" xfId="4489" xr:uid="{00000000-0005-0000-0000-0000C02F0000}"/>
    <cellStyle name="Entrada 3 4 2 4 2" xfId="5992" xr:uid="{00000000-0005-0000-0000-0000C12F0000}"/>
    <cellStyle name="Entrada 3 4 2 4 2 2" xfId="15146" xr:uid="{00000000-0005-0000-0000-0000C22F0000}"/>
    <cellStyle name="Entrada 3 4 2 4 2 3" xfId="22142" xr:uid="{00000000-0005-0000-0000-0000C32F0000}"/>
    <cellStyle name="Entrada 3 4 2 4 2 4" xfId="27183" xr:uid="{00000000-0005-0000-0000-0000C42F0000}"/>
    <cellStyle name="Entrada 3 4 2 4 2 5" xfId="33037" xr:uid="{00000000-0005-0000-0000-0000C52F0000}"/>
    <cellStyle name="Entrada 3 4 2 4 2 6" xfId="36712" xr:uid="{00000000-0005-0000-0000-0000C62F0000}"/>
    <cellStyle name="Entrada 3 4 2 4 2 7" xfId="39438" xr:uid="{00000000-0005-0000-0000-0000C72F0000}"/>
    <cellStyle name="Entrada 3 4 2 4 3" xfId="13643" xr:uid="{00000000-0005-0000-0000-0000C82F0000}"/>
    <cellStyle name="Entrada 3 4 2 4 4" xfId="20641" xr:uid="{00000000-0005-0000-0000-0000C92F0000}"/>
    <cellStyle name="Entrada 3 4 2 4 5" xfId="19528" xr:uid="{00000000-0005-0000-0000-0000CA2F0000}"/>
    <cellStyle name="Entrada 3 4 2 4 6" xfId="17048" xr:uid="{00000000-0005-0000-0000-0000CB2F0000}"/>
    <cellStyle name="Entrada 3 4 2 4 7" xfId="24329" xr:uid="{00000000-0005-0000-0000-0000CC2F0000}"/>
    <cellStyle name="Entrada 3 4 2 4 8" xfId="26541" xr:uid="{00000000-0005-0000-0000-0000CD2F0000}"/>
    <cellStyle name="Entrada 3 4 2 4 9" xfId="29568" xr:uid="{00000000-0005-0000-0000-0000CE2F0000}"/>
    <cellStyle name="Entrada 3 4 2 5" xfId="4743" xr:uid="{00000000-0005-0000-0000-0000CF2F0000}"/>
    <cellStyle name="Entrada 3 4 2 5 2" xfId="5993" xr:uid="{00000000-0005-0000-0000-0000D02F0000}"/>
    <cellStyle name="Entrada 3 4 2 5 2 2" xfId="15147" xr:uid="{00000000-0005-0000-0000-0000D12F0000}"/>
    <cellStyle name="Entrada 3 4 2 5 2 3" xfId="22143" xr:uid="{00000000-0005-0000-0000-0000D22F0000}"/>
    <cellStyle name="Entrada 3 4 2 5 2 4" xfId="27184" xr:uid="{00000000-0005-0000-0000-0000D32F0000}"/>
    <cellStyle name="Entrada 3 4 2 5 2 5" xfId="33038" xr:uid="{00000000-0005-0000-0000-0000D42F0000}"/>
    <cellStyle name="Entrada 3 4 2 5 2 6" xfId="36713" xr:uid="{00000000-0005-0000-0000-0000D52F0000}"/>
    <cellStyle name="Entrada 3 4 2 5 2 7" xfId="39439" xr:uid="{00000000-0005-0000-0000-0000D62F0000}"/>
    <cellStyle name="Entrada 3 4 2 5 3" xfId="13897" xr:uid="{00000000-0005-0000-0000-0000D72F0000}"/>
    <cellStyle name="Entrada 3 4 2 5 4" xfId="20895" xr:uid="{00000000-0005-0000-0000-0000D82F0000}"/>
    <cellStyle name="Entrada 3 4 2 5 5" xfId="27466" xr:uid="{00000000-0005-0000-0000-0000D92F0000}"/>
    <cellStyle name="Entrada 3 4 2 5 6" xfId="26742" xr:uid="{00000000-0005-0000-0000-0000DA2F0000}"/>
    <cellStyle name="Entrada 3 4 2 5 7" xfId="24983" xr:uid="{00000000-0005-0000-0000-0000DB2F0000}"/>
    <cellStyle name="Entrada 3 4 2 5 8" xfId="17443" xr:uid="{00000000-0005-0000-0000-0000DC2F0000}"/>
    <cellStyle name="Entrada 3 4 2 5 9" xfId="29044" xr:uid="{00000000-0005-0000-0000-0000DD2F0000}"/>
    <cellStyle name="Entrada 3 4 2 6" xfId="4989" xr:uid="{00000000-0005-0000-0000-0000DE2F0000}"/>
    <cellStyle name="Entrada 3 4 2 6 2" xfId="5994" xr:uid="{00000000-0005-0000-0000-0000DF2F0000}"/>
    <cellStyle name="Entrada 3 4 2 6 2 2" xfId="15148" xr:uid="{00000000-0005-0000-0000-0000E02F0000}"/>
    <cellStyle name="Entrada 3 4 2 6 2 3" xfId="22144" xr:uid="{00000000-0005-0000-0000-0000E12F0000}"/>
    <cellStyle name="Entrada 3 4 2 6 2 4" xfId="24393" xr:uid="{00000000-0005-0000-0000-0000E22F0000}"/>
    <cellStyle name="Entrada 3 4 2 6 2 5" xfId="33039" xr:uid="{00000000-0005-0000-0000-0000E32F0000}"/>
    <cellStyle name="Entrada 3 4 2 6 2 6" xfId="36714" xr:uid="{00000000-0005-0000-0000-0000E42F0000}"/>
    <cellStyle name="Entrada 3 4 2 6 2 7" xfId="39440" xr:uid="{00000000-0005-0000-0000-0000E52F0000}"/>
    <cellStyle name="Entrada 3 4 2 6 3" xfId="14143" xr:uid="{00000000-0005-0000-0000-0000E62F0000}"/>
    <cellStyle name="Entrada 3 4 2 6 4" xfId="21141" xr:uid="{00000000-0005-0000-0000-0000E72F0000}"/>
    <cellStyle name="Entrada 3 4 2 6 5" xfId="27344" xr:uid="{00000000-0005-0000-0000-0000E82F0000}"/>
    <cellStyle name="Entrada 3 4 2 6 6" xfId="24441" xr:uid="{00000000-0005-0000-0000-0000E92F0000}"/>
    <cellStyle name="Entrada 3 4 2 6 7" xfId="32035" xr:uid="{00000000-0005-0000-0000-0000EA2F0000}"/>
    <cellStyle name="Entrada 3 4 2 6 8" xfId="35713" xr:uid="{00000000-0005-0000-0000-0000EB2F0000}"/>
    <cellStyle name="Entrada 3 4 2 6 9" xfId="38624" xr:uid="{00000000-0005-0000-0000-0000EC2F0000}"/>
    <cellStyle name="Entrada 3 4 2 7" xfId="5989" xr:uid="{00000000-0005-0000-0000-0000ED2F0000}"/>
    <cellStyle name="Entrada 3 4 2 7 2" xfId="15143" xr:uid="{00000000-0005-0000-0000-0000EE2F0000}"/>
    <cellStyle name="Entrada 3 4 2 7 3" xfId="22139" xr:uid="{00000000-0005-0000-0000-0000EF2F0000}"/>
    <cellStyle name="Entrada 3 4 2 7 4" xfId="18237" xr:uid="{00000000-0005-0000-0000-0000F02F0000}"/>
    <cellStyle name="Entrada 3 4 2 7 5" xfId="33034" xr:uid="{00000000-0005-0000-0000-0000F12F0000}"/>
    <cellStyle name="Entrada 3 4 2 7 6" xfId="36709" xr:uid="{00000000-0005-0000-0000-0000F22F0000}"/>
    <cellStyle name="Entrada 3 4 2 7 7" xfId="39435" xr:uid="{00000000-0005-0000-0000-0000F32F0000}"/>
    <cellStyle name="Entrada 3 4 2 8" xfId="11523" xr:uid="{00000000-0005-0000-0000-0000F42F0000}"/>
    <cellStyle name="Entrada 3 4 2 9" xfId="18526" xr:uid="{00000000-0005-0000-0000-0000F52F0000}"/>
    <cellStyle name="Entrada 3 4 3" xfId="2393" xr:uid="{00000000-0005-0000-0000-0000F62F0000}"/>
    <cellStyle name="Entrada 3 4 3 10" xfId="22631" xr:uid="{00000000-0005-0000-0000-0000F72F0000}"/>
    <cellStyle name="Entrada 3 4 3 11" xfId="17713" xr:uid="{00000000-0005-0000-0000-0000F82F0000}"/>
    <cellStyle name="Entrada 3 4 3 12" xfId="30132" xr:uid="{00000000-0005-0000-0000-0000F92F0000}"/>
    <cellStyle name="Entrada 3 4 3 13" xfId="34109" xr:uid="{00000000-0005-0000-0000-0000FA2F0000}"/>
    <cellStyle name="Entrada 3 4 3 14" xfId="37671" xr:uid="{00000000-0005-0000-0000-0000FB2F0000}"/>
    <cellStyle name="Entrada 3 4 3 2" xfId="2793" xr:uid="{00000000-0005-0000-0000-0000FC2F0000}"/>
    <cellStyle name="Entrada 3 4 3 2 2" xfId="5996" xr:uid="{00000000-0005-0000-0000-0000FD2F0000}"/>
    <cellStyle name="Entrada 3 4 3 2 2 2" xfId="15150" xr:uid="{00000000-0005-0000-0000-0000FE2F0000}"/>
    <cellStyle name="Entrada 3 4 3 2 2 3" xfId="22146" xr:uid="{00000000-0005-0000-0000-0000FF2F0000}"/>
    <cellStyle name="Entrada 3 4 3 2 2 4" xfId="27185" xr:uid="{00000000-0005-0000-0000-000000300000}"/>
    <cellStyle name="Entrada 3 4 3 2 2 5" xfId="33041" xr:uid="{00000000-0005-0000-0000-000001300000}"/>
    <cellStyle name="Entrada 3 4 3 2 2 6" xfId="36716" xr:uid="{00000000-0005-0000-0000-000002300000}"/>
    <cellStyle name="Entrada 3 4 3 2 2 7" xfId="39442" xr:uid="{00000000-0005-0000-0000-000003300000}"/>
    <cellStyle name="Entrada 3 4 3 2 3" xfId="11947" xr:uid="{00000000-0005-0000-0000-000004300000}"/>
    <cellStyle name="Entrada 3 4 3 2 4" xfId="18950" xr:uid="{00000000-0005-0000-0000-000005300000}"/>
    <cellStyle name="Entrada 3 4 3 2 5" xfId="22733" xr:uid="{00000000-0005-0000-0000-000006300000}"/>
    <cellStyle name="Entrada 3 4 3 2 6" xfId="17883" xr:uid="{00000000-0005-0000-0000-000007300000}"/>
    <cellStyle name="Entrada 3 4 3 2 7" xfId="25916" xr:uid="{00000000-0005-0000-0000-000008300000}"/>
    <cellStyle name="Entrada 3 4 3 2 8" xfId="31099" xr:uid="{00000000-0005-0000-0000-000009300000}"/>
    <cellStyle name="Entrada 3 4 3 2 9" xfId="24184" xr:uid="{00000000-0005-0000-0000-00000A300000}"/>
    <cellStyle name="Entrada 3 4 3 3" xfId="4075" xr:uid="{00000000-0005-0000-0000-00000B300000}"/>
    <cellStyle name="Entrada 3 4 3 3 2" xfId="5997" xr:uid="{00000000-0005-0000-0000-00000C300000}"/>
    <cellStyle name="Entrada 3 4 3 3 2 2" xfId="15151" xr:uid="{00000000-0005-0000-0000-00000D300000}"/>
    <cellStyle name="Entrada 3 4 3 3 2 3" xfId="22147" xr:uid="{00000000-0005-0000-0000-00000E300000}"/>
    <cellStyle name="Entrada 3 4 3 3 2 4" xfId="17071" xr:uid="{00000000-0005-0000-0000-00000F300000}"/>
    <cellStyle name="Entrada 3 4 3 3 2 5" xfId="33042" xr:uid="{00000000-0005-0000-0000-000010300000}"/>
    <cellStyle name="Entrada 3 4 3 3 2 6" xfId="36717" xr:uid="{00000000-0005-0000-0000-000011300000}"/>
    <cellStyle name="Entrada 3 4 3 3 2 7" xfId="39443" xr:uid="{00000000-0005-0000-0000-000012300000}"/>
    <cellStyle name="Entrada 3 4 3 3 3" xfId="13229" xr:uid="{00000000-0005-0000-0000-000013300000}"/>
    <cellStyle name="Entrada 3 4 3 3 4" xfId="20227" xr:uid="{00000000-0005-0000-0000-000014300000}"/>
    <cellStyle name="Entrada 3 4 3 3 5" xfId="17612" xr:uid="{00000000-0005-0000-0000-000015300000}"/>
    <cellStyle name="Entrada 3 4 3 3 6" xfId="28137" xr:uid="{00000000-0005-0000-0000-000016300000}"/>
    <cellStyle name="Entrada 3 4 3 3 7" xfId="29367" xr:uid="{00000000-0005-0000-0000-000017300000}"/>
    <cellStyle name="Entrada 3 4 3 3 8" xfId="31852" xr:uid="{00000000-0005-0000-0000-000018300000}"/>
    <cellStyle name="Entrada 3 4 3 3 9" xfId="35506" xr:uid="{00000000-0005-0000-0000-000019300000}"/>
    <cellStyle name="Entrada 3 4 3 4" xfId="4513" xr:uid="{00000000-0005-0000-0000-00001A300000}"/>
    <cellStyle name="Entrada 3 4 3 4 2" xfId="5998" xr:uid="{00000000-0005-0000-0000-00001B300000}"/>
    <cellStyle name="Entrada 3 4 3 4 2 2" xfId="15152" xr:uid="{00000000-0005-0000-0000-00001C300000}"/>
    <cellStyle name="Entrada 3 4 3 4 2 3" xfId="22148" xr:uid="{00000000-0005-0000-0000-00001D300000}"/>
    <cellStyle name="Entrada 3 4 3 4 2 4" xfId="27186" xr:uid="{00000000-0005-0000-0000-00001E300000}"/>
    <cellStyle name="Entrada 3 4 3 4 2 5" xfId="33043" xr:uid="{00000000-0005-0000-0000-00001F300000}"/>
    <cellStyle name="Entrada 3 4 3 4 2 6" xfId="36718" xr:uid="{00000000-0005-0000-0000-000020300000}"/>
    <cellStyle name="Entrada 3 4 3 4 2 7" xfId="39444" xr:uid="{00000000-0005-0000-0000-000021300000}"/>
    <cellStyle name="Entrada 3 4 3 4 3" xfId="13667" xr:uid="{00000000-0005-0000-0000-000022300000}"/>
    <cellStyle name="Entrada 3 4 3 4 4" xfId="20665" xr:uid="{00000000-0005-0000-0000-000023300000}"/>
    <cellStyle name="Entrada 3 4 3 4 5" xfId="17186" xr:uid="{00000000-0005-0000-0000-000024300000}"/>
    <cellStyle name="Entrada 3 4 3 4 6" xfId="29238" xr:uid="{00000000-0005-0000-0000-000025300000}"/>
    <cellStyle name="Entrada 3 4 3 4 7" xfId="28464" xr:uid="{00000000-0005-0000-0000-000026300000}"/>
    <cellStyle name="Entrada 3 4 3 4 8" xfId="29716" xr:uid="{00000000-0005-0000-0000-000027300000}"/>
    <cellStyle name="Entrada 3 4 3 4 9" xfId="31592" xr:uid="{00000000-0005-0000-0000-000028300000}"/>
    <cellStyle name="Entrada 3 4 3 5" xfId="4767" xr:uid="{00000000-0005-0000-0000-000029300000}"/>
    <cellStyle name="Entrada 3 4 3 5 2" xfId="5999" xr:uid="{00000000-0005-0000-0000-00002A300000}"/>
    <cellStyle name="Entrada 3 4 3 5 2 2" xfId="15153" xr:uid="{00000000-0005-0000-0000-00002B300000}"/>
    <cellStyle name="Entrada 3 4 3 5 2 3" xfId="22149" xr:uid="{00000000-0005-0000-0000-00002C300000}"/>
    <cellStyle name="Entrada 3 4 3 5 2 4" xfId="17297" xr:uid="{00000000-0005-0000-0000-00002D300000}"/>
    <cellStyle name="Entrada 3 4 3 5 2 5" xfId="33044" xr:uid="{00000000-0005-0000-0000-00002E300000}"/>
    <cellStyle name="Entrada 3 4 3 5 2 6" xfId="36719" xr:uid="{00000000-0005-0000-0000-00002F300000}"/>
    <cellStyle name="Entrada 3 4 3 5 2 7" xfId="39445" xr:uid="{00000000-0005-0000-0000-000030300000}"/>
    <cellStyle name="Entrada 3 4 3 5 3" xfId="13921" xr:uid="{00000000-0005-0000-0000-000031300000}"/>
    <cellStyle name="Entrada 3 4 3 5 4" xfId="20919" xr:uid="{00000000-0005-0000-0000-000032300000}"/>
    <cellStyle name="Entrada 3 4 3 5 5" xfId="27451" xr:uid="{00000000-0005-0000-0000-000033300000}"/>
    <cellStyle name="Entrada 3 4 3 5 6" xfId="27884" xr:uid="{00000000-0005-0000-0000-000034300000}"/>
    <cellStyle name="Entrada 3 4 3 5 7" xfId="29072" xr:uid="{00000000-0005-0000-0000-000035300000}"/>
    <cellStyle name="Entrada 3 4 3 5 8" xfId="17872" xr:uid="{00000000-0005-0000-0000-000036300000}"/>
    <cellStyle name="Entrada 3 4 3 5 9" xfId="27291" xr:uid="{00000000-0005-0000-0000-000037300000}"/>
    <cellStyle name="Entrada 3 4 3 6" xfId="5013" xr:uid="{00000000-0005-0000-0000-000038300000}"/>
    <cellStyle name="Entrada 3 4 3 6 2" xfId="6000" xr:uid="{00000000-0005-0000-0000-000039300000}"/>
    <cellStyle name="Entrada 3 4 3 6 2 2" xfId="15154" xr:uid="{00000000-0005-0000-0000-00003A300000}"/>
    <cellStyle name="Entrada 3 4 3 6 2 3" xfId="22150" xr:uid="{00000000-0005-0000-0000-00003B300000}"/>
    <cellStyle name="Entrada 3 4 3 6 2 4" xfId="22851" xr:uid="{00000000-0005-0000-0000-00003C300000}"/>
    <cellStyle name="Entrada 3 4 3 6 2 5" xfId="33045" xr:uid="{00000000-0005-0000-0000-00003D300000}"/>
    <cellStyle name="Entrada 3 4 3 6 2 6" xfId="36720" xr:uid="{00000000-0005-0000-0000-00003E300000}"/>
    <cellStyle name="Entrada 3 4 3 6 2 7" xfId="39446" xr:uid="{00000000-0005-0000-0000-00003F300000}"/>
    <cellStyle name="Entrada 3 4 3 6 3" xfId="14167" xr:uid="{00000000-0005-0000-0000-000040300000}"/>
    <cellStyle name="Entrada 3 4 3 6 4" xfId="21165" xr:uid="{00000000-0005-0000-0000-000041300000}"/>
    <cellStyle name="Entrada 3 4 3 6 5" xfId="27333" xr:uid="{00000000-0005-0000-0000-000042300000}"/>
    <cellStyle name="Entrada 3 4 3 6 6" xfId="26781" xr:uid="{00000000-0005-0000-0000-000043300000}"/>
    <cellStyle name="Entrada 3 4 3 6 7" xfId="32059" xr:uid="{00000000-0005-0000-0000-000044300000}"/>
    <cellStyle name="Entrada 3 4 3 6 8" xfId="35737" xr:uid="{00000000-0005-0000-0000-000045300000}"/>
    <cellStyle name="Entrada 3 4 3 6 9" xfId="38648" xr:uid="{00000000-0005-0000-0000-000046300000}"/>
    <cellStyle name="Entrada 3 4 3 7" xfId="5995" xr:uid="{00000000-0005-0000-0000-000047300000}"/>
    <cellStyle name="Entrada 3 4 3 7 2" xfId="15149" xr:uid="{00000000-0005-0000-0000-000048300000}"/>
    <cellStyle name="Entrada 3 4 3 7 3" xfId="22145" xr:uid="{00000000-0005-0000-0000-000049300000}"/>
    <cellStyle name="Entrada 3 4 3 7 4" xfId="10041" xr:uid="{00000000-0005-0000-0000-00004A300000}"/>
    <cellStyle name="Entrada 3 4 3 7 5" xfId="33040" xr:uid="{00000000-0005-0000-0000-00004B300000}"/>
    <cellStyle name="Entrada 3 4 3 7 6" xfId="36715" xr:uid="{00000000-0005-0000-0000-00004C300000}"/>
    <cellStyle name="Entrada 3 4 3 7 7" xfId="39441" xr:uid="{00000000-0005-0000-0000-00004D300000}"/>
    <cellStyle name="Entrada 3 4 3 8" xfId="11547" xr:uid="{00000000-0005-0000-0000-00004E300000}"/>
    <cellStyle name="Entrada 3 4 3 9" xfId="18550" xr:uid="{00000000-0005-0000-0000-00004F300000}"/>
    <cellStyle name="Entrada 3 4 4" xfId="2417" xr:uid="{00000000-0005-0000-0000-000050300000}"/>
    <cellStyle name="Entrada 3 4 4 10" xfId="21292" xr:uid="{00000000-0005-0000-0000-000051300000}"/>
    <cellStyle name="Entrada 3 4 4 11" xfId="17891" xr:uid="{00000000-0005-0000-0000-000052300000}"/>
    <cellStyle name="Entrada 3 4 4 12" xfId="22716" xr:uid="{00000000-0005-0000-0000-000053300000}"/>
    <cellStyle name="Entrada 3 4 4 13" xfId="29169" xr:uid="{00000000-0005-0000-0000-000054300000}"/>
    <cellStyle name="Entrada 3 4 4 14" xfId="31434" xr:uid="{00000000-0005-0000-0000-000055300000}"/>
    <cellStyle name="Entrada 3 4 4 2" xfId="2817" xr:uid="{00000000-0005-0000-0000-000056300000}"/>
    <cellStyle name="Entrada 3 4 4 2 2" xfId="6002" xr:uid="{00000000-0005-0000-0000-000057300000}"/>
    <cellStyle name="Entrada 3 4 4 2 2 2" xfId="15156" xr:uid="{00000000-0005-0000-0000-000058300000}"/>
    <cellStyle name="Entrada 3 4 4 2 2 3" xfId="22152" xr:uid="{00000000-0005-0000-0000-000059300000}"/>
    <cellStyle name="Entrada 3 4 4 2 2 4" xfId="24297" xr:uid="{00000000-0005-0000-0000-00005A300000}"/>
    <cellStyle name="Entrada 3 4 4 2 2 5" xfId="33047" xr:uid="{00000000-0005-0000-0000-00005B300000}"/>
    <cellStyle name="Entrada 3 4 4 2 2 6" xfId="36722" xr:uid="{00000000-0005-0000-0000-00005C300000}"/>
    <cellStyle name="Entrada 3 4 4 2 2 7" xfId="39448" xr:uid="{00000000-0005-0000-0000-00005D300000}"/>
    <cellStyle name="Entrada 3 4 4 2 3" xfId="11971" xr:uid="{00000000-0005-0000-0000-00005E300000}"/>
    <cellStyle name="Entrada 3 4 4 2 4" xfId="18974" xr:uid="{00000000-0005-0000-0000-00005F300000}"/>
    <cellStyle name="Entrada 3 4 4 2 5" xfId="28375" xr:uid="{00000000-0005-0000-0000-000060300000}"/>
    <cellStyle name="Entrada 3 4 4 2 6" xfId="26357" xr:uid="{00000000-0005-0000-0000-000061300000}"/>
    <cellStyle name="Entrada 3 4 4 2 7" xfId="20040" xr:uid="{00000000-0005-0000-0000-000062300000}"/>
    <cellStyle name="Entrada 3 4 4 2 8" xfId="30889" xr:uid="{00000000-0005-0000-0000-000063300000}"/>
    <cellStyle name="Entrada 3 4 4 2 9" xfId="31411" xr:uid="{00000000-0005-0000-0000-000064300000}"/>
    <cellStyle name="Entrada 3 4 4 3" xfId="4099" xr:uid="{00000000-0005-0000-0000-000065300000}"/>
    <cellStyle name="Entrada 3 4 4 3 2" xfId="6003" xr:uid="{00000000-0005-0000-0000-000066300000}"/>
    <cellStyle name="Entrada 3 4 4 3 2 2" xfId="15157" xr:uid="{00000000-0005-0000-0000-000067300000}"/>
    <cellStyle name="Entrada 3 4 4 3 2 3" xfId="22153" xr:uid="{00000000-0005-0000-0000-000068300000}"/>
    <cellStyle name="Entrada 3 4 4 3 2 4" xfId="27188" xr:uid="{00000000-0005-0000-0000-000069300000}"/>
    <cellStyle name="Entrada 3 4 4 3 2 5" xfId="33048" xr:uid="{00000000-0005-0000-0000-00006A300000}"/>
    <cellStyle name="Entrada 3 4 4 3 2 6" xfId="36723" xr:uid="{00000000-0005-0000-0000-00006B300000}"/>
    <cellStyle name="Entrada 3 4 4 3 2 7" xfId="39449" xr:uid="{00000000-0005-0000-0000-00006C300000}"/>
    <cellStyle name="Entrada 3 4 4 3 3" xfId="13253" xr:uid="{00000000-0005-0000-0000-00006D300000}"/>
    <cellStyle name="Entrada 3 4 4 3 4" xfId="20251" xr:uid="{00000000-0005-0000-0000-00006E300000}"/>
    <cellStyle name="Entrada 3 4 4 3 5" xfId="27782" xr:uid="{00000000-0005-0000-0000-00006F300000}"/>
    <cellStyle name="Entrada 3 4 4 3 6" xfId="23081" xr:uid="{00000000-0005-0000-0000-000070300000}"/>
    <cellStyle name="Entrada 3 4 4 3 7" xfId="27278" xr:uid="{00000000-0005-0000-0000-000071300000}"/>
    <cellStyle name="Entrada 3 4 4 3 8" xfId="31160" xr:uid="{00000000-0005-0000-0000-000072300000}"/>
    <cellStyle name="Entrada 3 4 4 3 9" xfId="35031" xr:uid="{00000000-0005-0000-0000-000073300000}"/>
    <cellStyle name="Entrada 3 4 4 4" xfId="4537" xr:uid="{00000000-0005-0000-0000-000074300000}"/>
    <cellStyle name="Entrada 3 4 4 4 2" xfId="6004" xr:uid="{00000000-0005-0000-0000-000075300000}"/>
    <cellStyle name="Entrada 3 4 4 4 2 2" xfId="15158" xr:uid="{00000000-0005-0000-0000-000076300000}"/>
    <cellStyle name="Entrada 3 4 4 4 2 3" xfId="22154" xr:uid="{00000000-0005-0000-0000-000077300000}"/>
    <cellStyle name="Entrada 3 4 4 4 2 4" xfId="18321" xr:uid="{00000000-0005-0000-0000-000078300000}"/>
    <cellStyle name="Entrada 3 4 4 4 2 5" xfId="33049" xr:uid="{00000000-0005-0000-0000-000079300000}"/>
    <cellStyle name="Entrada 3 4 4 4 2 6" xfId="36724" xr:uid="{00000000-0005-0000-0000-00007A300000}"/>
    <cellStyle name="Entrada 3 4 4 4 2 7" xfId="39450" xr:uid="{00000000-0005-0000-0000-00007B300000}"/>
    <cellStyle name="Entrada 3 4 4 4 3" xfId="13691" xr:uid="{00000000-0005-0000-0000-00007C300000}"/>
    <cellStyle name="Entrada 3 4 4 4 4" xfId="20689" xr:uid="{00000000-0005-0000-0000-00007D300000}"/>
    <cellStyle name="Entrada 3 4 4 4 5" xfId="27567" xr:uid="{00000000-0005-0000-0000-00007E300000}"/>
    <cellStyle name="Entrada 3 4 4 4 6" xfId="19592" xr:uid="{00000000-0005-0000-0000-00007F300000}"/>
    <cellStyle name="Entrada 3 4 4 4 7" xfId="24970" xr:uid="{00000000-0005-0000-0000-000080300000}"/>
    <cellStyle name="Entrada 3 4 4 4 8" xfId="32249" xr:uid="{00000000-0005-0000-0000-000081300000}"/>
    <cellStyle name="Entrada 3 4 4 4 9" xfId="35924" xr:uid="{00000000-0005-0000-0000-000082300000}"/>
    <cellStyle name="Entrada 3 4 4 5" xfId="4791" xr:uid="{00000000-0005-0000-0000-000083300000}"/>
    <cellStyle name="Entrada 3 4 4 5 2" xfId="6005" xr:uid="{00000000-0005-0000-0000-000084300000}"/>
    <cellStyle name="Entrada 3 4 4 5 2 2" xfId="15159" xr:uid="{00000000-0005-0000-0000-000085300000}"/>
    <cellStyle name="Entrada 3 4 4 5 2 3" xfId="22155" xr:uid="{00000000-0005-0000-0000-000086300000}"/>
    <cellStyle name="Entrada 3 4 4 5 2 4" xfId="24865" xr:uid="{00000000-0005-0000-0000-000087300000}"/>
    <cellStyle name="Entrada 3 4 4 5 2 5" xfId="33050" xr:uid="{00000000-0005-0000-0000-000088300000}"/>
    <cellStyle name="Entrada 3 4 4 5 2 6" xfId="36725" xr:uid="{00000000-0005-0000-0000-000089300000}"/>
    <cellStyle name="Entrada 3 4 4 5 2 7" xfId="39451" xr:uid="{00000000-0005-0000-0000-00008A300000}"/>
    <cellStyle name="Entrada 3 4 4 5 3" xfId="13945" xr:uid="{00000000-0005-0000-0000-00008B300000}"/>
    <cellStyle name="Entrada 3 4 4 5 4" xfId="20943" xr:uid="{00000000-0005-0000-0000-00008C300000}"/>
    <cellStyle name="Entrada 3 4 4 5 5" xfId="27427" xr:uid="{00000000-0005-0000-0000-00008D300000}"/>
    <cellStyle name="Entrada 3 4 4 5 6" xfId="28609" xr:uid="{00000000-0005-0000-0000-00008E300000}"/>
    <cellStyle name="Entrada 3 4 4 5 7" xfId="19789" xr:uid="{00000000-0005-0000-0000-00008F300000}"/>
    <cellStyle name="Entrada 3 4 4 5 8" xfId="29724" xr:uid="{00000000-0005-0000-0000-000090300000}"/>
    <cellStyle name="Entrada 3 4 4 5 9" xfId="31594" xr:uid="{00000000-0005-0000-0000-000091300000}"/>
    <cellStyle name="Entrada 3 4 4 6" xfId="5037" xr:uid="{00000000-0005-0000-0000-000092300000}"/>
    <cellStyle name="Entrada 3 4 4 6 2" xfId="6006" xr:uid="{00000000-0005-0000-0000-000093300000}"/>
    <cellStyle name="Entrada 3 4 4 6 2 2" xfId="15160" xr:uid="{00000000-0005-0000-0000-000094300000}"/>
    <cellStyle name="Entrada 3 4 4 6 2 3" xfId="22156" xr:uid="{00000000-0005-0000-0000-000095300000}"/>
    <cellStyle name="Entrada 3 4 4 6 2 4" xfId="24864" xr:uid="{00000000-0005-0000-0000-000096300000}"/>
    <cellStyle name="Entrada 3 4 4 6 2 5" xfId="33051" xr:uid="{00000000-0005-0000-0000-000097300000}"/>
    <cellStyle name="Entrada 3 4 4 6 2 6" xfId="36726" xr:uid="{00000000-0005-0000-0000-000098300000}"/>
    <cellStyle name="Entrada 3 4 4 6 2 7" xfId="39452" xr:uid="{00000000-0005-0000-0000-000099300000}"/>
    <cellStyle name="Entrada 3 4 4 6 3" xfId="14191" xr:uid="{00000000-0005-0000-0000-00009A300000}"/>
    <cellStyle name="Entrada 3 4 4 6 4" xfId="21189" xr:uid="{00000000-0005-0000-0000-00009B300000}"/>
    <cellStyle name="Entrada 3 4 4 6 5" xfId="24274" xr:uid="{00000000-0005-0000-0000-00009C300000}"/>
    <cellStyle name="Entrada 3 4 4 6 6" xfId="19783" xr:uid="{00000000-0005-0000-0000-00009D300000}"/>
    <cellStyle name="Entrada 3 4 4 6 7" xfId="32083" xr:uid="{00000000-0005-0000-0000-00009E300000}"/>
    <cellStyle name="Entrada 3 4 4 6 8" xfId="35761" xr:uid="{00000000-0005-0000-0000-00009F300000}"/>
    <cellStyle name="Entrada 3 4 4 6 9" xfId="38672" xr:uid="{00000000-0005-0000-0000-0000A0300000}"/>
    <cellStyle name="Entrada 3 4 4 7" xfId="6001" xr:uid="{00000000-0005-0000-0000-0000A1300000}"/>
    <cellStyle name="Entrada 3 4 4 7 2" xfId="15155" xr:uid="{00000000-0005-0000-0000-0000A2300000}"/>
    <cellStyle name="Entrada 3 4 4 7 3" xfId="22151" xr:uid="{00000000-0005-0000-0000-0000A3300000}"/>
    <cellStyle name="Entrada 3 4 4 7 4" xfId="27187" xr:uid="{00000000-0005-0000-0000-0000A4300000}"/>
    <cellStyle name="Entrada 3 4 4 7 5" xfId="33046" xr:uid="{00000000-0005-0000-0000-0000A5300000}"/>
    <cellStyle name="Entrada 3 4 4 7 6" xfId="36721" xr:uid="{00000000-0005-0000-0000-0000A6300000}"/>
    <cellStyle name="Entrada 3 4 4 7 7" xfId="39447" xr:uid="{00000000-0005-0000-0000-0000A7300000}"/>
    <cellStyle name="Entrada 3 4 4 8" xfId="11571" xr:uid="{00000000-0005-0000-0000-0000A8300000}"/>
    <cellStyle name="Entrada 3 4 4 9" xfId="18574" xr:uid="{00000000-0005-0000-0000-0000A9300000}"/>
    <cellStyle name="Entrada 3 4 5" xfId="2619" xr:uid="{00000000-0005-0000-0000-0000AA300000}"/>
    <cellStyle name="Entrada 3 4 5 10" xfId="28931" xr:uid="{00000000-0005-0000-0000-0000AB300000}"/>
    <cellStyle name="Entrada 3 4 5 11" xfId="30024" xr:uid="{00000000-0005-0000-0000-0000AC300000}"/>
    <cellStyle name="Entrada 3 4 5 12" xfId="33999" xr:uid="{00000000-0005-0000-0000-0000AD300000}"/>
    <cellStyle name="Entrada 3 4 5 13" xfId="37561" xr:uid="{00000000-0005-0000-0000-0000AE300000}"/>
    <cellStyle name="Entrada 3 4 5 2" xfId="3912" xr:uid="{00000000-0005-0000-0000-0000AF300000}"/>
    <cellStyle name="Entrada 3 4 5 2 2" xfId="6008" xr:uid="{00000000-0005-0000-0000-0000B0300000}"/>
    <cellStyle name="Entrada 3 4 5 2 2 2" xfId="15162" xr:uid="{00000000-0005-0000-0000-0000B1300000}"/>
    <cellStyle name="Entrada 3 4 5 2 2 3" xfId="22158" xr:uid="{00000000-0005-0000-0000-0000B2300000}"/>
    <cellStyle name="Entrada 3 4 5 2 2 4" xfId="28934" xr:uid="{00000000-0005-0000-0000-0000B3300000}"/>
    <cellStyle name="Entrada 3 4 5 2 2 5" xfId="33053" xr:uid="{00000000-0005-0000-0000-0000B4300000}"/>
    <cellStyle name="Entrada 3 4 5 2 2 6" xfId="36728" xr:uid="{00000000-0005-0000-0000-0000B5300000}"/>
    <cellStyle name="Entrada 3 4 5 2 2 7" xfId="39454" xr:uid="{00000000-0005-0000-0000-0000B6300000}"/>
    <cellStyle name="Entrada 3 4 5 2 3" xfId="13066" xr:uid="{00000000-0005-0000-0000-0000B7300000}"/>
    <cellStyle name="Entrada 3 4 5 2 4" xfId="20064" xr:uid="{00000000-0005-0000-0000-0000B8300000}"/>
    <cellStyle name="Entrada 3 4 5 2 5" xfId="9528" xr:uid="{00000000-0005-0000-0000-0000B9300000}"/>
    <cellStyle name="Entrada 3 4 5 2 6" xfId="28555" xr:uid="{00000000-0005-0000-0000-0000BA300000}"/>
    <cellStyle name="Entrada 3 4 5 2 7" xfId="21366" xr:uid="{00000000-0005-0000-0000-0000BB300000}"/>
    <cellStyle name="Entrada 3 4 5 2 8" xfId="33470" xr:uid="{00000000-0005-0000-0000-0000BC300000}"/>
    <cellStyle name="Entrada 3 4 5 2 9" xfId="37143" xr:uid="{00000000-0005-0000-0000-0000BD300000}"/>
    <cellStyle name="Entrada 3 4 5 3" xfId="4351" xr:uid="{00000000-0005-0000-0000-0000BE300000}"/>
    <cellStyle name="Entrada 3 4 5 3 2" xfId="6009" xr:uid="{00000000-0005-0000-0000-0000BF300000}"/>
    <cellStyle name="Entrada 3 4 5 3 2 2" xfId="15163" xr:uid="{00000000-0005-0000-0000-0000C0300000}"/>
    <cellStyle name="Entrada 3 4 5 3 2 3" xfId="22159" xr:uid="{00000000-0005-0000-0000-0000C1300000}"/>
    <cellStyle name="Entrada 3 4 5 3 2 4" xfId="17508" xr:uid="{00000000-0005-0000-0000-0000C2300000}"/>
    <cellStyle name="Entrada 3 4 5 3 2 5" xfId="33054" xr:uid="{00000000-0005-0000-0000-0000C3300000}"/>
    <cellStyle name="Entrada 3 4 5 3 2 6" xfId="36729" xr:uid="{00000000-0005-0000-0000-0000C4300000}"/>
    <cellStyle name="Entrada 3 4 5 3 2 7" xfId="39455" xr:uid="{00000000-0005-0000-0000-0000C5300000}"/>
    <cellStyle name="Entrada 3 4 5 3 3" xfId="13505" xr:uid="{00000000-0005-0000-0000-0000C6300000}"/>
    <cellStyle name="Entrada 3 4 5 3 4" xfId="20503" xr:uid="{00000000-0005-0000-0000-0000C7300000}"/>
    <cellStyle name="Entrada 3 4 5 3 5" xfId="27659" xr:uid="{00000000-0005-0000-0000-0000C8300000}"/>
    <cellStyle name="Entrada 3 4 5 3 6" xfId="28153" xr:uid="{00000000-0005-0000-0000-0000C9300000}"/>
    <cellStyle name="Entrada 3 4 5 3 7" xfId="17334" xr:uid="{00000000-0005-0000-0000-0000CA300000}"/>
    <cellStyle name="Entrada 3 4 5 3 8" xfId="31721" xr:uid="{00000000-0005-0000-0000-0000CB300000}"/>
    <cellStyle name="Entrada 3 4 5 3 9" xfId="35401" xr:uid="{00000000-0005-0000-0000-0000CC300000}"/>
    <cellStyle name="Entrada 3 4 5 4" xfId="4605" xr:uid="{00000000-0005-0000-0000-0000CD300000}"/>
    <cellStyle name="Entrada 3 4 5 4 2" xfId="6010" xr:uid="{00000000-0005-0000-0000-0000CE300000}"/>
    <cellStyle name="Entrada 3 4 5 4 2 2" xfId="15164" xr:uid="{00000000-0005-0000-0000-0000CF300000}"/>
    <cellStyle name="Entrada 3 4 5 4 2 3" xfId="22160" xr:uid="{00000000-0005-0000-0000-0000D0300000}"/>
    <cellStyle name="Entrada 3 4 5 4 2 4" xfId="27192" xr:uid="{00000000-0005-0000-0000-0000D1300000}"/>
    <cellStyle name="Entrada 3 4 5 4 2 5" xfId="33055" xr:uid="{00000000-0005-0000-0000-0000D2300000}"/>
    <cellStyle name="Entrada 3 4 5 4 2 6" xfId="36730" xr:uid="{00000000-0005-0000-0000-0000D3300000}"/>
    <cellStyle name="Entrada 3 4 5 4 2 7" xfId="39456" xr:uid="{00000000-0005-0000-0000-0000D4300000}"/>
    <cellStyle name="Entrada 3 4 5 4 3" xfId="13759" xr:uid="{00000000-0005-0000-0000-0000D5300000}"/>
    <cellStyle name="Entrada 3 4 5 4 4" xfId="20757" xr:uid="{00000000-0005-0000-0000-0000D6300000}"/>
    <cellStyle name="Entrada 3 4 5 4 5" xfId="24770" xr:uid="{00000000-0005-0000-0000-0000D7300000}"/>
    <cellStyle name="Entrada 3 4 5 4 6" xfId="24449" xr:uid="{00000000-0005-0000-0000-0000D8300000}"/>
    <cellStyle name="Entrada 3 4 5 4 7" xfId="24973" xr:uid="{00000000-0005-0000-0000-0000D9300000}"/>
    <cellStyle name="Entrada 3 4 5 4 8" xfId="32217" xr:uid="{00000000-0005-0000-0000-0000DA300000}"/>
    <cellStyle name="Entrada 3 4 5 4 9" xfId="35892" xr:uid="{00000000-0005-0000-0000-0000DB300000}"/>
    <cellStyle name="Entrada 3 4 5 5" xfId="4851" xr:uid="{00000000-0005-0000-0000-0000DC300000}"/>
    <cellStyle name="Entrada 3 4 5 5 2" xfId="6011" xr:uid="{00000000-0005-0000-0000-0000DD300000}"/>
    <cellStyle name="Entrada 3 4 5 5 2 2" xfId="15165" xr:uid="{00000000-0005-0000-0000-0000DE300000}"/>
    <cellStyle name="Entrada 3 4 5 5 2 3" xfId="22161" xr:uid="{00000000-0005-0000-0000-0000DF300000}"/>
    <cellStyle name="Entrada 3 4 5 5 2 4" xfId="27191" xr:uid="{00000000-0005-0000-0000-0000E0300000}"/>
    <cellStyle name="Entrada 3 4 5 5 2 5" xfId="33056" xr:uid="{00000000-0005-0000-0000-0000E1300000}"/>
    <cellStyle name="Entrada 3 4 5 5 2 6" xfId="36731" xr:uid="{00000000-0005-0000-0000-0000E2300000}"/>
    <cellStyle name="Entrada 3 4 5 5 2 7" xfId="39457" xr:uid="{00000000-0005-0000-0000-0000E3300000}"/>
    <cellStyle name="Entrada 3 4 5 5 3" xfId="14005" xr:uid="{00000000-0005-0000-0000-0000E4300000}"/>
    <cellStyle name="Entrada 3 4 5 5 4" xfId="21003" xr:uid="{00000000-0005-0000-0000-0000E5300000}"/>
    <cellStyle name="Entrada 3 4 5 5 5" xfId="27413" xr:uid="{00000000-0005-0000-0000-0000E6300000}"/>
    <cellStyle name="Entrada 3 4 5 5 6" xfId="28868" xr:uid="{00000000-0005-0000-0000-0000E7300000}"/>
    <cellStyle name="Entrada 3 4 5 5 7" xfId="17348" xr:uid="{00000000-0005-0000-0000-0000E8300000}"/>
    <cellStyle name="Entrada 3 4 5 5 8" xfId="32103" xr:uid="{00000000-0005-0000-0000-0000E9300000}"/>
    <cellStyle name="Entrada 3 4 5 5 9" xfId="35778" xr:uid="{00000000-0005-0000-0000-0000EA300000}"/>
    <cellStyle name="Entrada 3 4 5 6" xfId="6007" xr:uid="{00000000-0005-0000-0000-0000EB300000}"/>
    <cellStyle name="Entrada 3 4 5 6 2" xfId="15161" xr:uid="{00000000-0005-0000-0000-0000EC300000}"/>
    <cellStyle name="Entrada 3 4 5 6 3" xfId="22157" xr:uid="{00000000-0005-0000-0000-0000ED300000}"/>
    <cellStyle name="Entrada 3 4 5 6 4" xfId="24857" xr:uid="{00000000-0005-0000-0000-0000EE300000}"/>
    <cellStyle name="Entrada 3 4 5 6 5" xfId="33052" xr:uid="{00000000-0005-0000-0000-0000EF300000}"/>
    <cellStyle name="Entrada 3 4 5 6 6" xfId="36727" xr:uid="{00000000-0005-0000-0000-0000F0300000}"/>
    <cellStyle name="Entrada 3 4 5 6 7" xfId="39453" xr:uid="{00000000-0005-0000-0000-0000F1300000}"/>
    <cellStyle name="Entrada 3 4 5 7" xfId="11773" xr:uid="{00000000-0005-0000-0000-0000F2300000}"/>
    <cellStyle name="Entrada 3 4 5 8" xfId="18776" xr:uid="{00000000-0005-0000-0000-0000F3300000}"/>
    <cellStyle name="Entrada 3 4 5 9" xfId="23226" xr:uid="{00000000-0005-0000-0000-0000F4300000}"/>
    <cellStyle name="Entrada 3 4 6" xfId="2218" xr:uid="{00000000-0005-0000-0000-0000F5300000}"/>
    <cellStyle name="Entrada 3 4 6 2" xfId="6012" xr:uid="{00000000-0005-0000-0000-0000F6300000}"/>
    <cellStyle name="Entrada 3 4 6 2 2" xfId="15166" xr:uid="{00000000-0005-0000-0000-0000F7300000}"/>
    <cellStyle name="Entrada 3 4 6 2 3" xfId="22162" xr:uid="{00000000-0005-0000-0000-0000F8300000}"/>
    <cellStyle name="Entrada 3 4 6 2 4" xfId="18589" xr:uid="{00000000-0005-0000-0000-0000F9300000}"/>
    <cellStyle name="Entrada 3 4 6 2 5" xfId="33057" xr:uid="{00000000-0005-0000-0000-0000FA300000}"/>
    <cellStyle name="Entrada 3 4 6 2 6" xfId="36732" xr:uid="{00000000-0005-0000-0000-0000FB300000}"/>
    <cellStyle name="Entrada 3 4 6 2 7" xfId="39458" xr:uid="{00000000-0005-0000-0000-0000FC300000}"/>
    <cellStyle name="Entrada 3 4 6 3" xfId="11372" xr:uid="{00000000-0005-0000-0000-0000FD300000}"/>
    <cellStyle name="Entrada 3 4 6 4" xfId="18375" xr:uid="{00000000-0005-0000-0000-0000FE300000}"/>
    <cellStyle name="Entrada 3 4 6 5" xfId="25314" xr:uid="{00000000-0005-0000-0000-0000FF300000}"/>
    <cellStyle name="Entrada 3 4 6 6" xfId="22588" xr:uid="{00000000-0005-0000-0000-000000310000}"/>
    <cellStyle name="Entrada 3 4 6 7" xfId="30221" xr:uid="{00000000-0005-0000-0000-000001310000}"/>
    <cellStyle name="Entrada 3 4 6 8" xfId="30219" xr:uid="{00000000-0005-0000-0000-000002310000}"/>
    <cellStyle name="Entrada 3 4 6 9" xfId="30865" xr:uid="{00000000-0005-0000-0000-000003310000}"/>
    <cellStyle name="Entrada 3 4 7" xfId="10296" xr:uid="{00000000-0005-0000-0000-000004310000}"/>
    <cellStyle name="Entrada 3 4 8" xfId="10095" xr:uid="{00000000-0005-0000-0000-000005310000}"/>
    <cellStyle name="Entrada 3 4 9" xfId="17132" xr:uid="{00000000-0005-0000-0000-000006310000}"/>
    <cellStyle name="Entrada 3 5" xfId="1143" xr:uid="{00000000-0005-0000-0000-000007310000}"/>
    <cellStyle name="Entrada 3 5 10" xfId="3160" xr:uid="{00000000-0005-0000-0000-000008310000}"/>
    <cellStyle name="Entrada 3 5 10 2" xfId="6013" xr:uid="{00000000-0005-0000-0000-000009310000}"/>
    <cellStyle name="Entrada 3 5 10 2 2" xfId="15167" xr:uid="{00000000-0005-0000-0000-00000A310000}"/>
    <cellStyle name="Entrada 3 5 10 2 3" xfId="22163" xr:uid="{00000000-0005-0000-0000-00000B310000}"/>
    <cellStyle name="Entrada 3 5 10 2 4" xfId="27193" xr:uid="{00000000-0005-0000-0000-00000C310000}"/>
    <cellStyle name="Entrada 3 5 10 2 5" xfId="33058" xr:uid="{00000000-0005-0000-0000-00000D310000}"/>
    <cellStyle name="Entrada 3 5 10 2 6" xfId="36733" xr:uid="{00000000-0005-0000-0000-00000E310000}"/>
    <cellStyle name="Entrada 3 5 10 2 7" xfId="39459" xr:uid="{00000000-0005-0000-0000-00000F310000}"/>
    <cellStyle name="Entrada 3 5 10 3" xfId="12314" xr:uid="{00000000-0005-0000-0000-000010310000}"/>
    <cellStyle name="Entrada 3 5 10 4" xfId="19317" xr:uid="{00000000-0005-0000-0000-000011310000}"/>
    <cellStyle name="Entrada 3 5 10 5" xfId="18331" xr:uid="{00000000-0005-0000-0000-000012310000}"/>
    <cellStyle name="Entrada 3 5 10 6" xfId="23152" xr:uid="{00000000-0005-0000-0000-000013310000}"/>
    <cellStyle name="Entrada 3 5 10 7" xfId="17145" xr:uid="{00000000-0005-0000-0000-000014310000}"/>
    <cellStyle name="Entrada 3 5 10 8" xfId="25714" xr:uid="{00000000-0005-0000-0000-000015310000}"/>
    <cellStyle name="Entrada 3 5 10 9" xfId="31817" xr:uid="{00000000-0005-0000-0000-000016310000}"/>
    <cellStyle name="Entrada 3 5 11" xfId="2230" xr:uid="{00000000-0005-0000-0000-000017310000}"/>
    <cellStyle name="Entrada 3 5 11 2" xfId="6014" xr:uid="{00000000-0005-0000-0000-000018310000}"/>
    <cellStyle name="Entrada 3 5 11 2 2" xfId="15168" xr:uid="{00000000-0005-0000-0000-000019310000}"/>
    <cellStyle name="Entrada 3 5 11 2 3" xfId="22164" xr:uid="{00000000-0005-0000-0000-00001A310000}"/>
    <cellStyle name="Entrada 3 5 11 2 4" xfId="18100" xr:uid="{00000000-0005-0000-0000-00001B310000}"/>
    <cellStyle name="Entrada 3 5 11 2 5" xfId="33059" xr:uid="{00000000-0005-0000-0000-00001C310000}"/>
    <cellStyle name="Entrada 3 5 11 2 6" xfId="36734" xr:uid="{00000000-0005-0000-0000-00001D310000}"/>
    <cellStyle name="Entrada 3 5 11 2 7" xfId="39460" xr:uid="{00000000-0005-0000-0000-00001E310000}"/>
    <cellStyle name="Entrada 3 5 11 3" xfId="11384" xr:uid="{00000000-0005-0000-0000-00001F310000}"/>
    <cellStyle name="Entrada 3 5 11 4" xfId="18387" xr:uid="{00000000-0005-0000-0000-000020310000}"/>
    <cellStyle name="Entrada 3 5 11 5" xfId="25342" xr:uid="{00000000-0005-0000-0000-000021310000}"/>
    <cellStyle name="Entrada 3 5 11 6" xfId="26102" xr:uid="{00000000-0005-0000-0000-000022310000}"/>
    <cellStyle name="Entrada 3 5 11 7" xfId="9453" xr:uid="{00000000-0005-0000-0000-000023310000}"/>
    <cellStyle name="Entrada 3 5 11 8" xfId="34182" xr:uid="{00000000-0005-0000-0000-000024310000}"/>
    <cellStyle name="Entrada 3 5 11 9" xfId="37744" xr:uid="{00000000-0005-0000-0000-000025310000}"/>
    <cellStyle name="Entrada 3 5 12" xfId="10297" xr:uid="{00000000-0005-0000-0000-000026310000}"/>
    <cellStyle name="Entrada 3 5 13" xfId="17275" xr:uid="{00000000-0005-0000-0000-000027310000}"/>
    <cellStyle name="Entrada 3 5 14" xfId="28989" xr:uid="{00000000-0005-0000-0000-000028310000}"/>
    <cellStyle name="Entrada 3 5 15" xfId="31217" xr:uid="{00000000-0005-0000-0000-000029310000}"/>
    <cellStyle name="Entrada 3 5 16" xfId="35084" xr:uid="{00000000-0005-0000-0000-00002A310000}"/>
    <cellStyle name="Entrada 3 5 17" xfId="38413" xr:uid="{00000000-0005-0000-0000-00002B310000}"/>
    <cellStyle name="Entrada 3 5 2" xfId="2353" xr:uid="{00000000-0005-0000-0000-00002C310000}"/>
    <cellStyle name="Entrada 3 5 2 10" xfId="19423" xr:uid="{00000000-0005-0000-0000-00002D310000}"/>
    <cellStyle name="Entrada 3 5 2 11" xfId="23134" xr:uid="{00000000-0005-0000-0000-00002E310000}"/>
    <cellStyle name="Entrada 3 5 2 12" xfId="9563" xr:uid="{00000000-0005-0000-0000-00002F310000}"/>
    <cellStyle name="Entrada 3 5 2 13" xfId="30869" xr:uid="{00000000-0005-0000-0000-000030310000}"/>
    <cellStyle name="Entrada 3 5 2 14" xfId="34807" xr:uid="{00000000-0005-0000-0000-000031310000}"/>
    <cellStyle name="Entrada 3 5 2 2" xfId="2753" xr:uid="{00000000-0005-0000-0000-000032310000}"/>
    <cellStyle name="Entrada 3 5 2 2 2" xfId="6016" xr:uid="{00000000-0005-0000-0000-000033310000}"/>
    <cellStyle name="Entrada 3 5 2 2 2 2" xfId="15170" xr:uid="{00000000-0005-0000-0000-000034310000}"/>
    <cellStyle name="Entrada 3 5 2 2 2 3" xfId="22166" xr:uid="{00000000-0005-0000-0000-000035310000}"/>
    <cellStyle name="Entrada 3 5 2 2 2 4" xfId="27197" xr:uid="{00000000-0005-0000-0000-000036310000}"/>
    <cellStyle name="Entrada 3 5 2 2 2 5" xfId="33061" xr:uid="{00000000-0005-0000-0000-000037310000}"/>
    <cellStyle name="Entrada 3 5 2 2 2 6" xfId="36736" xr:uid="{00000000-0005-0000-0000-000038310000}"/>
    <cellStyle name="Entrada 3 5 2 2 2 7" xfId="39462" xr:uid="{00000000-0005-0000-0000-000039310000}"/>
    <cellStyle name="Entrada 3 5 2 2 3" xfId="11907" xr:uid="{00000000-0005-0000-0000-00003A310000}"/>
    <cellStyle name="Entrada 3 5 2 2 4" xfId="18910" xr:uid="{00000000-0005-0000-0000-00003B310000}"/>
    <cellStyle name="Entrada 3 5 2 2 5" xfId="24640" xr:uid="{00000000-0005-0000-0000-00003C310000}"/>
    <cellStyle name="Entrada 3 5 2 2 6" xfId="17914" xr:uid="{00000000-0005-0000-0000-00003D310000}"/>
    <cellStyle name="Entrada 3 5 2 2 7" xfId="29957" xr:uid="{00000000-0005-0000-0000-00003E310000}"/>
    <cellStyle name="Entrada 3 5 2 2 8" xfId="31094" xr:uid="{00000000-0005-0000-0000-00003F310000}"/>
    <cellStyle name="Entrada 3 5 2 2 9" xfId="31811" xr:uid="{00000000-0005-0000-0000-000040310000}"/>
    <cellStyle name="Entrada 3 5 2 3" xfId="4035" xr:uid="{00000000-0005-0000-0000-000041310000}"/>
    <cellStyle name="Entrada 3 5 2 3 2" xfId="6017" xr:uid="{00000000-0005-0000-0000-000042310000}"/>
    <cellStyle name="Entrada 3 5 2 3 2 2" xfId="15171" xr:uid="{00000000-0005-0000-0000-000043310000}"/>
    <cellStyle name="Entrada 3 5 2 3 2 3" xfId="22167" xr:uid="{00000000-0005-0000-0000-000044310000}"/>
    <cellStyle name="Entrada 3 5 2 3 2 4" xfId="18136" xr:uid="{00000000-0005-0000-0000-000045310000}"/>
    <cellStyle name="Entrada 3 5 2 3 2 5" xfId="33062" xr:uid="{00000000-0005-0000-0000-000046310000}"/>
    <cellStyle name="Entrada 3 5 2 3 2 6" xfId="36737" xr:uid="{00000000-0005-0000-0000-000047310000}"/>
    <cellStyle name="Entrada 3 5 2 3 2 7" xfId="39463" xr:uid="{00000000-0005-0000-0000-000048310000}"/>
    <cellStyle name="Entrada 3 5 2 3 3" xfId="13189" xr:uid="{00000000-0005-0000-0000-000049310000}"/>
    <cellStyle name="Entrada 3 5 2 3 4" xfId="20187" xr:uid="{00000000-0005-0000-0000-00004A310000}"/>
    <cellStyle name="Entrada 3 5 2 3 5" xfId="17918" xr:uid="{00000000-0005-0000-0000-00004B310000}"/>
    <cellStyle name="Entrada 3 5 2 3 6" xfId="23375" xr:uid="{00000000-0005-0000-0000-00004C310000}"/>
    <cellStyle name="Entrada 3 5 2 3 7" xfId="25608" xr:uid="{00000000-0005-0000-0000-00004D310000}"/>
    <cellStyle name="Entrada 3 5 2 3 8" xfId="31926" xr:uid="{00000000-0005-0000-0000-00004E310000}"/>
    <cellStyle name="Entrada 3 5 2 3 9" xfId="35579" xr:uid="{00000000-0005-0000-0000-00004F310000}"/>
    <cellStyle name="Entrada 3 5 2 4" xfId="4473" xr:uid="{00000000-0005-0000-0000-000050310000}"/>
    <cellStyle name="Entrada 3 5 2 4 2" xfId="6018" xr:uid="{00000000-0005-0000-0000-000051310000}"/>
    <cellStyle name="Entrada 3 5 2 4 2 2" xfId="15172" xr:uid="{00000000-0005-0000-0000-000052310000}"/>
    <cellStyle name="Entrada 3 5 2 4 2 3" xfId="22168" xr:uid="{00000000-0005-0000-0000-000053310000}"/>
    <cellStyle name="Entrada 3 5 2 4 2 4" xfId="27195" xr:uid="{00000000-0005-0000-0000-000054310000}"/>
    <cellStyle name="Entrada 3 5 2 4 2 5" xfId="33063" xr:uid="{00000000-0005-0000-0000-000055310000}"/>
    <cellStyle name="Entrada 3 5 2 4 2 6" xfId="36738" xr:uid="{00000000-0005-0000-0000-000056310000}"/>
    <cellStyle name="Entrada 3 5 2 4 2 7" xfId="39464" xr:uid="{00000000-0005-0000-0000-000057310000}"/>
    <cellStyle name="Entrada 3 5 2 4 3" xfId="13627" xr:uid="{00000000-0005-0000-0000-000058310000}"/>
    <cellStyle name="Entrada 3 5 2 4 4" xfId="20625" xr:uid="{00000000-0005-0000-0000-000059310000}"/>
    <cellStyle name="Entrada 3 5 2 4 5" xfId="27599" xr:uid="{00000000-0005-0000-0000-00005A310000}"/>
    <cellStyle name="Entrada 3 5 2 4 6" xfId="26699" xr:uid="{00000000-0005-0000-0000-00005B310000}"/>
    <cellStyle name="Entrada 3 5 2 4 7" xfId="17475" xr:uid="{00000000-0005-0000-0000-00005C310000}"/>
    <cellStyle name="Entrada 3 5 2 4 8" xfId="32277" xr:uid="{00000000-0005-0000-0000-00005D310000}"/>
    <cellStyle name="Entrada 3 5 2 4 9" xfId="35952" xr:uid="{00000000-0005-0000-0000-00005E310000}"/>
    <cellStyle name="Entrada 3 5 2 5" xfId="4727" xr:uid="{00000000-0005-0000-0000-00005F310000}"/>
    <cellStyle name="Entrada 3 5 2 5 2" xfId="6019" xr:uid="{00000000-0005-0000-0000-000060310000}"/>
    <cellStyle name="Entrada 3 5 2 5 2 2" xfId="15173" xr:uid="{00000000-0005-0000-0000-000061310000}"/>
    <cellStyle name="Entrada 3 5 2 5 2 3" xfId="22169" xr:uid="{00000000-0005-0000-0000-000062310000}"/>
    <cellStyle name="Entrada 3 5 2 5 2 4" xfId="22804" xr:uid="{00000000-0005-0000-0000-000063310000}"/>
    <cellStyle name="Entrada 3 5 2 5 2 5" xfId="33064" xr:uid="{00000000-0005-0000-0000-000064310000}"/>
    <cellStyle name="Entrada 3 5 2 5 2 6" xfId="36739" xr:uid="{00000000-0005-0000-0000-000065310000}"/>
    <cellStyle name="Entrada 3 5 2 5 2 7" xfId="39465" xr:uid="{00000000-0005-0000-0000-000066310000}"/>
    <cellStyle name="Entrada 3 5 2 5 3" xfId="13881" xr:uid="{00000000-0005-0000-0000-000067310000}"/>
    <cellStyle name="Entrada 3 5 2 5 4" xfId="20879" xr:uid="{00000000-0005-0000-0000-000068310000}"/>
    <cellStyle name="Entrada 3 5 2 5 5" xfId="27458" xr:uid="{00000000-0005-0000-0000-000069310000}"/>
    <cellStyle name="Entrada 3 5 2 5 6" xfId="9497" xr:uid="{00000000-0005-0000-0000-00006A310000}"/>
    <cellStyle name="Entrada 3 5 2 5 7" xfId="17484" xr:uid="{00000000-0005-0000-0000-00006B310000}"/>
    <cellStyle name="Entrada 3 5 2 5 8" xfId="31877" xr:uid="{00000000-0005-0000-0000-00006C310000}"/>
    <cellStyle name="Entrada 3 5 2 5 9" xfId="35530" xr:uid="{00000000-0005-0000-0000-00006D310000}"/>
    <cellStyle name="Entrada 3 5 2 6" xfId="4973" xr:uid="{00000000-0005-0000-0000-00006E310000}"/>
    <cellStyle name="Entrada 3 5 2 6 2" xfId="6020" xr:uid="{00000000-0005-0000-0000-00006F310000}"/>
    <cellStyle name="Entrada 3 5 2 6 2 2" xfId="15174" xr:uid="{00000000-0005-0000-0000-000070310000}"/>
    <cellStyle name="Entrada 3 5 2 6 2 3" xfId="22170" xr:uid="{00000000-0005-0000-0000-000071310000}"/>
    <cellStyle name="Entrada 3 5 2 6 2 4" xfId="27196" xr:uid="{00000000-0005-0000-0000-000072310000}"/>
    <cellStyle name="Entrada 3 5 2 6 2 5" xfId="33065" xr:uid="{00000000-0005-0000-0000-000073310000}"/>
    <cellStyle name="Entrada 3 5 2 6 2 6" xfId="36740" xr:uid="{00000000-0005-0000-0000-000074310000}"/>
    <cellStyle name="Entrada 3 5 2 6 2 7" xfId="39466" xr:uid="{00000000-0005-0000-0000-000075310000}"/>
    <cellStyle name="Entrada 3 5 2 6 3" xfId="14127" xr:uid="{00000000-0005-0000-0000-000076310000}"/>
    <cellStyle name="Entrada 3 5 2 6 4" xfId="21125" xr:uid="{00000000-0005-0000-0000-000077310000}"/>
    <cellStyle name="Entrada 3 5 2 6 5" xfId="10002" xr:uid="{00000000-0005-0000-0000-000078310000}"/>
    <cellStyle name="Entrada 3 5 2 6 6" xfId="29299" xr:uid="{00000000-0005-0000-0000-000079310000}"/>
    <cellStyle name="Entrada 3 5 2 6 7" xfId="32019" xr:uid="{00000000-0005-0000-0000-00007A310000}"/>
    <cellStyle name="Entrada 3 5 2 6 8" xfId="35697" xr:uid="{00000000-0005-0000-0000-00007B310000}"/>
    <cellStyle name="Entrada 3 5 2 6 9" xfId="38608" xr:uid="{00000000-0005-0000-0000-00007C310000}"/>
    <cellStyle name="Entrada 3 5 2 7" xfId="6015" xr:uid="{00000000-0005-0000-0000-00007D310000}"/>
    <cellStyle name="Entrada 3 5 2 7 2" xfId="15169" xr:uid="{00000000-0005-0000-0000-00007E310000}"/>
    <cellStyle name="Entrada 3 5 2 7 3" xfId="22165" xr:uid="{00000000-0005-0000-0000-00007F310000}"/>
    <cellStyle name="Entrada 3 5 2 7 4" xfId="27194" xr:uid="{00000000-0005-0000-0000-000080310000}"/>
    <cellStyle name="Entrada 3 5 2 7 5" xfId="33060" xr:uid="{00000000-0005-0000-0000-000081310000}"/>
    <cellStyle name="Entrada 3 5 2 7 6" xfId="36735" xr:uid="{00000000-0005-0000-0000-000082310000}"/>
    <cellStyle name="Entrada 3 5 2 7 7" xfId="39461" xr:uid="{00000000-0005-0000-0000-000083310000}"/>
    <cellStyle name="Entrada 3 5 2 8" xfId="11507" xr:uid="{00000000-0005-0000-0000-000084310000}"/>
    <cellStyle name="Entrada 3 5 2 9" xfId="18510" xr:uid="{00000000-0005-0000-0000-000085310000}"/>
    <cellStyle name="Entrada 3 5 3" xfId="2381" xr:uid="{00000000-0005-0000-0000-000086310000}"/>
    <cellStyle name="Entrada 3 5 3 10" xfId="20037" xr:uid="{00000000-0005-0000-0000-000087310000}"/>
    <cellStyle name="Entrada 3 5 3 11" xfId="17127" xr:uid="{00000000-0005-0000-0000-000088310000}"/>
    <cellStyle name="Entrada 3 5 3 12" xfId="30141" xr:uid="{00000000-0005-0000-0000-000089310000}"/>
    <cellStyle name="Entrada 3 5 3 13" xfId="34117" xr:uid="{00000000-0005-0000-0000-00008A310000}"/>
    <cellStyle name="Entrada 3 5 3 14" xfId="37679" xr:uid="{00000000-0005-0000-0000-00008B310000}"/>
    <cellStyle name="Entrada 3 5 3 2" xfId="2781" xr:uid="{00000000-0005-0000-0000-00008C310000}"/>
    <cellStyle name="Entrada 3 5 3 2 2" xfId="6022" xr:uid="{00000000-0005-0000-0000-00008D310000}"/>
    <cellStyle name="Entrada 3 5 3 2 2 2" xfId="15176" xr:uid="{00000000-0005-0000-0000-00008E310000}"/>
    <cellStyle name="Entrada 3 5 3 2 2 3" xfId="22172" xr:uid="{00000000-0005-0000-0000-00008F310000}"/>
    <cellStyle name="Entrada 3 5 3 2 2 4" xfId="27200" xr:uid="{00000000-0005-0000-0000-000090310000}"/>
    <cellStyle name="Entrada 3 5 3 2 2 5" xfId="33067" xr:uid="{00000000-0005-0000-0000-000091310000}"/>
    <cellStyle name="Entrada 3 5 3 2 2 6" xfId="36742" xr:uid="{00000000-0005-0000-0000-000092310000}"/>
    <cellStyle name="Entrada 3 5 3 2 2 7" xfId="39468" xr:uid="{00000000-0005-0000-0000-000093310000}"/>
    <cellStyle name="Entrada 3 5 3 2 3" xfId="11935" xr:uid="{00000000-0005-0000-0000-000094310000}"/>
    <cellStyle name="Entrada 3 5 3 2 4" xfId="18938" xr:uid="{00000000-0005-0000-0000-000095310000}"/>
    <cellStyle name="Entrada 3 5 3 2 5" xfId="28392" xr:uid="{00000000-0005-0000-0000-000096310000}"/>
    <cellStyle name="Entrada 3 5 3 2 6" xfId="24560" xr:uid="{00000000-0005-0000-0000-000097310000}"/>
    <cellStyle name="Entrada 3 5 3 2 7" xfId="29940" xr:uid="{00000000-0005-0000-0000-000098310000}"/>
    <cellStyle name="Entrada 3 5 3 2 8" xfId="33919" xr:uid="{00000000-0005-0000-0000-000099310000}"/>
    <cellStyle name="Entrada 3 5 3 2 9" xfId="37481" xr:uid="{00000000-0005-0000-0000-00009A310000}"/>
    <cellStyle name="Entrada 3 5 3 3" xfId="4063" xr:uid="{00000000-0005-0000-0000-00009B310000}"/>
    <cellStyle name="Entrada 3 5 3 3 2" xfId="6023" xr:uid="{00000000-0005-0000-0000-00009C310000}"/>
    <cellStyle name="Entrada 3 5 3 3 2 2" xfId="15177" xr:uid="{00000000-0005-0000-0000-00009D310000}"/>
    <cellStyle name="Entrada 3 5 3 3 2 3" xfId="22173" xr:uid="{00000000-0005-0000-0000-00009E310000}"/>
    <cellStyle name="Entrada 3 5 3 3 2 4" xfId="27190" xr:uid="{00000000-0005-0000-0000-00009F310000}"/>
    <cellStyle name="Entrada 3 5 3 3 2 5" xfId="33068" xr:uid="{00000000-0005-0000-0000-0000A0310000}"/>
    <cellStyle name="Entrada 3 5 3 3 2 6" xfId="36743" xr:uid="{00000000-0005-0000-0000-0000A1310000}"/>
    <cellStyle name="Entrada 3 5 3 3 2 7" xfId="39469" xr:uid="{00000000-0005-0000-0000-0000A2310000}"/>
    <cellStyle name="Entrada 3 5 3 3 3" xfId="13217" xr:uid="{00000000-0005-0000-0000-0000A3310000}"/>
    <cellStyle name="Entrada 3 5 3 3 4" xfId="20215" xr:uid="{00000000-0005-0000-0000-0000A4310000}"/>
    <cellStyle name="Entrada 3 5 3 3 5" xfId="23138" xr:uid="{00000000-0005-0000-0000-0000A5310000}"/>
    <cellStyle name="Entrada 3 5 3 3 6" xfId="26639" xr:uid="{00000000-0005-0000-0000-0000A6310000}"/>
    <cellStyle name="Entrada 3 5 3 3 7" xfId="29368" xr:uid="{00000000-0005-0000-0000-0000A7310000}"/>
    <cellStyle name="Entrada 3 5 3 3 8" xfId="33433" xr:uid="{00000000-0005-0000-0000-0000A8310000}"/>
    <cellStyle name="Entrada 3 5 3 3 9" xfId="37108" xr:uid="{00000000-0005-0000-0000-0000A9310000}"/>
    <cellStyle name="Entrada 3 5 3 4" xfId="4501" xr:uid="{00000000-0005-0000-0000-0000AA310000}"/>
    <cellStyle name="Entrada 3 5 3 4 2" xfId="6024" xr:uid="{00000000-0005-0000-0000-0000AB310000}"/>
    <cellStyle name="Entrada 3 5 3 4 2 2" xfId="15178" xr:uid="{00000000-0005-0000-0000-0000AC310000}"/>
    <cellStyle name="Entrada 3 5 3 4 2 3" xfId="22174" xr:uid="{00000000-0005-0000-0000-0000AD310000}"/>
    <cellStyle name="Entrada 3 5 3 4 2 4" xfId="24862" xr:uid="{00000000-0005-0000-0000-0000AE310000}"/>
    <cellStyle name="Entrada 3 5 3 4 2 5" xfId="33069" xr:uid="{00000000-0005-0000-0000-0000AF310000}"/>
    <cellStyle name="Entrada 3 5 3 4 2 6" xfId="36744" xr:uid="{00000000-0005-0000-0000-0000B0310000}"/>
    <cellStyle name="Entrada 3 5 3 4 2 7" xfId="39470" xr:uid="{00000000-0005-0000-0000-0000B1310000}"/>
    <cellStyle name="Entrada 3 5 3 4 3" xfId="13655" xr:uid="{00000000-0005-0000-0000-0000B2310000}"/>
    <cellStyle name="Entrada 3 5 3 4 4" xfId="20653" xr:uid="{00000000-0005-0000-0000-0000B3310000}"/>
    <cellStyle name="Entrada 3 5 3 4 5" xfId="27569" xr:uid="{00000000-0005-0000-0000-0000B4310000}"/>
    <cellStyle name="Entrada 3 5 3 4 6" xfId="28849" xr:uid="{00000000-0005-0000-0000-0000B5310000}"/>
    <cellStyle name="Entrada 3 5 3 4 7" xfId="29154" xr:uid="{00000000-0005-0000-0000-0000B6310000}"/>
    <cellStyle name="Entrada 3 5 3 4 8" xfId="31173" xr:uid="{00000000-0005-0000-0000-0000B7310000}"/>
    <cellStyle name="Entrada 3 5 3 4 9" xfId="35046" xr:uid="{00000000-0005-0000-0000-0000B8310000}"/>
    <cellStyle name="Entrada 3 5 3 5" xfId="4755" xr:uid="{00000000-0005-0000-0000-0000B9310000}"/>
    <cellStyle name="Entrada 3 5 3 5 2" xfId="6025" xr:uid="{00000000-0005-0000-0000-0000BA310000}"/>
    <cellStyle name="Entrada 3 5 3 5 2 2" xfId="15179" xr:uid="{00000000-0005-0000-0000-0000BB310000}"/>
    <cellStyle name="Entrada 3 5 3 5 2 3" xfId="22175" xr:uid="{00000000-0005-0000-0000-0000BC310000}"/>
    <cellStyle name="Entrada 3 5 3 5 2 4" xfId="18129" xr:uid="{00000000-0005-0000-0000-0000BD310000}"/>
    <cellStyle name="Entrada 3 5 3 5 2 5" xfId="33070" xr:uid="{00000000-0005-0000-0000-0000BE310000}"/>
    <cellStyle name="Entrada 3 5 3 5 2 6" xfId="36745" xr:uid="{00000000-0005-0000-0000-0000BF310000}"/>
    <cellStyle name="Entrada 3 5 3 5 2 7" xfId="39471" xr:uid="{00000000-0005-0000-0000-0000C0310000}"/>
    <cellStyle name="Entrada 3 5 3 5 3" xfId="13909" xr:uid="{00000000-0005-0000-0000-0000C1310000}"/>
    <cellStyle name="Entrada 3 5 3 5 4" xfId="20907" xr:uid="{00000000-0005-0000-0000-0000C2310000}"/>
    <cellStyle name="Entrada 3 5 3 5 5" xfId="9195" xr:uid="{00000000-0005-0000-0000-0000C3310000}"/>
    <cellStyle name="Entrada 3 5 3 5 6" xfId="24500" xr:uid="{00000000-0005-0000-0000-0000C4310000}"/>
    <cellStyle name="Entrada 3 5 3 5 7" xfId="21243" xr:uid="{00000000-0005-0000-0000-0000C5310000}"/>
    <cellStyle name="Entrada 3 5 3 5 8" xfId="32148" xr:uid="{00000000-0005-0000-0000-0000C6310000}"/>
    <cellStyle name="Entrada 3 5 3 5 9" xfId="35823" xr:uid="{00000000-0005-0000-0000-0000C7310000}"/>
    <cellStyle name="Entrada 3 5 3 6" xfId="5001" xr:uid="{00000000-0005-0000-0000-0000C8310000}"/>
    <cellStyle name="Entrada 3 5 3 6 2" xfId="6026" xr:uid="{00000000-0005-0000-0000-0000C9310000}"/>
    <cellStyle name="Entrada 3 5 3 6 2 2" xfId="15180" xr:uid="{00000000-0005-0000-0000-0000CA310000}"/>
    <cellStyle name="Entrada 3 5 3 6 2 3" xfId="22176" xr:uid="{00000000-0005-0000-0000-0000CB310000}"/>
    <cellStyle name="Entrada 3 5 3 6 2 4" xfId="27199" xr:uid="{00000000-0005-0000-0000-0000CC310000}"/>
    <cellStyle name="Entrada 3 5 3 6 2 5" xfId="33071" xr:uid="{00000000-0005-0000-0000-0000CD310000}"/>
    <cellStyle name="Entrada 3 5 3 6 2 6" xfId="36746" xr:uid="{00000000-0005-0000-0000-0000CE310000}"/>
    <cellStyle name="Entrada 3 5 3 6 2 7" xfId="39472" xr:uid="{00000000-0005-0000-0000-0000CF310000}"/>
    <cellStyle name="Entrada 3 5 3 6 3" xfId="14155" xr:uid="{00000000-0005-0000-0000-0000D0310000}"/>
    <cellStyle name="Entrada 3 5 3 6 4" xfId="21153" xr:uid="{00000000-0005-0000-0000-0000D1310000}"/>
    <cellStyle name="Entrada 3 5 3 6 5" xfId="27331" xr:uid="{00000000-0005-0000-0000-0000D2310000}"/>
    <cellStyle name="Entrada 3 5 3 6 6" xfId="29460" xr:uid="{00000000-0005-0000-0000-0000D3310000}"/>
    <cellStyle name="Entrada 3 5 3 6 7" xfId="32047" xr:uid="{00000000-0005-0000-0000-0000D4310000}"/>
    <cellStyle name="Entrada 3 5 3 6 8" xfId="35725" xr:uid="{00000000-0005-0000-0000-0000D5310000}"/>
    <cellStyle name="Entrada 3 5 3 6 9" xfId="38636" xr:uid="{00000000-0005-0000-0000-0000D6310000}"/>
    <cellStyle name="Entrada 3 5 3 7" xfId="6021" xr:uid="{00000000-0005-0000-0000-0000D7310000}"/>
    <cellStyle name="Entrada 3 5 3 7 2" xfId="15175" xr:uid="{00000000-0005-0000-0000-0000D8310000}"/>
    <cellStyle name="Entrada 3 5 3 7 3" xfId="22171" xr:uid="{00000000-0005-0000-0000-0000D9310000}"/>
    <cellStyle name="Entrada 3 5 3 7 4" xfId="18099" xr:uid="{00000000-0005-0000-0000-0000DA310000}"/>
    <cellStyle name="Entrada 3 5 3 7 5" xfId="33066" xr:uid="{00000000-0005-0000-0000-0000DB310000}"/>
    <cellStyle name="Entrada 3 5 3 7 6" xfId="36741" xr:uid="{00000000-0005-0000-0000-0000DC310000}"/>
    <cellStyle name="Entrada 3 5 3 7 7" xfId="39467" xr:uid="{00000000-0005-0000-0000-0000DD310000}"/>
    <cellStyle name="Entrada 3 5 3 8" xfId="11535" xr:uid="{00000000-0005-0000-0000-0000DE310000}"/>
    <cellStyle name="Entrada 3 5 3 9" xfId="18538" xr:uid="{00000000-0005-0000-0000-0000DF310000}"/>
    <cellStyle name="Entrada 3 5 4" xfId="2405" xr:uid="{00000000-0005-0000-0000-0000E0310000}"/>
    <cellStyle name="Entrada 3 5 4 10" xfId="18030" xr:uid="{00000000-0005-0000-0000-0000E1310000}"/>
    <cellStyle name="Entrada 3 5 4 11" xfId="26173" xr:uid="{00000000-0005-0000-0000-0000E2310000}"/>
    <cellStyle name="Entrada 3 5 4 12" xfId="25926" xr:uid="{00000000-0005-0000-0000-0000E3310000}"/>
    <cellStyle name="Entrada 3 5 4 13" xfId="34104" xr:uid="{00000000-0005-0000-0000-0000E4310000}"/>
    <cellStyle name="Entrada 3 5 4 14" xfId="37666" xr:uid="{00000000-0005-0000-0000-0000E5310000}"/>
    <cellStyle name="Entrada 3 5 4 2" xfId="2805" xr:uid="{00000000-0005-0000-0000-0000E6310000}"/>
    <cellStyle name="Entrada 3 5 4 2 2" xfId="6028" xr:uid="{00000000-0005-0000-0000-0000E7310000}"/>
    <cellStyle name="Entrada 3 5 4 2 2 2" xfId="15182" xr:uid="{00000000-0005-0000-0000-0000E8310000}"/>
    <cellStyle name="Entrada 3 5 4 2 2 3" xfId="22178" xr:uid="{00000000-0005-0000-0000-0000E9310000}"/>
    <cellStyle name="Entrada 3 5 4 2 2 4" xfId="27202" xr:uid="{00000000-0005-0000-0000-0000EA310000}"/>
    <cellStyle name="Entrada 3 5 4 2 2 5" xfId="33073" xr:uid="{00000000-0005-0000-0000-0000EB310000}"/>
    <cellStyle name="Entrada 3 5 4 2 2 6" xfId="36748" xr:uid="{00000000-0005-0000-0000-0000EC310000}"/>
    <cellStyle name="Entrada 3 5 4 2 2 7" xfId="39474" xr:uid="{00000000-0005-0000-0000-0000ED310000}"/>
    <cellStyle name="Entrada 3 5 4 2 3" xfId="11959" xr:uid="{00000000-0005-0000-0000-0000EE310000}"/>
    <cellStyle name="Entrada 3 5 4 2 4" xfId="18962" xr:uid="{00000000-0005-0000-0000-0000EF310000}"/>
    <cellStyle name="Entrada 3 5 4 2 5" xfId="28365" xr:uid="{00000000-0005-0000-0000-0000F0310000}"/>
    <cellStyle name="Entrada 3 5 4 2 6" xfId="26350" xr:uid="{00000000-0005-0000-0000-0000F1310000}"/>
    <cellStyle name="Entrada 3 5 4 2 7" xfId="25213" xr:uid="{00000000-0005-0000-0000-0000F2310000}"/>
    <cellStyle name="Entrada 3 5 4 2 8" xfId="31536" xr:uid="{00000000-0005-0000-0000-0000F3310000}"/>
    <cellStyle name="Entrada 3 5 4 2 9" xfId="35246" xr:uid="{00000000-0005-0000-0000-0000F4310000}"/>
    <cellStyle name="Entrada 3 5 4 3" xfId="4087" xr:uid="{00000000-0005-0000-0000-0000F5310000}"/>
    <cellStyle name="Entrada 3 5 4 3 2" xfId="6029" xr:uid="{00000000-0005-0000-0000-0000F6310000}"/>
    <cellStyle name="Entrada 3 5 4 3 2 2" xfId="15183" xr:uid="{00000000-0005-0000-0000-0000F7310000}"/>
    <cellStyle name="Entrada 3 5 4 3 2 3" xfId="22179" xr:uid="{00000000-0005-0000-0000-0000F8310000}"/>
    <cellStyle name="Entrada 3 5 4 3 2 4" xfId="24284" xr:uid="{00000000-0005-0000-0000-0000F9310000}"/>
    <cellStyle name="Entrada 3 5 4 3 2 5" xfId="33074" xr:uid="{00000000-0005-0000-0000-0000FA310000}"/>
    <cellStyle name="Entrada 3 5 4 3 2 6" xfId="36749" xr:uid="{00000000-0005-0000-0000-0000FB310000}"/>
    <cellStyle name="Entrada 3 5 4 3 2 7" xfId="39475" xr:uid="{00000000-0005-0000-0000-0000FC310000}"/>
    <cellStyle name="Entrada 3 5 4 3 3" xfId="13241" xr:uid="{00000000-0005-0000-0000-0000FD310000}"/>
    <cellStyle name="Entrada 3 5 4 3 4" xfId="20239" xr:uid="{00000000-0005-0000-0000-0000FE310000}"/>
    <cellStyle name="Entrada 3 5 4 3 5" xfId="23148" xr:uid="{00000000-0005-0000-0000-0000FF310000}"/>
    <cellStyle name="Entrada 3 5 4 3 6" xfId="26651" xr:uid="{00000000-0005-0000-0000-000000320000}"/>
    <cellStyle name="Entrada 3 5 4 3 7" xfId="17055" xr:uid="{00000000-0005-0000-0000-000001320000}"/>
    <cellStyle name="Entrada 3 5 4 3 8" xfId="17126" xr:uid="{00000000-0005-0000-0000-000002320000}"/>
    <cellStyle name="Entrada 3 5 4 3 9" xfId="15440" xr:uid="{00000000-0005-0000-0000-000003320000}"/>
    <cellStyle name="Entrada 3 5 4 4" xfId="4525" xr:uid="{00000000-0005-0000-0000-000004320000}"/>
    <cellStyle name="Entrada 3 5 4 4 2" xfId="6030" xr:uid="{00000000-0005-0000-0000-000005320000}"/>
    <cellStyle name="Entrada 3 5 4 4 2 2" xfId="15184" xr:uid="{00000000-0005-0000-0000-000006320000}"/>
    <cellStyle name="Entrada 3 5 4 4 2 3" xfId="22180" xr:uid="{00000000-0005-0000-0000-000007320000}"/>
    <cellStyle name="Entrada 3 5 4 4 2 4" xfId="27201" xr:uid="{00000000-0005-0000-0000-000008320000}"/>
    <cellStyle name="Entrada 3 5 4 4 2 5" xfId="33075" xr:uid="{00000000-0005-0000-0000-000009320000}"/>
    <cellStyle name="Entrada 3 5 4 4 2 6" xfId="36750" xr:uid="{00000000-0005-0000-0000-00000A320000}"/>
    <cellStyle name="Entrada 3 5 4 4 2 7" xfId="39476" xr:uid="{00000000-0005-0000-0000-00000B320000}"/>
    <cellStyle name="Entrada 3 5 4 4 3" xfId="13679" xr:uid="{00000000-0005-0000-0000-00000C320000}"/>
    <cellStyle name="Entrada 3 5 4 4 4" xfId="20677" xr:uid="{00000000-0005-0000-0000-00000D320000}"/>
    <cellStyle name="Entrada 3 5 4 4 5" xfId="27574" xr:uid="{00000000-0005-0000-0000-00000E320000}"/>
    <cellStyle name="Entrada 3 5 4 4 6" xfId="9171" xr:uid="{00000000-0005-0000-0000-00000F320000}"/>
    <cellStyle name="Entrada 3 5 4 4 7" xfId="26849" xr:uid="{00000000-0005-0000-0000-000010320000}"/>
    <cellStyle name="Entrada 3 5 4 4 8" xfId="9298" xr:uid="{00000000-0005-0000-0000-000011320000}"/>
    <cellStyle name="Entrada 3 5 4 4 9" xfId="31910" xr:uid="{00000000-0005-0000-0000-000012320000}"/>
    <cellStyle name="Entrada 3 5 4 5" xfId="4779" xr:uid="{00000000-0005-0000-0000-000013320000}"/>
    <cellStyle name="Entrada 3 5 4 5 2" xfId="6031" xr:uid="{00000000-0005-0000-0000-000014320000}"/>
    <cellStyle name="Entrada 3 5 4 5 2 2" xfId="15185" xr:uid="{00000000-0005-0000-0000-000015320000}"/>
    <cellStyle name="Entrada 3 5 4 5 2 3" xfId="22181" xr:uid="{00000000-0005-0000-0000-000016320000}"/>
    <cellStyle name="Entrada 3 5 4 5 2 4" xfId="27198" xr:uid="{00000000-0005-0000-0000-000017320000}"/>
    <cellStyle name="Entrada 3 5 4 5 2 5" xfId="33076" xr:uid="{00000000-0005-0000-0000-000018320000}"/>
    <cellStyle name="Entrada 3 5 4 5 2 6" xfId="36751" xr:uid="{00000000-0005-0000-0000-000019320000}"/>
    <cellStyle name="Entrada 3 5 4 5 2 7" xfId="39477" xr:uid="{00000000-0005-0000-0000-00001A320000}"/>
    <cellStyle name="Entrada 3 5 4 5 3" xfId="13933" xr:uid="{00000000-0005-0000-0000-00001B320000}"/>
    <cellStyle name="Entrada 3 5 4 5 4" xfId="20931" xr:uid="{00000000-0005-0000-0000-00001C320000}"/>
    <cellStyle name="Entrada 3 5 4 5 5" xfId="22777" xr:uid="{00000000-0005-0000-0000-00001D320000}"/>
    <cellStyle name="Entrada 3 5 4 5 6" xfId="26750" xr:uid="{00000000-0005-0000-0000-00001E320000}"/>
    <cellStyle name="Entrada 3 5 4 5 7" xfId="25869" xr:uid="{00000000-0005-0000-0000-00001F320000}"/>
    <cellStyle name="Entrada 3 5 4 5 8" xfId="32134" xr:uid="{00000000-0005-0000-0000-000020320000}"/>
    <cellStyle name="Entrada 3 5 4 5 9" xfId="35809" xr:uid="{00000000-0005-0000-0000-000021320000}"/>
    <cellStyle name="Entrada 3 5 4 6" xfId="5025" xr:uid="{00000000-0005-0000-0000-000022320000}"/>
    <cellStyle name="Entrada 3 5 4 6 2" xfId="6032" xr:uid="{00000000-0005-0000-0000-000023320000}"/>
    <cellStyle name="Entrada 3 5 4 6 2 2" xfId="15186" xr:uid="{00000000-0005-0000-0000-000024320000}"/>
    <cellStyle name="Entrada 3 5 4 6 2 3" xfId="22182" xr:uid="{00000000-0005-0000-0000-000025320000}"/>
    <cellStyle name="Entrada 3 5 4 6 2 4" xfId="24861" xr:uid="{00000000-0005-0000-0000-000026320000}"/>
    <cellStyle name="Entrada 3 5 4 6 2 5" xfId="33077" xr:uid="{00000000-0005-0000-0000-000027320000}"/>
    <cellStyle name="Entrada 3 5 4 6 2 6" xfId="36752" xr:uid="{00000000-0005-0000-0000-000028320000}"/>
    <cellStyle name="Entrada 3 5 4 6 2 7" xfId="39478" xr:uid="{00000000-0005-0000-0000-000029320000}"/>
    <cellStyle name="Entrada 3 5 4 6 3" xfId="14179" xr:uid="{00000000-0005-0000-0000-00002A320000}"/>
    <cellStyle name="Entrada 3 5 4 6 4" xfId="21177" xr:uid="{00000000-0005-0000-0000-00002B320000}"/>
    <cellStyle name="Entrada 3 5 4 6 5" xfId="24826" xr:uid="{00000000-0005-0000-0000-00002C320000}"/>
    <cellStyle name="Entrada 3 5 4 6 6" xfId="26790" xr:uid="{00000000-0005-0000-0000-00002D320000}"/>
    <cellStyle name="Entrada 3 5 4 6 7" xfId="32071" xr:uid="{00000000-0005-0000-0000-00002E320000}"/>
    <cellStyle name="Entrada 3 5 4 6 8" xfId="35749" xr:uid="{00000000-0005-0000-0000-00002F320000}"/>
    <cellStyle name="Entrada 3 5 4 6 9" xfId="38660" xr:uid="{00000000-0005-0000-0000-000030320000}"/>
    <cellStyle name="Entrada 3 5 4 7" xfId="6027" xr:uid="{00000000-0005-0000-0000-000031320000}"/>
    <cellStyle name="Entrada 3 5 4 7 2" xfId="15181" xr:uid="{00000000-0005-0000-0000-000032320000}"/>
    <cellStyle name="Entrada 3 5 4 7 3" xfId="22177" xr:uid="{00000000-0005-0000-0000-000033320000}"/>
    <cellStyle name="Entrada 3 5 4 7 4" xfId="17291" xr:uid="{00000000-0005-0000-0000-000034320000}"/>
    <cellStyle name="Entrada 3 5 4 7 5" xfId="33072" xr:uid="{00000000-0005-0000-0000-000035320000}"/>
    <cellStyle name="Entrada 3 5 4 7 6" xfId="36747" xr:uid="{00000000-0005-0000-0000-000036320000}"/>
    <cellStyle name="Entrada 3 5 4 7 7" xfId="39473" xr:uid="{00000000-0005-0000-0000-000037320000}"/>
    <cellStyle name="Entrada 3 5 4 8" xfId="11559" xr:uid="{00000000-0005-0000-0000-000038320000}"/>
    <cellStyle name="Entrada 3 5 4 9" xfId="18562" xr:uid="{00000000-0005-0000-0000-000039320000}"/>
    <cellStyle name="Entrada 3 5 5" xfId="2429" xr:uid="{00000000-0005-0000-0000-00003A320000}"/>
    <cellStyle name="Entrada 3 5 5 10" xfId="24158" xr:uid="{00000000-0005-0000-0000-00003B320000}"/>
    <cellStyle name="Entrada 3 5 5 11" xfId="26188" xr:uid="{00000000-0005-0000-0000-00003C320000}"/>
    <cellStyle name="Entrada 3 5 5 12" xfId="30117" xr:uid="{00000000-0005-0000-0000-00003D320000}"/>
    <cellStyle name="Entrada 3 5 5 13" xfId="31063" xr:uid="{00000000-0005-0000-0000-00003E320000}"/>
    <cellStyle name="Entrada 3 5 5 14" xfId="34963" xr:uid="{00000000-0005-0000-0000-00003F320000}"/>
    <cellStyle name="Entrada 3 5 5 2" xfId="2829" xr:uid="{00000000-0005-0000-0000-000040320000}"/>
    <cellStyle name="Entrada 3 5 5 2 2" xfId="6034" xr:uid="{00000000-0005-0000-0000-000041320000}"/>
    <cellStyle name="Entrada 3 5 5 2 2 2" xfId="15188" xr:uid="{00000000-0005-0000-0000-000042320000}"/>
    <cellStyle name="Entrada 3 5 5 2 2 3" xfId="22184" xr:uid="{00000000-0005-0000-0000-000043320000}"/>
    <cellStyle name="Entrada 3 5 5 2 2 4" xfId="25162" xr:uid="{00000000-0005-0000-0000-000044320000}"/>
    <cellStyle name="Entrada 3 5 5 2 2 5" xfId="33079" xr:uid="{00000000-0005-0000-0000-000045320000}"/>
    <cellStyle name="Entrada 3 5 5 2 2 6" xfId="36754" xr:uid="{00000000-0005-0000-0000-000046320000}"/>
    <cellStyle name="Entrada 3 5 5 2 2 7" xfId="39480" xr:uid="{00000000-0005-0000-0000-000047320000}"/>
    <cellStyle name="Entrada 3 5 5 2 3" xfId="11983" xr:uid="{00000000-0005-0000-0000-000048320000}"/>
    <cellStyle name="Entrada 3 5 5 2 4" xfId="18986" xr:uid="{00000000-0005-0000-0000-000049320000}"/>
    <cellStyle name="Entrada 3 5 5 2 5" xfId="10161" xr:uid="{00000000-0005-0000-0000-00004A320000}"/>
    <cellStyle name="Entrada 3 5 5 2 6" xfId="26356" xr:uid="{00000000-0005-0000-0000-00004B320000}"/>
    <cellStyle name="Entrada 3 5 5 2 7" xfId="26452" xr:uid="{00000000-0005-0000-0000-00004C320000}"/>
    <cellStyle name="Entrada 3 5 5 2 8" xfId="23047" xr:uid="{00000000-0005-0000-0000-00004D320000}"/>
    <cellStyle name="Entrada 3 5 5 2 9" xfId="25901" xr:uid="{00000000-0005-0000-0000-00004E320000}"/>
    <cellStyle name="Entrada 3 5 5 3" xfId="4111" xr:uid="{00000000-0005-0000-0000-00004F320000}"/>
    <cellStyle name="Entrada 3 5 5 3 2" xfId="6035" xr:uid="{00000000-0005-0000-0000-000050320000}"/>
    <cellStyle name="Entrada 3 5 5 3 2 2" xfId="15189" xr:uid="{00000000-0005-0000-0000-000051320000}"/>
    <cellStyle name="Entrada 3 5 5 3 2 3" xfId="22185" xr:uid="{00000000-0005-0000-0000-000052320000}"/>
    <cellStyle name="Entrada 3 5 5 3 2 4" xfId="10108" xr:uid="{00000000-0005-0000-0000-000053320000}"/>
    <cellStyle name="Entrada 3 5 5 3 2 5" xfId="33080" xr:uid="{00000000-0005-0000-0000-000054320000}"/>
    <cellStyle name="Entrada 3 5 5 3 2 6" xfId="36755" xr:uid="{00000000-0005-0000-0000-000055320000}"/>
    <cellStyle name="Entrada 3 5 5 3 2 7" xfId="39481" xr:uid="{00000000-0005-0000-0000-000056320000}"/>
    <cellStyle name="Entrada 3 5 5 3 3" xfId="13265" xr:uid="{00000000-0005-0000-0000-000057320000}"/>
    <cellStyle name="Entrada 3 5 5 3 4" xfId="20263" xr:uid="{00000000-0005-0000-0000-000058320000}"/>
    <cellStyle name="Entrada 3 5 5 3 5" xfId="24731" xr:uid="{00000000-0005-0000-0000-000059320000}"/>
    <cellStyle name="Entrada 3 5 5 3 6" xfId="22972" xr:uid="{00000000-0005-0000-0000-00005A320000}"/>
    <cellStyle name="Entrada 3 5 5 3 7" xfId="29523" xr:uid="{00000000-0005-0000-0000-00005B320000}"/>
    <cellStyle name="Entrada 3 5 5 3 8" xfId="33414" xr:uid="{00000000-0005-0000-0000-00005C320000}"/>
    <cellStyle name="Entrada 3 5 5 3 9" xfId="37089" xr:uid="{00000000-0005-0000-0000-00005D320000}"/>
    <cellStyle name="Entrada 3 5 5 4" xfId="4549" xr:uid="{00000000-0005-0000-0000-00005E320000}"/>
    <cellStyle name="Entrada 3 5 5 4 2" xfId="6036" xr:uid="{00000000-0005-0000-0000-00005F320000}"/>
    <cellStyle name="Entrada 3 5 5 4 2 2" xfId="15190" xr:uid="{00000000-0005-0000-0000-000060320000}"/>
    <cellStyle name="Entrada 3 5 5 4 2 3" xfId="22186" xr:uid="{00000000-0005-0000-0000-000061320000}"/>
    <cellStyle name="Entrada 3 5 5 4 2 4" xfId="27203" xr:uid="{00000000-0005-0000-0000-000062320000}"/>
    <cellStyle name="Entrada 3 5 5 4 2 5" xfId="33081" xr:uid="{00000000-0005-0000-0000-000063320000}"/>
    <cellStyle name="Entrada 3 5 5 4 2 6" xfId="36756" xr:uid="{00000000-0005-0000-0000-000064320000}"/>
    <cellStyle name="Entrada 3 5 5 4 2 7" xfId="39482" xr:uid="{00000000-0005-0000-0000-000065320000}"/>
    <cellStyle name="Entrada 3 5 5 4 3" xfId="13703" xr:uid="{00000000-0005-0000-0000-000066320000}"/>
    <cellStyle name="Entrada 3 5 5 4 4" xfId="20701" xr:uid="{00000000-0005-0000-0000-000067320000}"/>
    <cellStyle name="Entrada 3 5 5 4 5" xfId="24762" xr:uid="{00000000-0005-0000-0000-000068320000}"/>
    <cellStyle name="Entrada 3 5 5 4 6" xfId="26724" xr:uid="{00000000-0005-0000-0000-000069320000}"/>
    <cellStyle name="Entrada 3 5 5 4 7" xfId="28959" xr:uid="{00000000-0005-0000-0000-00006A320000}"/>
    <cellStyle name="Entrada 3 5 5 4 8" xfId="32243" xr:uid="{00000000-0005-0000-0000-00006B320000}"/>
    <cellStyle name="Entrada 3 5 5 4 9" xfId="35918" xr:uid="{00000000-0005-0000-0000-00006C320000}"/>
    <cellStyle name="Entrada 3 5 5 5" xfId="4803" xr:uid="{00000000-0005-0000-0000-00006D320000}"/>
    <cellStyle name="Entrada 3 5 5 5 2" xfId="6037" xr:uid="{00000000-0005-0000-0000-00006E320000}"/>
    <cellStyle name="Entrada 3 5 5 5 2 2" xfId="15191" xr:uid="{00000000-0005-0000-0000-00006F320000}"/>
    <cellStyle name="Entrada 3 5 5 5 2 3" xfId="22187" xr:uid="{00000000-0005-0000-0000-000070320000}"/>
    <cellStyle name="Entrada 3 5 5 5 2 4" xfId="9935" xr:uid="{00000000-0005-0000-0000-000071320000}"/>
    <cellStyle name="Entrada 3 5 5 5 2 5" xfId="33082" xr:uid="{00000000-0005-0000-0000-000072320000}"/>
    <cellStyle name="Entrada 3 5 5 5 2 6" xfId="36757" xr:uid="{00000000-0005-0000-0000-000073320000}"/>
    <cellStyle name="Entrada 3 5 5 5 2 7" xfId="39483" xr:uid="{00000000-0005-0000-0000-000074320000}"/>
    <cellStyle name="Entrada 3 5 5 5 3" xfId="13957" xr:uid="{00000000-0005-0000-0000-000075320000}"/>
    <cellStyle name="Entrada 3 5 5 5 4" xfId="20955" xr:uid="{00000000-0005-0000-0000-000076320000}"/>
    <cellStyle name="Entrada 3 5 5 5 5" xfId="27437" xr:uid="{00000000-0005-0000-0000-000077320000}"/>
    <cellStyle name="Entrada 3 5 5 5 6" xfId="25347" xr:uid="{00000000-0005-0000-0000-000078320000}"/>
    <cellStyle name="Entrada 3 5 5 5 7" xfId="25554" xr:uid="{00000000-0005-0000-0000-000079320000}"/>
    <cellStyle name="Entrada 3 5 5 5 8" xfId="31795" xr:uid="{00000000-0005-0000-0000-00007A320000}"/>
    <cellStyle name="Entrada 3 5 5 5 9" xfId="35474" xr:uid="{00000000-0005-0000-0000-00007B320000}"/>
    <cellStyle name="Entrada 3 5 5 6" xfId="5049" xr:uid="{00000000-0005-0000-0000-00007C320000}"/>
    <cellStyle name="Entrada 3 5 5 6 2" xfId="6038" xr:uid="{00000000-0005-0000-0000-00007D320000}"/>
    <cellStyle name="Entrada 3 5 5 6 2 2" xfId="15192" xr:uid="{00000000-0005-0000-0000-00007E320000}"/>
    <cellStyle name="Entrada 3 5 5 6 2 3" xfId="22188" xr:uid="{00000000-0005-0000-0000-00007F320000}"/>
    <cellStyle name="Entrada 3 5 5 6 2 4" xfId="27204" xr:uid="{00000000-0005-0000-0000-000080320000}"/>
    <cellStyle name="Entrada 3 5 5 6 2 5" xfId="33083" xr:uid="{00000000-0005-0000-0000-000081320000}"/>
    <cellStyle name="Entrada 3 5 5 6 2 6" xfId="36758" xr:uid="{00000000-0005-0000-0000-000082320000}"/>
    <cellStyle name="Entrada 3 5 5 6 2 7" xfId="39484" xr:uid="{00000000-0005-0000-0000-000083320000}"/>
    <cellStyle name="Entrada 3 5 5 6 3" xfId="14203" xr:uid="{00000000-0005-0000-0000-000084320000}"/>
    <cellStyle name="Entrada 3 5 5 6 4" xfId="21201" xr:uid="{00000000-0005-0000-0000-000085320000}"/>
    <cellStyle name="Entrada 3 5 5 6 5" xfId="19360" xr:uid="{00000000-0005-0000-0000-000086320000}"/>
    <cellStyle name="Entrada 3 5 5 6 6" xfId="25005" xr:uid="{00000000-0005-0000-0000-000087320000}"/>
    <cellStyle name="Entrada 3 5 5 6 7" xfId="32095" xr:uid="{00000000-0005-0000-0000-000088320000}"/>
    <cellStyle name="Entrada 3 5 5 6 8" xfId="35773" xr:uid="{00000000-0005-0000-0000-000089320000}"/>
    <cellStyle name="Entrada 3 5 5 6 9" xfId="38684" xr:uid="{00000000-0005-0000-0000-00008A320000}"/>
    <cellStyle name="Entrada 3 5 5 7" xfId="6033" xr:uid="{00000000-0005-0000-0000-00008B320000}"/>
    <cellStyle name="Entrada 3 5 5 7 2" xfId="15187" xr:uid="{00000000-0005-0000-0000-00008C320000}"/>
    <cellStyle name="Entrada 3 5 5 7 3" xfId="22183" xr:uid="{00000000-0005-0000-0000-00008D320000}"/>
    <cellStyle name="Entrada 3 5 5 7 4" xfId="17507" xr:uid="{00000000-0005-0000-0000-00008E320000}"/>
    <cellStyle name="Entrada 3 5 5 7 5" xfId="33078" xr:uid="{00000000-0005-0000-0000-00008F320000}"/>
    <cellStyle name="Entrada 3 5 5 7 6" xfId="36753" xr:uid="{00000000-0005-0000-0000-000090320000}"/>
    <cellStyle name="Entrada 3 5 5 7 7" xfId="39479" xr:uid="{00000000-0005-0000-0000-000091320000}"/>
    <cellStyle name="Entrada 3 5 5 8" xfId="11583" xr:uid="{00000000-0005-0000-0000-000092320000}"/>
    <cellStyle name="Entrada 3 5 5 9" xfId="18586" xr:uid="{00000000-0005-0000-0000-000093320000}"/>
    <cellStyle name="Entrada 3 5 6" xfId="2631" xr:uid="{00000000-0005-0000-0000-000094320000}"/>
    <cellStyle name="Entrada 3 5 6 2" xfId="6039" xr:uid="{00000000-0005-0000-0000-000095320000}"/>
    <cellStyle name="Entrada 3 5 6 2 2" xfId="15193" xr:uid="{00000000-0005-0000-0000-000096320000}"/>
    <cellStyle name="Entrada 3 5 6 2 3" xfId="22189" xr:uid="{00000000-0005-0000-0000-000097320000}"/>
    <cellStyle name="Entrada 3 5 6 2 4" xfId="27189" xr:uid="{00000000-0005-0000-0000-000098320000}"/>
    <cellStyle name="Entrada 3 5 6 2 5" xfId="33084" xr:uid="{00000000-0005-0000-0000-000099320000}"/>
    <cellStyle name="Entrada 3 5 6 2 6" xfId="36759" xr:uid="{00000000-0005-0000-0000-00009A320000}"/>
    <cellStyle name="Entrada 3 5 6 2 7" xfId="39485" xr:uid="{00000000-0005-0000-0000-00009B320000}"/>
    <cellStyle name="Entrada 3 5 6 3" xfId="11785" xr:uid="{00000000-0005-0000-0000-00009C320000}"/>
    <cellStyle name="Entrada 3 5 6 4" xfId="18788" xr:uid="{00000000-0005-0000-0000-00009D320000}"/>
    <cellStyle name="Entrada 3 5 6 5" xfId="25378" xr:uid="{00000000-0005-0000-0000-00009E320000}"/>
    <cellStyle name="Entrada 3 5 6 6" xfId="26280" xr:uid="{00000000-0005-0000-0000-00009F320000}"/>
    <cellStyle name="Entrada 3 5 6 7" xfId="30016" xr:uid="{00000000-0005-0000-0000-0000A0320000}"/>
    <cellStyle name="Entrada 3 5 6 8" xfId="30883" xr:uid="{00000000-0005-0000-0000-0000A1320000}"/>
    <cellStyle name="Entrada 3 5 6 9" xfId="27903" xr:uid="{00000000-0005-0000-0000-0000A2320000}"/>
    <cellStyle name="Entrada 3 5 7" xfId="3199" xr:uid="{00000000-0005-0000-0000-0000A3320000}"/>
    <cellStyle name="Entrada 3 5 7 2" xfId="6040" xr:uid="{00000000-0005-0000-0000-0000A4320000}"/>
    <cellStyle name="Entrada 3 5 7 2 2" xfId="15194" xr:uid="{00000000-0005-0000-0000-0000A5320000}"/>
    <cellStyle name="Entrada 3 5 7 2 3" xfId="22190" xr:uid="{00000000-0005-0000-0000-0000A6320000}"/>
    <cellStyle name="Entrada 3 5 7 2 4" xfId="25169" xr:uid="{00000000-0005-0000-0000-0000A7320000}"/>
    <cellStyle name="Entrada 3 5 7 2 5" xfId="33085" xr:uid="{00000000-0005-0000-0000-0000A8320000}"/>
    <cellStyle name="Entrada 3 5 7 2 6" xfId="36760" xr:uid="{00000000-0005-0000-0000-0000A9320000}"/>
    <cellStyle name="Entrada 3 5 7 2 7" xfId="39486" xr:uid="{00000000-0005-0000-0000-0000AA320000}"/>
    <cellStyle name="Entrada 3 5 7 3" xfId="12353" xr:uid="{00000000-0005-0000-0000-0000AB320000}"/>
    <cellStyle name="Entrada 3 5 7 4" xfId="19356" xr:uid="{00000000-0005-0000-0000-0000AC320000}"/>
    <cellStyle name="Entrada 3 5 7 5" xfId="28227" xr:uid="{00000000-0005-0000-0000-0000AD320000}"/>
    <cellStyle name="Entrada 3 5 7 6" xfId="26446" xr:uid="{00000000-0005-0000-0000-0000AE320000}"/>
    <cellStyle name="Entrada 3 5 7 7" xfId="25091" xr:uid="{00000000-0005-0000-0000-0000AF320000}"/>
    <cellStyle name="Entrada 3 5 7 8" xfId="31587" xr:uid="{00000000-0005-0000-0000-0000B0320000}"/>
    <cellStyle name="Entrada 3 5 7 9" xfId="35296" xr:uid="{00000000-0005-0000-0000-0000B1320000}"/>
    <cellStyle name="Entrada 3 5 8" xfId="2967" xr:uid="{00000000-0005-0000-0000-0000B2320000}"/>
    <cellStyle name="Entrada 3 5 8 2" xfId="6041" xr:uid="{00000000-0005-0000-0000-0000B3320000}"/>
    <cellStyle name="Entrada 3 5 8 2 2" xfId="15195" xr:uid="{00000000-0005-0000-0000-0000B4320000}"/>
    <cellStyle name="Entrada 3 5 8 2 3" xfId="22191" xr:uid="{00000000-0005-0000-0000-0000B5320000}"/>
    <cellStyle name="Entrada 3 5 8 2 4" xfId="17031" xr:uid="{00000000-0005-0000-0000-0000B6320000}"/>
    <cellStyle name="Entrada 3 5 8 2 5" xfId="33086" xr:uid="{00000000-0005-0000-0000-0000B7320000}"/>
    <cellStyle name="Entrada 3 5 8 2 6" xfId="36761" xr:uid="{00000000-0005-0000-0000-0000B8320000}"/>
    <cellStyle name="Entrada 3 5 8 2 7" xfId="39487" xr:uid="{00000000-0005-0000-0000-0000B9320000}"/>
    <cellStyle name="Entrada 3 5 8 3" xfId="12121" xr:uid="{00000000-0005-0000-0000-0000BA320000}"/>
    <cellStyle name="Entrada 3 5 8 4" xfId="19124" xr:uid="{00000000-0005-0000-0000-0000BB320000}"/>
    <cellStyle name="Entrada 3 5 8 5" xfId="25157" xr:uid="{00000000-0005-0000-0000-0000BC320000}"/>
    <cellStyle name="Entrada 3 5 8 6" xfId="19424" xr:uid="{00000000-0005-0000-0000-0000BD320000}"/>
    <cellStyle name="Entrada 3 5 8 7" xfId="29851" xr:uid="{00000000-0005-0000-0000-0000BE320000}"/>
    <cellStyle name="Entrada 3 5 8 8" xfId="33828" xr:uid="{00000000-0005-0000-0000-0000BF320000}"/>
    <cellStyle name="Entrada 3 5 8 9" xfId="37390" xr:uid="{00000000-0005-0000-0000-0000C0320000}"/>
    <cellStyle name="Entrada 3 5 9" xfId="3805" xr:uid="{00000000-0005-0000-0000-0000C1320000}"/>
    <cellStyle name="Entrada 3 5 9 2" xfId="6042" xr:uid="{00000000-0005-0000-0000-0000C2320000}"/>
    <cellStyle name="Entrada 3 5 9 2 2" xfId="15196" xr:uid="{00000000-0005-0000-0000-0000C3320000}"/>
    <cellStyle name="Entrada 3 5 9 2 3" xfId="22192" xr:uid="{00000000-0005-0000-0000-0000C4320000}"/>
    <cellStyle name="Entrada 3 5 9 2 4" xfId="24860" xr:uid="{00000000-0005-0000-0000-0000C5320000}"/>
    <cellStyle name="Entrada 3 5 9 2 5" xfId="33087" xr:uid="{00000000-0005-0000-0000-0000C6320000}"/>
    <cellStyle name="Entrada 3 5 9 2 6" xfId="36762" xr:uid="{00000000-0005-0000-0000-0000C7320000}"/>
    <cellStyle name="Entrada 3 5 9 2 7" xfId="39488" xr:uid="{00000000-0005-0000-0000-0000C8320000}"/>
    <cellStyle name="Entrada 3 5 9 3" xfId="12959" xr:uid="{00000000-0005-0000-0000-0000C9320000}"/>
    <cellStyle name="Entrada 3 5 9 4" xfId="19958" xr:uid="{00000000-0005-0000-0000-0000CA320000}"/>
    <cellStyle name="Entrada 3 5 9 5" xfId="27925" xr:uid="{00000000-0005-0000-0000-0000CB320000}"/>
    <cellStyle name="Entrada 3 5 9 6" xfId="22562" xr:uid="{00000000-0005-0000-0000-0000CC320000}"/>
    <cellStyle name="Entrada 3 5 9 7" xfId="27300" xr:uid="{00000000-0005-0000-0000-0000CD320000}"/>
    <cellStyle name="Entrada 3 5 9 8" xfId="31647" xr:uid="{00000000-0005-0000-0000-0000CE320000}"/>
    <cellStyle name="Entrada 3 5 9 9" xfId="35327" xr:uid="{00000000-0005-0000-0000-0000CF320000}"/>
    <cellStyle name="Entrada 3 6" xfId="1866" xr:uid="{00000000-0005-0000-0000-0000D0320000}"/>
    <cellStyle name="Entrada 3 6 10" xfId="28569" xr:uid="{00000000-0005-0000-0000-0000D1320000}"/>
    <cellStyle name="Entrada 3 6 11" xfId="29380" xr:uid="{00000000-0005-0000-0000-0000D2320000}"/>
    <cellStyle name="Entrada 3 6 12" xfId="30908" xr:uid="{00000000-0005-0000-0000-0000D3320000}"/>
    <cellStyle name="Entrada 3 6 13" xfId="31399" xr:uid="{00000000-0005-0000-0000-0000D4320000}"/>
    <cellStyle name="Entrada 3 6 14" xfId="35147" xr:uid="{00000000-0005-0000-0000-0000D5320000}"/>
    <cellStyle name="Entrada 3 6 2" xfId="2564" xr:uid="{00000000-0005-0000-0000-0000D6320000}"/>
    <cellStyle name="Entrada 3 6 2 2" xfId="6044" xr:uid="{00000000-0005-0000-0000-0000D7320000}"/>
    <cellStyle name="Entrada 3 6 2 2 2" xfId="15198" xr:uid="{00000000-0005-0000-0000-0000D8320000}"/>
    <cellStyle name="Entrada 3 6 2 2 3" xfId="22194" xr:uid="{00000000-0005-0000-0000-0000D9320000}"/>
    <cellStyle name="Entrada 3 6 2 2 4" xfId="25168" xr:uid="{00000000-0005-0000-0000-0000DA320000}"/>
    <cellStyle name="Entrada 3 6 2 2 5" xfId="33089" xr:uid="{00000000-0005-0000-0000-0000DB320000}"/>
    <cellStyle name="Entrada 3 6 2 2 6" xfId="36764" xr:uid="{00000000-0005-0000-0000-0000DC320000}"/>
    <cellStyle name="Entrada 3 6 2 2 7" xfId="39490" xr:uid="{00000000-0005-0000-0000-0000DD320000}"/>
    <cellStyle name="Entrada 3 6 2 3" xfId="11718" xr:uid="{00000000-0005-0000-0000-0000DE320000}"/>
    <cellStyle name="Entrada 3 6 2 4" xfId="18721" xr:uid="{00000000-0005-0000-0000-0000DF320000}"/>
    <cellStyle name="Entrada 3 6 2 5" xfId="17116" xr:uid="{00000000-0005-0000-0000-0000E0320000}"/>
    <cellStyle name="Entrada 3 6 2 6" xfId="26251" xr:uid="{00000000-0005-0000-0000-0000E1320000}"/>
    <cellStyle name="Entrada 3 6 2 7" xfId="30018" xr:uid="{00000000-0005-0000-0000-0000E2320000}"/>
    <cellStyle name="Entrada 3 6 2 8" xfId="31506" xr:uid="{00000000-0005-0000-0000-0000E3320000}"/>
    <cellStyle name="Entrada 3 6 2 9" xfId="35216" xr:uid="{00000000-0005-0000-0000-0000E4320000}"/>
    <cellStyle name="Entrada 3 6 3" xfId="3752" xr:uid="{00000000-0005-0000-0000-0000E5320000}"/>
    <cellStyle name="Entrada 3 6 3 2" xfId="6045" xr:uid="{00000000-0005-0000-0000-0000E6320000}"/>
    <cellStyle name="Entrada 3 6 3 2 2" xfId="15199" xr:uid="{00000000-0005-0000-0000-0000E7320000}"/>
    <cellStyle name="Entrada 3 6 3 2 3" xfId="22195" xr:uid="{00000000-0005-0000-0000-0000E8320000}"/>
    <cellStyle name="Entrada 3 6 3 2 4" xfId="24859" xr:uid="{00000000-0005-0000-0000-0000E9320000}"/>
    <cellStyle name="Entrada 3 6 3 2 5" xfId="33090" xr:uid="{00000000-0005-0000-0000-0000EA320000}"/>
    <cellStyle name="Entrada 3 6 3 2 6" xfId="36765" xr:uid="{00000000-0005-0000-0000-0000EB320000}"/>
    <cellStyle name="Entrada 3 6 3 2 7" xfId="39491" xr:uid="{00000000-0005-0000-0000-0000EC320000}"/>
    <cellStyle name="Entrada 3 6 3 3" xfId="12906" xr:uid="{00000000-0005-0000-0000-0000ED320000}"/>
    <cellStyle name="Entrada 3 6 3 4" xfId="19905" xr:uid="{00000000-0005-0000-0000-0000EE320000}"/>
    <cellStyle name="Entrada 3 6 3 5" xfId="27954" xr:uid="{00000000-0005-0000-0000-0000EF320000}"/>
    <cellStyle name="Entrada 3 6 3 6" xfId="26572" xr:uid="{00000000-0005-0000-0000-0000F0320000}"/>
    <cellStyle name="Entrada 3 6 3 7" xfId="25630" xr:uid="{00000000-0005-0000-0000-0000F1320000}"/>
    <cellStyle name="Entrada 3 6 3 8" xfId="33538" xr:uid="{00000000-0005-0000-0000-0000F2320000}"/>
    <cellStyle name="Entrada 3 6 3 9" xfId="37206" xr:uid="{00000000-0005-0000-0000-0000F3320000}"/>
    <cellStyle name="Entrada 3 6 4" xfId="4255" xr:uid="{00000000-0005-0000-0000-0000F4320000}"/>
    <cellStyle name="Entrada 3 6 4 2" xfId="6046" xr:uid="{00000000-0005-0000-0000-0000F5320000}"/>
    <cellStyle name="Entrada 3 6 4 2 2" xfId="15200" xr:uid="{00000000-0005-0000-0000-0000F6320000}"/>
    <cellStyle name="Entrada 3 6 4 2 3" xfId="22196" xr:uid="{00000000-0005-0000-0000-0000F7320000}"/>
    <cellStyle name="Entrada 3 6 4 2 4" xfId="24858" xr:uid="{00000000-0005-0000-0000-0000F8320000}"/>
    <cellStyle name="Entrada 3 6 4 2 5" xfId="33091" xr:uid="{00000000-0005-0000-0000-0000F9320000}"/>
    <cellStyle name="Entrada 3 6 4 2 6" xfId="36766" xr:uid="{00000000-0005-0000-0000-0000FA320000}"/>
    <cellStyle name="Entrada 3 6 4 2 7" xfId="39492" xr:uid="{00000000-0005-0000-0000-0000FB320000}"/>
    <cellStyle name="Entrada 3 6 4 3" xfId="13409" xr:uid="{00000000-0005-0000-0000-0000FC320000}"/>
    <cellStyle name="Entrada 3 6 4 4" xfId="20407" xr:uid="{00000000-0005-0000-0000-0000FD320000}"/>
    <cellStyle name="Entrada 3 6 4 5" xfId="25226" xr:uid="{00000000-0005-0000-0000-0000FE320000}"/>
    <cellStyle name="Entrada 3 6 4 6" xfId="17873" xr:uid="{00000000-0005-0000-0000-0000FF320000}"/>
    <cellStyle name="Entrada 3 6 4 7" xfId="25880" xr:uid="{00000000-0005-0000-0000-000000330000}"/>
    <cellStyle name="Entrada 3 6 4 8" xfId="33346" xr:uid="{00000000-0005-0000-0000-000001330000}"/>
    <cellStyle name="Entrada 3 6 4 9" xfId="37021" xr:uid="{00000000-0005-0000-0000-000002330000}"/>
    <cellStyle name="Entrada 3 6 5" xfId="3134" xr:uid="{00000000-0005-0000-0000-000003330000}"/>
    <cellStyle name="Entrada 3 6 5 2" xfId="6047" xr:uid="{00000000-0005-0000-0000-000004330000}"/>
    <cellStyle name="Entrada 3 6 5 2 2" xfId="15201" xr:uid="{00000000-0005-0000-0000-000005330000}"/>
    <cellStyle name="Entrada 3 6 5 2 3" xfId="22197" xr:uid="{00000000-0005-0000-0000-000006330000}"/>
    <cellStyle name="Entrada 3 6 5 2 4" xfId="24856" xr:uid="{00000000-0005-0000-0000-000007330000}"/>
    <cellStyle name="Entrada 3 6 5 2 5" xfId="33092" xr:uid="{00000000-0005-0000-0000-000008330000}"/>
    <cellStyle name="Entrada 3 6 5 2 6" xfId="36767" xr:uid="{00000000-0005-0000-0000-000009330000}"/>
    <cellStyle name="Entrada 3 6 5 2 7" xfId="39493" xr:uid="{00000000-0005-0000-0000-00000A330000}"/>
    <cellStyle name="Entrada 3 6 5 3" xfId="12288" xr:uid="{00000000-0005-0000-0000-00000B330000}"/>
    <cellStyle name="Entrada 3 6 5 4" xfId="19291" xr:uid="{00000000-0005-0000-0000-00000C330000}"/>
    <cellStyle name="Entrada 3 6 5 5" xfId="24715" xr:uid="{00000000-0005-0000-0000-00000D330000}"/>
    <cellStyle name="Entrada 3 6 5 6" xfId="28780" xr:uid="{00000000-0005-0000-0000-00000E330000}"/>
    <cellStyle name="Entrada 3 6 5 7" xfId="29773" xr:uid="{00000000-0005-0000-0000-00000F330000}"/>
    <cellStyle name="Entrada 3 6 5 8" xfId="28471" xr:uid="{00000000-0005-0000-0000-000010330000}"/>
    <cellStyle name="Entrada 3 6 5 9" xfId="35006" xr:uid="{00000000-0005-0000-0000-000011330000}"/>
    <cellStyle name="Entrada 3 6 6" xfId="2846" xr:uid="{00000000-0005-0000-0000-000012330000}"/>
    <cellStyle name="Entrada 3 6 6 2" xfId="6048" xr:uid="{00000000-0005-0000-0000-000013330000}"/>
    <cellStyle name="Entrada 3 6 6 2 2" xfId="15202" xr:uid="{00000000-0005-0000-0000-000014330000}"/>
    <cellStyle name="Entrada 3 6 6 2 3" xfId="22198" xr:uid="{00000000-0005-0000-0000-000015330000}"/>
    <cellStyle name="Entrada 3 6 6 2 4" xfId="27209" xr:uid="{00000000-0005-0000-0000-000016330000}"/>
    <cellStyle name="Entrada 3 6 6 2 5" xfId="33093" xr:uid="{00000000-0005-0000-0000-000017330000}"/>
    <cellStyle name="Entrada 3 6 6 2 6" xfId="36768" xr:uid="{00000000-0005-0000-0000-000018330000}"/>
    <cellStyle name="Entrada 3 6 6 2 7" xfId="39494" xr:uid="{00000000-0005-0000-0000-000019330000}"/>
    <cellStyle name="Entrada 3 6 6 3" xfId="12000" xr:uid="{00000000-0005-0000-0000-00001A330000}"/>
    <cellStyle name="Entrada 3 6 6 4" xfId="19003" xr:uid="{00000000-0005-0000-0000-00001B330000}"/>
    <cellStyle name="Entrada 3 6 6 5" xfId="28361" xr:uid="{00000000-0005-0000-0000-00001C330000}"/>
    <cellStyle name="Entrada 3 6 6 6" xfId="26362" xr:uid="{00000000-0005-0000-0000-00001D330000}"/>
    <cellStyle name="Entrada 3 6 6 7" xfId="29088" xr:uid="{00000000-0005-0000-0000-00001E330000}"/>
    <cellStyle name="Entrada 3 6 6 8" xfId="21384" xr:uid="{00000000-0005-0000-0000-00001F330000}"/>
    <cellStyle name="Entrada 3 6 6 9" xfId="31418" xr:uid="{00000000-0005-0000-0000-000020330000}"/>
    <cellStyle name="Entrada 3 6 7" xfId="6043" xr:uid="{00000000-0005-0000-0000-000021330000}"/>
    <cellStyle name="Entrada 3 6 7 2" xfId="15197" xr:uid="{00000000-0005-0000-0000-000022330000}"/>
    <cellStyle name="Entrada 3 6 7 3" xfId="22193" xr:uid="{00000000-0005-0000-0000-000023330000}"/>
    <cellStyle name="Entrada 3 6 7 4" xfId="19785" xr:uid="{00000000-0005-0000-0000-000024330000}"/>
    <cellStyle name="Entrada 3 6 7 5" xfId="33088" xr:uid="{00000000-0005-0000-0000-000025330000}"/>
    <cellStyle name="Entrada 3 6 7 6" xfId="36763" xr:uid="{00000000-0005-0000-0000-000026330000}"/>
    <cellStyle name="Entrada 3 6 7 7" xfId="39489" xr:uid="{00000000-0005-0000-0000-000027330000}"/>
    <cellStyle name="Entrada 3 6 8" xfId="11020" xr:uid="{00000000-0005-0000-0000-000028330000}"/>
    <cellStyle name="Entrada 3 6 9" xfId="15501" xr:uid="{00000000-0005-0000-0000-000029330000}"/>
    <cellStyle name="Entrada 3 7" xfId="2271" xr:uid="{00000000-0005-0000-0000-00002A330000}"/>
    <cellStyle name="Entrada 3 7 10" xfId="22462" xr:uid="{00000000-0005-0000-0000-00002B330000}"/>
    <cellStyle name="Entrada 3 7 11" xfId="17782" xr:uid="{00000000-0005-0000-0000-00002C330000}"/>
    <cellStyle name="Entrada 3 7 12" xfId="21248" xr:uid="{00000000-0005-0000-0000-00002D330000}"/>
    <cellStyle name="Entrada 3 7 13" xfId="34170" xr:uid="{00000000-0005-0000-0000-00002E330000}"/>
    <cellStyle name="Entrada 3 7 14" xfId="37732" xr:uid="{00000000-0005-0000-0000-00002F330000}"/>
    <cellStyle name="Entrada 3 7 2" xfId="2671" xr:uid="{00000000-0005-0000-0000-000030330000}"/>
    <cellStyle name="Entrada 3 7 2 2" xfId="6050" xr:uid="{00000000-0005-0000-0000-000031330000}"/>
    <cellStyle name="Entrada 3 7 2 2 2" xfId="15204" xr:uid="{00000000-0005-0000-0000-000032330000}"/>
    <cellStyle name="Entrada 3 7 2 2 3" xfId="22200" xr:uid="{00000000-0005-0000-0000-000033330000}"/>
    <cellStyle name="Entrada 3 7 2 2 4" xfId="24854" xr:uid="{00000000-0005-0000-0000-000034330000}"/>
    <cellStyle name="Entrada 3 7 2 2 5" xfId="33095" xr:uid="{00000000-0005-0000-0000-000035330000}"/>
    <cellStyle name="Entrada 3 7 2 2 6" xfId="36770" xr:uid="{00000000-0005-0000-0000-000036330000}"/>
    <cellStyle name="Entrada 3 7 2 2 7" xfId="39496" xr:uid="{00000000-0005-0000-0000-000037330000}"/>
    <cellStyle name="Entrada 3 7 2 3" xfId="11825" xr:uid="{00000000-0005-0000-0000-000038330000}"/>
    <cellStyle name="Entrada 3 7 2 4" xfId="18828" xr:uid="{00000000-0005-0000-0000-000039330000}"/>
    <cellStyle name="Entrada 3 7 2 5" xfId="28438" xr:uid="{00000000-0005-0000-0000-00003A330000}"/>
    <cellStyle name="Entrada 3 7 2 6" xfId="18228" xr:uid="{00000000-0005-0000-0000-00003B330000}"/>
    <cellStyle name="Entrada 3 7 2 7" xfId="29994" xr:uid="{00000000-0005-0000-0000-00003C330000}"/>
    <cellStyle name="Entrada 3 7 2 8" xfId="33971" xr:uid="{00000000-0005-0000-0000-00003D330000}"/>
    <cellStyle name="Entrada 3 7 2 9" xfId="37533" xr:uid="{00000000-0005-0000-0000-00003E330000}"/>
    <cellStyle name="Entrada 3 7 3" xfId="3953" xr:uid="{00000000-0005-0000-0000-00003F330000}"/>
    <cellStyle name="Entrada 3 7 3 2" xfId="6051" xr:uid="{00000000-0005-0000-0000-000040330000}"/>
    <cellStyle name="Entrada 3 7 3 2 2" xfId="15205" xr:uid="{00000000-0005-0000-0000-000041330000}"/>
    <cellStyle name="Entrada 3 7 3 2 3" xfId="22201" xr:uid="{00000000-0005-0000-0000-000042330000}"/>
    <cellStyle name="Entrada 3 7 3 2 4" xfId="18138" xr:uid="{00000000-0005-0000-0000-000043330000}"/>
    <cellStyle name="Entrada 3 7 3 2 5" xfId="33096" xr:uid="{00000000-0005-0000-0000-000044330000}"/>
    <cellStyle name="Entrada 3 7 3 2 6" xfId="36771" xr:uid="{00000000-0005-0000-0000-000045330000}"/>
    <cellStyle name="Entrada 3 7 3 2 7" xfId="39497" xr:uid="{00000000-0005-0000-0000-000046330000}"/>
    <cellStyle name="Entrada 3 7 3 3" xfId="13107" xr:uid="{00000000-0005-0000-0000-000047330000}"/>
    <cellStyle name="Entrada 3 7 3 4" xfId="20105" xr:uid="{00000000-0005-0000-0000-000048330000}"/>
    <cellStyle name="Entrada 3 7 3 5" xfId="27853" xr:uid="{00000000-0005-0000-0000-000049330000}"/>
    <cellStyle name="Entrada 3 7 3 6" xfId="24370" xr:uid="{00000000-0005-0000-0000-00004A330000}"/>
    <cellStyle name="Entrada 3 7 3 7" xfId="24578" xr:uid="{00000000-0005-0000-0000-00004B330000}"/>
    <cellStyle name="Entrada 3 7 3 8" xfId="28532" xr:uid="{00000000-0005-0000-0000-00004C330000}"/>
    <cellStyle name="Entrada 3 7 3 9" xfId="22598" xr:uid="{00000000-0005-0000-0000-00004D330000}"/>
    <cellStyle name="Entrada 3 7 4" xfId="4391" xr:uid="{00000000-0005-0000-0000-00004E330000}"/>
    <cellStyle name="Entrada 3 7 4 2" xfId="6052" xr:uid="{00000000-0005-0000-0000-00004F330000}"/>
    <cellStyle name="Entrada 3 7 4 2 2" xfId="15206" xr:uid="{00000000-0005-0000-0000-000050330000}"/>
    <cellStyle name="Entrada 3 7 4 2 3" xfId="22202" xr:uid="{00000000-0005-0000-0000-000051330000}"/>
    <cellStyle name="Entrada 3 7 4 2 4" xfId="27208" xr:uid="{00000000-0005-0000-0000-000052330000}"/>
    <cellStyle name="Entrada 3 7 4 2 5" xfId="33097" xr:uid="{00000000-0005-0000-0000-000053330000}"/>
    <cellStyle name="Entrada 3 7 4 2 6" xfId="36772" xr:uid="{00000000-0005-0000-0000-000054330000}"/>
    <cellStyle name="Entrada 3 7 4 2 7" xfId="39498" xr:uid="{00000000-0005-0000-0000-000055330000}"/>
    <cellStyle name="Entrada 3 7 4 3" xfId="13545" xr:uid="{00000000-0005-0000-0000-000056330000}"/>
    <cellStyle name="Entrada 3 7 4 4" xfId="20543" xr:uid="{00000000-0005-0000-0000-000057330000}"/>
    <cellStyle name="Entrada 3 7 4 5" xfId="27639" xr:uid="{00000000-0005-0000-0000-000058330000}"/>
    <cellStyle name="Entrada 3 7 4 6" xfId="20056" xr:uid="{00000000-0005-0000-0000-000059330000}"/>
    <cellStyle name="Entrada 3 7 4 7" xfId="25587" xr:uid="{00000000-0005-0000-0000-00005A330000}"/>
    <cellStyle name="Entrada 3 7 4 8" xfId="31739" xr:uid="{00000000-0005-0000-0000-00005B330000}"/>
    <cellStyle name="Entrada 3 7 4 9" xfId="35419" xr:uid="{00000000-0005-0000-0000-00005C330000}"/>
    <cellStyle name="Entrada 3 7 5" xfId="4645" xr:uid="{00000000-0005-0000-0000-00005D330000}"/>
    <cellStyle name="Entrada 3 7 5 2" xfId="6053" xr:uid="{00000000-0005-0000-0000-00005E330000}"/>
    <cellStyle name="Entrada 3 7 5 2 2" xfId="15207" xr:uid="{00000000-0005-0000-0000-00005F330000}"/>
    <cellStyle name="Entrada 3 7 5 2 3" xfId="22203" xr:uid="{00000000-0005-0000-0000-000060330000}"/>
    <cellStyle name="Entrada 3 7 5 2 4" xfId="22803" xr:uid="{00000000-0005-0000-0000-000061330000}"/>
    <cellStyle name="Entrada 3 7 5 2 5" xfId="33098" xr:uid="{00000000-0005-0000-0000-000062330000}"/>
    <cellStyle name="Entrada 3 7 5 2 6" xfId="36773" xr:uid="{00000000-0005-0000-0000-000063330000}"/>
    <cellStyle name="Entrada 3 7 5 2 7" xfId="39499" xr:uid="{00000000-0005-0000-0000-000064330000}"/>
    <cellStyle name="Entrada 3 7 5 3" xfId="13799" xr:uid="{00000000-0005-0000-0000-000065330000}"/>
    <cellStyle name="Entrada 3 7 5 4" xfId="20797" xr:uid="{00000000-0005-0000-0000-000066330000}"/>
    <cellStyle name="Entrada 3 7 5 5" xfId="27507" xr:uid="{00000000-0005-0000-0000-000067330000}"/>
    <cellStyle name="Entrada 3 7 5 6" xfId="24420" xr:uid="{00000000-0005-0000-0000-000068330000}"/>
    <cellStyle name="Entrada 3 7 5 7" xfId="19394" xr:uid="{00000000-0005-0000-0000-000069330000}"/>
    <cellStyle name="Entrada 3 7 5 8" xfId="30966" xr:uid="{00000000-0005-0000-0000-00006A330000}"/>
    <cellStyle name="Entrada 3 7 5 9" xfId="22547" xr:uid="{00000000-0005-0000-0000-00006B330000}"/>
    <cellStyle name="Entrada 3 7 6" xfId="4891" xr:uid="{00000000-0005-0000-0000-00006C330000}"/>
    <cellStyle name="Entrada 3 7 6 2" xfId="6054" xr:uid="{00000000-0005-0000-0000-00006D330000}"/>
    <cellStyle name="Entrada 3 7 6 2 2" xfId="15208" xr:uid="{00000000-0005-0000-0000-00006E330000}"/>
    <cellStyle name="Entrada 3 7 6 2 3" xfId="22204" xr:uid="{00000000-0005-0000-0000-00006F330000}"/>
    <cellStyle name="Entrada 3 7 6 2 4" xfId="22800" xr:uid="{00000000-0005-0000-0000-000070330000}"/>
    <cellStyle name="Entrada 3 7 6 2 5" xfId="33099" xr:uid="{00000000-0005-0000-0000-000071330000}"/>
    <cellStyle name="Entrada 3 7 6 2 6" xfId="36774" xr:uid="{00000000-0005-0000-0000-000072330000}"/>
    <cellStyle name="Entrada 3 7 6 2 7" xfId="39500" xr:uid="{00000000-0005-0000-0000-000073330000}"/>
    <cellStyle name="Entrada 3 7 6 3" xfId="14045" xr:uid="{00000000-0005-0000-0000-000074330000}"/>
    <cellStyle name="Entrada 3 7 6 4" xfId="21043" xr:uid="{00000000-0005-0000-0000-000075330000}"/>
    <cellStyle name="Entrada 3 7 6 5" xfId="27377" xr:uid="{00000000-0005-0000-0000-000076330000}"/>
    <cellStyle name="Entrada 3 7 6 6" xfId="17076" xr:uid="{00000000-0005-0000-0000-000077330000}"/>
    <cellStyle name="Entrada 3 7 6 7" xfId="31937" xr:uid="{00000000-0005-0000-0000-000078330000}"/>
    <cellStyle name="Entrada 3 7 6 8" xfId="35615" xr:uid="{00000000-0005-0000-0000-000079330000}"/>
    <cellStyle name="Entrada 3 7 6 9" xfId="38526" xr:uid="{00000000-0005-0000-0000-00007A330000}"/>
    <cellStyle name="Entrada 3 7 7" xfId="6049" xr:uid="{00000000-0005-0000-0000-00007B330000}"/>
    <cellStyle name="Entrada 3 7 7 2" xfId="15203" xr:uid="{00000000-0005-0000-0000-00007C330000}"/>
    <cellStyle name="Entrada 3 7 7 3" xfId="22199" xr:uid="{00000000-0005-0000-0000-00007D330000}"/>
    <cellStyle name="Entrada 3 7 7 4" xfId="24855" xr:uid="{00000000-0005-0000-0000-00007E330000}"/>
    <cellStyle name="Entrada 3 7 7 5" xfId="33094" xr:uid="{00000000-0005-0000-0000-00007F330000}"/>
    <cellStyle name="Entrada 3 7 7 6" xfId="36769" xr:uid="{00000000-0005-0000-0000-000080330000}"/>
    <cellStyle name="Entrada 3 7 7 7" xfId="39495" xr:uid="{00000000-0005-0000-0000-000081330000}"/>
    <cellStyle name="Entrada 3 7 8" xfId="11425" xr:uid="{00000000-0005-0000-0000-000082330000}"/>
    <cellStyle name="Entrada 3 7 9" xfId="18428" xr:uid="{00000000-0005-0000-0000-000083330000}"/>
    <cellStyle name="Entrada 3 8" xfId="1790" xr:uid="{00000000-0005-0000-0000-000084330000}"/>
    <cellStyle name="Entrada 3 8 10" xfId="28608" xr:uid="{00000000-0005-0000-0000-000085330000}"/>
    <cellStyle name="Entrada 3 8 11" xfId="26001" xr:uid="{00000000-0005-0000-0000-000086330000}"/>
    <cellStyle name="Entrada 3 8 12" xfId="30938" xr:uid="{00000000-0005-0000-0000-000087330000}"/>
    <cellStyle name="Entrada 3 8 13" xfId="34863" xr:uid="{00000000-0005-0000-0000-000088330000}"/>
    <cellStyle name="Entrada 3 8 14" xfId="38356" xr:uid="{00000000-0005-0000-0000-000089330000}"/>
    <cellStyle name="Entrada 3 8 2" xfId="2542" xr:uid="{00000000-0005-0000-0000-00008A330000}"/>
    <cellStyle name="Entrada 3 8 2 2" xfId="6056" xr:uid="{00000000-0005-0000-0000-00008B330000}"/>
    <cellStyle name="Entrada 3 8 2 2 2" xfId="15210" xr:uid="{00000000-0005-0000-0000-00008C330000}"/>
    <cellStyle name="Entrada 3 8 2 2 3" xfId="22206" xr:uid="{00000000-0005-0000-0000-00008D330000}"/>
    <cellStyle name="Entrada 3 8 2 2 4" xfId="27210" xr:uid="{00000000-0005-0000-0000-00008E330000}"/>
    <cellStyle name="Entrada 3 8 2 2 5" xfId="33101" xr:uid="{00000000-0005-0000-0000-00008F330000}"/>
    <cellStyle name="Entrada 3 8 2 2 6" xfId="36776" xr:uid="{00000000-0005-0000-0000-000090330000}"/>
    <cellStyle name="Entrada 3 8 2 2 7" xfId="39502" xr:uid="{00000000-0005-0000-0000-000091330000}"/>
    <cellStyle name="Entrada 3 8 2 3" xfId="11696" xr:uid="{00000000-0005-0000-0000-000092330000}"/>
    <cellStyle name="Entrada 3 8 2 4" xfId="18699" xr:uid="{00000000-0005-0000-0000-000093330000}"/>
    <cellStyle name="Entrada 3 8 2 5" xfId="23400" xr:uid="{00000000-0005-0000-0000-000094330000}"/>
    <cellStyle name="Entrada 3 8 2 6" xfId="26236" xr:uid="{00000000-0005-0000-0000-000095330000}"/>
    <cellStyle name="Entrada 3 8 2 7" xfId="30061" xr:uid="{00000000-0005-0000-0000-000096330000}"/>
    <cellStyle name="Entrada 3 8 2 8" xfId="34038" xr:uid="{00000000-0005-0000-0000-000097330000}"/>
    <cellStyle name="Entrada 3 8 2 9" xfId="37600" xr:uid="{00000000-0005-0000-0000-000098330000}"/>
    <cellStyle name="Entrada 3 8 3" xfId="3712" xr:uid="{00000000-0005-0000-0000-000099330000}"/>
    <cellStyle name="Entrada 3 8 3 2" xfId="6057" xr:uid="{00000000-0005-0000-0000-00009A330000}"/>
    <cellStyle name="Entrada 3 8 3 2 2" xfId="15211" xr:uid="{00000000-0005-0000-0000-00009B330000}"/>
    <cellStyle name="Entrada 3 8 3 2 3" xfId="22207" xr:uid="{00000000-0005-0000-0000-00009C330000}"/>
    <cellStyle name="Entrada 3 8 3 2 4" xfId="27207" xr:uid="{00000000-0005-0000-0000-00009D330000}"/>
    <cellStyle name="Entrada 3 8 3 2 5" xfId="33102" xr:uid="{00000000-0005-0000-0000-00009E330000}"/>
    <cellStyle name="Entrada 3 8 3 2 6" xfId="36777" xr:uid="{00000000-0005-0000-0000-00009F330000}"/>
    <cellStyle name="Entrada 3 8 3 2 7" xfId="39503" xr:uid="{00000000-0005-0000-0000-0000A0330000}"/>
    <cellStyle name="Entrada 3 8 3 3" xfId="12866" xr:uid="{00000000-0005-0000-0000-0000A1330000}"/>
    <cellStyle name="Entrada 3 8 3 4" xfId="19865" xr:uid="{00000000-0005-0000-0000-0000A2330000}"/>
    <cellStyle name="Entrada 3 8 3 5" xfId="17216" xr:uid="{00000000-0005-0000-0000-0000A3330000}"/>
    <cellStyle name="Entrada 3 8 3 6" xfId="26568" xr:uid="{00000000-0005-0000-0000-0000A4330000}"/>
    <cellStyle name="Entrada 3 8 3 7" xfId="29537" xr:uid="{00000000-0005-0000-0000-0000A5330000}"/>
    <cellStyle name="Entrada 3 8 3 8" xfId="29680" xr:uid="{00000000-0005-0000-0000-0000A6330000}"/>
    <cellStyle name="Entrada 3 8 3 9" xfId="33657" xr:uid="{00000000-0005-0000-0000-0000A7330000}"/>
    <cellStyle name="Entrada 3 8 4" xfId="4217" xr:uid="{00000000-0005-0000-0000-0000A8330000}"/>
    <cellStyle name="Entrada 3 8 4 2" xfId="6058" xr:uid="{00000000-0005-0000-0000-0000A9330000}"/>
    <cellStyle name="Entrada 3 8 4 2 2" xfId="15212" xr:uid="{00000000-0005-0000-0000-0000AA330000}"/>
    <cellStyle name="Entrada 3 8 4 2 3" xfId="22208" xr:uid="{00000000-0005-0000-0000-0000AB330000}"/>
    <cellStyle name="Entrada 3 8 4 2 4" xfId="17509" xr:uid="{00000000-0005-0000-0000-0000AC330000}"/>
    <cellStyle name="Entrada 3 8 4 2 5" xfId="33103" xr:uid="{00000000-0005-0000-0000-0000AD330000}"/>
    <cellStyle name="Entrada 3 8 4 2 6" xfId="36778" xr:uid="{00000000-0005-0000-0000-0000AE330000}"/>
    <cellStyle name="Entrada 3 8 4 2 7" xfId="39504" xr:uid="{00000000-0005-0000-0000-0000AF330000}"/>
    <cellStyle name="Entrada 3 8 4 3" xfId="13371" xr:uid="{00000000-0005-0000-0000-0000B0330000}"/>
    <cellStyle name="Entrada 3 8 4 4" xfId="20369" xr:uid="{00000000-0005-0000-0000-0000B1330000}"/>
    <cellStyle name="Entrada 3 8 4 5" xfId="18243" xr:uid="{00000000-0005-0000-0000-0000B2330000}"/>
    <cellStyle name="Entrada 3 8 4 6" xfId="25203" xr:uid="{00000000-0005-0000-0000-0000B3330000}"/>
    <cellStyle name="Entrada 3 8 4 7" xfId="24842" xr:uid="{00000000-0005-0000-0000-0000B4330000}"/>
    <cellStyle name="Entrada 3 8 4 8" xfId="31695" xr:uid="{00000000-0005-0000-0000-0000B5330000}"/>
    <cellStyle name="Entrada 3 8 4 9" xfId="35375" xr:uid="{00000000-0005-0000-0000-0000B6330000}"/>
    <cellStyle name="Entrada 3 8 5" xfId="2876" xr:uid="{00000000-0005-0000-0000-0000B7330000}"/>
    <cellStyle name="Entrada 3 8 5 2" xfId="6059" xr:uid="{00000000-0005-0000-0000-0000B8330000}"/>
    <cellStyle name="Entrada 3 8 5 2 2" xfId="15213" xr:uid="{00000000-0005-0000-0000-0000B9330000}"/>
    <cellStyle name="Entrada 3 8 5 2 3" xfId="22209" xr:uid="{00000000-0005-0000-0000-0000BA330000}"/>
    <cellStyle name="Entrada 3 8 5 2 4" xfId="27211" xr:uid="{00000000-0005-0000-0000-0000BB330000}"/>
    <cellStyle name="Entrada 3 8 5 2 5" xfId="33104" xr:uid="{00000000-0005-0000-0000-0000BC330000}"/>
    <cellStyle name="Entrada 3 8 5 2 6" xfId="36779" xr:uid="{00000000-0005-0000-0000-0000BD330000}"/>
    <cellStyle name="Entrada 3 8 5 2 7" xfId="39505" xr:uid="{00000000-0005-0000-0000-0000BE330000}"/>
    <cellStyle name="Entrada 3 8 5 3" xfId="12030" xr:uid="{00000000-0005-0000-0000-0000BF330000}"/>
    <cellStyle name="Entrada 3 8 5 4" xfId="19033" xr:uid="{00000000-0005-0000-0000-0000C0330000}"/>
    <cellStyle name="Entrada 3 8 5 5" xfId="28345" xr:uid="{00000000-0005-0000-0000-0000C1330000}"/>
    <cellStyle name="Entrada 3 8 5 6" xfId="26368" xr:uid="{00000000-0005-0000-0000-0000C2330000}"/>
    <cellStyle name="Entrada 3 8 5 7" xfId="29896" xr:uid="{00000000-0005-0000-0000-0000C3330000}"/>
    <cellStyle name="Entrada 3 8 5 8" xfId="33873" xr:uid="{00000000-0005-0000-0000-0000C4330000}"/>
    <cellStyle name="Entrada 3 8 5 9" xfId="37435" xr:uid="{00000000-0005-0000-0000-0000C5330000}"/>
    <cellStyle name="Entrada 3 8 6" xfId="2988" xr:uid="{00000000-0005-0000-0000-0000C6330000}"/>
    <cellStyle name="Entrada 3 8 6 2" xfId="6060" xr:uid="{00000000-0005-0000-0000-0000C7330000}"/>
    <cellStyle name="Entrada 3 8 6 2 2" xfId="15214" xr:uid="{00000000-0005-0000-0000-0000C8330000}"/>
    <cellStyle name="Entrada 3 8 6 2 3" xfId="22210" xr:uid="{00000000-0005-0000-0000-0000C9330000}"/>
    <cellStyle name="Entrada 3 8 6 2 4" xfId="17504" xr:uid="{00000000-0005-0000-0000-0000CA330000}"/>
    <cellStyle name="Entrada 3 8 6 2 5" xfId="33105" xr:uid="{00000000-0005-0000-0000-0000CB330000}"/>
    <cellStyle name="Entrada 3 8 6 2 6" xfId="36780" xr:uid="{00000000-0005-0000-0000-0000CC330000}"/>
    <cellStyle name="Entrada 3 8 6 2 7" xfId="39506" xr:uid="{00000000-0005-0000-0000-0000CD330000}"/>
    <cellStyle name="Entrada 3 8 6 3" xfId="12142" xr:uid="{00000000-0005-0000-0000-0000CE330000}"/>
    <cellStyle name="Entrada 3 8 6 4" xfId="19145" xr:uid="{00000000-0005-0000-0000-0000CF330000}"/>
    <cellStyle name="Entrada 3 8 6 5" xfId="17304" xr:uid="{00000000-0005-0000-0000-0000D0330000}"/>
    <cellStyle name="Entrada 3 8 6 6" xfId="22525" xr:uid="{00000000-0005-0000-0000-0000D1330000}"/>
    <cellStyle name="Entrada 3 8 6 7" xfId="24353" xr:uid="{00000000-0005-0000-0000-0000D2330000}"/>
    <cellStyle name="Entrada 3 8 6 8" xfId="33817" xr:uid="{00000000-0005-0000-0000-0000D3330000}"/>
    <cellStyle name="Entrada 3 8 6 9" xfId="37379" xr:uid="{00000000-0005-0000-0000-0000D4330000}"/>
    <cellStyle name="Entrada 3 8 7" xfId="6055" xr:uid="{00000000-0005-0000-0000-0000D5330000}"/>
    <cellStyle name="Entrada 3 8 7 2" xfId="15209" xr:uid="{00000000-0005-0000-0000-0000D6330000}"/>
    <cellStyle name="Entrada 3 8 7 3" xfId="22205" xr:uid="{00000000-0005-0000-0000-0000D7330000}"/>
    <cellStyle name="Entrada 3 8 7 4" xfId="24287" xr:uid="{00000000-0005-0000-0000-0000D8330000}"/>
    <cellStyle name="Entrada 3 8 7 5" xfId="33100" xr:uid="{00000000-0005-0000-0000-0000D9330000}"/>
    <cellStyle name="Entrada 3 8 7 6" xfId="36775" xr:uid="{00000000-0005-0000-0000-0000DA330000}"/>
    <cellStyle name="Entrada 3 8 7 7" xfId="39501" xr:uid="{00000000-0005-0000-0000-0000DB330000}"/>
    <cellStyle name="Entrada 3 8 8" xfId="10944" xr:uid="{00000000-0005-0000-0000-0000DC330000}"/>
    <cellStyle name="Entrada 3 8 9" xfId="9230" xr:uid="{00000000-0005-0000-0000-0000DD330000}"/>
    <cellStyle name="Entrada 3 9" xfId="2340" xr:uid="{00000000-0005-0000-0000-0000DE330000}"/>
    <cellStyle name="Entrada 3 9 10" xfId="10070" xr:uid="{00000000-0005-0000-0000-0000DF330000}"/>
    <cellStyle name="Entrada 3 9 11" xfId="19573" xr:uid="{00000000-0005-0000-0000-0000E0330000}"/>
    <cellStyle name="Entrada 3 9 12" xfId="30160" xr:uid="{00000000-0005-0000-0000-0000E1330000}"/>
    <cellStyle name="Entrada 3 9 13" xfId="34129" xr:uid="{00000000-0005-0000-0000-0000E2330000}"/>
    <cellStyle name="Entrada 3 9 14" xfId="37691" xr:uid="{00000000-0005-0000-0000-0000E3330000}"/>
    <cellStyle name="Entrada 3 9 2" xfId="2740" xr:uid="{00000000-0005-0000-0000-0000E4330000}"/>
    <cellStyle name="Entrada 3 9 2 2" xfId="6062" xr:uid="{00000000-0005-0000-0000-0000E5330000}"/>
    <cellStyle name="Entrada 3 9 2 2 2" xfId="15216" xr:uid="{00000000-0005-0000-0000-0000E6330000}"/>
    <cellStyle name="Entrada 3 9 2 2 3" xfId="22212" xr:uid="{00000000-0005-0000-0000-0000E7330000}"/>
    <cellStyle name="Entrada 3 9 2 2 4" xfId="17409" xr:uid="{00000000-0005-0000-0000-0000E8330000}"/>
    <cellStyle name="Entrada 3 9 2 2 5" xfId="33107" xr:uid="{00000000-0005-0000-0000-0000E9330000}"/>
    <cellStyle name="Entrada 3 9 2 2 6" xfId="36782" xr:uid="{00000000-0005-0000-0000-0000EA330000}"/>
    <cellStyle name="Entrada 3 9 2 2 7" xfId="39508" xr:uid="{00000000-0005-0000-0000-0000EB330000}"/>
    <cellStyle name="Entrada 3 9 2 3" xfId="11894" xr:uid="{00000000-0005-0000-0000-0000EC330000}"/>
    <cellStyle name="Entrada 3 9 2 4" xfId="18897" xr:uid="{00000000-0005-0000-0000-0000ED330000}"/>
    <cellStyle name="Entrada 3 9 2 5" xfId="28410" xr:uid="{00000000-0005-0000-0000-0000EE330000}"/>
    <cellStyle name="Entrada 3 9 2 6" xfId="26329" xr:uid="{00000000-0005-0000-0000-0000EF330000}"/>
    <cellStyle name="Entrada 3 9 2 7" xfId="29963" xr:uid="{00000000-0005-0000-0000-0000F0330000}"/>
    <cellStyle name="Entrada 3 9 2 8" xfId="33940" xr:uid="{00000000-0005-0000-0000-0000F1330000}"/>
    <cellStyle name="Entrada 3 9 2 9" xfId="37502" xr:uid="{00000000-0005-0000-0000-0000F2330000}"/>
    <cellStyle name="Entrada 3 9 3" xfId="4022" xr:uid="{00000000-0005-0000-0000-0000F3330000}"/>
    <cellStyle name="Entrada 3 9 3 2" xfId="6063" xr:uid="{00000000-0005-0000-0000-0000F4330000}"/>
    <cellStyle name="Entrada 3 9 3 2 2" xfId="15217" xr:uid="{00000000-0005-0000-0000-0000F5330000}"/>
    <cellStyle name="Entrada 3 9 3 2 3" xfId="22213" xr:uid="{00000000-0005-0000-0000-0000F6330000}"/>
    <cellStyle name="Entrada 3 9 3 2 4" xfId="27213" xr:uid="{00000000-0005-0000-0000-0000F7330000}"/>
    <cellStyle name="Entrada 3 9 3 2 5" xfId="33108" xr:uid="{00000000-0005-0000-0000-0000F8330000}"/>
    <cellStyle name="Entrada 3 9 3 2 6" xfId="36783" xr:uid="{00000000-0005-0000-0000-0000F9330000}"/>
    <cellStyle name="Entrada 3 9 3 2 7" xfId="39509" xr:uid="{00000000-0005-0000-0000-0000FA330000}"/>
    <cellStyle name="Entrada 3 9 3 3" xfId="13176" xr:uid="{00000000-0005-0000-0000-0000FB330000}"/>
    <cellStyle name="Entrada 3 9 3 4" xfId="20174" xr:uid="{00000000-0005-0000-0000-0000FC330000}"/>
    <cellStyle name="Entrada 3 9 3 5" xfId="27819" xr:uid="{00000000-0005-0000-0000-0000FD330000}"/>
    <cellStyle name="Entrada 3 9 3 6" xfId="26635" xr:uid="{00000000-0005-0000-0000-0000FE330000}"/>
    <cellStyle name="Entrada 3 9 3 7" xfId="28708" xr:uid="{00000000-0005-0000-0000-0000FF330000}"/>
    <cellStyle name="Entrada 3 9 3 8" xfId="17223" xr:uid="{00000000-0005-0000-0000-000000340000}"/>
    <cellStyle name="Entrada 3 9 3 9" xfId="31235" xr:uid="{00000000-0005-0000-0000-000001340000}"/>
    <cellStyle name="Entrada 3 9 4" xfId="4460" xr:uid="{00000000-0005-0000-0000-000002340000}"/>
    <cellStyle name="Entrada 3 9 4 2" xfId="6064" xr:uid="{00000000-0005-0000-0000-000003340000}"/>
    <cellStyle name="Entrada 3 9 4 2 2" xfId="15218" xr:uid="{00000000-0005-0000-0000-000004340000}"/>
    <cellStyle name="Entrada 3 9 4 2 3" xfId="22214" xr:uid="{00000000-0005-0000-0000-000005340000}"/>
    <cellStyle name="Entrada 3 9 4 2 4" xfId="27206" xr:uid="{00000000-0005-0000-0000-000006340000}"/>
    <cellStyle name="Entrada 3 9 4 2 5" xfId="33109" xr:uid="{00000000-0005-0000-0000-000007340000}"/>
    <cellStyle name="Entrada 3 9 4 2 6" xfId="36784" xr:uid="{00000000-0005-0000-0000-000008340000}"/>
    <cellStyle name="Entrada 3 9 4 2 7" xfId="39510" xr:uid="{00000000-0005-0000-0000-000009340000}"/>
    <cellStyle name="Entrada 3 9 4 3" xfId="13614" xr:uid="{00000000-0005-0000-0000-00000A340000}"/>
    <cellStyle name="Entrada 3 9 4 4" xfId="20612" xr:uid="{00000000-0005-0000-0000-00000B340000}"/>
    <cellStyle name="Entrada 3 9 4 5" xfId="27605" xr:uid="{00000000-0005-0000-0000-00000C340000}"/>
    <cellStyle name="Entrada 3 9 4 6" xfId="25016" xr:uid="{00000000-0005-0000-0000-00000D340000}"/>
    <cellStyle name="Entrada 3 9 4 7" xfId="25572" xr:uid="{00000000-0005-0000-0000-00000E340000}"/>
    <cellStyle name="Entrada 3 9 4 8" xfId="32283" xr:uid="{00000000-0005-0000-0000-00000F340000}"/>
    <cellStyle name="Entrada 3 9 4 9" xfId="35958" xr:uid="{00000000-0005-0000-0000-000010340000}"/>
    <cellStyle name="Entrada 3 9 5" xfId="4714" xr:uid="{00000000-0005-0000-0000-000011340000}"/>
    <cellStyle name="Entrada 3 9 5 2" xfId="6065" xr:uid="{00000000-0005-0000-0000-000012340000}"/>
    <cellStyle name="Entrada 3 9 5 2 2" xfId="15219" xr:uid="{00000000-0005-0000-0000-000013340000}"/>
    <cellStyle name="Entrada 3 9 5 2 3" xfId="22215" xr:uid="{00000000-0005-0000-0000-000014340000}"/>
    <cellStyle name="Entrada 3 9 5 2 4" xfId="24849" xr:uid="{00000000-0005-0000-0000-000015340000}"/>
    <cellStyle name="Entrada 3 9 5 2 5" xfId="33110" xr:uid="{00000000-0005-0000-0000-000016340000}"/>
    <cellStyle name="Entrada 3 9 5 2 6" xfId="36785" xr:uid="{00000000-0005-0000-0000-000017340000}"/>
    <cellStyle name="Entrada 3 9 5 2 7" xfId="39511" xr:uid="{00000000-0005-0000-0000-000018340000}"/>
    <cellStyle name="Entrada 3 9 5 3" xfId="13868" xr:uid="{00000000-0005-0000-0000-000019340000}"/>
    <cellStyle name="Entrada 3 9 5 4" xfId="20866" xr:uid="{00000000-0005-0000-0000-00001A340000}"/>
    <cellStyle name="Entrada 3 9 5 5" xfId="27480" xr:uid="{00000000-0005-0000-0000-00001B340000}"/>
    <cellStyle name="Entrada 3 9 5 6" xfId="18291" xr:uid="{00000000-0005-0000-0000-00001C340000}"/>
    <cellStyle name="Entrada 3 9 5 7" xfId="28915" xr:uid="{00000000-0005-0000-0000-00001D340000}"/>
    <cellStyle name="Entrada 3 9 5 8" xfId="32167" xr:uid="{00000000-0005-0000-0000-00001E340000}"/>
    <cellStyle name="Entrada 3 9 5 9" xfId="35842" xr:uid="{00000000-0005-0000-0000-00001F340000}"/>
    <cellStyle name="Entrada 3 9 6" xfId="4960" xr:uid="{00000000-0005-0000-0000-000020340000}"/>
    <cellStyle name="Entrada 3 9 6 2" xfId="6066" xr:uid="{00000000-0005-0000-0000-000021340000}"/>
    <cellStyle name="Entrada 3 9 6 2 2" xfId="15220" xr:uid="{00000000-0005-0000-0000-000022340000}"/>
    <cellStyle name="Entrada 3 9 6 2 3" xfId="22216" xr:uid="{00000000-0005-0000-0000-000023340000}"/>
    <cellStyle name="Entrada 3 9 6 2 4" xfId="27214" xr:uid="{00000000-0005-0000-0000-000024340000}"/>
    <cellStyle name="Entrada 3 9 6 2 5" xfId="33111" xr:uid="{00000000-0005-0000-0000-000025340000}"/>
    <cellStyle name="Entrada 3 9 6 2 6" xfId="36786" xr:uid="{00000000-0005-0000-0000-000026340000}"/>
    <cellStyle name="Entrada 3 9 6 2 7" xfId="39512" xr:uid="{00000000-0005-0000-0000-000027340000}"/>
    <cellStyle name="Entrada 3 9 6 3" xfId="14114" xr:uid="{00000000-0005-0000-0000-000028340000}"/>
    <cellStyle name="Entrada 3 9 6 4" xfId="21112" xr:uid="{00000000-0005-0000-0000-000029340000}"/>
    <cellStyle name="Entrada 3 9 6 5" xfId="24043" xr:uid="{00000000-0005-0000-0000-00002A340000}"/>
    <cellStyle name="Entrada 3 9 6 6" xfId="17078" xr:uid="{00000000-0005-0000-0000-00002B340000}"/>
    <cellStyle name="Entrada 3 9 6 7" xfId="32006" xr:uid="{00000000-0005-0000-0000-00002C340000}"/>
    <cellStyle name="Entrada 3 9 6 8" xfId="35684" xr:uid="{00000000-0005-0000-0000-00002D340000}"/>
    <cellStyle name="Entrada 3 9 6 9" xfId="38595" xr:uid="{00000000-0005-0000-0000-00002E340000}"/>
    <cellStyle name="Entrada 3 9 7" xfId="6061" xr:uid="{00000000-0005-0000-0000-00002F340000}"/>
    <cellStyle name="Entrada 3 9 7 2" xfId="15215" xr:uid="{00000000-0005-0000-0000-000030340000}"/>
    <cellStyle name="Entrada 3 9 7 3" xfId="22211" xr:uid="{00000000-0005-0000-0000-000031340000}"/>
    <cellStyle name="Entrada 3 9 7 4" xfId="27212" xr:uid="{00000000-0005-0000-0000-000032340000}"/>
    <cellStyle name="Entrada 3 9 7 5" xfId="33106" xr:uid="{00000000-0005-0000-0000-000033340000}"/>
    <cellStyle name="Entrada 3 9 7 6" xfId="36781" xr:uid="{00000000-0005-0000-0000-000034340000}"/>
    <cellStyle name="Entrada 3 9 7 7" xfId="39507" xr:uid="{00000000-0005-0000-0000-000035340000}"/>
    <cellStyle name="Entrada 3 9 8" xfId="11494" xr:uid="{00000000-0005-0000-0000-000036340000}"/>
    <cellStyle name="Entrada 3 9 9" xfId="18497" xr:uid="{00000000-0005-0000-0000-000037340000}"/>
    <cellStyle name="Entrada 4" xfId="349" xr:uid="{00000000-0005-0000-0000-000038340000}"/>
    <cellStyle name="Entrada 4 10" xfId="2941" xr:uid="{00000000-0005-0000-0000-000039340000}"/>
    <cellStyle name="Entrada 4 10 2" xfId="6068" xr:uid="{00000000-0005-0000-0000-00003A340000}"/>
    <cellStyle name="Entrada 4 10 2 2" xfId="15222" xr:uid="{00000000-0005-0000-0000-00003B340000}"/>
    <cellStyle name="Entrada 4 10 2 3" xfId="22218" xr:uid="{00000000-0005-0000-0000-00003C340000}"/>
    <cellStyle name="Entrada 4 10 2 4" xfId="10001" xr:uid="{00000000-0005-0000-0000-00003D340000}"/>
    <cellStyle name="Entrada 4 10 2 5" xfId="33113" xr:uid="{00000000-0005-0000-0000-00003E340000}"/>
    <cellStyle name="Entrada 4 10 2 6" xfId="36788" xr:uid="{00000000-0005-0000-0000-00003F340000}"/>
    <cellStyle name="Entrada 4 10 2 7" xfId="39514" xr:uid="{00000000-0005-0000-0000-000040340000}"/>
    <cellStyle name="Entrada 4 10 3" xfId="12095" xr:uid="{00000000-0005-0000-0000-000041340000}"/>
    <cellStyle name="Entrada 4 10 4" xfId="19098" xr:uid="{00000000-0005-0000-0000-000042340000}"/>
    <cellStyle name="Entrada 4 10 5" xfId="28311" xr:uid="{00000000-0005-0000-0000-000043340000}"/>
    <cellStyle name="Entrada 4 10 6" xfId="26379" xr:uid="{00000000-0005-0000-0000-000044340000}"/>
    <cellStyle name="Entrada 4 10 7" xfId="24574" xr:uid="{00000000-0005-0000-0000-000045340000}"/>
    <cellStyle name="Entrada 4 10 8" xfId="25538" xr:uid="{00000000-0005-0000-0000-000046340000}"/>
    <cellStyle name="Entrada 4 10 9" xfId="31415" xr:uid="{00000000-0005-0000-0000-000047340000}"/>
    <cellStyle name="Entrada 4 11" xfId="3093" xr:uid="{00000000-0005-0000-0000-000048340000}"/>
    <cellStyle name="Entrada 4 11 2" xfId="6069" xr:uid="{00000000-0005-0000-0000-000049340000}"/>
    <cellStyle name="Entrada 4 11 2 2" xfId="15223" xr:uid="{00000000-0005-0000-0000-00004A340000}"/>
    <cellStyle name="Entrada 4 11 2 3" xfId="22219" xr:uid="{00000000-0005-0000-0000-00004B340000}"/>
    <cellStyle name="Entrada 4 11 2 4" xfId="27216" xr:uid="{00000000-0005-0000-0000-00004C340000}"/>
    <cellStyle name="Entrada 4 11 2 5" xfId="33114" xr:uid="{00000000-0005-0000-0000-00004D340000}"/>
    <cellStyle name="Entrada 4 11 2 6" xfId="36789" xr:uid="{00000000-0005-0000-0000-00004E340000}"/>
    <cellStyle name="Entrada 4 11 2 7" xfId="39515" xr:uid="{00000000-0005-0000-0000-00004F340000}"/>
    <cellStyle name="Entrada 4 11 3" xfId="12247" xr:uid="{00000000-0005-0000-0000-000050340000}"/>
    <cellStyle name="Entrada 4 11 4" xfId="19250" xr:uid="{00000000-0005-0000-0000-000051340000}"/>
    <cellStyle name="Entrada 4 11 5" xfId="17068" xr:uid="{00000000-0005-0000-0000-000052340000}"/>
    <cellStyle name="Entrada 4 11 6" xfId="23258" xr:uid="{00000000-0005-0000-0000-000053340000}"/>
    <cellStyle name="Entrada 4 11 7" xfId="19768" xr:uid="{00000000-0005-0000-0000-000054340000}"/>
    <cellStyle name="Entrada 4 11 8" xfId="31916" xr:uid="{00000000-0005-0000-0000-000055340000}"/>
    <cellStyle name="Entrada 4 11 9" xfId="31409" xr:uid="{00000000-0005-0000-0000-000056340000}"/>
    <cellStyle name="Entrada 4 12" xfId="3760" xr:uid="{00000000-0005-0000-0000-000057340000}"/>
    <cellStyle name="Entrada 4 12 2" xfId="6070" xr:uid="{00000000-0005-0000-0000-000058340000}"/>
    <cellStyle name="Entrada 4 12 2 2" xfId="15224" xr:uid="{00000000-0005-0000-0000-000059340000}"/>
    <cellStyle name="Entrada 4 12 2 3" xfId="22220" xr:uid="{00000000-0005-0000-0000-00005A340000}"/>
    <cellStyle name="Entrada 4 12 2 4" xfId="9336" xr:uid="{00000000-0005-0000-0000-00005B340000}"/>
    <cellStyle name="Entrada 4 12 2 5" xfId="33115" xr:uid="{00000000-0005-0000-0000-00005C340000}"/>
    <cellStyle name="Entrada 4 12 2 6" xfId="36790" xr:uid="{00000000-0005-0000-0000-00005D340000}"/>
    <cellStyle name="Entrada 4 12 2 7" xfId="39516" xr:uid="{00000000-0005-0000-0000-00005E340000}"/>
    <cellStyle name="Entrada 4 12 3" xfId="12914" xr:uid="{00000000-0005-0000-0000-00005F340000}"/>
    <cellStyle name="Entrada 4 12 4" xfId="19913" xr:uid="{00000000-0005-0000-0000-000060340000}"/>
    <cellStyle name="Entrada 4 12 5" xfId="27950" xr:uid="{00000000-0005-0000-0000-000061340000}"/>
    <cellStyle name="Entrada 4 12 6" xfId="28127" xr:uid="{00000000-0005-0000-0000-000062340000}"/>
    <cellStyle name="Entrada 4 12 7" xfId="15516" xr:uid="{00000000-0005-0000-0000-000063340000}"/>
    <cellStyle name="Entrada 4 12 8" xfId="33534" xr:uid="{00000000-0005-0000-0000-000064340000}"/>
    <cellStyle name="Entrada 4 12 9" xfId="37202" xr:uid="{00000000-0005-0000-0000-000065340000}"/>
    <cellStyle name="Entrada 4 13" xfId="4274" xr:uid="{00000000-0005-0000-0000-000066340000}"/>
    <cellStyle name="Entrada 4 13 2" xfId="6071" xr:uid="{00000000-0005-0000-0000-000067340000}"/>
    <cellStyle name="Entrada 4 13 2 2" xfId="15225" xr:uid="{00000000-0005-0000-0000-000068340000}"/>
    <cellStyle name="Entrada 4 13 2 3" xfId="22221" xr:uid="{00000000-0005-0000-0000-000069340000}"/>
    <cellStyle name="Entrada 4 13 2 4" xfId="27217" xr:uid="{00000000-0005-0000-0000-00006A340000}"/>
    <cellStyle name="Entrada 4 13 2 5" xfId="33116" xr:uid="{00000000-0005-0000-0000-00006B340000}"/>
    <cellStyle name="Entrada 4 13 2 6" xfId="36791" xr:uid="{00000000-0005-0000-0000-00006C340000}"/>
    <cellStyle name="Entrada 4 13 2 7" xfId="39517" xr:uid="{00000000-0005-0000-0000-00006D340000}"/>
    <cellStyle name="Entrada 4 13 3" xfId="13428" xr:uid="{00000000-0005-0000-0000-00006E340000}"/>
    <cellStyle name="Entrada 4 13 4" xfId="20426" xr:uid="{00000000-0005-0000-0000-00006F340000}"/>
    <cellStyle name="Entrada 4 13 5" xfId="27695" xr:uid="{00000000-0005-0000-0000-000070340000}"/>
    <cellStyle name="Entrada 4 13 6" xfId="28575" xr:uid="{00000000-0005-0000-0000-000071340000}"/>
    <cellStyle name="Entrada 4 13 7" xfId="24460" xr:uid="{00000000-0005-0000-0000-000072340000}"/>
    <cellStyle name="Entrada 4 13 8" xfId="31855" xr:uid="{00000000-0005-0000-0000-000073340000}"/>
    <cellStyle name="Entrada 4 13 9" xfId="35509" xr:uid="{00000000-0005-0000-0000-000074340000}"/>
    <cellStyle name="Entrada 4 14" xfId="6067" xr:uid="{00000000-0005-0000-0000-000075340000}"/>
    <cellStyle name="Entrada 4 14 2" xfId="15221" xr:uid="{00000000-0005-0000-0000-000076340000}"/>
    <cellStyle name="Entrada 4 14 3" xfId="22217" xr:uid="{00000000-0005-0000-0000-000077340000}"/>
    <cellStyle name="Entrada 4 14 4" xfId="27215" xr:uid="{00000000-0005-0000-0000-000078340000}"/>
    <cellStyle name="Entrada 4 14 5" xfId="33112" xr:uid="{00000000-0005-0000-0000-000079340000}"/>
    <cellStyle name="Entrada 4 14 6" xfId="36787" xr:uid="{00000000-0005-0000-0000-00007A340000}"/>
    <cellStyle name="Entrada 4 14 7" xfId="39513" xr:uid="{00000000-0005-0000-0000-00007B340000}"/>
    <cellStyle name="Entrada 4 15" xfId="9507" xr:uid="{00000000-0005-0000-0000-00007C340000}"/>
    <cellStyle name="Entrada 4 16" xfId="17945" xr:uid="{00000000-0005-0000-0000-00007D340000}"/>
    <cellStyle name="Entrada 4 17" xfId="24442" xr:uid="{00000000-0005-0000-0000-00007E340000}"/>
    <cellStyle name="Entrada 4 18" xfId="28965" xr:uid="{00000000-0005-0000-0000-00007F340000}"/>
    <cellStyle name="Entrada 4 19" xfId="25834" xr:uid="{00000000-0005-0000-0000-000080340000}"/>
    <cellStyle name="Entrada 4 2" xfId="350" xr:uid="{00000000-0005-0000-0000-000081340000}"/>
    <cellStyle name="Entrada 4 2 10" xfId="3092" xr:uid="{00000000-0005-0000-0000-000082340000}"/>
    <cellStyle name="Entrada 4 2 10 2" xfId="6073" xr:uid="{00000000-0005-0000-0000-000083340000}"/>
    <cellStyle name="Entrada 4 2 10 2 2" xfId="15227" xr:uid="{00000000-0005-0000-0000-000084340000}"/>
    <cellStyle name="Entrada 4 2 10 2 3" xfId="22223" xr:uid="{00000000-0005-0000-0000-000085340000}"/>
    <cellStyle name="Entrada 4 2 10 2 4" xfId="24853" xr:uid="{00000000-0005-0000-0000-000086340000}"/>
    <cellStyle name="Entrada 4 2 10 2 5" xfId="33118" xr:uid="{00000000-0005-0000-0000-000087340000}"/>
    <cellStyle name="Entrada 4 2 10 2 6" xfId="36793" xr:uid="{00000000-0005-0000-0000-000088340000}"/>
    <cellStyle name="Entrada 4 2 10 2 7" xfId="39519" xr:uid="{00000000-0005-0000-0000-000089340000}"/>
    <cellStyle name="Entrada 4 2 10 3" xfId="12246" xr:uid="{00000000-0005-0000-0000-00008A340000}"/>
    <cellStyle name="Entrada 4 2 10 4" xfId="19249" xr:uid="{00000000-0005-0000-0000-00008B340000}"/>
    <cellStyle name="Entrada 4 2 10 5" xfId="28276" xr:uid="{00000000-0005-0000-0000-00008C340000}"/>
    <cellStyle name="Entrada 4 2 10 6" xfId="26420" xr:uid="{00000000-0005-0000-0000-00008D340000}"/>
    <cellStyle name="Entrada 4 2 10 7" xfId="21331" xr:uid="{00000000-0005-0000-0000-00008E340000}"/>
    <cellStyle name="Entrada 4 2 10 8" xfId="33770" xr:uid="{00000000-0005-0000-0000-00008F340000}"/>
    <cellStyle name="Entrada 4 2 10 9" xfId="37332" xr:uid="{00000000-0005-0000-0000-000090340000}"/>
    <cellStyle name="Entrada 4 2 11" xfId="3002" xr:uid="{00000000-0005-0000-0000-000091340000}"/>
    <cellStyle name="Entrada 4 2 11 2" xfId="6074" xr:uid="{00000000-0005-0000-0000-000092340000}"/>
    <cellStyle name="Entrada 4 2 11 2 2" xfId="15228" xr:uid="{00000000-0005-0000-0000-000093340000}"/>
    <cellStyle name="Entrada 4 2 11 2 3" xfId="22224" xr:uid="{00000000-0005-0000-0000-000094340000}"/>
    <cellStyle name="Entrada 4 2 11 2 4" xfId="24403" xr:uid="{00000000-0005-0000-0000-000095340000}"/>
    <cellStyle name="Entrada 4 2 11 2 5" xfId="33119" xr:uid="{00000000-0005-0000-0000-000096340000}"/>
    <cellStyle name="Entrada 4 2 11 2 6" xfId="36794" xr:uid="{00000000-0005-0000-0000-000097340000}"/>
    <cellStyle name="Entrada 4 2 11 2 7" xfId="39520" xr:uid="{00000000-0005-0000-0000-000098340000}"/>
    <cellStyle name="Entrada 4 2 11 3" xfId="12156" xr:uid="{00000000-0005-0000-0000-000099340000}"/>
    <cellStyle name="Entrada 4 2 11 4" xfId="19159" xr:uid="{00000000-0005-0000-0000-00009A340000}"/>
    <cellStyle name="Entrada 4 2 11 5" xfId="25165" xr:uid="{00000000-0005-0000-0000-00009B340000}"/>
    <cellStyle name="Entrada 4 2 11 6" xfId="9214" xr:uid="{00000000-0005-0000-0000-00009C340000}"/>
    <cellStyle name="Entrada 4 2 11 7" xfId="28797" xr:uid="{00000000-0005-0000-0000-00009D340000}"/>
    <cellStyle name="Entrada 4 2 11 8" xfId="29661" xr:uid="{00000000-0005-0000-0000-00009E340000}"/>
    <cellStyle name="Entrada 4 2 11 9" xfId="31212" xr:uid="{00000000-0005-0000-0000-00009F340000}"/>
    <cellStyle name="Entrada 4 2 12" xfId="2909" xr:uid="{00000000-0005-0000-0000-0000A0340000}"/>
    <cellStyle name="Entrada 4 2 12 2" xfId="6075" xr:uid="{00000000-0005-0000-0000-0000A1340000}"/>
    <cellStyle name="Entrada 4 2 12 2 2" xfId="15229" xr:uid="{00000000-0005-0000-0000-0000A2340000}"/>
    <cellStyle name="Entrada 4 2 12 2 3" xfId="22225" xr:uid="{00000000-0005-0000-0000-0000A3340000}"/>
    <cellStyle name="Entrada 4 2 12 2 4" xfId="27218" xr:uid="{00000000-0005-0000-0000-0000A4340000}"/>
    <cellStyle name="Entrada 4 2 12 2 5" xfId="33120" xr:uid="{00000000-0005-0000-0000-0000A5340000}"/>
    <cellStyle name="Entrada 4 2 12 2 6" xfId="36795" xr:uid="{00000000-0005-0000-0000-0000A6340000}"/>
    <cellStyle name="Entrada 4 2 12 2 7" xfId="39521" xr:uid="{00000000-0005-0000-0000-0000A7340000}"/>
    <cellStyle name="Entrada 4 2 12 3" xfId="12063" xr:uid="{00000000-0005-0000-0000-0000A8340000}"/>
    <cellStyle name="Entrada 4 2 12 4" xfId="19066" xr:uid="{00000000-0005-0000-0000-0000A9340000}"/>
    <cellStyle name="Entrada 4 2 12 5" xfId="28327" xr:uid="{00000000-0005-0000-0000-0000AA340000}"/>
    <cellStyle name="Entrada 4 2 12 6" xfId="17246" xr:uid="{00000000-0005-0000-0000-0000AB340000}"/>
    <cellStyle name="Entrada 4 2 12 7" xfId="26034" xr:uid="{00000000-0005-0000-0000-0000AC340000}"/>
    <cellStyle name="Entrada 4 2 12 8" xfId="25712" xr:uid="{00000000-0005-0000-0000-0000AD340000}"/>
    <cellStyle name="Entrada 4 2 12 9" xfId="31419" xr:uid="{00000000-0005-0000-0000-0000AE340000}"/>
    <cellStyle name="Entrada 4 2 13" xfId="6072" xr:uid="{00000000-0005-0000-0000-0000AF340000}"/>
    <cellStyle name="Entrada 4 2 13 2" xfId="15226" xr:uid="{00000000-0005-0000-0000-0000B0340000}"/>
    <cellStyle name="Entrada 4 2 13 3" xfId="22222" xr:uid="{00000000-0005-0000-0000-0000B1340000}"/>
    <cellStyle name="Entrada 4 2 13 4" xfId="19487" xr:uid="{00000000-0005-0000-0000-0000B2340000}"/>
    <cellStyle name="Entrada 4 2 13 5" xfId="33117" xr:uid="{00000000-0005-0000-0000-0000B3340000}"/>
    <cellStyle name="Entrada 4 2 13 6" xfId="36792" xr:uid="{00000000-0005-0000-0000-0000B4340000}"/>
    <cellStyle name="Entrada 4 2 13 7" xfId="39518" xr:uid="{00000000-0005-0000-0000-0000B5340000}"/>
    <cellStyle name="Entrada 4 2 14" xfId="9508" xr:uid="{00000000-0005-0000-0000-0000B6340000}"/>
    <cellStyle name="Entrada 4 2 15" xfId="17944" xr:uid="{00000000-0005-0000-0000-0000B7340000}"/>
    <cellStyle name="Entrada 4 2 16" xfId="29304" xr:uid="{00000000-0005-0000-0000-0000B8340000}"/>
    <cellStyle name="Entrada 4 2 17" xfId="24360" xr:uid="{00000000-0005-0000-0000-0000B9340000}"/>
    <cellStyle name="Entrada 4 2 18" xfId="31725" xr:uid="{00000000-0005-0000-0000-0000BA340000}"/>
    <cellStyle name="Entrada 4 2 19" xfId="35405" xr:uid="{00000000-0005-0000-0000-0000BB340000}"/>
    <cellStyle name="Entrada 4 2 2" xfId="351" xr:uid="{00000000-0005-0000-0000-0000BC340000}"/>
    <cellStyle name="Entrada 4 2 2 10" xfId="3755" xr:uid="{00000000-0005-0000-0000-0000BD340000}"/>
    <cellStyle name="Entrada 4 2 2 10 2" xfId="6077" xr:uid="{00000000-0005-0000-0000-0000BE340000}"/>
    <cellStyle name="Entrada 4 2 2 10 2 2" xfId="15231" xr:uid="{00000000-0005-0000-0000-0000BF340000}"/>
    <cellStyle name="Entrada 4 2 2 10 2 3" xfId="22227" xr:uid="{00000000-0005-0000-0000-0000C0340000}"/>
    <cellStyle name="Entrada 4 2 2 10 2 4" xfId="17563" xr:uid="{00000000-0005-0000-0000-0000C1340000}"/>
    <cellStyle name="Entrada 4 2 2 10 2 5" xfId="33122" xr:uid="{00000000-0005-0000-0000-0000C2340000}"/>
    <cellStyle name="Entrada 4 2 2 10 2 6" xfId="36797" xr:uid="{00000000-0005-0000-0000-0000C3340000}"/>
    <cellStyle name="Entrada 4 2 2 10 2 7" xfId="39523" xr:uid="{00000000-0005-0000-0000-0000C4340000}"/>
    <cellStyle name="Entrada 4 2 2 10 3" xfId="12909" xr:uid="{00000000-0005-0000-0000-0000C5340000}"/>
    <cellStyle name="Entrada 4 2 2 10 4" xfId="19908" xr:uid="{00000000-0005-0000-0000-0000C6340000}"/>
    <cellStyle name="Entrada 4 2 2 10 5" xfId="17741" xr:uid="{00000000-0005-0000-0000-0000C7340000}"/>
    <cellStyle name="Entrada 4 2 2 10 6" xfId="29186" xr:uid="{00000000-0005-0000-0000-0000C8340000}"/>
    <cellStyle name="Entrada 4 2 2 10 7" xfId="23267" xr:uid="{00000000-0005-0000-0000-0000C9340000}"/>
    <cellStyle name="Entrada 4 2 2 10 8" xfId="33529" xr:uid="{00000000-0005-0000-0000-0000CA340000}"/>
    <cellStyle name="Entrada 4 2 2 10 9" xfId="37197" xr:uid="{00000000-0005-0000-0000-0000CB340000}"/>
    <cellStyle name="Entrada 4 2 2 11" xfId="3796" xr:uid="{00000000-0005-0000-0000-0000CC340000}"/>
    <cellStyle name="Entrada 4 2 2 11 2" xfId="6078" xr:uid="{00000000-0005-0000-0000-0000CD340000}"/>
    <cellStyle name="Entrada 4 2 2 11 2 2" xfId="15232" xr:uid="{00000000-0005-0000-0000-0000CE340000}"/>
    <cellStyle name="Entrada 4 2 2 11 2 3" xfId="22228" xr:uid="{00000000-0005-0000-0000-0000CF340000}"/>
    <cellStyle name="Entrada 4 2 2 11 2 4" xfId="27220" xr:uid="{00000000-0005-0000-0000-0000D0340000}"/>
    <cellStyle name="Entrada 4 2 2 11 2 5" xfId="33123" xr:uid="{00000000-0005-0000-0000-0000D1340000}"/>
    <cellStyle name="Entrada 4 2 2 11 2 6" xfId="36798" xr:uid="{00000000-0005-0000-0000-0000D2340000}"/>
    <cellStyle name="Entrada 4 2 2 11 2 7" xfId="39524" xr:uid="{00000000-0005-0000-0000-0000D3340000}"/>
    <cellStyle name="Entrada 4 2 2 11 3" xfId="12950" xr:uid="{00000000-0005-0000-0000-0000D4340000}"/>
    <cellStyle name="Entrada 4 2 2 11 4" xfId="19949" xr:uid="{00000000-0005-0000-0000-0000D5340000}"/>
    <cellStyle name="Entrada 4 2 2 11 5" xfId="27932" xr:uid="{00000000-0005-0000-0000-0000D6340000}"/>
    <cellStyle name="Entrada 4 2 2 11 6" xfId="21212" xr:uid="{00000000-0005-0000-0000-0000D7340000}"/>
    <cellStyle name="Entrada 4 2 2 11 7" xfId="25627" xr:uid="{00000000-0005-0000-0000-0000D8340000}"/>
    <cellStyle name="Entrada 4 2 2 11 8" xfId="29065" xr:uid="{00000000-0005-0000-0000-0000D9340000}"/>
    <cellStyle name="Entrada 4 2 2 11 9" xfId="31402" xr:uid="{00000000-0005-0000-0000-0000DA340000}"/>
    <cellStyle name="Entrada 4 2 2 12" xfId="6076" xr:uid="{00000000-0005-0000-0000-0000DB340000}"/>
    <cellStyle name="Entrada 4 2 2 12 2" xfId="15230" xr:uid="{00000000-0005-0000-0000-0000DC340000}"/>
    <cellStyle name="Entrada 4 2 2 12 3" xfId="22226" xr:uid="{00000000-0005-0000-0000-0000DD340000}"/>
    <cellStyle name="Entrada 4 2 2 12 4" xfId="27219" xr:uid="{00000000-0005-0000-0000-0000DE340000}"/>
    <cellStyle name="Entrada 4 2 2 12 5" xfId="33121" xr:uid="{00000000-0005-0000-0000-0000DF340000}"/>
    <cellStyle name="Entrada 4 2 2 12 6" xfId="36796" xr:uid="{00000000-0005-0000-0000-0000E0340000}"/>
    <cellStyle name="Entrada 4 2 2 12 7" xfId="39522" xr:uid="{00000000-0005-0000-0000-0000E1340000}"/>
    <cellStyle name="Entrada 4 2 2 13" xfId="9509" xr:uid="{00000000-0005-0000-0000-0000E2340000}"/>
    <cellStyle name="Entrada 4 2 2 14" xfId="17943" xr:uid="{00000000-0005-0000-0000-0000E3340000}"/>
    <cellStyle name="Entrada 4 2 2 15" xfId="29311" xr:uid="{00000000-0005-0000-0000-0000E4340000}"/>
    <cellStyle name="Entrada 4 2 2 16" xfId="17290" xr:uid="{00000000-0005-0000-0000-0000E5340000}"/>
    <cellStyle name="Entrada 4 2 2 17" xfId="31732" xr:uid="{00000000-0005-0000-0000-0000E6340000}"/>
    <cellStyle name="Entrada 4 2 2 18" xfId="35412" xr:uid="{00000000-0005-0000-0000-0000E7340000}"/>
    <cellStyle name="Entrada 4 2 2 19" xfId="38447" xr:uid="{00000000-0005-0000-0000-0000E8340000}"/>
    <cellStyle name="Entrada 4 2 2 2" xfId="1833" xr:uid="{00000000-0005-0000-0000-0000E9340000}"/>
    <cellStyle name="Entrada 4 2 2 2 10" xfId="24206" xr:uid="{00000000-0005-0000-0000-0000EA340000}"/>
    <cellStyle name="Entrada 4 2 2 2 11" xfId="26012" xr:uid="{00000000-0005-0000-0000-0000EB340000}"/>
    <cellStyle name="Entrada 4 2 2 2 12" xfId="30918" xr:uid="{00000000-0005-0000-0000-0000EC340000}"/>
    <cellStyle name="Entrada 4 2 2 2 13" xfId="31401" xr:uid="{00000000-0005-0000-0000-0000ED340000}"/>
    <cellStyle name="Entrada 4 2 2 2 14" xfId="35145" xr:uid="{00000000-0005-0000-0000-0000EE340000}"/>
    <cellStyle name="Entrada 4 2 2 2 2" xfId="2558" xr:uid="{00000000-0005-0000-0000-0000EF340000}"/>
    <cellStyle name="Entrada 4 2 2 2 2 2" xfId="6080" xr:uid="{00000000-0005-0000-0000-0000F0340000}"/>
    <cellStyle name="Entrada 4 2 2 2 2 2 2" xfId="15234" xr:uid="{00000000-0005-0000-0000-0000F1340000}"/>
    <cellStyle name="Entrada 4 2 2 2 2 2 3" xfId="22230" xr:uid="{00000000-0005-0000-0000-0000F2340000}"/>
    <cellStyle name="Entrada 4 2 2 2 2 2 4" xfId="17446" xr:uid="{00000000-0005-0000-0000-0000F3340000}"/>
    <cellStyle name="Entrada 4 2 2 2 2 2 5" xfId="33125" xr:uid="{00000000-0005-0000-0000-0000F4340000}"/>
    <cellStyle name="Entrada 4 2 2 2 2 2 6" xfId="36800" xr:uid="{00000000-0005-0000-0000-0000F5340000}"/>
    <cellStyle name="Entrada 4 2 2 2 2 2 7" xfId="39526" xr:uid="{00000000-0005-0000-0000-0000F6340000}"/>
    <cellStyle name="Entrada 4 2 2 2 2 3" xfId="11712" xr:uid="{00000000-0005-0000-0000-0000F7340000}"/>
    <cellStyle name="Entrada 4 2 2 2 2 4" xfId="18715" xr:uid="{00000000-0005-0000-0000-0000F8340000}"/>
    <cellStyle name="Entrada 4 2 2 2 2 5" xfId="18166" xr:uid="{00000000-0005-0000-0000-0000F9340000}"/>
    <cellStyle name="Entrada 4 2 2 2 2 6" xfId="26248" xr:uid="{00000000-0005-0000-0000-0000FA340000}"/>
    <cellStyle name="Entrada 4 2 2 2 2 7" xfId="24528" xr:uid="{00000000-0005-0000-0000-0000FB340000}"/>
    <cellStyle name="Entrada 4 2 2 2 2 8" xfId="34030" xr:uid="{00000000-0005-0000-0000-0000FC340000}"/>
    <cellStyle name="Entrada 4 2 2 2 2 9" xfId="37592" xr:uid="{00000000-0005-0000-0000-0000FD340000}"/>
    <cellStyle name="Entrada 4 2 2 2 3" xfId="3740" xr:uid="{00000000-0005-0000-0000-0000FE340000}"/>
    <cellStyle name="Entrada 4 2 2 2 3 2" xfId="6081" xr:uid="{00000000-0005-0000-0000-0000FF340000}"/>
    <cellStyle name="Entrada 4 2 2 2 3 2 2" xfId="15235" xr:uid="{00000000-0005-0000-0000-000000350000}"/>
    <cellStyle name="Entrada 4 2 2 2 3 2 3" xfId="22231" xr:uid="{00000000-0005-0000-0000-000001350000}"/>
    <cellStyle name="Entrada 4 2 2 2 3 2 4" xfId="29329" xr:uid="{00000000-0005-0000-0000-000002350000}"/>
    <cellStyle name="Entrada 4 2 2 2 3 2 5" xfId="33126" xr:uid="{00000000-0005-0000-0000-000003350000}"/>
    <cellStyle name="Entrada 4 2 2 2 3 2 6" xfId="36801" xr:uid="{00000000-0005-0000-0000-000004350000}"/>
    <cellStyle name="Entrada 4 2 2 2 3 2 7" xfId="39527" xr:uid="{00000000-0005-0000-0000-000005350000}"/>
    <cellStyle name="Entrada 4 2 2 2 3 3" xfId="12894" xr:uid="{00000000-0005-0000-0000-000006350000}"/>
    <cellStyle name="Entrada 4 2 2 2 3 4" xfId="19893" xr:uid="{00000000-0005-0000-0000-000007350000}"/>
    <cellStyle name="Entrada 4 2 2 2 3 5" xfId="24389" xr:uid="{00000000-0005-0000-0000-000008350000}"/>
    <cellStyle name="Entrada 4 2 2 2 3 6" xfId="23122" xr:uid="{00000000-0005-0000-0000-000009350000}"/>
    <cellStyle name="Entrada 4 2 2 2 3 7" xfId="21220" xr:uid="{00000000-0005-0000-0000-00000A350000}"/>
    <cellStyle name="Entrada 4 2 2 2 3 8" xfId="33528" xr:uid="{00000000-0005-0000-0000-00000B350000}"/>
    <cellStyle name="Entrada 4 2 2 2 3 9" xfId="37196" xr:uid="{00000000-0005-0000-0000-00000C350000}"/>
    <cellStyle name="Entrada 4 2 2 2 4" xfId="4239" xr:uid="{00000000-0005-0000-0000-00000D350000}"/>
    <cellStyle name="Entrada 4 2 2 2 4 2" xfId="6082" xr:uid="{00000000-0005-0000-0000-00000E350000}"/>
    <cellStyle name="Entrada 4 2 2 2 4 2 2" xfId="15236" xr:uid="{00000000-0005-0000-0000-00000F350000}"/>
    <cellStyle name="Entrada 4 2 2 2 4 2 3" xfId="22232" xr:uid="{00000000-0005-0000-0000-000010350000}"/>
    <cellStyle name="Entrada 4 2 2 2 4 2 4" xfId="25218" xr:uid="{00000000-0005-0000-0000-000011350000}"/>
    <cellStyle name="Entrada 4 2 2 2 4 2 5" xfId="33127" xr:uid="{00000000-0005-0000-0000-000012350000}"/>
    <cellStyle name="Entrada 4 2 2 2 4 2 6" xfId="36802" xr:uid="{00000000-0005-0000-0000-000013350000}"/>
    <cellStyle name="Entrada 4 2 2 2 4 2 7" xfId="39528" xr:uid="{00000000-0005-0000-0000-000014350000}"/>
    <cellStyle name="Entrada 4 2 2 2 4 3" xfId="13393" xr:uid="{00000000-0005-0000-0000-000015350000}"/>
    <cellStyle name="Entrada 4 2 2 2 4 4" xfId="20391" xr:uid="{00000000-0005-0000-0000-000016350000}"/>
    <cellStyle name="Entrada 4 2 2 2 4 5" xfId="21214" xr:uid="{00000000-0005-0000-0000-000017350000}"/>
    <cellStyle name="Entrada 4 2 2 2 4 6" xfId="25045" xr:uid="{00000000-0005-0000-0000-000018350000}"/>
    <cellStyle name="Entrada 4 2 2 2 4 7" xfId="23308" xr:uid="{00000000-0005-0000-0000-000019350000}"/>
    <cellStyle name="Entrada 4 2 2 2 4 8" xfId="33350" xr:uid="{00000000-0005-0000-0000-00001A350000}"/>
    <cellStyle name="Entrada 4 2 2 2 4 9" xfId="37025" xr:uid="{00000000-0005-0000-0000-00001B350000}"/>
    <cellStyle name="Entrada 4 2 2 2 5" xfId="3131" xr:uid="{00000000-0005-0000-0000-00001C350000}"/>
    <cellStyle name="Entrada 4 2 2 2 5 2" xfId="6083" xr:uid="{00000000-0005-0000-0000-00001D350000}"/>
    <cellStyle name="Entrada 4 2 2 2 5 2 2" xfId="15237" xr:uid="{00000000-0005-0000-0000-00001E350000}"/>
    <cellStyle name="Entrada 4 2 2 2 5 2 3" xfId="22233" xr:uid="{00000000-0005-0000-0000-00001F350000}"/>
    <cellStyle name="Entrada 4 2 2 2 5 2 4" xfId="24439" xr:uid="{00000000-0005-0000-0000-000020350000}"/>
    <cellStyle name="Entrada 4 2 2 2 5 2 5" xfId="33128" xr:uid="{00000000-0005-0000-0000-000021350000}"/>
    <cellStyle name="Entrada 4 2 2 2 5 2 6" xfId="36803" xr:uid="{00000000-0005-0000-0000-000022350000}"/>
    <cellStyle name="Entrada 4 2 2 2 5 2 7" xfId="39529" xr:uid="{00000000-0005-0000-0000-000023350000}"/>
    <cellStyle name="Entrada 4 2 2 2 5 3" xfId="12285" xr:uid="{00000000-0005-0000-0000-000024350000}"/>
    <cellStyle name="Entrada 4 2 2 2 5 4" xfId="19288" xr:uid="{00000000-0005-0000-0000-000025350000}"/>
    <cellStyle name="Entrada 4 2 2 2 5 5" xfId="22744" xr:uid="{00000000-0005-0000-0000-000026350000}"/>
    <cellStyle name="Entrada 4 2 2 2 5 6" xfId="24546" xr:uid="{00000000-0005-0000-0000-000027350000}"/>
    <cellStyle name="Entrada 4 2 2 2 5 7" xfId="29767" xr:uid="{00000000-0005-0000-0000-000028350000}"/>
    <cellStyle name="Entrada 4 2 2 2 5 8" xfId="31581" xr:uid="{00000000-0005-0000-0000-000029350000}"/>
    <cellStyle name="Entrada 4 2 2 2 5 9" xfId="35285" xr:uid="{00000000-0005-0000-0000-00002A350000}"/>
    <cellStyle name="Entrada 4 2 2 2 6" xfId="3744" xr:uid="{00000000-0005-0000-0000-00002B350000}"/>
    <cellStyle name="Entrada 4 2 2 2 6 2" xfId="6084" xr:uid="{00000000-0005-0000-0000-00002C350000}"/>
    <cellStyle name="Entrada 4 2 2 2 6 2 2" xfId="15238" xr:uid="{00000000-0005-0000-0000-00002D350000}"/>
    <cellStyle name="Entrada 4 2 2 2 6 2 3" xfId="22234" xr:uid="{00000000-0005-0000-0000-00002E350000}"/>
    <cellStyle name="Entrada 4 2 2 2 6 2 4" xfId="24440" xr:uid="{00000000-0005-0000-0000-00002F350000}"/>
    <cellStyle name="Entrada 4 2 2 2 6 2 5" xfId="33129" xr:uid="{00000000-0005-0000-0000-000030350000}"/>
    <cellStyle name="Entrada 4 2 2 2 6 2 6" xfId="36804" xr:uid="{00000000-0005-0000-0000-000031350000}"/>
    <cellStyle name="Entrada 4 2 2 2 6 2 7" xfId="39530" xr:uid="{00000000-0005-0000-0000-000032350000}"/>
    <cellStyle name="Entrada 4 2 2 2 6 3" xfId="12898" xr:uid="{00000000-0005-0000-0000-000033350000}"/>
    <cellStyle name="Entrada 4 2 2 2 6 4" xfId="19897" xr:uid="{00000000-0005-0000-0000-000034350000}"/>
    <cellStyle name="Entrada 4 2 2 2 6 5" xfId="17678" xr:uid="{00000000-0005-0000-0000-000035350000}"/>
    <cellStyle name="Entrada 4 2 2 2 6 6" xfId="28125" xr:uid="{00000000-0005-0000-0000-000036350000}"/>
    <cellStyle name="Entrada 4 2 2 2 6 7" xfId="26018" xr:uid="{00000000-0005-0000-0000-000037350000}"/>
    <cellStyle name="Entrada 4 2 2 2 6 8" xfId="31887" xr:uid="{00000000-0005-0000-0000-000038350000}"/>
    <cellStyle name="Entrada 4 2 2 2 6 9" xfId="31214" xr:uid="{00000000-0005-0000-0000-000039350000}"/>
    <cellStyle name="Entrada 4 2 2 2 7" xfId="6079" xr:uid="{00000000-0005-0000-0000-00003A350000}"/>
    <cellStyle name="Entrada 4 2 2 2 7 2" xfId="15233" xr:uid="{00000000-0005-0000-0000-00003B350000}"/>
    <cellStyle name="Entrada 4 2 2 2 7 3" xfId="22229" xr:uid="{00000000-0005-0000-0000-00003C350000}"/>
    <cellStyle name="Entrada 4 2 2 2 7 4" xfId="29327" xr:uid="{00000000-0005-0000-0000-00003D350000}"/>
    <cellStyle name="Entrada 4 2 2 2 7 5" xfId="33124" xr:uid="{00000000-0005-0000-0000-00003E350000}"/>
    <cellStyle name="Entrada 4 2 2 2 7 6" xfId="36799" xr:uid="{00000000-0005-0000-0000-00003F350000}"/>
    <cellStyle name="Entrada 4 2 2 2 7 7" xfId="39525" xr:uid="{00000000-0005-0000-0000-000040350000}"/>
    <cellStyle name="Entrada 4 2 2 2 8" xfId="10987" xr:uid="{00000000-0005-0000-0000-000041350000}"/>
    <cellStyle name="Entrada 4 2 2 2 9" xfId="15532" xr:uid="{00000000-0005-0000-0000-000042350000}"/>
    <cellStyle name="Entrada 4 2 2 3" xfId="2265" xr:uid="{00000000-0005-0000-0000-000043350000}"/>
    <cellStyle name="Entrada 4 2 2 3 10" xfId="17121" xr:uid="{00000000-0005-0000-0000-000044350000}"/>
    <cellStyle name="Entrada 4 2 2 3 11" xfId="25205" xr:uid="{00000000-0005-0000-0000-000045350000}"/>
    <cellStyle name="Entrada 4 2 2 3 12" xfId="30197" xr:uid="{00000000-0005-0000-0000-000046350000}"/>
    <cellStyle name="Entrada 4 2 2 3 13" xfId="34173" xr:uid="{00000000-0005-0000-0000-000047350000}"/>
    <cellStyle name="Entrada 4 2 2 3 14" xfId="37735" xr:uid="{00000000-0005-0000-0000-000048350000}"/>
    <cellStyle name="Entrada 4 2 2 3 2" xfId="2665" xr:uid="{00000000-0005-0000-0000-000049350000}"/>
    <cellStyle name="Entrada 4 2 2 3 2 2" xfId="6086" xr:uid="{00000000-0005-0000-0000-00004A350000}"/>
    <cellStyle name="Entrada 4 2 2 3 2 2 2" xfId="15240" xr:uid="{00000000-0005-0000-0000-00004B350000}"/>
    <cellStyle name="Entrada 4 2 2 3 2 2 3" xfId="22236" xr:uid="{00000000-0005-0000-0000-00004C350000}"/>
    <cellStyle name="Entrada 4 2 2 3 2 2 4" xfId="9624" xr:uid="{00000000-0005-0000-0000-00004D350000}"/>
    <cellStyle name="Entrada 4 2 2 3 2 2 5" xfId="33131" xr:uid="{00000000-0005-0000-0000-00004E350000}"/>
    <cellStyle name="Entrada 4 2 2 3 2 2 6" xfId="36806" xr:uid="{00000000-0005-0000-0000-00004F350000}"/>
    <cellStyle name="Entrada 4 2 2 3 2 2 7" xfId="39532" xr:uid="{00000000-0005-0000-0000-000050350000}"/>
    <cellStyle name="Entrada 4 2 2 3 2 3" xfId="11819" xr:uid="{00000000-0005-0000-0000-000051350000}"/>
    <cellStyle name="Entrada 4 2 2 3 2 4" xfId="18822" xr:uid="{00000000-0005-0000-0000-000052350000}"/>
    <cellStyle name="Entrada 4 2 2 3 2 5" xfId="24617" xr:uid="{00000000-0005-0000-0000-000053350000}"/>
    <cellStyle name="Entrada 4 2 2 3 2 6" xfId="17123" xr:uid="{00000000-0005-0000-0000-000054350000}"/>
    <cellStyle name="Entrada 4 2 2 3 2 7" xfId="30000" xr:uid="{00000000-0005-0000-0000-000055350000}"/>
    <cellStyle name="Entrada 4 2 2 3 2 8" xfId="33977" xr:uid="{00000000-0005-0000-0000-000056350000}"/>
    <cellStyle name="Entrada 4 2 2 3 2 9" xfId="37539" xr:uid="{00000000-0005-0000-0000-000057350000}"/>
    <cellStyle name="Entrada 4 2 2 3 3" xfId="3947" xr:uid="{00000000-0005-0000-0000-000058350000}"/>
    <cellStyle name="Entrada 4 2 2 3 3 2" xfId="6087" xr:uid="{00000000-0005-0000-0000-000059350000}"/>
    <cellStyle name="Entrada 4 2 2 3 3 2 2" xfId="15241" xr:uid="{00000000-0005-0000-0000-00005A350000}"/>
    <cellStyle name="Entrada 4 2 2 3 3 2 3" xfId="22237" xr:uid="{00000000-0005-0000-0000-00005B350000}"/>
    <cellStyle name="Entrada 4 2 2 3 3 2 4" xfId="17373" xr:uid="{00000000-0005-0000-0000-00005C350000}"/>
    <cellStyle name="Entrada 4 2 2 3 3 2 5" xfId="33132" xr:uid="{00000000-0005-0000-0000-00005D350000}"/>
    <cellStyle name="Entrada 4 2 2 3 3 2 6" xfId="36807" xr:uid="{00000000-0005-0000-0000-00005E350000}"/>
    <cellStyle name="Entrada 4 2 2 3 3 2 7" xfId="39533" xr:uid="{00000000-0005-0000-0000-00005F350000}"/>
    <cellStyle name="Entrada 4 2 2 3 3 3" xfId="13101" xr:uid="{00000000-0005-0000-0000-000060350000}"/>
    <cellStyle name="Entrada 4 2 2 3 3 4" xfId="20099" xr:uid="{00000000-0005-0000-0000-000061350000}"/>
    <cellStyle name="Entrada 4 2 2 3 3 5" xfId="17677" xr:uid="{00000000-0005-0000-0000-000062350000}"/>
    <cellStyle name="Entrada 4 2 2 3 3 6" xfId="29200" xr:uid="{00000000-0005-0000-0000-000063350000}"/>
    <cellStyle name="Entrada 4 2 2 3 3 7" xfId="25125" xr:uid="{00000000-0005-0000-0000-000064350000}"/>
    <cellStyle name="Entrada 4 2 2 3 3 8" xfId="33450" xr:uid="{00000000-0005-0000-0000-000065350000}"/>
    <cellStyle name="Entrada 4 2 2 3 3 9" xfId="37124" xr:uid="{00000000-0005-0000-0000-000066350000}"/>
    <cellStyle name="Entrada 4 2 2 3 4" xfId="4385" xr:uid="{00000000-0005-0000-0000-000067350000}"/>
    <cellStyle name="Entrada 4 2 2 3 4 2" xfId="6088" xr:uid="{00000000-0005-0000-0000-000068350000}"/>
    <cellStyle name="Entrada 4 2 2 3 4 2 2" xfId="15242" xr:uid="{00000000-0005-0000-0000-000069350000}"/>
    <cellStyle name="Entrada 4 2 2 3 4 2 3" xfId="22238" xr:uid="{00000000-0005-0000-0000-00006A350000}"/>
    <cellStyle name="Entrada 4 2 2 3 4 2 4" xfId="29333" xr:uid="{00000000-0005-0000-0000-00006B350000}"/>
    <cellStyle name="Entrada 4 2 2 3 4 2 5" xfId="33133" xr:uid="{00000000-0005-0000-0000-00006C350000}"/>
    <cellStyle name="Entrada 4 2 2 3 4 2 6" xfId="36808" xr:uid="{00000000-0005-0000-0000-00006D350000}"/>
    <cellStyle name="Entrada 4 2 2 3 4 2 7" xfId="39534" xr:uid="{00000000-0005-0000-0000-00006E350000}"/>
    <cellStyle name="Entrada 4 2 2 3 4 3" xfId="13539" xr:uid="{00000000-0005-0000-0000-00006F350000}"/>
    <cellStyle name="Entrada 4 2 2 3 4 4" xfId="20537" xr:uid="{00000000-0005-0000-0000-000070350000}"/>
    <cellStyle name="Entrada 4 2 2 3 4 5" xfId="27642" xr:uid="{00000000-0005-0000-0000-000071350000}"/>
    <cellStyle name="Entrada 4 2 2 3 4 6" xfId="17444" xr:uid="{00000000-0005-0000-0000-000072350000}"/>
    <cellStyle name="Entrada 4 2 2 3 4 7" xfId="9411" xr:uid="{00000000-0005-0000-0000-000073350000}"/>
    <cellStyle name="Entrada 4 2 2 3 4 8" xfId="31737" xr:uid="{00000000-0005-0000-0000-000074350000}"/>
    <cellStyle name="Entrada 4 2 2 3 4 9" xfId="35417" xr:uid="{00000000-0005-0000-0000-000075350000}"/>
    <cellStyle name="Entrada 4 2 2 3 5" xfId="4639" xr:uid="{00000000-0005-0000-0000-000076350000}"/>
    <cellStyle name="Entrada 4 2 2 3 5 2" xfId="6089" xr:uid="{00000000-0005-0000-0000-000077350000}"/>
    <cellStyle name="Entrada 4 2 2 3 5 2 2" xfId="15243" xr:uid="{00000000-0005-0000-0000-000078350000}"/>
    <cellStyle name="Entrada 4 2 2 3 5 2 3" xfId="22239" xr:uid="{00000000-0005-0000-0000-000079350000}"/>
    <cellStyle name="Entrada 4 2 2 3 5 2 4" xfId="29331" xr:uid="{00000000-0005-0000-0000-00007A350000}"/>
    <cellStyle name="Entrada 4 2 2 3 5 2 5" xfId="33134" xr:uid="{00000000-0005-0000-0000-00007B350000}"/>
    <cellStyle name="Entrada 4 2 2 3 5 2 6" xfId="36809" xr:uid="{00000000-0005-0000-0000-00007C350000}"/>
    <cellStyle name="Entrada 4 2 2 3 5 2 7" xfId="39535" xr:uid="{00000000-0005-0000-0000-00007D350000}"/>
    <cellStyle name="Entrada 4 2 2 3 5 3" xfId="13793" xr:uid="{00000000-0005-0000-0000-00007E350000}"/>
    <cellStyle name="Entrada 4 2 2 3 5 4" xfId="20791" xr:uid="{00000000-0005-0000-0000-00007F350000}"/>
    <cellStyle name="Entrada 4 2 2 3 5 5" xfId="24251" xr:uid="{00000000-0005-0000-0000-000080350000}"/>
    <cellStyle name="Entrada 4 2 2 3 5 6" xfId="29445" xr:uid="{00000000-0005-0000-0000-000081350000}"/>
    <cellStyle name="Entrada 4 2 2 3 5 7" xfId="25875" xr:uid="{00000000-0005-0000-0000-000082350000}"/>
    <cellStyle name="Entrada 4 2 2 3 5 8" xfId="32198" xr:uid="{00000000-0005-0000-0000-000083350000}"/>
    <cellStyle name="Entrada 4 2 2 3 5 9" xfId="35873" xr:uid="{00000000-0005-0000-0000-000084350000}"/>
    <cellStyle name="Entrada 4 2 2 3 6" xfId="4885" xr:uid="{00000000-0005-0000-0000-000085350000}"/>
    <cellStyle name="Entrada 4 2 2 3 6 2" xfId="6090" xr:uid="{00000000-0005-0000-0000-000086350000}"/>
    <cellStyle name="Entrada 4 2 2 3 6 2 2" xfId="15244" xr:uid="{00000000-0005-0000-0000-000087350000}"/>
    <cellStyle name="Entrada 4 2 2 3 6 2 3" xfId="22240" xr:uid="{00000000-0005-0000-0000-000088350000}"/>
    <cellStyle name="Entrada 4 2 2 3 6 2 4" xfId="24416" xr:uid="{00000000-0005-0000-0000-000089350000}"/>
    <cellStyle name="Entrada 4 2 2 3 6 2 5" xfId="33135" xr:uid="{00000000-0005-0000-0000-00008A350000}"/>
    <cellStyle name="Entrada 4 2 2 3 6 2 6" xfId="36810" xr:uid="{00000000-0005-0000-0000-00008B350000}"/>
    <cellStyle name="Entrada 4 2 2 3 6 2 7" xfId="39536" xr:uid="{00000000-0005-0000-0000-00008C350000}"/>
    <cellStyle name="Entrada 4 2 2 3 6 3" xfId="14039" xr:uid="{00000000-0005-0000-0000-00008D350000}"/>
    <cellStyle name="Entrada 4 2 2 3 6 4" xfId="21037" xr:uid="{00000000-0005-0000-0000-00008E350000}"/>
    <cellStyle name="Entrada 4 2 2 3 6 5" xfId="22782" xr:uid="{00000000-0005-0000-0000-00008F350000}"/>
    <cellStyle name="Entrada 4 2 2 3 6 6" xfId="29453" xr:uid="{00000000-0005-0000-0000-000090350000}"/>
    <cellStyle name="Entrada 4 2 2 3 6 7" xfId="31931" xr:uid="{00000000-0005-0000-0000-000091350000}"/>
    <cellStyle name="Entrada 4 2 2 3 6 8" xfId="35609" xr:uid="{00000000-0005-0000-0000-000092350000}"/>
    <cellStyle name="Entrada 4 2 2 3 6 9" xfId="38520" xr:uid="{00000000-0005-0000-0000-000093350000}"/>
    <cellStyle name="Entrada 4 2 2 3 7" xfId="6085" xr:uid="{00000000-0005-0000-0000-000094350000}"/>
    <cellStyle name="Entrada 4 2 2 3 7 2" xfId="15239" xr:uid="{00000000-0005-0000-0000-000095350000}"/>
    <cellStyle name="Entrada 4 2 2 3 7 3" xfId="22235" xr:uid="{00000000-0005-0000-0000-000096350000}"/>
    <cellStyle name="Entrada 4 2 2 3 7 4" xfId="29332" xr:uid="{00000000-0005-0000-0000-000097350000}"/>
    <cellStyle name="Entrada 4 2 2 3 7 5" xfId="33130" xr:uid="{00000000-0005-0000-0000-000098350000}"/>
    <cellStyle name="Entrada 4 2 2 3 7 6" xfId="36805" xr:uid="{00000000-0005-0000-0000-000099350000}"/>
    <cellStyle name="Entrada 4 2 2 3 7 7" xfId="39531" xr:uid="{00000000-0005-0000-0000-00009A350000}"/>
    <cellStyle name="Entrada 4 2 2 3 8" xfId="11419" xr:uid="{00000000-0005-0000-0000-00009B350000}"/>
    <cellStyle name="Entrada 4 2 2 3 9" xfId="18422" xr:uid="{00000000-0005-0000-0000-00009C350000}"/>
    <cellStyle name="Entrada 4 2 2 4" xfId="1776" xr:uid="{00000000-0005-0000-0000-00009D350000}"/>
    <cellStyle name="Entrada 4 2 2 4 10" xfId="23475" xr:uid="{00000000-0005-0000-0000-00009E350000}"/>
    <cellStyle name="Entrada 4 2 2 4 11" xfId="25998" xr:uid="{00000000-0005-0000-0000-00009F350000}"/>
    <cellStyle name="Entrada 4 2 2 4 12" xfId="26532" xr:uid="{00000000-0005-0000-0000-0000A0350000}"/>
    <cellStyle name="Entrada 4 2 2 4 13" xfId="31389" xr:uid="{00000000-0005-0000-0000-0000A1350000}"/>
    <cellStyle name="Entrada 4 2 2 4 14" xfId="35140" xr:uid="{00000000-0005-0000-0000-0000A2350000}"/>
    <cellStyle name="Entrada 4 2 2 4 2" xfId="2540" xr:uid="{00000000-0005-0000-0000-0000A3350000}"/>
    <cellStyle name="Entrada 4 2 2 4 2 2" xfId="6092" xr:uid="{00000000-0005-0000-0000-0000A4350000}"/>
    <cellStyle name="Entrada 4 2 2 4 2 2 2" xfId="15246" xr:uid="{00000000-0005-0000-0000-0000A5350000}"/>
    <cellStyle name="Entrada 4 2 2 4 2 2 3" xfId="22242" xr:uid="{00000000-0005-0000-0000-0000A6350000}"/>
    <cellStyle name="Entrada 4 2 2 4 2 2 4" xfId="24437" xr:uid="{00000000-0005-0000-0000-0000A7350000}"/>
    <cellStyle name="Entrada 4 2 2 4 2 2 5" xfId="33137" xr:uid="{00000000-0005-0000-0000-0000A8350000}"/>
    <cellStyle name="Entrada 4 2 2 4 2 2 6" xfId="36812" xr:uid="{00000000-0005-0000-0000-0000A9350000}"/>
    <cellStyle name="Entrada 4 2 2 4 2 2 7" xfId="39538" xr:uid="{00000000-0005-0000-0000-0000AA350000}"/>
    <cellStyle name="Entrada 4 2 2 4 2 3" xfId="11694" xr:uid="{00000000-0005-0000-0000-0000AB350000}"/>
    <cellStyle name="Entrada 4 2 2 4 2 4" xfId="18697" xr:uid="{00000000-0005-0000-0000-0000AC350000}"/>
    <cellStyle name="Entrada 4 2 2 4 2 5" xfId="22594" xr:uid="{00000000-0005-0000-0000-0000AD350000}"/>
    <cellStyle name="Entrada 4 2 2 4 2 6" xfId="23240" xr:uid="{00000000-0005-0000-0000-0000AE350000}"/>
    <cellStyle name="Entrada 4 2 2 4 2 7" xfId="30062" xr:uid="{00000000-0005-0000-0000-0000AF350000}"/>
    <cellStyle name="Entrada 4 2 2 4 2 8" xfId="34039" xr:uid="{00000000-0005-0000-0000-0000B0350000}"/>
    <cellStyle name="Entrada 4 2 2 4 2 9" xfId="37601" xr:uid="{00000000-0005-0000-0000-0000B1350000}"/>
    <cellStyle name="Entrada 4 2 2 4 3" xfId="3702" xr:uid="{00000000-0005-0000-0000-0000B2350000}"/>
    <cellStyle name="Entrada 4 2 2 4 3 2" xfId="6093" xr:uid="{00000000-0005-0000-0000-0000B3350000}"/>
    <cellStyle name="Entrada 4 2 2 4 3 2 2" xfId="15247" xr:uid="{00000000-0005-0000-0000-0000B4350000}"/>
    <cellStyle name="Entrada 4 2 2 4 3 2 3" xfId="22243" xr:uid="{00000000-0005-0000-0000-0000B5350000}"/>
    <cellStyle name="Entrada 4 2 2 4 3 2 4" xfId="24417" xr:uid="{00000000-0005-0000-0000-0000B6350000}"/>
    <cellStyle name="Entrada 4 2 2 4 3 2 5" xfId="33138" xr:uid="{00000000-0005-0000-0000-0000B7350000}"/>
    <cellStyle name="Entrada 4 2 2 4 3 2 6" xfId="36813" xr:uid="{00000000-0005-0000-0000-0000B8350000}"/>
    <cellStyle name="Entrada 4 2 2 4 3 2 7" xfId="39539" xr:uid="{00000000-0005-0000-0000-0000B9350000}"/>
    <cellStyle name="Entrada 4 2 2 4 3 3" xfId="12856" xr:uid="{00000000-0005-0000-0000-0000BA350000}"/>
    <cellStyle name="Entrada 4 2 2 4 3 4" xfId="19855" xr:uid="{00000000-0005-0000-0000-0000BB350000}"/>
    <cellStyle name="Entrada 4 2 2 4 3 5" xfId="22569" xr:uid="{00000000-0005-0000-0000-0000BC350000}"/>
    <cellStyle name="Entrada 4 2 2 4 3 6" xfId="29183" xr:uid="{00000000-0005-0000-0000-0000BD350000}"/>
    <cellStyle name="Entrada 4 2 2 4 3 7" xfId="29542" xr:uid="{00000000-0005-0000-0000-0000BE350000}"/>
    <cellStyle name="Entrada 4 2 2 4 3 8" xfId="33563" xr:uid="{00000000-0005-0000-0000-0000BF350000}"/>
    <cellStyle name="Entrada 4 2 2 4 3 9" xfId="37231" xr:uid="{00000000-0005-0000-0000-0000C0350000}"/>
    <cellStyle name="Entrada 4 2 2 4 4" xfId="4212" xr:uid="{00000000-0005-0000-0000-0000C1350000}"/>
    <cellStyle name="Entrada 4 2 2 4 4 2" xfId="6094" xr:uid="{00000000-0005-0000-0000-0000C2350000}"/>
    <cellStyle name="Entrada 4 2 2 4 4 2 2" xfId="15248" xr:uid="{00000000-0005-0000-0000-0000C3350000}"/>
    <cellStyle name="Entrada 4 2 2 4 4 2 3" xfId="22244" xr:uid="{00000000-0005-0000-0000-0000C4350000}"/>
    <cellStyle name="Entrada 4 2 2 4 4 2 4" xfId="24438" xr:uid="{00000000-0005-0000-0000-0000C5350000}"/>
    <cellStyle name="Entrada 4 2 2 4 4 2 5" xfId="33139" xr:uid="{00000000-0005-0000-0000-0000C6350000}"/>
    <cellStyle name="Entrada 4 2 2 4 4 2 6" xfId="36814" xr:uid="{00000000-0005-0000-0000-0000C7350000}"/>
    <cellStyle name="Entrada 4 2 2 4 4 2 7" xfId="39540" xr:uid="{00000000-0005-0000-0000-0000C8350000}"/>
    <cellStyle name="Entrada 4 2 2 4 4 3" xfId="13366" xr:uid="{00000000-0005-0000-0000-0000C9350000}"/>
    <cellStyle name="Entrada 4 2 2 4 4 4" xfId="20364" xr:uid="{00000000-0005-0000-0000-0000CA350000}"/>
    <cellStyle name="Entrada 4 2 2 4 4 5" xfId="9357" xr:uid="{00000000-0005-0000-0000-0000CB350000}"/>
    <cellStyle name="Entrada 4 2 2 4 4 6" xfId="25049" xr:uid="{00000000-0005-0000-0000-0000CC350000}"/>
    <cellStyle name="Entrada 4 2 2 4 4 7" xfId="27265" xr:uid="{00000000-0005-0000-0000-0000CD350000}"/>
    <cellStyle name="Entrada 4 2 2 4 4 8" xfId="17904" xr:uid="{00000000-0005-0000-0000-0000CE350000}"/>
    <cellStyle name="Entrada 4 2 2 4 4 9" xfId="31037" xr:uid="{00000000-0005-0000-0000-0000CF350000}"/>
    <cellStyle name="Entrada 4 2 2 4 5" xfId="3122" xr:uid="{00000000-0005-0000-0000-0000D0350000}"/>
    <cellStyle name="Entrada 4 2 2 4 5 2" xfId="6095" xr:uid="{00000000-0005-0000-0000-0000D1350000}"/>
    <cellStyle name="Entrada 4 2 2 4 5 2 2" xfId="15249" xr:uid="{00000000-0005-0000-0000-0000D2350000}"/>
    <cellStyle name="Entrada 4 2 2 4 5 2 3" xfId="22245" xr:uid="{00000000-0005-0000-0000-0000D3350000}"/>
    <cellStyle name="Entrada 4 2 2 4 5 2 4" xfId="17370" xr:uid="{00000000-0005-0000-0000-0000D4350000}"/>
    <cellStyle name="Entrada 4 2 2 4 5 2 5" xfId="33140" xr:uid="{00000000-0005-0000-0000-0000D5350000}"/>
    <cellStyle name="Entrada 4 2 2 4 5 2 6" xfId="36815" xr:uid="{00000000-0005-0000-0000-0000D6350000}"/>
    <cellStyle name="Entrada 4 2 2 4 5 2 7" xfId="39541" xr:uid="{00000000-0005-0000-0000-0000D7350000}"/>
    <cellStyle name="Entrada 4 2 2 4 5 3" xfId="12276" xr:uid="{00000000-0005-0000-0000-0000D8350000}"/>
    <cellStyle name="Entrada 4 2 2 4 5 4" xfId="19279" xr:uid="{00000000-0005-0000-0000-0000D9350000}"/>
    <cellStyle name="Entrada 4 2 2 4 5 5" xfId="28262" xr:uid="{00000000-0005-0000-0000-0000DA350000}"/>
    <cellStyle name="Entrada 4 2 2 4 5 6" xfId="21353" xr:uid="{00000000-0005-0000-0000-0000DB350000}"/>
    <cellStyle name="Entrada 4 2 2 4 5 7" xfId="28039" xr:uid="{00000000-0005-0000-0000-0000DC350000}"/>
    <cellStyle name="Entrada 4 2 2 4 5 8" xfId="25108" xr:uid="{00000000-0005-0000-0000-0000DD350000}"/>
    <cellStyle name="Entrada 4 2 2 4 5 9" xfId="28647" xr:uid="{00000000-0005-0000-0000-0000DE350000}"/>
    <cellStyle name="Entrada 4 2 2 4 6" xfId="4310" xr:uid="{00000000-0005-0000-0000-0000DF350000}"/>
    <cellStyle name="Entrada 4 2 2 4 6 2" xfId="6096" xr:uid="{00000000-0005-0000-0000-0000E0350000}"/>
    <cellStyle name="Entrada 4 2 2 4 6 2 2" xfId="15250" xr:uid="{00000000-0005-0000-0000-0000E1350000}"/>
    <cellStyle name="Entrada 4 2 2 4 6 2 3" xfId="22246" xr:uid="{00000000-0005-0000-0000-0000E2350000}"/>
    <cellStyle name="Entrada 4 2 2 4 6 2 4" xfId="9957" xr:uid="{00000000-0005-0000-0000-0000E3350000}"/>
    <cellStyle name="Entrada 4 2 2 4 6 2 5" xfId="33141" xr:uid="{00000000-0005-0000-0000-0000E4350000}"/>
    <cellStyle name="Entrada 4 2 2 4 6 2 6" xfId="36816" xr:uid="{00000000-0005-0000-0000-0000E5350000}"/>
    <cellStyle name="Entrada 4 2 2 4 6 2 7" xfId="39542" xr:uid="{00000000-0005-0000-0000-0000E6350000}"/>
    <cellStyle name="Entrada 4 2 2 4 6 3" xfId="13464" xr:uid="{00000000-0005-0000-0000-0000E7350000}"/>
    <cellStyle name="Entrada 4 2 2 4 6 4" xfId="20462" xr:uid="{00000000-0005-0000-0000-0000E8350000}"/>
    <cellStyle name="Entrada 4 2 2 4 6 5" xfId="27677" xr:uid="{00000000-0005-0000-0000-0000E9350000}"/>
    <cellStyle name="Entrada 4 2 2 4 6 6" xfId="28843" xr:uid="{00000000-0005-0000-0000-0000EA350000}"/>
    <cellStyle name="Entrada 4 2 2 4 6 7" xfId="25592" xr:uid="{00000000-0005-0000-0000-0000EB350000}"/>
    <cellStyle name="Entrada 4 2 2 4 6 8" xfId="29699" xr:uid="{00000000-0005-0000-0000-0000EC350000}"/>
    <cellStyle name="Entrada 4 2 2 4 6 9" xfId="33674" xr:uid="{00000000-0005-0000-0000-0000ED350000}"/>
    <cellStyle name="Entrada 4 2 2 4 7" xfId="6091" xr:uid="{00000000-0005-0000-0000-0000EE350000}"/>
    <cellStyle name="Entrada 4 2 2 4 7 2" xfId="15245" xr:uid="{00000000-0005-0000-0000-0000EF350000}"/>
    <cellStyle name="Entrada 4 2 2 4 7 3" xfId="22241" xr:uid="{00000000-0005-0000-0000-0000F0350000}"/>
    <cellStyle name="Entrada 4 2 2 4 7 4" xfId="10720" xr:uid="{00000000-0005-0000-0000-0000F1350000}"/>
    <cellStyle name="Entrada 4 2 2 4 7 5" xfId="33136" xr:uid="{00000000-0005-0000-0000-0000F2350000}"/>
    <cellStyle name="Entrada 4 2 2 4 7 6" xfId="36811" xr:uid="{00000000-0005-0000-0000-0000F3350000}"/>
    <cellStyle name="Entrada 4 2 2 4 7 7" xfId="39537" xr:uid="{00000000-0005-0000-0000-0000F4350000}"/>
    <cellStyle name="Entrada 4 2 2 4 8" xfId="10930" xr:uid="{00000000-0005-0000-0000-0000F5350000}"/>
    <cellStyle name="Entrada 4 2 2 4 9" xfId="9237" xr:uid="{00000000-0005-0000-0000-0000F6350000}"/>
    <cellStyle name="Entrada 4 2 2 5" xfId="2342" xr:uid="{00000000-0005-0000-0000-0000F7350000}"/>
    <cellStyle name="Entrada 4 2 2 5 10" xfId="22512" xr:uid="{00000000-0005-0000-0000-0000F8350000}"/>
    <cellStyle name="Entrada 4 2 2 5 11" xfId="20035" xr:uid="{00000000-0005-0000-0000-0000F9350000}"/>
    <cellStyle name="Entrada 4 2 2 5 12" xfId="30159" xr:uid="{00000000-0005-0000-0000-0000FA350000}"/>
    <cellStyle name="Entrada 4 2 2 5 13" xfId="31072" xr:uid="{00000000-0005-0000-0000-0000FB350000}"/>
    <cellStyle name="Entrada 4 2 2 5 14" xfId="34959" xr:uid="{00000000-0005-0000-0000-0000FC350000}"/>
    <cellStyle name="Entrada 4 2 2 5 2" xfId="2742" xr:uid="{00000000-0005-0000-0000-0000FD350000}"/>
    <cellStyle name="Entrada 4 2 2 5 2 2" xfId="6098" xr:uid="{00000000-0005-0000-0000-0000FE350000}"/>
    <cellStyle name="Entrada 4 2 2 5 2 2 2" xfId="15252" xr:uid="{00000000-0005-0000-0000-0000FF350000}"/>
    <cellStyle name="Entrada 4 2 2 5 2 2 3" xfId="22248" xr:uid="{00000000-0005-0000-0000-000000360000}"/>
    <cellStyle name="Entrada 4 2 2 5 2 2 4" xfId="17758" xr:uid="{00000000-0005-0000-0000-000001360000}"/>
    <cellStyle name="Entrada 4 2 2 5 2 2 5" xfId="33143" xr:uid="{00000000-0005-0000-0000-000002360000}"/>
    <cellStyle name="Entrada 4 2 2 5 2 2 6" xfId="36818" xr:uid="{00000000-0005-0000-0000-000003360000}"/>
    <cellStyle name="Entrada 4 2 2 5 2 2 7" xfId="39544" xr:uid="{00000000-0005-0000-0000-000004360000}"/>
    <cellStyle name="Entrada 4 2 2 5 2 3" xfId="11896" xr:uid="{00000000-0005-0000-0000-000005360000}"/>
    <cellStyle name="Entrada 4 2 2 5 2 4" xfId="18899" xr:uid="{00000000-0005-0000-0000-000006360000}"/>
    <cellStyle name="Entrada 4 2 2 5 2 5" xfId="23349" xr:uid="{00000000-0005-0000-0000-000007360000}"/>
    <cellStyle name="Entrada 4 2 2 5 2 6" xfId="26330" xr:uid="{00000000-0005-0000-0000-000008360000}"/>
    <cellStyle name="Entrada 4 2 2 5 2 7" xfId="17392" xr:uid="{00000000-0005-0000-0000-000009360000}"/>
    <cellStyle name="Entrada 4 2 2 5 2 8" xfId="31529" xr:uid="{00000000-0005-0000-0000-00000A360000}"/>
    <cellStyle name="Entrada 4 2 2 5 2 9" xfId="35239" xr:uid="{00000000-0005-0000-0000-00000B360000}"/>
    <cellStyle name="Entrada 4 2 2 5 3" xfId="4024" xr:uid="{00000000-0005-0000-0000-00000C360000}"/>
    <cellStyle name="Entrada 4 2 2 5 3 2" xfId="6099" xr:uid="{00000000-0005-0000-0000-00000D360000}"/>
    <cellStyle name="Entrada 4 2 2 5 3 2 2" xfId="15253" xr:uid="{00000000-0005-0000-0000-00000E360000}"/>
    <cellStyle name="Entrada 4 2 2 5 3 2 3" xfId="22249" xr:uid="{00000000-0005-0000-0000-00000F360000}"/>
    <cellStyle name="Entrada 4 2 2 5 3 2 4" xfId="29339" xr:uid="{00000000-0005-0000-0000-000010360000}"/>
    <cellStyle name="Entrada 4 2 2 5 3 2 5" xfId="33144" xr:uid="{00000000-0005-0000-0000-000011360000}"/>
    <cellStyle name="Entrada 4 2 2 5 3 2 6" xfId="36819" xr:uid="{00000000-0005-0000-0000-000012360000}"/>
    <cellStyle name="Entrada 4 2 2 5 3 2 7" xfId="39545" xr:uid="{00000000-0005-0000-0000-000013360000}"/>
    <cellStyle name="Entrada 4 2 2 5 3 3" xfId="13178" xr:uid="{00000000-0005-0000-0000-000014360000}"/>
    <cellStyle name="Entrada 4 2 2 5 3 4" xfId="20176" xr:uid="{00000000-0005-0000-0000-000015360000}"/>
    <cellStyle name="Entrada 4 2 2 5 3 5" xfId="24388" xr:uid="{00000000-0005-0000-0000-000016360000}"/>
    <cellStyle name="Entrada 4 2 2 5 3 6" xfId="18248" xr:uid="{00000000-0005-0000-0000-000017360000}"/>
    <cellStyle name="Entrada 4 2 2 5 3 7" xfId="22873" xr:uid="{00000000-0005-0000-0000-000018360000}"/>
    <cellStyle name="Entrada 4 2 2 5 3 8" xfId="31679" xr:uid="{00000000-0005-0000-0000-000019360000}"/>
    <cellStyle name="Entrada 4 2 2 5 3 9" xfId="35359" xr:uid="{00000000-0005-0000-0000-00001A360000}"/>
    <cellStyle name="Entrada 4 2 2 5 4" xfId="4462" xr:uid="{00000000-0005-0000-0000-00001B360000}"/>
    <cellStyle name="Entrada 4 2 2 5 4 2" xfId="6100" xr:uid="{00000000-0005-0000-0000-00001C360000}"/>
    <cellStyle name="Entrada 4 2 2 5 4 2 2" xfId="15254" xr:uid="{00000000-0005-0000-0000-00001D360000}"/>
    <cellStyle name="Entrada 4 2 2 5 4 2 3" xfId="22250" xr:uid="{00000000-0005-0000-0000-00001E360000}"/>
    <cellStyle name="Entrada 4 2 2 5 4 2 4" xfId="24185" xr:uid="{00000000-0005-0000-0000-00001F360000}"/>
    <cellStyle name="Entrada 4 2 2 5 4 2 5" xfId="33145" xr:uid="{00000000-0005-0000-0000-000020360000}"/>
    <cellStyle name="Entrada 4 2 2 5 4 2 6" xfId="36820" xr:uid="{00000000-0005-0000-0000-000021360000}"/>
    <cellStyle name="Entrada 4 2 2 5 4 2 7" xfId="39546" xr:uid="{00000000-0005-0000-0000-000022360000}"/>
    <cellStyle name="Entrada 4 2 2 5 4 3" xfId="13616" xr:uid="{00000000-0005-0000-0000-000023360000}"/>
    <cellStyle name="Entrada 4 2 2 5 4 4" xfId="20614" xr:uid="{00000000-0005-0000-0000-000024360000}"/>
    <cellStyle name="Entrada 4 2 2 5 4 5" xfId="27604" xr:uid="{00000000-0005-0000-0000-000025360000}"/>
    <cellStyle name="Entrada 4 2 2 5 4 6" xfId="28852" xr:uid="{00000000-0005-0000-0000-000026360000}"/>
    <cellStyle name="Entrada 4 2 2 5 4 7" xfId="28008" xr:uid="{00000000-0005-0000-0000-000027360000}"/>
    <cellStyle name="Entrada 4 2 2 5 4 8" xfId="29042" xr:uid="{00000000-0005-0000-0000-000028360000}"/>
    <cellStyle name="Entrada 4 2 2 5 4 9" xfId="25754" xr:uid="{00000000-0005-0000-0000-000029360000}"/>
    <cellStyle name="Entrada 4 2 2 5 5" xfId="4716" xr:uid="{00000000-0005-0000-0000-00002A360000}"/>
    <cellStyle name="Entrada 4 2 2 5 5 2" xfId="6101" xr:uid="{00000000-0005-0000-0000-00002B360000}"/>
    <cellStyle name="Entrada 4 2 2 5 5 2 2" xfId="15255" xr:uid="{00000000-0005-0000-0000-00002C360000}"/>
    <cellStyle name="Entrada 4 2 2 5 5 2 3" xfId="22251" xr:uid="{00000000-0005-0000-0000-00002D360000}"/>
    <cellStyle name="Entrada 4 2 2 5 5 2 4" xfId="17074" xr:uid="{00000000-0005-0000-0000-00002E360000}"/>
    <cellStyle name="Entrada 4 2 2 5 5 2 5" xfId="33146" xr:uid="{00000000-0005-0000-0000-00002F360000}"/>
    <cellStyle name="Entrada 4 2 2 5 5 2 6" xfId="36821" xr:uid="{00000000-0005-0000-0000-000030360000}"/>
    <cellStyle name="Entrada 4 2 2 5 5 2 7" xfId="39547" xr:uid="{00000000-0005-0000-0000-000031360000}"/>
    <cellStyle name="Entrada 4 2 2 5 5 3" xfId="13870" xr:uid="{00000000-0005-0000-0000-000032360000}"/>
    <cellStyle name="Entrada 4 2 2 5 5 4" xfId="20868" xr:uid="{00000000-0005-0000-0000-000033360000}"/>
    <cellStyle name="Entrada 4 2 2 5 5 5" xfId="27479" xr:uid="{00000000-0005-0000-0000-000034360000}"/>
    <cellStyle name="Entrada 4 2 2 5 5 6" xfId="24093" xr:uid="{00000000-0005-0000-0000-000035360000}"/>
    <cellStyle name="Entrada 4 2 2 5 5 7" xfId="28214" xr:uid="{00000000-0005-0000-0000-000036360000}"/>
    <cellStyle name="Entrada 4 2 2 5 5 8" xfId="15513" xr:uid="{00000000-0005-0000-0000-000037360000}"/>
    <cellStyle name="Entrada 4 2 2 5 5 9" xfId="31245" xr:uid="{00000000-0005-0000-0000-000038360000}"/>
    <cellStyle name="Entrada 4 2 2 5 6" xfId="4962" xr:uid="{00000000-0005-0000-0000-000039360000}"/>
    <cellStyle name="Entrada 4 2 2 5 6 2" xfId="6102" xr:uid="{00000000-0005-0000-0000-00003A360000}"/>
    <cellStyle name="Entrada 4 2 2 5 6 2 2" xfId="15256" xr:uid="{00000000-0005-0000-0000-00003B360000}"/>
    <cellStyle name="Entrada 4 2 2 5 6 2 3" xfId="22252" xr:uid="{00000000-0005-0000-0000-00003C360000}"/>
    <cellStyle name="Entrada 4 2 2 5 6 2 4" xfId="28928" xr:uid="{00000000-0005-0000-0000-00003D360000}"/>
    <cellStyle name="Entrada 4 2 2 5 6 2 5" xfId="33147" xr:uid="{00000000-0005-0000-0000-00003E360000}"/>
    <cellStyle name="Entrada 4 2 2 5 6 2 6" xfId="36822" xr:uid="{00000000-0005-0000-0000-00003F360000}"/>
    <cellStyle name="Entrada 4 2 2 5 6 2 7" xfId="39548" xr:uid="{00000000-0005-0000-0000-000040360000}"/>
    <cellStyle name="Entrada 4 2 2 5 6 3" xfId="14116" xr:uid="{00000000-0005-0000-0000-000041360000}"/>
    <cellStyle name="Entrada 4 2 2 5 6 4" xfId="21114" xr:uid="{00000000-0005-0000-0000-000042360000}"/>
    <cellStyle name="Entrada 4 2 2 5 6 5" xfId="27358" xr:uid="{00000000-0005-0000-0000-000043360000}"/>
    <cellStyle name="Entrada 4 2 2 5 6 6" xfId="28621" xr:uid="{00000000-0005-0000-0000-000044360000}"/>
    <cellStyle name="Entrada 4 2 2 5 6 7" xfId="32008" xr:uid="{00000000-0005-0000-0000-000045360000}"/>
    <cellStyle name="Entrada 4 2 2 5 6 8" xfId="35686" xr:uid="{00000000-0005-0000-0000-000046360000}"/>
    <cellStyle name="Entrada 4 2 2 5 6 9" xfId="38597" xr:uid="{00000000-0005-0000-0000-000047360000}"/>
    <cellStyle name="Entrada 4 2 2 5 7" xfId="6097" xr:uid="{00000000-0005-0000-0000-000048360000}"/>
    <cellStyle name="Entrada 4 2 2 5 7 2" xfId="15251" xr:uid="{00000000-0005-0000-0000-000049360000}"/>
    <cellStyle name="Entrada 4 2 2 5 7 3" xfId="22247" xr:uid="{00000000-0005-0000-0000-00004A360000}"/>
    <cellStyle name="Entrada 4 2 2 5 7 4" xfId="29338" xr:uid="{00000000-0005-0000-0000-00004B360000}"/>
    <cellStyle name="Entrada 4 2 2 5 7 5" xfId="33142" xr:uid="{00000000-0005-0000-0000-00004C360000}"/>
    <cellStyle name="Entrada 4 2 2 5 7 6" xfId="36817" xr:uid="{00000000-0005-0000-0000-00004D360000}"/>
    <cellStyle name="Entrada 4 2 2 5 7 7" xfId="39543" xr:uid="{00000000-0005-0000-0000-00004E360000}"/>
    <cellStyle name="Entrada 4 2 2 5 8" xfId="11496" xr:uid="{00000000-0005-0000-0000-00004F360000}"/>
    <cellStyle name="Entrada 4 2 2 5 9" xfId="18499" xr:uid="{00000000-0005-0000-0000-000050360000}"/>
    <cellStyle name="Entrada 4 2 2 6" xfId="1636" xr:uid="{00000000-0005-0000-0000-000051360000}"/>
    <cellStyle name="Entrada 4 2 2 6 10" xfId="15474" xr:uid="{00000000-0005-0000-0000-000052360000}"/>
    <cellStyle name="Entrada 4 2 2 6 11" xfId="25740" xr:uid="{00000000-0005-0000-0000-000053360000}"/>
    <cellStyle name="Entrada 4 2 2 6 12" xfId="9633" xr:uid="{00000000-0005-0000-0000-000054360000}"/>
    <cellStyle name="Entrada 4 2 2 6 13" xfId="34941" xr:uid="{00000000-0005-0000-0000-000055360000}"/>
    <cellStyle name="Entrada 4 2 2 6 2" xfId="3292" xr:uid="{00000000-0005-0000-0000-000056360000}"/>
    <cellStyle name="Entrada 4 2 2 6 2 2" xfId="6104" xr:uid="{00000000-0005-0000-0000-000057360000}"/>
    <cellStyle name="Entrada 4 2 2 6 2 2 2" xfId="15258" xr:uid="{00000000-0005-0000-0000-000058360000}"/>
    <cellStyle name="Entrada 4 2 2 6 2 2 3" xfId="22254" xr:uid="{00000000-0005-0000-0000-000059360000}"/>
    <cellStyle name="Entrada 4 2 2 6 2 2 4" xfId="29340" xr:uid="{00000000-0005-0000-0000-00005A360000}"/>
    <cellStyle name="Entrada 4 2 2 6 2 2 5" xfId="33149" xr:uid="{00000000-0005-0000-0000-00005B360000}"/>
    <cellStyle name="Entrada 4 2 2 6 2 2 6" xfId="36824" xr:uid="{00000000-0005-0000-0000-00005C360000}"/>
    <cellStyle name="Entrada 4 2 2 6 2 2 7" xfId="39550" xr:uid="{00000000-0005-0000-0000-00005D360000}"/>
    <cellStyle name="Entrada 4 2 2 6 2 3" xfId="12446" xr:uid="{00000000-0005-0000-0000-00005E360000}"/>
    <cellStyle name="Entrada 4 2 2 6 2 4" xfId="19448" xr:uid="{00000000-0005-0000-0000-00005F360000}"/>
    <cellStyle name="Entrada 4 2 2 6 2 5" xfId="28181" xr:uid="{00000000-0005-0000-0000-000060360000}"/>
    <cellStyle name="Entrada 4 2 2 6 2 6" xfId="17874" xr:uid="{00000000-0005-0000-0000-000061360000}"/>
    <cellStyle name="Entrada 4 2 2 6 2 7" xfId="29703" xr:uid="{00000000-0005-0000-0000-000062360000}"/>
    <cellStyle name="Entrada 4 2 2 6 2 8" xfId="33681" xr:uid="{00000000-0005-0000-0000-000063360000}"/>
    <cellStyle name="Entrada 4 2 2 6 2 9" xfId="37269" xr:uid="{00000000-0005-0000-0000-000064360000}"/>
    <cellStyle name="Entrada 4 2 2 6 3" xfId="2897" xr:uid="{00000000-0005-0000-0000-000065360000}"/>
    <cellStyle name="Entrada 4 2 2 6 3 2" xfId="6105" xr:uid="{00000000-0005-0000-0000-000066360000}"/>
    <cellStyle name="Entrada 4 2 2 6 3 2 2" xfId="15259" xr:uid="{00000000-0005-0000-0000-000067360000}"/>
    <cellStyle name="Entrada 4 2 2 6 3 2 3" xfId="22255" xr:uid="{00000000-0005-0000-0000-000068360000}"/>
    <cellStyle name="Entrada 4 2 2 6 3 2 4" xfId="29337" xr:uid="{00000000-0005-0000-0000-000069360000}"/>
    <cellStyle name="Entrada 4 2 2 6 3 2 5" xfId="33150" xr:uid="{00000000-0005-0000-0000-00006A360000}"/>
    <cellStyle name="Entrada 4 2 2 6 3 2 6" xfId="36825" xr:uid="{00000000-0005-0000-0000-00006B360000}"/>
    <cellStyle name="Entrada 4 2 2 6 3 2 7" xfId="39551" xr:uid="{00000000-0005-0000-0000-00006C360000}"/>
    <cellStyle name="Entrada 4 2 2 6 3 3" xfId="12051" xr:uid="{00000000-0005-0000-0000-00006D360000}"/>
    <cellStyle name="Entrada 4 2 2 6 3 4" xfId="19054" xr:uid="{00000000-0005-0000-0000-00006E360000}"/>
    <cellStyle name="Entrada 4 2 2 6 3 5" xfId="28340" xr:uid="{00000000-0005-0000-0000-00006F360000}"/>
    <cellStyle name="Entrada 4 2 2 6 3 6" xfId="24011" xr:uid="{00000000-0005-0000-0000-000070360000}"/>
    <cellStyle name="Entrada 4 2 2 6 3 7" xfId="29885" xr:uid="{00000000-0005-0000-0000-000071360000}"/>
    <cellStyle name="Entrada 4 2 2 6 3 8" xfId="33862" xr:uid="{00000000-0005-0000-0000-000072360000}"/>
    <cellStyle name="Entrada 4 2 2 6 3 9" xfId="37424" xr:uid="{00000000-0005-0000-0000-000073360000}"/>
    <cellStyle name="Entrada 4 2 2 6 4" xfId="4247" xr:uid="{00000000-0005-0000-0000-000074360000}"/>
    <cellStyle name="Entrada 4 2 2 6 4 2" xfId="6106" xr:uid="{00000000-0005-0000-0000-000075360000}"/>
    <cellStyle name="Entrada 4 2 2 6 4 2 2" xfId="15260" xr:uid="{00000000-0005-0000-0000-000076360000}"/>
    <cellStyle name="Entrada 4 2 2 6 4 2 3" xfId="22256" xr:uid="{00000000-0005-0000-0000-000077360000}"/>
    <cellStyle name="Entrada 4 2 2 6 4 2 4" xfId="22693" xr:uid="{00000000-0005-0000-0000-000078360000}"/>
    <cellStyle name="Entrada 4 2 2 6 4 2 5" xfId="33151" xr:uid="{00000000-0005-0000-0000-000079360000}"/>
    <cellStyle name="Entrada 4 2 2 6 4 2 6" xfId="36826" xr:uid="{00000000-0005-0000-0000-00007A360000}"/>
    <cellStyle name="Entrada 4 2 2 6 4 2 7" xfId="39552" xr:uid="{00000000-0005-0000-0000-00007B360000}"/>
    <cellStyle name="Entrada 4 2 2 6 4 3" xfId="13401" xr:uid="{00000000-0005-0000-0000-00007C360000}"/>
    <cellStyle name="Entrada 4 2 2 6 4 4" xfId="20399" xr:uid="{00000000-0005-0000-0000-00007D360000}"/>
    <cellStyle name="Entrada 4 2 2 6 4 5" xfId="17620" xr:uid="{00000000-0005-0000-0000-00007E360000}"/>
    <cellStyle name="Entrada 4 2 2 6 4 6" xfId="9518" xr:uid="{00000000-0005-0000-0000-00007F360000}"/>
    <cellStyle name="Entrada 4 2 2 6 4 7" xfId="24607" xr:uid="{00000000-0005-0000-0000-000080360000}"/>
    <cellStyle name="Entrada 4 2 2 6 4 8" xfId="31231" xr:uid="{00000000-0005-0000-0000-000081360000}"/>
    <cellStyle name="Entrada 4 2 2 6 4 9" xfId="31269" xr:uid="{00000000-0005-0000-0000-000082360000}"/>
    <cellStyle name="Entrada 4 2 2 6 5" xfId="2963" xr:uid="{00000000-0005-0000-0000-000083360000}"/>
    <cellStyle name="Entrada 4 2 2 6 5 2" xfId="6107" xr:uid="{00000000-0005-0000-0000-000084360000}"/>
    <cellStyle name="Entrada 4 2 2 6 5 2 2" xfId="15261" xr:uid="{00000000-0005-0000-0000-000085360000}"/>
    <cellStyle name="Entrada 4 2 2 6 5 2 3" xfId="22257" xr:uid="{00000000-0005-0000-0000-000086360000}"/>
    <cellStyle name="Entrada 4 2 2 6 5 2 4" xfId="23391" xr:uid="{00000000-0005-0000-0000-000087360000}"/>
    <cellStyle name="Entrada 4 2 2 6 5 2 5" xfId="33152" xr:uid="{00000000-0005-0000-0000-000088360000}"/>
    <cellStyle name="Entrada 4 2 2 6 5 2 6" xfId="36827" xr:uid="{00000000-0005-0000-0000-000089360000}"/>
    <cellStyle name="Entrada 4 2 2 6 5 2 7" xfId="39553" xr:uid="{00000000-0005-0000-0000-00008A360000}"/>
    <cellStyle name="Entrada 4 2 2 6 5 3" xfId="12117" xr:uid="{00000000-0005-0000-0000-00008B360000}"/>
    <cellStyle name="Entrada 4 2 2 6 5 4" xfId="19120" xr:uid="{00000000-0005-0000-0000-00008C360000}"/>
    <cellStyle name="Entrada 4 2 2 6 5 5" xfId="24675" xr:uid="{00000000-0005-0000-0000-00008D360000}"/>
    <cellStyle name="Entrada 4 2 2 6 5 6" xfId="22947" xr:uid="{00000000-0005-0000-0000-00008E360000}"/>
    <cellStyle name="Entrada 4 2 2 6 5 7" xfId="26495" xr:uid="{00000000-0005-0000-0000-00008F360000}"/>
    <cellStyle name="Entrada 4 2 2 6 5 8" xfId="29653" xr:uid="{00000000-0005-0000-0000-000090360000}"/>
    <cellStyle name="Entrada 4 2 2 6 5 9" xfId="32100" xr:uid="{00000000-0005-0000-0000-000091360000}"/>
    <cellStyle name="Entrada 4 2 2 6 6" xfId="6103" xr:uid="{00000000-0005-0000-0000-000092360000}"/>
    <cellStyle name="Entrada 4 2 2 6 6 2" xfId="15257" xr:uid="{00000000-0005-0000-0000-000093360000}"/>
    <cellStyle name="Entrada 4 2 2 6 6 3" xfId="22253" xr:uid="{00000000-0005-0000-0000-000094360000}"/>
    <cellStyle name="Entrada 4 2 2 6 6 4" xfId="29469" xr:uid="{00000000-0005-0000-0000-000095360000}"/>
    <cellStyle name="Entrada 4 2 2 6 6 5" xfId="33148" xr:uid="{00000000-0005-0000-0000-000096360000}"/>
    <cellStyle name="Entrada 4 2 2 6 6 6" xfId="36823" xr:uid="{00000000-0005-0000-0000-000097360000}"/>
    <cellStyle name="Entrada 4 2 2 6 6 7" xfId="39549" xr:uid="{00000000-0005-0000-0000-000098360000}"/>
    <cellStyle name="Entrada 4 2 2 6 7" xfId="10790" xr:uid="{00000000-0005-0000-0000-000099360000}"/>
    <cellStyle name="Entrada 4 2 2 6 8" xfId="9869" xr:uid="{00000000-0005-0000-0000-00009A360000}"/>
    <cellStyle name="Entrada 4 2 2 6 9" xfId="28684" xr:uid="{00000000-0005-0000-0000-00009B360000}"/>
    <cellStyle name="Entrada 4 2 2 7" xfId="2464" xr:uid="{00000000-0005-0000-0000-00009C360000}"/>
    <cellStyle name="Entrada 4 2 2 7 2" xfId="6108" xr:uid="{00000000-0005-0000-0000-00009D360000}"/>
    <cellStyle name="Entrada 4 2 2 7 2 2" xfId="15262" xr:uid="{00000000-0005-0000-0000-00009E360000}"/>
    <cellStyle name="Entrada 4 2 2 7 2 3" xfId="22258" xr:uid="{00000000-0005-0000-0000-00009F360000}"/>
    <cellStyle name="Entrada 4 2 2 7 2 4" xfId="29341" xr:uid="{00000000-0005-0000-0000-0000A0360000}"/>
    <cellStyle name="Entrada 4 2 2 7 2 5" xfId="33153" xr:uid="{00000000-0005-0000-0000-0000A1360000}"/>
    <cellStyle name="Entrada 4 2 2 7 2 6" xfId="36828" xr:uid="{00000000-0005-0000-0000-0000A2360000}"/>
    <cellStyle name="Entrada 4 2 2 7 2 7" xfId="39554" xr:uid="{00000000-0005-0000-0000-0000A3360000}"/>
    <cellStyle name="Entrada 4 2 2 7 3" xfId="11618" xr:uid="{00000000-0005-0000-0000-0000A4360000}"/>
    <cellStyle name="Entrada 4 2 2 7 4" xfId="18621" xr:uid="{00000000-0005-0000-0000-0000A5360000}"/>
    <cellStyle name="Entrada 4 2 2 7 5" xfId="19563" xr:uid="{00000000-0005-0000-0000-0000A6360000}"/>
    <cellStyle name="Entrada 4 2 2 7 6" xfId="26202" xr:uid="{00000000-0005-0000-0000-0000A7360000}"/>
    <cellStyle name="Entrada 4 2 2 7 7" xfId="23214" xr:uid="{00000000-0005-0000-0000-0000A8360000}"/>
    <cellStyle name="Entrada 4 2 2 7 8" xfId="34076" xr:uid="{00000000-0005-0000-0000-0000A9360000}"/>
    <cellStyle name="Entrada 4 2 2 7 9" xfId="37638" xr:uid="{00000000-0005-0000-0000-0000AA360000}"/>
    <cellStyle name="Entrada 4 2 2 8" xfId="2943" xr:uid="{00000000-0005-0000-0000-0000AB360000}"/>
    <cellStyle name="Entrada 4 2 2 8 2" xfId="6109" xr:uid="{00000000-0005-0000-0000-0000AC360000}"/>
    <cellStyle name="Entrada 4 2 2 8 2 2" xfId="15263" xr:uid="{00000000-0005-0000-0000-0000AD360000}"/>
    <cellStyle name="Entrada 4 2 2 8 2 3" xfId="22259" xr:uid="{00000000-0005-0000-0000-0000AE360000}"/>
    <cellStyle name="Entrada 4 2 2 8 2 4" xfId="29470" xr:uid="{00000000-0005-0000-0000-0000AF360000}"/>
    <cellStyle name="Entrada 4 2 2 8 2 5" xfId="33154" xr:uid="{00000000-0005-0000-0000-0000B0360000}"/>
    <cellStyle name="Entrada 4 2 2 8 2 6" xfId="36829" xr:uid="{00000000-0005-0000-0000-0000B1360000}"/>
    <cellStyle name="Entrada 4 2 2 8 2 7" xfId="39555" xr:uid="{00000000-0005-0000-0000-0000B2360000}"/>
    <cellStyle name="Entrada 4 2 2 8 3" xfId="12097" xr:uid="{00000000-0005-0000-0000-0000B3360000}"/>
    <cellStyle name="Entrada 4 2 2 8 4" xfId="19100" xr:uid="{00000000-0005-0000-0000-0000B4360000}"/>
    <cellStyle name="Entrada 4 2 2 8 5" xfId="17435" xr:uid="{00000000-0005-0000-0000-0000B5360000}"/>
    <cellStyle name="Entrada 4 2 2 8 6" xfId="23239" xr:uid="{00000000-0005-0000-0000-0000B6360000}"/>
    <cellStyle name="Entrada 4 2 2 8 7" xfId="29855" xr:uid="{00000000-0005-0000-0000-0000B7360000}"/>
    <cellStyle name="Entrada 4 2 2 8 8" xfId="31556" xr:uid="{00000000-0005-0000-0000-0000B8360000}"/>
    <cellStyle name="Entrada 4 2 2 8 9" xfId="35265" xr:uid="{00000000-0005-0000-0000-0000B9360000}"/>
    <cellStyle name="Entrada 4 2 2 9" xfId="2866" xr:uid="{00000000-0005-0000-0000-0000BA360000}"/>
    <cellStyle name="Entrada 4 2 2 9 2" xfId="6110" xr:uid="{00000000-0005-0000-0000-0000BB360000}"/>
    <cellStyle name="Entrada 4 2 2 9 2 2" xfId="15264" xr:uid="{00000000-0005-0000-0000-0000BC360000}"/>
    <cellStyle name="Entrada 4 2 2 9 2 3" xfId="22260" xr:uid="{00000000-0005-0000-0000-0000BD360000}"/>
    <cellStyle name="Entrada 4 2 2 9 2 4" xfId="17757" xr:uid="{00000000-0005-0000-0000-0000BE360000}"/>
    <cellStyle name="Entrada 4 2 2 9 2 5" xfId="33155" xr:uid="{00000000-0005-0000-0000-0000BF360000}"/>
    <cellStyle name="Entrada 4 2 2 9 2 6" xfId="36830" xr:uid="{00000000-0005-0000-0000-0000C0360000}"/>
    <cellStyle name="Entrada 4 2 2 9 2 7" xfId="39556" xr:uid="{00000000-0005-0000-0000-0000C1360000}"/>
    <cellStyle name="Entrada 4 2 2 9 3" xfId="12020" xr:uid="{00000000-0005-0000-0000-0000C2360000}"/>
    <cellStyle name="Entrada 4 2 2 9 4" xfId="19023" xr:uid="{00000000-0005-0000-0000-0000C3360000}"/>
    <cellStyle name="Entrada 4 2 2 9 5" xfId="9490" xr:uid="{00000000-0005-0000-0000-0000C4360000}"/>
    <cellStyle name="Entrada 4 2 2 9 6" xfId="26365" xr:uid="{00000000-0005-0000-0000-0000C5360000}"/>
    <cellStyle name="Entrada 4 2 2 9 7" xfId="23211" xr:uid="{00000000-0005-0000-0000-0000C6360000}"/>
    <cellStyle name="Entrada 4 2 2 9 8" xfId="9531" xr:uid="{00000000-0005-0000-0000-0000C7360000}"/>
    <cellStyle name="Entrada 4 2 2 9 9" xfId="31810" xr:uid="{00000000-0005-0000-0000-0000C8360000}"/>
    <cellStyle name="Entrada 4 2 20" xfId="38445" xr:uid="{00000000-0005-0000-0000-0000C9360000}"/>
    <cellStyle name="Entrada 4 2 3" xfId="1834" xr:uid="{00000000-0005-0000-0000-0000CA360000}"/>
    <cellStyle name="Entrada 4 2 3 10" xfId="28585" xr:uid="{00000000-0005-0000-0000-0000CB360000}"/>
    <cellStyle name="Entrada 4 2 3 11" xfId="28468" xr:uid="{00000000-0005-0000-0000-0000CC360000}"/>
    <cellStyle name="Entrada 4 2 3 12" xfId="28539" xr:uid="{00000000-0005-0000-0000-0000CD360000}"/>
    <cellStyle name="Entrada 4 2 3 13" xfId="29384" xr:uid="{00000000-0005-0000-0000-0000CE360000}"/>
    <cellStyle name="Entrada 4 2 3 14" xfId="31240" xr:uid="{00000000-0005-0000-0000-0000CF360000}"/>
    <cellStyle name="Entrada 4 2 3 2" xfId="2559" xr:uid="{00000000-0005-0000-0000-0000D0360000}"/>
    <cellStyle name="Entrada 4 2 3 2 2" xfId="6112" xr:uid="{00000000-0005-0000-0000-0000D1360000}"/>
    <cellStyle name="Entrada 4 2 3 2 2 2" xfId="15266" xr:uid="{00000000-0005-0000-0000-0000D2360000}"/>
    <cellStyle name="Entrada 4 2 3 2 2 3" xfId="22262" xr:uid="{00000000-0005-0000-0000-0000D3360000}"/>
    <cellStyle name="Entrada 4 2 3 2 2 4" xfId="17451" xr:uid="{00000000-0005-0000-0000-0000D4360000}"/>
    <cellStyle name="Entrada 4 2 3 2 2 5" xfId="33157" xr:uid="{00000000-0005-0000-0000-0000D5360000}"/>
    <cellStyle name="Entrada 4 2 3 2 2 6" xfId="36832" xr:uid="{00000000-0005-0000-0000-0000D6360000}"/>
    <cellStyle name="Entrada 4 2 3 2 2 7" xfId="39558" xr:uid="{00000000-0005-0000-0000-0000D7360000}"/>
    <cellStyle name="Entrada 4 2 3 2 3" xfId="11713" xr:uid="{00000000-0005-0000-0000-0000D8360000}"/>
    <cellStyle name="Entrada 4 2 3 2 4" xfId="18716" xr:uid="{00000000-0005-0000-0000-0000D9360000}"/>
    <cellStyle name="Entrada 4 2 3 2 5" xfId="17122" xr:uid="{00000000-0005-0000-0000-0000DA360000}"/>
    <cellStyle name="Entrada 4 2 3 2 6" xfId="10702" xr:uid="{00000000-0005-0000-0000-0000DB360000}"/>
    <cellStyle name="Entrada 4 2 3 2 7" xfId="30053" xr:uid="{00000000-0005-0000-0000-0000DC360000}"/>
    <cellStyle name="Entrada 4 2 3 2 8" xfId="25780" xr:uid="{00000000-0005-0000-0000-0000DD360000}"/>
    <cellStyle name="Entrada 4 2 3 2 9" xfId="34972" xr:uid="{00000000-0005-0000-0000-0000DE360000}"/>
    <cellStyle name="Entrada 4 2 3 3" xfId="3741" xr:uid="{00000000-0005-0000-0000-0000DF360000}"/>
    <cellStyle name="Entrada 4 2 3 3 2" xfId="6113" xr:uid="{00000000-0005-0000-0000-0000E0360000}"/>
    <cellStyle name="Entrada 4 2 3 3 2 2" xfId="15267" xr:uid="{00000000-0005-0000-0000-0000E1360000}"/>
    <cellStyle name="Entrada 4 2 3 3 2 3" xfId="22263" xr:uid="{00000000-0005-0000-0000-0000E2360000}"/>
    <cellStyle name="Entrada 4 2 3 3 2 4" xfId="24178" xr:uid="{00000000-0005-0000-0000-0000E3360000}"/>
    <cellStyle name="Entrada 4 2 3 3 2 5" xfId="33158" xr:uid="{00000000-0005-0000-0000-0000E4360000}"/>
    <cellStyle name="Entrada 4 2 3 3 2 6" xfId="36833" xr:uid="{00000000-0005-0000-0000-0000E5360000}"/>
    <cellStyle name="Entrada 4 2 3 3 2 7" xfId="39559" xr:uid="{00000000-0005-0000-0000-0000E6360000}"/>
    <cellStyle name="Entrada 4 2 3 3 3" xfId="12895" xr:uid="{00000000-0005-0000-0000-0000E7360000}"/>
    <cellStyle name="Entrada 4 2 3 3 4" xfId="19894" xr:uid="{00000000-0005-0000-0000-0000E8360000}"/>
    <cellStyle name="Entrada 4 2 3 3 5" xfId="27959" xr:uid="{00000000-0005-0000-0000-0000E9360000}"/>
    <cellStyle name="Entrada 4 2 3 3 6" xfId="26575" xr:uid="{00000000-0005-0000-0000-0000EA360000}"/>
    <cellStyle name="Entrada 4 2 3 3 7" xfId="24829" xr:uid="{00000000-0005-0000-0000-0000EB360000}"/>
    <cellStyle name="Entrada 4 2 3 3 8" xfId="33543" xr:uid="{00000000-0005-0000-0000-0000EC360000}"/>
    <cellStyle name="Entrada 4 2 3 3 9" xfId="37211" xr:uid="{00000000-0005-0000-0000-0000ED360000}"/>
    <cellStyle name="Entrada 4 2 3 4" xfId="4240" xr:uid="{00000000-0005-0000-0000-0000EE360000}"/>
    <cellStyle name="Entrada 4 2 3 4 2" xfId="6114" xr:uid="{00000000-0005-0000-0000-0000EF360000}"/>
    <cellStyle name="Entrada 4 2 3 4 2 2" xfId="15268" xr:uid="{00000000-0005-0000-0000-0000F0360000}"/>
    <cellStyle name="Entrada 4 2 3 4 2 3" xfId="22264" xr:uid="{00000000-0005-0000-0000-0000F1360000}"/>
    <cellStyle name="Entrada 4 2 3 4 2 4" xfId="29343" xr:uid="{00000000-0005-0000-0000-0000F2360000}"/>
    <cellStyle name="Entrada 4 2 3 4 2 5" xfId="33159" xr:uid="{00000000-0005-0000-0000-0000F3360000}"/>
    <cellStyle name="Entrada 4 2 3 4 2 6" xfId="36834" xr:uid="{00000000-0005-0000-0000-0000F4360000}"/>
    <cellStyle name="Entrada 4 2 3 4 2 7" xfId="39560" xr:uid="{00000000-0005-0000-0000-0000F5360000}"/>
    <cellStyle name="Entrada 4 2 3 4 3" xfId="13394" xr:uid="{00000000-0005-0000-0000-0000F6360000}"/>
    <cellStyle name="Entrada 4 2 3 4 4" xfId="20392" xr:uid="{00000000-0005-0000-0000-0000F7360000}"/>
    <cellStyle name="Entrada 4 2 3 4 5" xfId="27712" xr:uid="{00000000-0005-0000-0000-0000F8360000}"/>
    <cellStyle name="Entrada 4 2 3 4 6" xfId="17120" xr:uid="{00000000-0005-0000-0000-0000F9360000}"/>
    <cellStyle name="Entrada 4 2 3 4 7" xfId="17845" xr:uid="{00000000-0005-0000-0000-0000FA360000}"/>
    <cellStyle name="Entrada 4 2 3 4 8" xfId="25068" xr:uid="{00000000-0005-0000-0000-0000FB360000}"/>
    <cellStyle name="Entrada 4 2 3 4 9" xfId="26485" xr:uid="{00000000-0005-0000-0000-0000FC360000}"/>
    <cellStyle name="Entrada 4 2 3 5" xfId="2960" xr:uid="{00000000-0005-0000-0000-0000FD360000}"/>
    <cellStyle name="Entrada 4 2 3 5 2" xfId="6115" xr:uid="{00000000-0005-0000-0000-0000FE360000}"/>
    <cellStyle name="Entrada 4 2 3 5 2 2" xfId="15269" xr:uid="{00000000-0005-0000-0000-0000FF360000}"/>
    <cellStyle name="Entrada 4 2 3 5 2 3" xfId="22265" xr:uid="{00000000-0005-0000-0000-000000370000}"/>
    <cellStyle name="Entrada 4 2 3 5 2 4" xfId="29336" xr:uid="{00000000-0005-0000-0000-000001370000}"/>
    <cellStyle name="Entrada 4 2 3 5 2 5" xfId="33160" xr:uid="{00000000-0005-0000-0000-000002370000}"/>
    <cellStyle name="Entrada 4 2 3 5 2 6" xfId="36835" xr:uid="{00000000-0005-0000-0000-000003370000}"/>
    <cellStyle name="Entrada 4 2 3 5 2 7" xfId="39561" xr:uid="{00000000-0005-0000-0000-000004370000}"/>
    <cellStyle name="Entrada 4 2 3 5 3" xfId="12114" xr:uid="{00000000-0005-0000-0000-000005370000}"/>
    <cellStyle name="Entrada 4 2 3 5 4" xfId="19117" xr:uid="{00000000-0005-0000-0000-000006370000}"/>
    <cellStyle name="Entrada 4 2 3 5 5" xfId="24672" xr:uid="{00000000-0005-0000-0000-000007370000}"/>
    <cellStyle name="Entrada 4 2 3 5 6" xfId="17575" xr:uid="{00000000-0005-0000-0000-000008370000}"/>
    <cellStyle name="Entrada 4 2 3 5 7" xfId="29854" xr:uid="{00000000-0005-0000-0000-000009370000}"/>
    <cellStyle name="Entrada 4 2 3 5 8" xfId="33831" xr:uid="{00000000-0005-0000-0000-00000A370000}"/>
    <cellStyle name="Entrada 4 2 3 5 9" xfId="37393" xr:uid="{00000000-0005-0000-0000-00000B370000}"/>
    <cellStyle name="Entrada 4 2 3 6" xfId="4245" xr:uid="{00000000-0005-0000-0000-00000C370000}"/>
    <cellStyle name="Entrada 4 2 3 6 2" xfId="6116" xr:uid="{00000000-0005-0000-0000-00000D370000}"/>
    <cellStyle name="Entrada 4 2 3 6 2 2" xfId="15270" xr:uid="{00000000-0005-0000-0000-00000E370000}"/>
    <cellStyle name="Entrada 4 2 3 6 2 3" xfId="22266" xr:uid="{00000000-0005-0000-0000-00000F370000}"/>
    <cellStyle name="Entrada 4 2 3 6 2 4" xfId="18079" xr:uid="{00000000-0005-0000-0000-000010370000}"/>
    <cellStyle name="Entrada 4 2 3 6 2 5" xfId="33161" xr:uid="{00000000-0005-0000-0000-000011370000}"/>
    <cellStyle name="Entrada 4 2 3 6 2 6" xfId="36836" xr:uid="{00000000-0005-0000-0000-000012370000}"/>
    <cellStyle name="Entrada 4 2 3 6 2 7" xfId="39562" xr:uid="{00000000-0005-0000-0000-000013370000}"/>
    <cellStyle name="Entrada 4 2 3 6 3" xfId="13399" xr:uid="{00000000-0005-0000-0000-000014370000}"/>
    <cellStyle name="Entrada 4 2 3 6 4" xfId="20397" xr:uid="{00000000-0005-0000-0000-000015370000}"/>
    <cellStyle name="Entrada 4 2 3 6 5" xfId="9224" xr:uid="{00000000-0005-0000-0000-000016370000}"/>
    <cellStyle name="Entrada 4 2 3 6 6" xfId="17107" xr:uid="{00000000-0005-0000-0000-000017370000}"/>
    <cellStyle name="Entrada 4 2 3 6 7" xfId="27263" xr:uid="{00000000-0005-0000-0000-000018370000}"/>
    <cellStyle name="Entrada 4 2 3 6 8" xfId="35534" xr:uid="{00000000-0005-0000-0000-000019370000}"/>
    <cellStyle name="Entrada 4 2 3 6 9" xfId="38459" xr:uid="{00000000-0005-0000-0000-00001A370000}"/>
    <cellStyle name="Entrada 4 2 3 7" xfId="6111" xr:uid="{00000000-0005-0000-0000-00001B370000}"/>
    <cellStyle name="Entrada 4 2 3 7 2" xfId="15265" xr:uid="{00000000-0005-0000-0000-00001C370000}"/>
    <cellStyle name="Entrada 4 2 3 7 3" xfId="22261" xr:uid="{00000000-0005-0000-0000-00001D370000}"/>
    <cellStyle name="Entrada 4 2 3 7 4" xfId="29342" xr:uid="{00000000-0005-0000-0000-00001E370000}"/>
    <cellStyle name="Entrada 4 2 3 7 5" xfId="33156" xr:uid="{00000000-0005-0000-0000-00001F370000}"/>
    <cellStyle name="Entrada 4 2 3 7 6" xfId="36831" xr:uid="{00000000-0005-0000-0000-000020370000}"/>
    <cellStyle name="Entrada 4 2 3 7 7" xfId="39557" xr:uid="{00000000-0005-0000-0000-000021370000}"/>
    <cellStyle name="Entrada 4 2 3 8" xfId="10988" xr:uid="{00000000-0005-0000-0000-000022370000}"/>
    <cellStyle name="Entrada 4 2 3 9" xfId="15534" xr:uid="{00000000-0005-0000-0000-000023370000}"/>
    <cellStyle name="Entrada 4 2 4" xfId="2266" xr:uid="{00000000-0005-0000-0000-000024370000}"/>
    <cellStyle name="Entrada 4 2 4 10" xfId="9209" xr:uid="{00000000-0005-0000-0000-000025370000}"/>
    <cellStyle name="Entrada 4 2 4 11" xfId="26107" xr:uid="{00000000-0005-0000-0000-000026370000}"/>
    <cellStyle name="Entrada 4 2 4 12" xfId="28097" xr:uid="{00000000-0005-0000-0000-000027370000}"/>
    <cellStyle name="Entrada 4 2 4 13" xfId="30863" xr:uid="{00000000-0005-0000-0000-000028370000}"/>
    <cellStyle name="Entrada 4 2 4 14" xfId="35562" xr:uid="{00000000-0005-0000-0000-000029370000}"/>
    <cellStyle name="Entrada 4 2 4 2" xfId="2666" xr:uid="{00000000-0005-0000-0000-00002A370000}"/>
    <cellStyle name="Entrada 4 2 4 2 2" xfId="6118" xr:uid="{00000000-0005-0000-0000-00002B370000}"/>
    <cellStyle name="Entrada 4 2 4 2 2 2" xfId="15272" xr:uid="{00000000-0005-0000-0000-00002C370000}"/>
    <cellStyle name="Entrada 4 2 4 2 2 3" xfId="22268" xr:uid="{00000000-0005-0000-0000-00002D370000}"/>
    <cellStyle name="Entrada 4 2 4 2 2 4" xfId="23390" xr:uid="{00000000-0005-0000-0000-00002E370000}"/>
    <cellStyle name="Entrada 4 2 4 2 2 5" xfId="33163" xr:uid="{00000000-0005-0000-0000-00002F370000}"/>
    <cellStyle name="Entrada 4 2 4 2 2 6" xfId="36838" xr:uid="{00000000-0005-0000-0000-000030370000}"/>
    <cellStyle name="Entrada 4 2 4 2 2 7" xfId="39564" xr:uid="{00000000-0005-0000-0000-000031370000}"/>
    <cellStyle name="Entrada 4 2 4 2 3" xfId="11820" xr:uid="{00000000-0005-0000-0000-000032370000}"/>
    <cellStyle name="Entrada 4 2 4 2 4" xfId="18823" xr:uid="{00000000-0005-0000-0000-000033370000}"/>
    <cellStyle name="Entrada 4 2 4 2 5" xfId="24618" xr:uid="{00000000-0005-0000-0000-000034370000}"/>
    <cellStyle name="Entrada 4 2 4 2 6" xfId="26296" xr:uid="{00000000-0005-0000-0000-000035370000}"/>
    <cellStyle name="Entrada 4 2 4 2 7" xfId="24377" xr:uid="{00000000-0005-0000-0000-000036370000}"/>
    <cellStyle name="Entrada 4 2 4 2 8" xfId="31091" xr:uid="{00000000-0005-0000-0000-000037370000}"/>
    <cellStyle name="Entrada 4 2 4 2 9" xfId="34979" xr:uid="{00000000-0005-0000-0000-000038370000}"/>
    <cellStyle name="Entrada 4 2 4 3" xfId="3948" xr:uid="{00000000-0005-0000-0000-000039370000}"/>
    <cellStyle name="Entrada 4 2 4 3 2" xfId="6119" xr:uid="{00000000-0005-0000-0000-00003A370000}"/>
    <cellStyle name="Entrada 4 2 4 3 2 2" xfId="15273" xr:uid="{00000000-0005-0000-0000-00003B370000}"/>
    <cellStyle name="Entrada 4 2 4 3 2 3" xfId="22269" xr:uid="{00000000-0005-0000-0000-00003C370000}"/>
    <cellStyle name="Entrada 4 2 4 3 2 4" xfId="29345" xr:uid="{00000000-0005-0000-0000-00003D370000}"/>
    <cellStyle name="Entrada 4 2 4 3 2 5" xfId="33164" xr:uid="{00000000-0005-0000-0000-00003E370000}"/>
    <cellStyle name="Entrada 4 2 4 3 2 6" xfId="36839" xr:uid="{00000000-0005-0000-0000-00003F370000}"/>
    <cellStyle name="Entrada 4 2 4 3 2 7" xfId="39565" xr:uid="{00000000-0005-0000-0000-000040370000}"/>
    <cellStyle name="Entrada 4 2 4 3 3" xfId="13102" xr:uid="{00000000-0005-0000-0000-000041370000}"/>
    <cellStyle name="Entrada 4 2 4 3 4" xfId="20100" xr:uid="{00000000-0005-0000-0000-000042370000}"/>
    <cellStyle name="Entrada 4 2 4 3 5" xfId="27856" xr:uid="{00000000-0005-0000-0000-000043370000}"/>
    <cellStyle name="Entrada 4 2 4 3 6" xfId="29479" xr:uid="{00000000-0005-0000-0000-000044370000}"/>
    <cellStyle name="Entrada 4 2 4 3 7" xfId="17857" xr:uid="{00000000-0005-0000-0000-000045370000}"/>
    <cellStyle name="Entrada 4 2 4 3 8" xfId="33453" xr:uid="{00000000-0005-0000-0000-000046370000}"/>
    <cellStyle name="Entrada 4 2 4 3 9" xfId="37127" xr:uid="{00000000-0005-0000-0000-000047370000}"/>
    <cellStyle name="Entrada 4 2 4 4" xfId="4386" xr:uid="{00000000-0005-0000-0000-000048370000}"/>
    <cellStyle name="Entrada 4 2 4 4 2" xfId="6120" xr:uid="{00000000-0005-0000-0000-000049370000}"/>
    <cellStyle name="Entrada 4 2 4 4 2 2" xfId="15274" xr:uid="{00000000-0005-0000-0000-00004A370000}"/>
    <cellStyle name="Entrada 4 2 4 4 2 3" xfId="22270" xr:uid="{00000000-0005-0000-0000-00004B370000}"/>
    <cellStyle name="Entrada 4 2 4 4 2 4" xfId="29468" xr:uid="{00000000-0005-0000-0000-00004C370000}"/>
    <cellStyle name="Entrada 4 2 4 4 2 5" xfId="33165" xr:uid="{00000000-0005-0000-0000-00004D370000}"/>
    <cellStyle name="Entrada 4 2 4 4 2 6" xfId="36840" xr:uid="{00000000-0005-0000-0000-00004E370000}"/>
    <cellStyle name="Entrada 4 2 4 4 2 7" xfId="39566" xr:uid="{00000000-0005-0000-0000-00004F370000}"/>
    <cellStyle name="Entrada 4 2 4 4 3" xfId="13540" xr:uid="{00000000-0005-0000-0000-000050370000}"/>
    <cellStyle name="Entrada 4 2 4 4 4" xfId="20538" xr:uid="{00000000-0005-0000-0000-000051370000}"/>
    <cellStyle name="Entrada 4 2 4 4 5" xfId="22578" xr:uid="{00000000-0005-0000-0000-000052370000}"/>
    <cellStyle name="Entrada 4 2 4 4 6" xfId="9319" xr:uid="{00000000-0005-0000-0000-000053370000}"/>
    <cellStyle name="Entrada 4 2 4 4 7" xfId="31901" xr:uid="{00000000-0005-0000-0000-000054370000}"/>
    <cellStyle name="Entrada 4 2 4 4 8" xfId="9596" xr:uid="{00000000-0005-0000-0000-000055370000}"/>
    <cellStyle name="Entrada 4 2 4 4 9" xfId="29579" xr:uid="{00000000-0005-0000-0000-000056370000}"/>
    <cellStyle name="Entrada 4 2 4 5" xfId="4640" xr:uid="{00000000-0005-0000-0000-000057370000}"/>
    <cellStyle name="Entrada 4 2 4 5 2" xfId="6121" xr:uid="{00000000-0005-0000-0000-000058370000}"/>
    <cellStyle name="Entrada 4 2 4 5 2 2" xfId="15275" xr:uid="{00000000-0005-0000-0000-000059370000}"/>
    <cellStyle name="Entrada 4 2 4 5 2 3" xfId="22271" xr:uid="{00000000-0005-0000-0000-00005A370000}"/>
    <cellStyle name="Entrada 4 2 4 5 2 4" xfId="22690" xr:uid="{00000000-0005-0000-0000-00005B370000}"/>
    <cellStyle name="Entrada 4 2 4 5 2 5" xfId="33166" xr:uid="{00000000-0005-0000-0000-00005C370000}"/>
    <cellStyle name="Entrada 4 2 4 5 2 6" xfId="36841" xr:uid="{00000000-0005-0000-0000-00005D370000}"/>
    <cellStyle name="Entrada 4 2 4 5 2 7" xfId="39567" xr:uid="{00000000-0005-0000-0000-00005E370000}"/>
    <cellStyle name="Entrada 4 2 4 5 3" xfId="13794" xr:uid="{00000000-0005-0000-0000-00005F370000}"/>
    <cellStyle name="Entrada 4 2 4 5 4" xfId="20792" xr:uid="{00000000-0005-0000-0000-000060370000}"/>
    <cellStyle name="Entrada 4 2 4 5 5" xfId="27517" xr:uid="{00000000-0005-0000-0000-000061370000}"/>
    <cellStyle name="Entrada 4 2 4 5 6" xfId="29260" xr:uid="{00000000-0005-0000-0000-000062370000}"/>
    <cellStyle name="Entrada 4 2 4 5 7" xfId="26822" xr:uid="{00000000-0005-0000-0000-000063370000}"/>
    <cellStyle name="Entrada 4 2 4 5 8" xfId="32201" xr:uid="{00000000-0005-0000-0000-000064370000}"/>
    <cellStyle name="Entrada 4 2 4 5 9" xfId="35876" xr:uid="{00000000-0005-0000-0000-000065370000}"/>
    <cellStyle name="Entrada 4 2 4 6" xfId="4886" xr:uid="{00000000-0005-0000-0000-000066370000}"/>
    <cellStyle name="Entrada 4 2 4 6 2" xfId="6122" xr:uid="{00000000-0005-0000-0000-000067370000}"/>
    <cellStyle name="Entrada 4 2 4 6 2 2" xfId="15276" xr:uid="{00000000-0005-0000-0000-000068370000}"/>
    <cellStyle name="Entrada 4 2 4 6 2 3" xfId="22272" xr:uid="{00000000-0005-0000-0000-000069370000}"/>
    <cellStyle name="Entrada 4 2 4 6 2 4" xfId="29346" xr:uid="{00000000-0005-0000-0000-00006A370000}"/>
    <cellStyle name="Entrada 4 2 4 6 2 5" xfId="33167" xr:uid="{00000000-0005-0000-0000-00006B370000}"/>
    <cellStyle name="Entrada 4 2 4 6 2 6" xfId="36842" xr:uid="{00000000-0005-0000-0000-00006C370000}"/>
    <cellStyle name="Entrada 4 2 4 6 2 7" xfId="39568" xr:uid="{00000000-0005-0000-0000-00006D370000}"/>
    <cellStyle name="Entrada 4 2 4 6 3" xfId="14040" xr:uid="{00000000-0005-0000-0000-00006E370000}"/>
    <cellStyle name="Entrada 4 2 4 6 4" xfId="21038" xr:uid="{00000000-0005-0000-0000-00006F370000}"/>
    <cellStyle name="Entrada 4 2 4 6 5" xfId="27396" xr:uid="{00000000-0005-0000-0000-000070370000}"/>
    <cellStyle name="Entrada 4 2 4 6 6" xfId="29281" xr:uid="{00000000-0005-0000-0000-000071370000}"/>
    <cellStyle name="Entrada 4 2 4 6 7" xfId="31932" xr:uid="{00000000-0005-0000-0000-000072370000}"/>
    <cellStyle name="Entrada 4 2 4 6 8" xfId="35610" xr:uid="{00000000-0005-0000-0000-000073370000}"/>
    <cellStyle name="Entrada 4 2 4 6 9" xfId="38521" xr:uid="{00000000-0005-0000-0000-000074370000}"/>
    <cellStyle name="Entrada 4 2 4 7" xfId="6117" xr:uid="{00000000-0005-0000-0000-000075370000}"/>
    <cellStyle name="Entrada 4 2 4 7 2" xfId="15271" xr:uid="{00000000-0005-0000-0000-000076370000}"/>
    <cellStyle name="Entrada 4 2 4 7 3" xfId="22267" xr:uid="{00000000-0005-0000-0000-000077370000}"/>
    <cellStyle name="Entrada 4 2 4 7 4" xfId="29471" xr:uid="{00000000-0005-0000-0000-000078370000}"/>
    <cellStyle name="Entrada 4 2 4 7 5" xfId="33162" xr:uid="{00000000-0005-0000-0000-000079370000}"/>
    <cellStyle name="Entrada 4 2 4 7 6" xfId="36837" xr:uid="{00000000-0005-0000-0000-00007A370000}"/>
    <cellStyle name="Entrada 4 2 4 7 7" xfId="39563" xr:uid="{00000000-0005-0000-0000-00007B370000}"/>
    <cellStyle name="Entrada 4 2 4 8" xfId="11420" xr:uid="{00000000-0005-0000-0000-00007C370000}"/>
    <cellStyle name="Entrada 4 2 4 9" xfId="18423" xr:uid="{00000000-0005-0000-0000-00007D370000}"/>
    <cellStyle name="Entrada 4 2 5" xfId="2092" xr:uid="{00000000-0005-0000-0000-00007E370000}"/>
    <cellStyle name="Entrada 4 2 5 10" xfId="24587" xr:uid="{00000000-0005-0000-0000-00007F370000}"/>
    <cellStyle name="Entrada 4 2 5 11" xfId="24569" xr:uid="{00000000-0005-0000-0000-000080370000}"/>
    <cellStyle name="Entrada 4 2 5 12" xfId="30839" xr:uid="{00000000-0005-0000-0000-000081370000}"/>
    <cellStyle name="Entrada 4 2 5 13" xfId="31442" xr:uid="{00000000-0005-0000-0000-000082370000}"/>
    <cellStyle name="Entrada 4 2 5 14" xfId="35151" xr:uid="{00000000-0005-0000-0000-000083370000}"/>
    <cellStyle name="Entrada 4 2 5 2" xfId="2592" xr:uid="{00000000-0005-0000-0000-000084370000}"/>
    <cellStyle name="Entrada 4 2 5 2 2" xfId="6124" xr:uid="{00000000-0005-0000-0000-000085370000}"/>
    <cellStyle name="Entrada 4 2 5 2 2 2" xfId="15278" xr:uid="{00000000-0005-0000-0000-000086370000}"/>
    <cellStyle name="Entrada 4 2 5 2 2 3" xfId="22274" xr:uid="{00000000-0005-0000-0000-000087370000}"/>
    <cellStyle name="Entrada 4 2 5 2 2 4" xfId="17570" xr:uid="{00000000-0005-0000-0000-000088370000}"/>
    <cellStyle name="Entrada 4 2 5 2 2 5" xfId="33169" xr:uid="{00000000-0005-0000-0000-000089370000}"/>
    <cellStyle name="Entrada 4 2 5 2 2 6" xfId="36844" xr:uid="{00000000-0005-0000-0000-00008A370000}"/>
    <cellStyle name="Entrada 4 2 5 2 2 7" xfId="39570" xr:uid="{00000000-0005-0000-0000-00008B370000}"/>
    <cellStyle name="Entrada 4 2 5 2 3" xfId="11746" xr:uid="{00000000-0005-0000-0000-00008C370000}"/>
    <cellStyle name="Entrada 4 2 5 2 4" xfId="18749" xr:uid="{00000000-0005-0000-0000-00008D370000}"/>
    <cellStyle name="Entrada 4 2 5 2 5" xfId="23362" xr:uid="{00000000-0005-0000-0000-00008E370000}"/>
    <cellStyle name="Entrada 4 2 5 2 6" xfId="21230" xr:uid="{00000000-0005-0000-0000-00008F370000}"/>
    <cellStyle name="Entrada 4 2 5 2 7" xfId="30037" xr:uid="{00000000-0005-0000-0000-000090370000}"/>
    <cellStyle name="Entrada 4 2 5 2 8" xfId="28450" xr:uid="{00000000-0005-0000-0000-000091370000}"/>
    <cellStyle name="Entrada 4 2 5 2 9" xfId="33625" xr:uid="{00000000-0005-0000-0000-000092370000}"/>
    <cellStyle name="Entrada 4 2 5 3" xfId="3839" xr:uid="{00000000-0005-0000-0000-000093370000}"/>
    <cellStyle name="Entrada 4 2 5 3 2" xfId="6125" xr:uid="{00000000-0005-0000-0000-000094370000}"/>
    <cellStyle name="Entrada 4 2 5 3 2 2" xfId="15279" xr:uid="{00000000-0005-0000-0000-000095370000}"/>
    <cellStyle name="Entrada 4 2 5 3 2 3" xfId="22275" xr:uid="{00000000-0005-0000-0000-000096370000}"/>
    <cellStyle name="Entrada 4 2 5 3 2 4" xfId="10135" xr:uid="{00000000-0005-0000-0000-000097370000}"/>
    <cellStyle name="Entrada 4 2 5 3 2 5" xfId="33170" xr:uid="{00000000-0005-0000-0000-000098370000}"/>
    <cellStyle name="Entrada 4 2 5 3 2 6" xfId="36845" xr:uid="{00000000-0005-0000-0000-000099370000}"/>
    <cellStyle name="Entrada 4 2 5 3 2 7" xfId="39571" xr:uid="{00000000-0005-0000-0000-00009A370000}"/>
    <cellStyle name="Entrada 4 2 5 3 3" xfId="12993" xr:uid="{00000000-0005-0000-0000-00009B370000}"/>
    <cellStyle name="Entrada 4 2 5 3 4" xfId="19992" xr:uid="{00000000-0005-0000-0000-00009C370000}"/>
    <cellStyle name="Entrada 4 2 5 3 5" xfId="25290" xr:uid="{00000000-0005-0000-0000-00009D370000}"/>
    <cellStyle name="Entrada 4 2 5 3 6" xfId="18224" xr:uid="{00000000-0005-0000-0000-00009E370000}"/>
    <cellStyle name="Entrada 4 2 5 3 7" xfId="21223" xr:uid="{00000000-0005-0000-0000-00009F370000}"/>
    <cellStyle name="Entrada 4 2 5 3 8" xfId="33498" xr:uid="{00000000-0005-0000-0000-0000A0370000}"/>
    <cellStyle name="Entrada 4 2 5 3 9" xfId="37166" xr:uid="{00000000-0005-0000-0000-0000A1370000}"/>
    <cellStyle name="Entrada 4 2 5 4" xfId="4303" xr:uid="{00000000-0005-0000-0000-0000A2370000}"/>
    <cellStyle name="Entrada 4 2 5 4 2" xfId="6126" xr:uid="{00000000-0005-0000-0000-0000A3370000}"/>
    <cellStyle name="Entrada 4 2 5 4 2 2" xfId="15280" xr:uid="{00000000-0005-0000-0000-0000A4370000}"/>
    <cellStyle name="Entrada 4 2 5 4 2 3" xfId="22276" xr:uid="{00000000-0005-0000-0000-0000A5370000}"/>
    <cellStyle name="Entrada 4 2 5 4 2 4" xfId="28875" xr:uid="{00000000-0005-0000-0000-0000A6370000}"/>
    <cellStyle name="Entrada 4 2 5 4 2 5" xfId="33171" xr:uid="{00000000-0005-0000-0000-0000A7370000}"/>
    <cellStyle name="Entrada 4 2 5 4 2 6" xfId="36846" xr:uid="{00000000-0005-0000-0000-0000A8370000}"/>
    <cellStyle name="Entrada 4 2 5 4 2 7" xfId="39572" xr:uid="{00000000-0005-0000-0000-0000A9370000}"/>
    <cellStyle name="Entrada 4 2 5 4 3" xfId="13457" xr:uid="{00000000-0005-0000-0000-0000AA370000}"/>
    <cellStyle name="Entrada 4 2 5 4 4" xfId="20455" xr:uid="{00000000-0005-0000-0000-0000AB370000}"/>
    <cellStyle name="Entrada 4 2 5 4 5" xfId="22974" xr:uid="{00000000-0005-0000-0000-0000AC370000}"/>
    <cellStyle name="Entrada 4 2 5 4 6" xfId="18272" xr:uid="{00000000-0005-0000-0000-0000AD370000}"/>
    <cellStyle name="Entrada 4 2 5 4 7" xfId="23307" xr:uid="{00000000-0005-0000-0000-0000AE370000}"/>
    <cellStyle name="Entrada 4 2 5 4 8" xfId="17898" xr:uid="{00000000-0005-0000-0000-0000AF370000}"/>
    <cellStyle name="Entrada 4 2 5 4 9" xfId="19615" xr:uid="{00000000-0005-0000-0000-0000B0370000}"/>
    <cellStyle name="Entrada 4 2 5 5" xfId="4574" xr:uid="{00000000-0005-0000-0000-0000B1370000}"/>
    <cellStyle name="Entrada 4 2 5 5 2" xfId="6127" xr:uid="{00000000-0005-0000-0000-0000B2370000}"/>
    <cellStyle name="Entrada 4 2 5 5 2 2" xfId="15281" xr:uid="{00000000-0005-0000-0000-0000B3370000}"/>
    <cellStyle name="Entrada 4 2 5 5 2 3" xfId="22277" xr:uid="{00000000-0005-0000-0000-0000B4370000}"/>
    <cellStyle name="Entrada 4 2 5 5 2 4" xfId="22575" xr:uid="{00000000-0005-0000-0000-0000B5370000}"/>
    <cellStyle name="Entrada 4 2 5 5 2 5" xfId="33172" xr:uid="{00000000-0005-0000-0000-0000B6370000}"/>
    <cellStyle name="Entrada 4 2 5 5 2 6" xfId="36847" xr:uid="{00000000-0005-0000-0000-0000B7370000}"/>
    <cellStyle name="Entrada 4 2 5 5 2 7" xfId="39573" xr:uid="{00000000-0005-0000-0000-0000B8370000}"/>
    <cellStyle name="Entrada 4 2 5 5 3" xfId="13728" xr:uid="{00000000-0005-0000-0000-0000B9370000}"/>
    <cellStyle name="Entrada 4 2 5 5 4" xfId="20726" xr:uid="{00000000-0005-0000-0000-0000BA370000}"/>
    <cellStyle name="Entrada 4 2 5 5 5" xfId="27550" xr:uid="{00000000-0005-0000-0000-0000BB370000}"/>
    <cellStyle name="Entrada 4 2 5 5 6" xfId="26722" xr:uid="{00000000-0005-0000-0000-0000BC370000}"/>
    <cellStyle name="Entrada 4 2 5 5 7" xfId="26838" xr:uid="{00000000-0005-0000-0000-0000BD370000}"/>
    <cellStyle name="Entrada 4 2 5 5 8" xfId="32231" xr:uid="{00000000-0005-0000-0000-0000BE370000}"/>
    <cellStyle name="Entrada 4 2 5 5 9" xfId="35906" xr:uid="{00000000-0005-0000-0000-0000BF370000}"/>
    <cellStyle name="Entrada 4 2 5 6" xfId="4824" xr:uid="{00000000-0005-0000-0000-0000C0370000}"/>
    <cellStyle name="Entrada 4 2 5 6 2" xfId="6128" xr:uid="{00000000-0005-0000-0000-0000C1370000}"/>
    <cellStyle name="Entrada 4 2 5 6 2 2" xfId="15282" xr:uid="{00000000-0005-0000-0000-0000C2370000}"/>
    <cellStyle name="Entrada 4 2 5 6 2 3" xfId="22278" xr:uid="{00000000-0005-0000-0000-0000C3370000}"/>
    <cellStyle name="Entrada 4 2 5 6 2 4" xfId="28185" xr:uid="{00000000-0005-0000-0000-0000C4370000}"/>
    <cellStyle name="Entrada 4 2 5 6 2 5" xfId="33173" xr:uid="{00000000-0005-0000-0000-0000C5370000}"/>
    <cellStyle name="Entrada 4 2 5 6 2 6" xfId="36848" xr:uid="{00000000-0005-0000-0000-0000C6370000}"/>
    <cellStyle name="Entrada 4 2 5 6 2 7" xfId="39574" xr:uid="{00000000-0005-0000-0000-0000C7370000}"/>
    <cellStyle name="Entrada 4 2 5 6 3" xfId="13978" xr:uid="{00000000-0005-0000-0000-0000C8370000}"/>
    <cellStyle name="Entrada 4 2 5 6 4" xfId="20976" xr:uid="{00000000-0005-0000-0000-0000C9370000}"/>
    <cellStyle name="Entrada 4 2 5 6 5" xfId="27425" xr:uid="{00000000-0005-0000-0000-0000CA370000}"/>
    <cellStyle name="Entrada 4 2 5 6 6" xfId="29276" xr:uid="{00000000-0005-0000-0000-0000CB370000}"/>
    <cellStyle name="Entrada 4 2 5 6 7" xfId="23121" xr:uid="{00000000-0005-0000-0000-0000CC370000}"/>
    <cellStyle name="Entrada 4 2 5 6 8" xfId="32116" xr:uid="{00000000-0005-0000-0000-0000CD370000}"/>
    <cellStyle name="Entrada 4 2 5 6 9" xfId="35791" xr:uid="{00000000-0005-0000-0000-0000CE370000}"/>
    <cellStyle name="Entrada 4 2 5 7" xfId="6123" xr:uid="{00000000-0005-0000-0000-0000CF370000}"/>
    <cellStyle name="Entrada 4 2 5 7 2" xfId="15277" xr:uid="{00000000-0005-0000-0000-0000D0370000}"/>
    <cellStyle name="Entrada 4 2 5 7 3" xfId="22273" xr:uid="{00000000-0005-0000-0000-0000D1370000}"/>
    <cellStyle name="Entrada 4 2 5 7 4" xfId="23377" xr:uid="{00000000-0005-0000-0000-0000D2370000}"/>
    <cellStyle name="Entrada 4 2 5 7 5" xfId="33168" xr:uid="{00000000-0005-0000-0000-0000D3370000}"/>
    <cellStyle name="Entrada 4 2 5 7 6" xfId="36843" xr:uid="{00000000-0005-0000-0000-0000D4370000}"/>
    <cellStyle name="Entrada 4 2 5 7 7" xfId="39569" xr:uid="{00000000-0005-0000-0000-0000D5370000}"/>
    <cellStyle name="Entrada 4 2 5 8" xfId="11246" xr:uid="{00000000-0005-0000-0000-0000D6370000}"/>
    <cellStyle name="Entrada 4 2 5 9" xfId="9445" xr:uid="{00000000-0005-0000-0000-0000D7370000}"/>
    <cellStyle name="Entrada 4 2 6" xfId="2241" xr:uid="{00000000-0005-0000-0000-0000D8370000}"/>
    <cellStyle name="Entrada 4 2 6 10" xfId="19519" xr:uid="{00000000-0005-0000-0000-0000D9370000}"/>
    <cellStyle name="Entrada 4 2 6 11" xfId="18293" xr:uid="{00000000-0005-0000-0000-0000DA370000}"/>
    <cellStyle name="Entrada 4 2 6 12" xfId="10034" xr:uid="{00000000-0005-0000-0000-0000DB370000}"/>
    <cellStyle name="Entrada 4 2 6 13" xfId="29621" xr:uid="{00000000-0005-0000-0000-0000DC370000}"/>
    <cellStyle name="Entrada 4 2 6 14" xfId="33606" xr:uid="{00000000-0005-0000-0000-0000DD370000}"/>
    <cellStyle name="Entrada 4 2 6 2" xfId="2641" xr:uid="{00000000-0005-0000-0000-0000DE370000}"/>
    <cellStyle name="Entrada 4 2 6 2 2" xfId="6130" xr:uid="{00000000-0005-0000-0000-0000DF370000}"/>
    <cellStyle name="Entrada 4 2 6 2 2 2" xfId="15284" xr:uid="{00000000-0005-0000-0000-0000E0370000}"/>
    <cellStyle name="Entrada 4 2 6 2 2 3" xfId="22280" xr:uid="{00000000-0005-0000-0000-0000E1370000}"/>
    <cellStyle name="Entrada 4 2 6 2 2 4" xfId="22551" xr:uid="{00000000-0005-0000-0000-0000E2370000}"/>
    <cellStyle name="Entrada 4 2 6 2 2 5" xfId="33175" xr:uid="{00000000-0005-0000-0000-0000E3370000}"/>
    <cellStyle name="Entrada 4 2 6 2 2 6" xfId="36850" xr:uid="{00000000-0005-0000-0000-0000E4370000}"/>
    <cellStyle name="Entrada 4 2 6 2 2 7" xfId="39576" xr:uid="{00000000-0005-0000-0000-0000E5370000}"/>
    <cellStyle name="Entrada 4 2 6 2 3" xfId="11795" xr:uid="{00000000-0005-0000-0000-0000E6370000}"/>
    <cellStyle name="Entrada 4 2 6 2 4" xfId="18798" xr:uid="{00000000-0005-0000-0000-0000E7370000}"/>
    <cellStyle name="Entrada 4 2 6 2 5" xfId="23188" xr:uid="{00000000-0005-0000-0000-0000E8370000}"/>
    <cellStyle name="Entrada 4 2 6 2 6" xfId="17777" xr:uid="{00000000-0005-0000-0000-0000E9370000}"/>
    <cellStyle name="Entrada 4 2 6 2 7" xfId="30012" xr:uid="{00000000-0005-0000-0000-0000EA370000}"/>
    <cellStyle name="Entrada 4 2 6 2 8" xfId="33989" xr:uid="{00000000-0005-0000-0000-0000EB370000}"/>
    <cellStyle name="Entrada 4 2 6 2 9" xfId="37551" xr:uid="{00000000-0005-0000-0000-0000EC370000}"/>
    <cellStyle name="Entrada 4 2 6 3" xfId="3923" xr:uid="{00000000-0005-0000-0000-0000ED370000}"/>
    <cellStyle name="Entrada 4 2 6 3 2" xfId="6131" xr:uid="{00000000-0005-0000-0000-0000EE370000}"/>
    <cellStyle name="Entrada 4 2 6 3 2 2" xfId="15285" xr:uid="{00000000-0005-0000-0000-0000EF370000}"/>
    <cellStyle name="Entrada 4 2 6 3 2 3" xfId="22281" xr:uid="{00000000-0005-0000-0000-0000F0370000}"/>
    <cellStyle name="Entrada 4 2 6 3 2 4" xfId="24187" xr:uid="{00000000-0005-0000-0000-0000F1370000}"/>
    <cellStyle name="Entrada 4 2 6 3 2 5" xfId="33176" xr:uid="{00000000-0005-0000-0000-0000F2370000}"/>
    <cellStyle name="Entrada 4 2 6 3 2 6" xfId="36851" xr:uid="{00000000-0005-0000-0000-0000F3370000}"/>
    <cellStyle name="Entrada 4 2 6 3 2 7" xfId="39577" xr:uid="{00000000-0005-0000-0000-0000F4370000}"/>
    <cellStyle name="Entrada 4 2 6 3 3" xfId="13077" xr:uid="{00000000-0005-0000-0000-0000F5370000}"/>
    <cellStyle name="Entrada 4 2 6 3 4" xfId="20075" xr:uid="{00000000-0005-0000-0000-0000F6370000}"/>
    <cellStyle name="Entrada 4 2 6 3 5" xfId="17607" xr:uid="{00000000-0005-0000-0000-0000F7370000}"/>
    <cellStyle name="Entrada 4 2 6 3 6" xfId="19513" xr:uid="{00000000-0005-0000-0000-0000F8370000}"/>
    <cellStyle name="Entrada 4 2 6 3 7" xfId="23385" xr:uid="{00000000-0005-0000-0000-0000F9370000}"/>
    <cellStyle name="Entrada 4 2 6 3 8" xfId="22854" xr:uid="{00000000-0005-0000-0000-0000FA370000}"/>
    <cellStyle name="Entrada 4 2 6 3 9" xfId="31262" xr:uid="{00000000-0005-0000-0000-0000FB370000}"/>
    <cellStyle name="Entrada 4 2 6 4" xfId="4361" xr:uid="{00000000-0005-0000-0000-0000FC370000}"/>
    <cellStyle name="Entrada 4 2 6 4 2" xfId="6132" xr:uid="{00000000-0005-0000-0000-0000FD370000}"/>
    <cellStyle name="Entrada 4 2 6 4 2 2" xfId="15286" xr:uid="{00000000-0005-0000-0000-0000FE370000}"/>
    <cellStyle name="Entrada 4 2 6 4 2 3" xfId="22282" xr:uid="{00000000-0005-0000-0000-0000FF370000}"/>
    <cellStyle name="Entrada 4 2 6 4 2 4" xfId="22684" xr:uid="{00000000-0005-0000-0000-000000380000}"/>
    <cellStyle name="Entrada 4 2 6 4 2 5" xfId="33177" xr:uid="{00000000-0005-0000-0000-000001380000}"/>
    <cellStyle name="Entrada 4 2 6 4 2 6" xfId="36852" xr:uid="{00000000-0005-0000-0000-000002380000}"/>
    <cellStyle name="Entrada 4 2 6 4 2 7" xfId="39578" xr:uid="{00000000-0005-0000-0000-000003380000}"/>
    <cellStyle name="Entrada 4 2 6 4 3" xfId="13515" xr:uid="{00000000-0005-0000-0000-000004380000}"/>
    <cellStyle name="Entrada 4 2 6 4 4" xfId="20513" xr:uid="{00000000-0005-0000-0000-000005380000}"/>
    <cellStyle name="Entrada 4 2 6 4 5" xfId="27647" xr:uid="{00000000-0005-0000-0000-000006380000}"/>
    <cellStyle name="Entrada 4 2 6 4 6" xfId="20057" xr:uid="{00000000-0005-0000-0000-000007380000}"/>
    <cellStyle name="Entrada 4 2 6 4 7" xfId="9641" xr:uid="{00000000-0005-0000-0000-000008380000}"/>
    <cellStyle name="Entrada 4 2 6 4 8" xfId="25958" xr:uid="{00000000-0005-0000-0000-000009380000}"/>
    <cellStyle name="Entrada 4 2 6 4 9" xfId="25757" xr:uid="{00000000-0005-0000-0000-00000A380000}"/>
    <cellStyle name="Entrada 4 2 6 5" xfId="4615" xr:uid="{00000000-0005-0000-0000-00000B380000}"/>
    <cellStyle name="Entrada 4 2 6 5 2" xfId="6133" xr:uid="{00000000-0005-0000-0000-00000C380000}"/>
    <cellStyle name="Entrada 4 2 6 5 2 2" xfId="15287" xr:uid="{00000000-0005-0000-0000-00000D380000}"/>
    <cellStyle name="Entrada 4 2 6 5 2 3" xfId="22283" xr:uid="{00000000-0005-0000-0000-00000E380000}"/>
    <cellStyle name="Entrada 4 2 6 5 2 4" xfId="27223" xr:uid="{00000000-0005-0000-0000-00000F380000}"/>
    <cellStyle name="Entrada 4 2 6 5 2 5" xfId="33178" xr:uid="{00000000-0005-0000-0000-000010380000}"/>
    <cellStyle name="Entrada 4 2 6 5 2 6" xfId="36853" xr:uid="{00000000-0005-0000-0000-000011380000}"/>
    <cellStyle name="Entrada 4 2 6 5 2 7" xfId="39579" xr:uid="{00000000-0005-0000-0000-000012380000}"/>
    <cellStyle name="Entrada 4 2 6 5 3" xfId="13769" xr:uid="{00000000-0005-0000-0000-000013380000}"/>
    <cellStyle name="Entrada 4 2 6 5 4" xfId="20767" xr:uid="{00000000-0005-0000-0000-000014380000}"/>
    <cellStyle name="Entrada 4 2 6 5 5" xfId="27529" xr:uid="{00000000-0005-0000-0000-000015380000}"/>
    <cellStyle name="Entrada 4 2 6 5 6" xfId="24197" xr:uid="{00000000-0005-0000-0000-000016380000}"/>
    <cellStyle name="Entrada 4 2 6 5 7" xfId="26828" xr:uid="{00000000-0005-0000-0000-000017380000}"/>
    <cellStyle name="Entrada 4 2 6 5 8" xfId="32212" xr:uid="{00000000-0005-0000-0000-000018380000}"/>
    <cellStyle name="Entrada 4 2 6 5 9" xfId="35887" xr:uid="{00000000-0005-0000-0000-000019380000}"/>
    <cellStyle name="Entrada 4 2 6 6" xfId="4861" xr:uid="{00000000-0005-0000-0000-00001A380000}"/>
    <cellStyle name="Entrada 4 2 6 6 2" xfId="6134" xr:uid="{00000000-0005-0000-0000-00001B380000}"/>
    <cellStyle name="Entrada 4 2 6 6 2 2" xfId="15288" xr:uid="{00000000-0005-0000-0000-00001C380000}"/>
    <cellStyle name="Entrada 4 2 6 6 2 3" xfId="22284" xr:uid="{00000000-0005-0000-0000-00001D380000}"/>
    <cellStyle name="Entrada 4 2 6 6 2 4" xfId="19491" xr:uid="{00000000-0005-0000-0000-00001E380000}"/>
    <cellStyle name="Entrada 4 2 6 6 2 5" xfId="33179" xr:uid="{00000000-0005-0000-0000-00001F380000}"/>
    <cellStyle name="Entrada 4 2 6 6 2 6" xfId="36854" xr:uid="{00000000-0005-0000-0000-000020380000}"/>
    <cellStyle name="Entrada 4 2 6 6 2 7" xfId="39580" xr:uid="{00000000-0005-0000-0000-000021380000}"/>
    <cellStyle name="Entrada 4 2 6 6 3" xfId="14015" xr:uid="{00000000-0005-0000-0000-000022380000}"/>
    <cellStyle name="Entrada 4 2 6 6 4" xfId="21013" xr:uid="{00000000-0005-0000-0000-000023380000}"/>
    <cellStyle name="Entrada 4 2 6 6 5" xfId="17418" xr:uid="{00000000-0005-0000-0000-000024380000}"/>
    <cellStyle name="Entrada 4 2 6 6 6" xfId="10046" xr:uid="{00000000-0005-0000-0000-000025380000}"/>
    <cellStyle name="Entrada 4 2 6 6 7" xfId="25301" xr:uid="{00000000-0005-0000-0000-000026380000}"/>
    <cellStyle name="Entrada 4 2 6 6 8" xfId="35585" xr:uid="{00000000-0005-0000-0000-000027380000}"/>
    <cellStyle name="Entrada 4 2 6 6 9" xfId="38496" xr:uid="{00000000-0005-0000-0000-000028380000}"/>
    <cellStyle name="Entrada 4 2 6 7" xfId="6129" xr:uid="{00000000-0005-0000-0000-000029380000}"/>
    <cellStyle name="Entrada 4 2 6 7 2" xfId="15283" xr:uid="{00000000-0005-0000-0000-00002A380000}"/>
    <cellStyle name="Entrada 4 2 6 7 3" xfId="22279" xr:uid="{00000000-0005-0000-0000-00002B380000}"/>
    <cellStyle name="Entrada 4 2 6 7 4" xfId="27222" xr:uid="{00000000-0005-0000-0000-00002C380000}"/>
    <cellStyle name="Entrada 4 2 6 7 5" xfId="33174" xr:uid="{00000000-0005-0000-0000-00002D380000}"/>
    <cellStyle name="Entrada 4 2 6 7 6" xfId="36849" xr:uid="{00000000-0005-0000-0000-00002E380000}"/>
    <cellStyle name="Entrada 4 2 6 7 7" xfId="39575" xr:uid="{00000000-0005-0000-0000-00002F380000}"/>
    <cellStyle name="Entrada 4 2 6 8" xfId="11395" xr:uid="{00000000-0005-0000-0000-000030380000}"/>
    <cellStyle name="Entrada 4 2 6 9" xfId="18398" xr:uid="{00000000-0005-0000-0000-000031380000}"/>
    <cellStyle name="Entrada 4 2 7" xfId="1635" xr:uid="{00000000-0005-0000-0000-000032380000}"/>
    <cellStyle name="Entrada 4 2 7 10" xfId="29054" xr:uid="{00000000-0005-0000-0000-000033380000}"/>
    <cellStyle name="Entrada 4 2 7 11" xfId="26048" xr:uid="{00000000-0005-0000-0000-000034380000}"/>
    <cellStyle name="Entrada 4 2 7 12" xfId="34927" xr:uid="{00000000-0005-0000-0000-000035380000}"/>
    <cellStyle name="Entrada 4 2 7 13" xfId="38390" xr:uid="{00000000-0005-0000-0000-000036380000}"/>
    <cellStyle name="Entrada 4 2 7 2" xfId="3291" xr:uid="{00000000-0005-0000-0000-000037380000}"/>
    <cellStyle name="Entrada 4 2 7 2 2" xfId="6136" xr:uid="{00000000-0005-0000-0000-000038380000}"/>
    <cellStyle name="Entrada 4 2 7 2 2 2" xfId="15290" xr:uid="{00000000-0005-0000-0000-000039380000}"/>
    <cellStyle name="Entrada 4 2 7 2 2 3" xfId="22286" xr:uid="{00000000-0005-0000-0000-00003A380000}"/>
    <cellStyle name="Entrada 4 2 7 2 2 4" xfId="23306" xr:uid="{00000000-0005-0000-0000-00003B380000}"/>
    <cellStyle name="Entrada 4 2 7 2 2 5" xfId="33181" xr:uid="{00000000-0005-0000-0000-00003C380000}"/>
    <cellStyle name="Entrada 4 2 7 2 2 6" xfId="36856" xr:uid="{00000000-0005-0000-0000-00003D380000}"/>
    <cellStyle name="Entrada 4 2 7 2 2 7" xfId="39582" xr:uid="{00000000-0005-0000-0000-00003E380000}"/>
    <cellStyle name="Entrada 4 2 7 2 3" xfId="12445" xr:uid="{00000000-0005-0000-0000-00003F380000}"/>
    <cellStyle name="Entrada 4 2 7 2 4" xfId="19447" xr:uid="{00000000-0005-0000-0000-000040380000}"/>
    <cellStyle name="Entrada 4 2 7 2 5" xfId="10254" xr:uid="{00000000-0005-0000-0000-000041380000}"/>
    <cellStyle name="Entrada 4 2 7 2 6" xfId="26469" xr:uid="{00000000-0005-0000-0000-000042380000}"/>
    <cellStyle name="Entrada 4 2 7 2 7" xfId="22898" xr:uid="{00000000-0005-0000-0000-000043380000}"/>
    <cellStyle name="Entrada 4 2 7 2 8" xfId="31127" xr:uid="{00000000-0005-0000-0000-000044380000}"/>
    <cellStyle name="Entrada 4 2 7 2 9" xfId="35008" xr:uid="{00000000-0005-0000-0000-000045380000}"/>
    <cellStyle name="Entrada 4 2 7 3" xfId="3189" xr:uid="{00000000-0005-0000-0000-000046380000}"/>
    <cellStyle name="Entrada 4 2 7 3 2" xfId="6137" xr:uid="{00000000-0005-0000-0000-000047380000}"/>
    <cellStyle name="Entrada 4 2 7 3 2 2" xfId="15291" xr:uid="{00000000-0005-0000-0000-000048380000}"/>
    <cellStyle name="Entrada 4 2 7 3 2 3" xfId="22287" xr:uid="{00000000-0005-0000-0000-000049380000}"/>
    <cellStyle name="Entrada 4 2 7 3 2 4" xfId="24146" xr:uid="{00000000-0005-0000-0000-00004A380000}"/>
    <cellStyle name="Entrada 4 2 7 3 2 5" xfId="33182" xr:uid="{00000000-0005-0000-0000-00004B380000}"/>
    <cellStyle name="Entrada 4 2 7 3 2 6" xfId="36857" xr:uid="{00000000-0005-0000-0000-00004C380000}"/>
    <cellStyle name="Entrada 4 2 7 3 2 7" xfId="39583" xr:uid="{00000000-0005-0000-0000-00004D380000}"/>
    <cellStyle name="Entrada 4 2 7 3 3" xfId="12343" xr:uid="{00000000-0005-0000-0000-00004E380000}"/>
    <cellStyle name="Entrada 4 2 7 3 4" xfId="19346" xr:uid="{00000000-0005-0000-0000-00004F380000}"/>
    <cellStyle name="Entrada 4 2 7 3 5" xfId="28232" xr:uid="{00000000-0005-0000-0000-000050380000}"/>
    <cellStyle name="Entrada 4 2 7 3 6" xfId="19603" xr:uid="{00000000-0005-0000-0000-000051380000}"/>
    <cellStyle name="Entrada 4 2 7 3 7" xfId="29746" xr:uid="{00000000-0005-0000-0000-000052380000}"/>
    <cellStyle name="Entrada 4 2 7 3 8" xfId="17900" xr:uid="{00000000-0005-0000-0000-000053380000}"/>
    <cellStyle name="Entrada 4 2 7 3 9" xfId="25798" xr:uid="{00000000-0005-0000-0000-000054380000}"/>
    <cellStyle name="Entrada 4 2 7 4" xfId="2916" xr:uid="{00000000-0005-0000-0000-000055380000}"/>
    <cellStyle name="Entrada 4 2 7 4 2" xfId="6138" xr:uid="{00000000-0005-0000-0000-000056380000}"/>
    <cellStyle name="Entrada 4 2 7 4 2 2" xfId="15292" xr:uid="{00000000-0005-0000-0000-000057380000}"/>
    <cellStyle name="Entrada 4 2 7 4 2 3" xfId="22288" xr:uid="{00000000-0005-0000-0000-000058380000}"/>
    <cellStyle name="Entrada 4 2 7 4 2 4" xfId="28626" xr:uid="{00000000-0005-0000-0000-000059380000}"/>
    <cellStyle name="Entrada 4 2 7 4 2 5" xfId="33183" xr:uid="{00000000-0005-0000-0000-00005A380000}"/>
    <cellStyle name="Entrada 4 2 7 4 2 6" xfId="36858" xr:uid="{00000000-0005-0000-0000-00005B380000}"/>
    <cellStyle name="Entrada 4 2 7 4 2 7" xfId="39584" xr:uid="{00000000-0005-0000-0000-00005C380000}"/>
    <cellStyle name="Entrada 4 2 7 4 3" xfId="12070" xr:uid="{00000000-0005-0000-0000-00005D380000}"/>
    <cellStyle name="Entrada 4 2 7 4 4" xfId="19073" xr:uid="{00000000-0005-0000-0000-00005E380000}"/>
    <cellStyle name="Entrada 4 2 7 4 5" xfId="28328" xr:uid="{00000000-0005-0000-0000-00005F380000}"/>
    <cellStyle name="Entrada 4 2 7 4 6" xfId="26378" xr:uid="{00000000-0005-0000-0000-000060380000}"/>
    <cellStyle name="Entrada 4 2 7 4 7" xfId="29876" xr:uid="{00000000-0005-0000-0000-000061380000}"/>
    <cellStyle name="Entrada 4 2 7 4 8" xfId="29660" xr:uid="{00000000-0005-0000-0000-000062380000}"/>
    <cellStyle name="Entrada 4 2 7 4 9" xfId="28803" xr:uid="{00000000-0005-0000-0000-000063380000}"/>
    <cellStyle name="Entrada 4 2 7 5" xfId="3063" xr:uid="{00000000-0005-0000-0000-000064380000}"/>
    <cellStyle name="Entrada 4 2 7 5 2" xfId="6139" xr:uid="{00000000-0005-0000-0000-000065380000}"/>
    <cellStyle name="Entrada 4 2 7 5 2 2" xfId="15293" xr:uid="{00000000-0005-0000-0000-000066380000}"/>
    <cellStyle name="Entrada 4 2 7 5 2 3" xfId="22289" xr:uid="{00000000-0005-0000-0000-000067380000}"/>
    <cellStyle name="Entrada 4 2 7 5 2 4" xfId="29347" xr:uid="{00000000-0005-0000-0000-000068380000}"/>
    <cellStyle name="Entrada 4 2 7 5 2 5" xfId="33184" xr:uid="{00000000-0005-0000-0000-000069380000}"/>
    <cellStyle name="Entrada 4 2 7 5 2 6" xfId="36859" xr:uid="{00000000-0005-0000-0000-00006A380000}"/>
    <cellStyle name="Entrada 4 2 7 5 2 7" xfId="39585" xr:uid="{00000000-0005-0000-0000-00006B380000}"/>
    <cellStyle name="Entrada 4 2 7 5 3" xfId="12217" xr:uid="{00000000-0005-0000-0000-00006C380000}"/>
    <cellStyle name="Entrada 4 2 7 5 4" xfId="19220" xr:uid="{00000000-0005-0000-0000-00006D380000}"/>
    <cellStyle name="Entrada 4 2 7 5 5" xfId="24173" xr:uid="{00000000-0005-0000-0000-00006E380000}"/>
    <cellStyle name="Entrada 4 2 7 5 6" xfId="17622" xr:uid="{00000000-0005-0000-0000-00006F380000}"/>
    <cellStyle name="Entrada 4 2 7 5 7" xfId="21226" xr:uid="{00000000-0005-0000-0000-000070380000}"/>
    <cellStyle name="Entrada 4 2 7 5 8" xfId="31571" xr:uid="{00000000-0005-0000-0000-000071380000}"/>
    <cellStyle name="Entrada 4 2 7 5 9" xfId="35281" xr:uid="{00000000-0005-0000-0000-000072380000}"/>
    <cellStyle name="Entrada 4 2 7 6" xfId="6135" xr:uid="{00000000-0005-0000-0000-000073380000}"/>
    <cellStyle name="Entrada 4 2 7 6 2" xfId="15289" xr:uid="{00000000-0005-0000-0000-000074380000}"/>
    <cellStyle name="Entrada 4 2 7 6 3" xfId="22285" xr:uid="{00000000-0005-0000-0000-000075380000}"/>
    <cellStyle name="Entrada 4 2 7 6 4" xfId="27221" xr:uid="{00000000-0005-0000-0000-000076380000}"/>
    <cellStyle name="Entrada 4 2 7 6 5" xfId="33180" xr:uid="{00000000-0005-0000-0000-000077380000}"/>
    <cellStyle name="Entrada 4 2 7 6 6" xfId="36855" xr:uid="{00000000-0005-0000-0000-000078380000}"/>
    <cellStyle name="Entrada 4 2 7 6 7" xfId="39581" xr:uid="{00000000-0005-0000-0000-000079380000}"/>
    <cellStyle name="Entrada 4 2 7 7" xfId="10789" xr:uid="{00000000-0005-0000-0000-00007A380000}"/>
    <cellStyle name="Entrada 4 2 7 8" xfId="9874" xr:uid="{00000000-0005-0000-0000-00007B380000}"/>
    <cellStyle name="Entrada 4 2 7 9" xfId="28683" xr:uid="{00000000-0005-0000-0000-00007C380000}"/>
    <cellStyle name="Entrada 4 2 8" xfId="2463" xr:uid="{00000000-0005-0000-0000-00007D380000}"/>
    <cellStyle name="Entrada 4 2 8 2" xfId="6140" xr:uid="{00000000-0005-0000-0000-00007E380000}"/>
    <cellStyle name="Entrada 4 2 8 2 2" xfId="15294" xr:uid="{00000000-0005-0000-0000-00007F380000}"/>
    <cellStyle name="Entrada 4 2 8 2 3" xfId="22290" xr:uid="{00000000-0005-0000-0000-000080380000}"/>
    <cellStyle name="Entrada 4 2 8 2 4" xfId="29344" xr:uid="{00000000-0005-0000-0000-000081380000}"/>
    <cellStyle name="Entrada 4 2 8 2 5" xfId="33185" xr:uid="{00000000-0005-0000-0000-000082380000}"/>
    <cellStyle name="Entrada 4 2 8 2 6" xfId="36860" xr:uid="{00000000-0005-0000-0000-000083380000}"/>
    <cellStyle name="Entrada 4 2 8 2 7" xfId="39586" xr:uid="{00000000-0005-0000-0000-000084380000}"/>
    <cellStyle name="Entrada 4 2 8 3" xfId="11617" xr:uid="{00000000-0005-0000-0000-000085380000}"/>
    <cellStyle name="Entrada 4 2 8 4" xfId="18620" xr:uid="{00000000-0005-0000-0000-000086380000}"/>
    <cellStyle name="Entrada 4 2 8 5" xfId="18335" xr:uid="{00000000-0005-0000-0000-000087380000}"/>
    <cellStyle name="Entrada 4 2 8 6" xfId="18127" xr:uid="{00000000-0005-0000-0000-000088380000}"/>
    <cellStyle name="Entrada 4 2 8 7" xfId="29098" xr:uid="{00000000-0005-0000-0000-000089380000}"/>
    <cellStyle name="Entrada 4 2 8 8" xfId="29632" xr:uid="{00000000-0005-0000-0000-00008A380000}"/>
    <cellStyle name="Entrada 4 2 8 9" xfId="33618" xr:uid="{00000000-0005-0000-0000-00008B380000}"/>
    <cellStyle name="Entrada 4 2 9" xfId="2942" xr:uid="{00000000-0005-0000-0000-00008C380000}"/>
    <cellStyle name="Entrada 4 2 9 2" xfId="6141" xr:uid="{00000000-0005-0000-0000-00008D380000}"/>
    <cellStyle name="Entrada 4 2 9 2 2" xfId="15295" xr:uid="{00000000-0005-0000-0000-00008E380000}"/>
    <cellStyle name="Entrada 4 2 9 2 3" xfId="22291" xr:uid="{00000000-0005-0000-0000-00008F380000}"/>
    <cellStyle name="Entrada 4 2 9 2 4" xfId="27226" xr:uid="{00000000-0005-0000-0000-000090380000}"/>
    <cellStyle name="Entrada 4 2 9 2 5" xfId="33186" xr:uid="{00000000-0005-0000-0000-000091380000}"/>
    <cellStyle name="Entrada 4 2 9 2 6" xfId="36861" xr:uid="{00000000-0005-0000-0000-000092380000}"/>
    <cellStyle name="Entrada 4 2 9 2 7" xfId="39587" xr:uid="{00000000-0005-0000-0000-000093380000}"/>
    <cellStyle name="Entrada 4 2 9 3" xfId="12096" xr:uid="{00000000-0005-0000-0000-000094380000}"/>
    <cellStyle name="Entrada 4 2 9 4" xfId="19099" xr:uid="{00000000-0005-0000-0000-000095380000}"/>
    <cellStyle name="Entrada 4 2 9 5" xfId="28318" xr:uid="{00000000-0005-0000-0000-000096380000}"/>
    <cellStyle name="Entrada 4 2 9 6" xfId="28080" xr:uid="{00000000-0005-0000-0000-000097380000}"/>
    <cellStyle name="Entrada 4 2 9 7" xfId="22856" xr:uid="{00000000-0005-0000-0000-000098380000}"/>
    <cellStyle name="Entrada 4 2 9 8" xfId="31555" xr:uid="{00000000-0005-0000-0000-000099380000}"/>
    <cellStyle name="Entrada 4 2 9 9" xfId="35264" xr:uid="{00000000-0005-0000-0000-00009A380000}"/>
    <cellStyle name="Entrada 4 20" xfId="21372" xr:uid="{00000000-0005-0000-0000-00009B380000}"/>
    <cellStyle name="Entrada 4 21" xfId="35572" xr:uid="{00000000-0005-0000-0000-00009C380000}"/>
    <cellStyle name="Entrada 4 3" xfId="352" xr:uid="{00000000-0005-0000-0000-00009D380000}"/>
    <cellStyle name="Entrada 4 3 10" xfId="3003" xr:uid="{00000000-0005-0000-0000-00009E380000}"/>
    <cellStyle name="Entrada 4 3 10 2" xfId="6143" xr:uid="{00000000-0005-0000-0000-00009F380000}"/>
    <cellStyle name="Entrada 4 3 10 2 2" xfId="15297" xr:uid="{00000000-0005-0000-0000-0000A0380000}"/>
    <cellStyle name="Entrada 4 3 10 2 3" xfId="22293" xr:uid="{00000000-0005-0000-0000-0000A1380000}"/>
    <cellStyle name="Entrada 4 3 10 2 4" xfId="28876" xr:uid="{00000000-0005-0000-0000-0000A2380000}"/>
    <cellStyle name="Entrada 4 3 10 2 5" xfId="33188" xr:uid="{00000000-0005-0000-0000-0000A3380000}"/>
    <cellStyle name="Entrada 4 3 10 2 6" xfId="36863" xr:uid="{00000000-0005-0000-0000-0000A4380000}"/>
    <cellStyle name="Entrada 4 3 10 2 7" xfId="39589" xr:uid="{00000000-0005-0000-0000-0000A5380000}"/>
    <cellStyle name="Entrada 4 3 10 3" xfId="12157" xr:uid="{00000000-0005-0000-0000-0000A6380000}"/>
    <cellStyle name="Entrada 4 3 10 4" xfId="19160" xr:uid="{00000000-0005-0000-0000-0000A7380000}"/>
    <cellStyle name="Entrada 4 3 10 5" xfId="24682" xr:uid="{00000000-0005-0000-0000-0000A8380000}"/>
    <cellStyle name="Entrada 4 3 10 6" xfId="26398" xr:uid="{00000000-0005-0000-0000-0000A9380000}"/>
    <cellStyle name="Entrada 4 3 10 7" xfId="29833" xr:uid="{00000000-0005-0000-0000-0000AA380000}"/>
    <cellStyle name="Entrada 4 3 10 8" xfId="33810" xr:uid="{00000000-0005-0000-0000-0000AB380000}"/>
    <cellStyle name="Entrada 4 3 10 9" xfId="37372" xr:uid="{00000000-0005-0000-0000-0000AC380000}"/>
    <cellStyle name="Entrada 4 3 11" xfId="4276" xr:uid="{00000000-0005-0000-0000-0000AD380000}"/>
    <cellStyle name="Entrada 4 3 11 2" xfId="6144" xr:uid="{00000000-0005-0000-0000-0000AE380000}"/>
    <cellStyle name="Entrada 4 3 11 2 2" xfId="15298" xr:uid="{00000000-0005-0000-0000-0000AF380000}"/>
    <cellStyle name="Entrada 4 3 11 2 3" xfId="22294" xr:uid="{00000000-0005-0000-0000-0000B0380000}"/>
    <cellStyle name="Entrada 4 3 11 2 4" xfId="27224" xr:uid="{00000000-0005-0000-0000-0000B1380000}"/>
    <cellStyle name="Entrada 4 3 11 2 5" xfId="33189" xr:uid="{00000000-0005-0000-0000-0000B2380000}"/>
    <cellStyle name="Entrada 4 3 11 2 6" xfId="36864" xr:uid="{00000000-0005-0000-0000-0000B3380000}"/>
    <cellStyle name="Entrada 4 3 11 2 7" xfId="39590" xr:uid="{00000000-0005-0000-0000-0000B4380000}"/>
    <cellStyle name="Entrada 4 3 11 3" xfId="13430" xr:uid="{00000000-0005-0000-0000-0000B5380000}"/>
    <cellStyle name="Entrada 4 3 11 4" xfId="20428" xr:uid="{00000000-0005-0000-0000-0000B6380000}"/>
    <cellStyle name="Entrada 4 3 11 5" xfId="9358" xr:uid="{00000000-0005-0000-0000-0000B7380000}"/>
    <cellStyle name="Entrada 4 3 11 6" xfId="26673" xr:uid="{00000000-0005-0000-0000-0000B8380000}"/>
    <cellStyle name="Entrada 4 3 11 7" xfId="22867" xr:uid="{00000000-0005-0000-0000-0000B9380000}"/>
    <cellStyle name="Entrada 4 3 11 8" xfId="31856" xr:uid="{00000000-0005-0000-0000-0000BA380000}"/>
    <cellStyle name="Entrada 4 3 11 9" xfId="35510" xr:uid="{00000000-0005-0000-0000-0000BB380000}"/>
    <cellStyle name="Entrada 4 3 12" xfId="6142" xr:uid="{00000000-0005-0000-0000-0000BC380000}"/>
    <cellStyle name="Entrada 4 3 12 2" xfId="15296" xr:uid="{00000000-0005-0000-0000-0000BD380000}"/>
    <cellStyle name="Entrada 4 3 12 3" xfId="22292" xr:uid="{00000000-0005-0000-0000-0000BE380000}"/>
    <cellStyle name="Entrada 4 3 12 4" xfId="27225" xr:uid="{00000000-0005-0000-0000-0000BF380000}"/>
    <cellStyle name="Entrada 4 3 12 5" xfId="33187" xr:uid="{00000000-0005-0000-0000-0000C0380000}"/>
    <cellStyle name="Entrada 4 3 12 6" xfId="36862" xr:uid="{00000000-0005-0000-0000-0000C1380000}"/>
    <cellStyle name="Entrada 4 3 12 7" xfId="39588" xr:uid="{00000000-0005-0000-0000-0000C2380000}"/>
    <cellStyle name="Entrada 4 3 13" xfId="9510" xr:uid="{00000000-0005-0000-0000-0000C3380000}"/>
    <cellStyle name="Entrada 4 3 14" xfId="17942" xr:uid="{00000000-0005-0000-0000-0000C4380000}"/>
    <cellStyle name="Entrada 4 3 15" xfId="24191" xr:uid="{00000000-0005-0000-0000-0000C5380000}"/>
    <cellStyle name="Entrada 4 3 16" xfId="28718" xr:uid="{00000000-0005-0000-0000-0000C6380000}"/>
    <cellStyle name="Entrada 4 3 17" xfId="29040" xr:uid="{00000000-0005-0000-0000-0000C7380000}"/>
    <cellStyle name="Entrada 4 3 18" xfId="31028" xr:uid="{00000000-0005-0000-0000-0000C8380000}"/>
    <cellStyle name="Entrada 4 3 19" xfId="31347" xr:uid="{00000000-0005-0000-0000-0000C9380000}"/>
    <cellStyle name="Entrada 4 3 2" xfId="1703" xr:uid="{00000000-0005-0000-0000-0000CA380000}"/>
    <cellStyle name="Entrada 4 3 2 10" xfId="28649" xr:uid="{00000000-0005-0000-0000-0000CB380000}"/>
    <cellStyle name="Entrada 4 3 2 11" xfId="18074" xr:uid="{00000000-0005-0000-0000-0000CC380000}"/>
    <cellStyle name="Entrada 4 3 2 12" xfId="30980" xr:uid="{00000000-0005-0000-0000-0000CD380000}"/>
    <cellStyle name="Entrada 4 3 2 13" xfId="34902" xr:uid="{00000000-0005-0000-0000-0000CE380000}"/>
    <cellStyle name="Entrada 4 3 2 14" xfId="38367" xr:uid="{00000000-0005-0000-0000-0000CF380000}"/>
    <cellStyle name="Entrada 4 3 2 2" xfId="2523" xr:uid="{00000000-0005-0000-0000-0000D0380000}"/>
    <cellStyle name="Entrada 4 3 2 2 2" xfId="6146" xr:uid="{00000000-0005-0000-0000-0000D1380000}"/>
    <cellStyle name="Entrada 4 3 2 2 2 2" xfId="15300" xr:uid="{00000000-0005-0000-0000-0000D2380000}"/>
    <cellStyle name="Entrada 4 3 2 2 2 3" xfId="22296" xr:uid="{00000000-0005-0000-0000-0000D3380000}"/>
    <cellStyle name="Entrada 4 3 2 2 2 4" xfId="19550" xr:uid="{00000000-0005-0000-0000-0000D4380000}"/>
    <cellStyle name="Entrada 4 3 2 2 2 5" xfId="33191" xr:uid="{00000000-0005-0000-0000-0000D5380000}"/>
    <cellStyle name="Entrada 4 3 2 2 2 6" xfId="36866" xr:uid="{00000000-0005-0000-0000-0000D6380000}"/>
    <cellStyle name="Entrada 4 3 2 2 2 7" xfId="39592" xr:uid="{00000000-0005-0000-0000-0000D7380000}"/>
    <cellStyle name="Entrada 4 3 2 2 3" xfId="11677" xr:uid="{00000000-0005-0000-0000-0000D8380000}"/>
    <cellStyle name="Entrada 4 3 2 2 4" xfId="18680" xr:uid="{00000000-0005-0000-0000-0000D9380000}"/>
    <cellStyle name="Entrada 4 3 2 2 5" xfId="19485" xr:uid="{00000000-0005-0000-0000-0000DA380000}"/>
    <cellStyle name="Entrada 4 3 2 2 6" xfId="26231" xr:uid="{00000000-0005-0000-0000-0000DB380000}"/>
    <cellStyle name="Entrada 4 3 2 2 7" xfId="30067" xr:uid="{00000000-0005-0000-0000-0000DC380000}"/>
    <cellStyle name="Entrada 4 3 2 2 8" xfId="26530" xr:uid="{00000000-0005-0000-0000-0000DD380000}"/>
    <cellStyle name="Entrada 4 3 2 2 9" xfId="9540" xr:uid="{00000000-0005-0000-0000-0000DE380000}"/>
    <cellStyle name="Entrada 4 3 2 3" xfId="3677" xr:uid="{00000000-0005-0000-0000-0000DF380000}"/>
    <cellStyle name="Entrada 4 3 2 3 2" xfId="6147" xr:uid="{00000000-0005-0000-0000-0000E0380000}"/>
    <cellStyle name="Entrada 4 3 2 3 2 2" xfId="15301" xr:uid="{00000000-0005-0000-0000-0000E1380000}"/>
    <cellStyle name="Entrada 4 3 2 3 2 3" xfId="22297" xr:uid="{00000000-0005-0000-0000-0000E2380000}"/>
    <cellStyle name="Entrada 4 3 2 3 2 4" xfId="23355" xr:uid="{00000000-0005-0000-0000-0000E3380000}"/>
    <cellStyle name="Entrada 4 3 2 3 2 5" xfId="33192" xr:uid="{00000000-0005-0000-0000-0000E4380000}"/>
    <cellStyle name="Entrada 4 3 2 3 2 6" xfId="36867" xr:uid="{00000000-0005-0000-0000-0000E5380000}"/>
    <cellStyle name="Entrada 4 3 2 3 2 7" xfId="39593" xr:uid="{00000000-0005-0000-0000-0000E6380000}"/>
    <cellStyle name="Entrada 4 3 2 3 3" xfId="12831" xr:uid="{00000000-0005-0000-0000-0000E7380000}"/>
    <cellStyle name="Entrada 4 3 2 3 4" xfId="19830" xr:uid="{00000000-0005-0000-0000-0000E8380000}"/>
    <cellStyle name="Entrada 4 3 2 3 5" xfId="25402" xr:uid="{00000000-0005-0000-0000-0000E9380000}"/>
    <cellStyle name="Entrada 4 3 2 3 6" xfId="26563" xr:uid="{00000000-0005-0000-0000-0000EA380000}"/>
    <cellStyle name="Entrada 4 3 2 3 7" xfId="19377" xr:uid="{00000000-0005-0000-0000-0000EB380000}"/>
    <cellStyle name="Entrada 4 3 2 3 8" xfId="31885" xr:uid="{00000000-0005-0000-0000-0000EC380000}"/>
    <cellStyle name="Entrada 4 3 2 3 9" xfId="26479" xr:uid="{00000000-0005-0000-0000-0000ED380000}"/>
    <cellStyle name="Entrada 4 3 2 4" xfId="4184" xr:uid="{00000000-0005-0000-0000-0000EE380000}"/>
    <cellStyle name="Entrada 4 3 2 4 2" xfId="6148" xr:uid="{00000000-0005-0000-0000-0000EF380000}"/>
    <cellStyle name="Entrada 4 3 2 4 2 2" xfId="15302" xr:uid="{00000000-0005-0000-0000-0000F0380000}"/>
    <cellStyle name="Entrada 4 3 2 4 2 3" xfId="22298" xr:uid="{00000000-0005-0000-0000-0000F1380000}"/>
    <cellStyle name="Entrada 4 3 2 4 2 4" xfId="23388" xr:uid="{00000000-0005-0000-0000-0000F2380000}"/>
    <cellStyle name="Entrada 4 3 2 4 2 5" xfId="33193" xr:uid="{00000000-0005-0000-0000-0000F3380000}"/>
    <cellStyle name="Entrada 4 3 2 4 2 6" xfId="36868" xr:uid="{00000000-0005-0000-0000-0000F4380000}"/>
    <cellStyle name="Entrada 4 3 2 4 2 7" xfId="39594" xr:uid="{00000000-0005-0000-0000-0000F5380000}"/>
    <cellStyle name="Entrada 4 3 2 4 3" xfId="13338" xr:uid="{00000000-0005-0000-0000-0000F6380000}"/>
    <cellStyle name="Entrada 4 3 2 4 4" xfId="20336" xr:uid="{00000000-0005-0000-0000-0000F7380000}"/>
    <cellStyle name="Entrada 4 3 2 4 5" xfId="27740" xr:uid="{00000000-0005-0000-0000-0000F8380000}"/>
    <cellStyle name="Entrada 4 3 2 4 6" xfId="23076" xr:uid="{00000000-0005-0000-0000-0000F9380000}"/>
    <cellStyle name="Entrada 4 3 2 4 7" xfId="29521" xr:uid="{00000000-0005-0000-0000-0000FA380000}"/>
    <cellStyle name="Entrada 4 3 2 4 8" xfId="31696" xr:uid="{00000000-0005-0000-0000-0000FB380000}"/>
    <cellStyle name="Entrada 4 3 2 4 9" xfId="35376" xr:uid="{00000000-0005-0000-0000-0000FC380000}"/>
    <cellStyle name="Entrada 4 3 2 5" xfId="3867" xr:uid="{00000000-0005-0000-0000-0000FD380000}"/>
    <cellStyle name="Entrada 4 3 2 5 2" xfId="6149" xr:uid="{00000000-0005-0000-0000-0000FE380000}"/>
    <cellStyle name="Entrada 4 3 2 5 2 2" xfId="15303" xr:uid="{00000000-0005-0000-0000-0000FF380000}"/>
    <cellStyle name="Entrada 4 3 2 5 2 3" xfId="22299" xr:uid="{00000000-0005-0000-0000-000000390000}"/>
    <cellStyle name="Entrada 4 3 2 5 2 4" xfId="29348" xr:uid="{00000000-0005-0000-0000-000001390000}"/>
    <cellStyle name="Entrada 4 3 2 5 2 5" xfId="33194" xr:uid="{00000000-0005-0000-0000-000002390000}"/>
    <cellStyle name="Entrada 4 3 2 5 2 6" xfId="36869" xr:uid="{00000000-0005-0000-0000-000003390000}"/>
    <cellStyle name="Entrada 4 3 2 5 2 7" xfId="39595" xr:uid="{00000000-0005-0000-0000-000004390000}"/>
    <cellStyle name="Entrada 4 3 2 5 3" xfId="13021" xr:uid="{00000000-0005-0000-0000-000005390000}"/>
    <cellStyle name="Entrada 4 3 2 5 4" xfId="20020" xr:uid="{00000000-0005-0000-0000-000006390000}"/>
    <cellStyle name="Entrada 4 3 2 5 5" xfId="17947" xr:uid="{00000000-0005-0000-0000-000007390000}"/>
    <cellStyle name="Entrada 4 3 2 5 6" xfId="17140" xr:uid="{00000000-0005-0000-0000-000008390000}"/>
    <cellStyle name="Entrada 4 3 2 5 7" xfId="22698" xr:uid="{00000000-0005-0000-0000-000009390000}"/>
    <cellStyle name="Entrada 4 3 2 5 8" xfId="33481" xr:uid="{00000000-0005-0000-0000-00000A390000}"/>
    <cellStyle name="Entrada 4 3 2 5 9" xfId="37150" xr:uid="{00000000-0005-0000-0000-00000B390000}"/>
    <cellStyle name="Entrada 4 3 2 6" xfId="4152" xr:uid="{00000000-0005-0000-0000-00000C390000}"/>
    <cellStyle name="Entrada 4 3 2 6 2" xfId="6150" xr:uid="{00000000-0005-0000-0000-00000D390000}"/>
    <cellStyle name="Entrada 4 3 2 6 2 2" xfId="15304" xr:uid="{00000000-0005-0000-0000-00000E390000}"/>
    <cellStyle name="Entrada 4 3 2 6 2 3" xfId="22300" xr:uid="{00000000-0005-0000-0000-00000F390000}"/>
    <cellStyle name="Entrada 4 3 2 6 2 4" xfId="29472" xr:uid="{00000000-0005-0000-0000-000010390000}"/>
    <cellStyle name="Entrada 4 3 2 6 2 5" xfId="33195" xr:uid="{00000000-0005-0000-0000-000011390000}"/>
    <cellStyle name="Entrada 4 3 2 6 2 6" xfId="36870" xr:uid="{00000000-0005-0000-0000-000012390000}"/>
    <cellStyle name="Entrada 4 3 2 6 2 7" xfId="39596" xr:uid="{00000000-0005-0000-0000-000013390000}"/>
    <cellStyle name="Entrada 4 3 2 6 3" xfId="13306" xr:uid="{00000000-0005-0000-0000-000014390000}"/>
    <cellStyle name="Entrada 4 3 2 6 4" xfId="20304" xr:uid="{00000000-0005-0000-0000-000015390000}"/>
    <cellStyle name="Entrada 4 3 2 6 5" xfId="23347" xr:uid="{00000000-0005-0000-0000-000016390000}"/>
    <cellStyle name="Entrada 4 3 2 6 6" xfId="25387" xr:uid="{00000000-0005-0000-0000-000017390000}"/>
    <cellStyle name="Entrada 4 3 2 6 7" xfId="17520" xr:uid="{00000000-0005-0000-0000-000018390000}"/>
    <cellStyle name="Entrada 4 3 2 6 8" xfId="30924" xr:uid="{00000000-0005-0000-0000-000019390000}"/>
    <cellStyle name="Entrada 4 3 2 6 9" xfId="31053" xr:uid="{00000000-0005-0000-0000-00001A390000}"/>
    <cellStyle name="Entrada 4 3 2 7" xfId="6145" xr:uid="{00000000-0005-0000-0000-00001B390000}"/>
    <cellStyle name="Entrada 4 3 2 7 2" xfId="15299" xr:uid="{00000000-0005-0000-0000-00001C390000}"/>
    <cellStyle name="Entrada 4 3 2 7 3" xfId="22295" xr:uid="{00000000-0005-0000-0000-00001D390000}"/>
    <cellStyle name="Entrada 4 3 2 7 4" xfId="23112" xr:uid="{00000000-0005-0000-0000-00001E390000}"/>
    <cellStyle name="Entrada 4 3 2 7 5" xfId="33190" xr:uid="{00000000-0005-0000-0000-00001F390000}"/>
    <cellStyle name="Entrada 4 3 2 7 6" xfId="36865" xr:uid="{00000000-0005-0000-0000-000020390000}"/>
    <cellStyle name="Entrada 4 3 2 7 7" xfId="39591" xr:uid="{00000000-0005-0000-0000-000021390000}"/>
    <cellStyle name="Entrada 4 3 2 8" xfId="10857" xr:uid="{00000000-0005-0000-0000-000022390000}"/>
    <cellStyle name="Entrada 4 3 2 9" xfId="9724" xr:uid="{00000000-0005-0000-0000-000023390000}"/>
    <cellStyle name="Entrada 4 3 3" xfId="2264" xr:uid="{00000000-0005-0000-0000-000024390000}"/>
    <cellStyle name="Entrada 4 3 3 10" xfId="17822" xr:uid="{00000000-0005-0000-0000-000025390000}"/>
    <cellStyle name="Entrada 4 3 3 11" xfId="29497" xr:uid="{00000000-0005-0000-0000-000026390000}"/>
    <cellStyle name="Entrada 4 3 3 12" xfId="23150" xr:uid="{00000000-0005-0000-0000-000027390000}"/>
    <cellStyle name="Entrada 4 3 3 13" xfId="29622" xr:uid="{00000000-0005-0000-0000-000028390000}"/>
    <cellStyle name="Entrada 4 3 3 14" xfId="25719" xr:uid="{00000000-0005-0000-0000-000029390000}"/>
    <cellStyle name="Entrada 4 3 3 2" xfId="2664" xr:uid="{00000000-0005-0000-0000-00002A390000}"/>
    <cellStyle name="Entrada 4 3 3 2 2" xfId="6152" xr:uid="{00000000-0005-0000-0000-00002B390000}"/>
    <cellStyle name="Entrada 4 3 3 2 2 2" xfId="15306" xr:uid="{00000000-0005-0000-0000-00002C390000}"/>
    <cellStyle name="Entrada 4 3 3 2 2 3" xfId="22302" xr:uid="{00000000-0005-0000-0000-00002D390000}"/>
    <cellStyle name="Entrada 4 3 3 2 2 4" xfId="24288" xr:uid="{00000000-0005-0000-0000-00002E390000}"/>
    <cellStyle name="Entrada 4 3 3 2 2 5" xfId="33197" xr:uid="{00000000-0005-0000-0000-00002F390000}"/>
    <cellStyle name="Entrada 4 3 3 2 2 6" xfId="36872" xr:uid="{00000000-0005-0000-0000-000030390000}"/>
    <cellStyle name="Entrada 4 3 3 2 2 7" xfId="39598" xr:uid="{00000000-0005-0000-0000-000031390000}"/>
    <cellStyle name="Entrada 4 3 3 2 3" xfId="11818" xr:uid="{00000000-0005-0000-0000-000032390000}"/>
    <cellStyle name="Entrada 4 3 3 2 4" xfId="18821" xr:uid="{00000000-0005-0000-0000-000033390000}"/>
    <cellStyle name="Entrada 4 3 3 2 5" xfId="24131" xr:uid="{00000000-0005-0000-0000-000034390000}"/>
    <cellStyle name="Entrada 4 3 3 2 6" xfId="17577" xr:uid="{00000000-0005-0000-0000-000035390000}"/>
    <cellStyle name="Entrada 4 3 3 2 7" xfId="29985" xr:uid="{00000000-0005-0000-0000-000036390000}"/>
    <cellStyle name="Entrada 4 3 3 2 8" xfId="33970" xr:uid="{00000000-0005-0000-0000-000037390000}"/>
    <cellStyle name="Entrada 4 3 3 2 9" xfId="37532" xr:uid="{00000000-0005-0000-0000-000038390000}"/>
    <cellStyle name="Entrada 4 3 3 3" xfId="3946" xr:uid="{00000000-0005-0000-0000-000039390000}"/>
    <cellStyle name="Entrada 4 3 3 3 2" xfId="6153" xr:uid="{00000000-0005-0000-0000-00003A390000}"/>
    <cellStyle name="Entrada 4 3 3 3 2 2" xfId="15307" xr:uid="{00000000-0005-0000-0000-00003B390000}"/>
    <cellStyle name="Entrada 4 3 3 3 2 3" xfId="22303" xr:uid="{00000000-0005-0000-0000-00003C390000}"/>
    <cellStyle name="Entrada 4 3 3 3 2 4" xfId="22893" xr:uid="{00000000-0005-0000-0000-00003D390000}"/>
    <cellStyle name="Entrada 4 3 3 3 2 5" xfId="33198" xr:uid="{00000000-0005-0000-0000-00003E390000}"/>
    <cellStyle name="Entrada 4 3 3 3 2 6" xfId="36873" xr:uid="{00000000-0005-0000-0000-00003F390000}"/>
    <cellStyle name="Entrada 4 3 3 3 2 7" xfId="39599" xr:uid="{00000000-0005-0000-0000-000040390000}"/>
    <cellStyle name="Entrada 4 3 3 3 3" xfId="13100" xr:uid="{00000000-0005-0000-0000-000041390000}"/>
    <cellStyle name="Entrada 4 3 3 3 4" xfId="20098" xr:uid="{00000000-0005-0000-0000-000042390000}"/>
    <cellStyle name="Entrada 4 3 3 3 5" xfId="27857" xr:uid="{00000000-0005-0000-0000-000043390000}"/>
    <cellStyle name="Entrada 4 3 3 3 6" xfId="23520" xr:uid="{00000000-0005-0000-0000-000044390000}"/>
    <cellStyle name="Entrada 4 3 3 3 7" xfId="26007" xr:uid="{00000000-0005-0000-0000-000045390000}"/>
    <cellStyle name="Entrada 4 3 3 3 8" xfId="30928" xr:uid="{00000000-0005-0000-0000-000046390000}"/>
    <cellStyle name="Entrada 4 3 3 3 9" xfId="34851" xr:uid="{00000000-0005-0000-0000-000047390000}"/>
    <cellStyle name="Entrada 4 3 3 4" xfId="4384" xr:uid="{00000000-0005-0000-0000-000048390000}"/>
    <cellStyle name="Entrada 4 3 3 4 2" xfId="6154" xr:uid="{00000000-0005-0000-0000-000049390000}"/>
    <cellStyle name="Entrada 4 3 3 4 2 2" xfId="15308" xr:uid="{00000000-0005-0000-0000-00004A390000}"/>
    <cellStyle name="Entrada 4 3 3 4 2 3" xfId="22304" xr:uid="{00000000-0005-0000-0000-00004B390000}"/>
    <cellStyle name="Entrada 4 3 3 4 2 4" xfId="27227" xr:uid="{00000000-0005-0000-0000-00004C390000}"/>
    <cellStyle name="Entrada 4 3 3 4 2 5" xfId="33199" xr:uid="{00000000-0005-0000-0000-00004D390000}"/>
    <cellStyle name="Entrada 4 3 3 4 2 6" xfId="36874" xr:uid="{00000000-0005-0000-0000-00004E390000}"/>
    <cellStyle name="Entrada 4 3 3 4 2 7" xfId="39600" xr:uid="{00000000-0005-0000-0000-00004F390000}"/>
    <cellStyle name="Entrada 4 3 3 4 3" xfId="13538" xr:uid="{00000000-0005-0000-0000-000050390000}"/>
    <cellStyle name="Entrada 4 3 3 4 4" xfId="20536" xr:uid="{00000000-0005-0000-0000-000051390000}"/>
    <cellStyle name="Entrada 4 3 3 4 5" xfId="17571" xr:uid="{00000000-0005-0000-0000-000052390000}"/>
    <cellStyle name="Entrada 4 3 3 4 6" xfId="18367" xr:uid="{00000000-0005-0000-0000-000053390000}"/>
    <cellStyle name="Entrada 4 3 3 4 7" xfId="18350" xr:uid="{00000000-0005-0000-0000-000054390000}"/>
    <cellStyle name="Entrada 4 3 3 4 8" xfId="31862" xr:uid="{00000000-0005-0000-0000-000055390000}"/>
    <cellStyle name="Entrada 4 3 3 4 9" xfId="35516" xr:uid="{00000000-0005-0000-0000-000056390000}"/>
    <cellStyle name="Entrada 4 3 3 5" xfId="4638" xr:uid="{00000000-0005-0000-0000-000057390000}"/>
    <cellStyle name="Entrada 4 3 3 5 2" xfId="6155" xr:uid="{00000000-0005-0000-0000-000058390000}"/>
    <cellStyle name="Entrada 4 3 3 5 2 2" xfId="15309" xr:uid="{00000000-0005-0000-0000-000059390000}"/>
    <cellStyle name="Entrada 4 3 3 5 2 3" xfId="22305" xr:uid="{00000000-0005-0000-0000-00005A390000}"/>
    <cellStyle name="Entrada 4 3 3 5 2 4" xfId="28192" xr:uid="{00000000-0005-0000-0000-00005B390000}"/>
    <cellStyle name="Entrada 4 3 3 5 2 5" xfId="33200" xr:uid="{00000000-0005-0000-0000-00005C390000}"/>
    <cellStyle name="Entrada 4 3 3 5 2 6" xfId="36875" xr:uid="{00000000-0005-0000-0000-00005D390000}"/>
    <cellStyle name="Entrada 4 3 3 5 2 7" xfId="39601" xr:uid="{00000000-0005-0000-0000-00005E390000}"/>
    <cellStyle name="Entrada 4 3 3 5 3" xfId="13792" xr:uid="{00000000-0005-0000-0000-00005F390000}"/>
    <cellStyle name="Entrada 4 3 3 5 4" xfId="20790" xr:uid="{00000000-0005-0000-0000-000060390000}"/>
    <cellStyle name="Entrada 4 3 3 5 5" xfId="27518" xr:uid="{00000000-0005-0000-0000-000061390000}"/>
    <cellStyle name="Entrada 4 3 3 5 6" xfId="22706" xr:uid="{00000000-0005-0000-0000-000062390000}"/>
    <cellStyle name="Entrada 4 3 3 5 7" xfId="26823" xr:uid="{00000000-0005-0000-0000-000063390000}"/>
    <cellStyle name="Entrada 4 3 3 5 8" xfId="31782" xr:uid="{00000000-0005-0000-0000-000064390000}"/>
    <cellStyle name="Entrada 4 3 3 5 9" xfId="35462" xr:uid="{00000000-0005-0000-0000-000065390000}"/>
    <cellStyle name="Entrada 4 3 3 6" xfId="4884" xr:uid="{00000000-0005-0000-0000-000066390000}"/>
    <cellStyle name="Entrada 4 3 3 6 2" xfId="6156" xr:uid="{00000000-0005-0000-0000-000067390000}"/>
    <cellStyle name="Entrada 4 3 3 6 2 2" xfId="15310" xr:uid="{00000000-0005-0000-0000-000068390000}"/>
    <cellStyle name="Entrada 4 3 3 6 2 3" xfId="22306" xr:uid="{00000000-0005-0000-0000-000069390000}"/>
    <cellStyle name="Entrada 4 3 3 6 2 4" xfId="27205" xr:uid="{00000000-0005-0000-0000-00006A390000}"/>
    <cellStyle name="Entrada 4 3 3 6 2 5" xfId="33201" xr:uid="{00000000-0005-0000-0000-00006B390000}"/>
    <cellStyle name="Entrada 4 3 3 6 2 6" xfId="36876" xr:uid="{00000000-0005-0000-0000-00006C390000}"/>
    <cellStyle name="Entrada 4 3 3 6 2 7" xfId="39602" xr:uid="{00000000-0005-0000-0000-00006D390000}"/>
    <cellStyle name="Entrada 4 3 3 6 3" xfId="14038" xr:uid="{00000000-0005-0000-0000-00006E390000}"/>
    <cellStyle name="Entrada 4 3 3 6 4" xfId="21036" xr:uid="{00000000-0005-0000-0000-00006F390000}"/>
    <cellStyle name="Entrada 4 3 3 6 5" xfId="27397" xr:uid="{00000000-0005-0000-0000-000070390000}"/>
    <cellStyle name="Entrada 4 3 3 6 6" xfId="24446" xr:uid="{00000000-0005-0000-0000-000071390000}"/>
    <cellStyle name="Entrada 4 3 3 6 7" xfId="31930" xr:uid="{00000000-0005-0000-0000-000072390000}"/>
    <cellStyle name="Entrada 4 3 3 6 8" xfId="35608" xr:uid="{00000000-0005-0000-0000-000073390000}"/>
    <cellStyle name="Entrada 4 3 3 6 9" xfId="38519" xr:uid="{00000000-0005-0000-0000-000074390000}"/>
    <cellStyle name="Entrada 4 3 3 7" xfId="6151" xr:uid="{00000000-0005-0000-0000-000075390000}"/>
    <cellStyle name="Entrada 4 3 3 7 2" xfId="15305" xr:uid="{00000000-0005-0000-0000-000076390000}"/>
    <cellStyle name="Entrada 4 3 3 7 3" xfId="22301" xr:uid="{00000000-0005-0000-0000-000077390000}"/>
    <cellStyle name="Entrada 4 3 3 7 4" xfId="24852" xr:uid="{00000000-0005-0000-0000-000078390000}"/>
    <cellStyle name="Entrada 4 3 3 7 5" xfId="33196" xr:uid="{00000000-0005-0000-0000-000079390000}"/>
    <cellStyle name="Entrada 4 3 3 7 6" xfId="36871" xr:uid="{00000000-0005-0000-0000-00007A390000}"/>
    <cellStyle name="Entrada 4 3 3 7 7" xfId="39597" xr:uid="{00000000-0005-0000-0000-00007B390000}"/>
    <cellStyle name="Entrada 4 3 3 8" xfId="11418" xr:uid="{00000000-0005-0000-0000-00007C390000}"/>
    <cellStyle name="Entrada 4 3 3 9" xfId="18421" xr:uid="{00000000-0005-0000-0000-00007D390000}"/>
    <cellStyle name="Entrada 4 3 4" xfId="1775" xr:uid="{00000000-0005-0000-0000-00007E390000}"/>
    <cellStyle name="Entrada 4 3 4 10" xfId="28615" xr:uid="{00000000-0005-0000-0000-00007F390000}"/>
    <cellStyle name="Entrada 4 3 4 11" xfId="23330" xr:uid="{00000000-0005-0000-0000-000080390000}"/>
    <cellStyle name="Entrada 4 3 4 12" xfId="30946" xr:uid="{00000000-0005-0000-0000-000081390000}"/>
    <cellStyle name="Entrada 4 3 4 13" xfId="29025" xr:uid="{00000000-0005-0000-0000-000082390000}"/>
    <cellStyle name="Entrada 4 3 4 14" xfId="29607" xr:uid="{00000000-0005-0000-0000-000083390000}"/>
    <cellStyle name="Entrada 4 3 4 2" xfId="2539" xr:uid="{00000000-0005-0000-0000-000084390000}"/>
    <cellStyle name="Entrada 4 3 4 2 2" xfId="6158" xr:uid="{00000000-0005-0000-0000-000085390000}"/>
    <cellStyle name="Entrada 4 3 4 2 2 2" xfId="15312" xr:uid="{00000000-0005-0000-0000-000086390000}"/>
    <cellStyle name="Entrada 4 3 4 2 2 3" xfId="22308" xr:uid="{00000000-0005-0000-0000-000087390000}"/>
    <cellStyle name="Entrada 4 3 4 2 2 4" xfId="17756" xr:uid="{00000000-0005-0000-0000-000088390000}"/>
    <cellStyle name="Entrada 4 3 4 2 2 5" xfId="33203" xr:uid="{00000000-0005-0000-0000-000089390000}"/>
    <cellStyle name="Entrada 4 3 4 2 2 6" xfId="36878" xr:uid="{00000000-0005-0000-0000-00008A390000}"/>
    <cellStyle name="Entrada 4 3 4 2 2 7" xfId="39604" xr:uid="{00000000-0005-0000-0000-00008B390000}"/>
    <cellStyle name="Entrada 4 3 4 2 3" xfId="11693" xr:uid="{00000000-0005-0000-0000-00008C390000}"/>
    <cellStyle name="Entrada 4 3 4 2 4" xfId="18696" xr:uid="{00000000-0005-0000-0000-00008D390000}"/>
    <cellStyle name="Entrada 4 3 4 2 5" xfId="9626" xr:uid="{00000000-0005-0000-0000-00008E390000}"/>
    <cellStyle name="Entrada 4 3 4 2 6" xfId="26239" xr:uid="{00000000-0005-0000-0000-00008F390000}"/>
    <cellStyle name="Entrada 4 3 4 2 7" xfId="30059" xr:uid="{00000000-0005-0000-0000-000090390000}"/>
    <cellStyle name="Entrada 4 3 4 2 8" xfId="34036" xr:uid="{00000000-0005-0000-0000-000091390000}"/>
    <cellStyle name="Entrada 4 3 4 2 9" xfId="37598" xr:uid="{00000000-0005-0000-0000-000092390000}"/>
    <cellStyle name="Entrada 4 3 4 3" xfId="3701" xr:uid="{00000000-0005-0000-0000-000093390000}"/>
    <cellStyle name="Entrada 4 3 4 3 2" xfId="6159" xr:uid="{00000000-0005-0000-0000-000094390000}"/>
    <cellStyle name="Entrada 4 3 4 3 2 2" xfId="15313" xr:uid="{00000000-0005-0000-0000-000095390000}"/>
    <cellStyle name="Entrada 4 3 4 3 2 3" xfId="22309" xr:uid="{00000000-0005-0000-0000-000096390000}"/>
    <cellStyle name="Entrada 4 3 4 3 2 4" xfId="27230" xr:uid="{00000000-0005-0000-0000-000097390000}"/>
    <cellStyle name="Entrada 4 3 4 3 2 5" xfId="33204" xr:uid="{00000000-0005-0000-0000-000098390000}"/>
    <cellStyle name="Entrada 4 3 4 3 2 6" xfId="36879" xr:uid="{00000000-0005-0000-0000-000099390000}"/>
    <cellStyle name="Entrada 4 3 4 3 2 7" xfId="39605" xr:uid="{00000000-0005-0000-0000-00009A390000}"/>
    <cellStyle name="Entrada 4 3 4 3 3" xfId="12855" xr:uid="{00000000-0005-0000-0000-00009B390000}"/>
    <cellStyle name="Entrada 4 3 4 3 4" xfId="19854" xr:uid="{00000000-0005-0000-0000-00009C390000}"/>
    <cellStyle name="Entrada 4 3 4 3 5" xfId="27979" xr:uid="{00000000-0005-0000-0000-00009D390000}"/>
    <cellStyle name="Entrada 4 3 4 3 6" xfId="24518" xr:uid="{00000000-0005-0000-0000-00009E390000}"/>
    <cellStyle name="Entrada 4 3 4 3 7" xfId="17109" xr:uid="{00000000-0005-0000-0000-00009F390000}"/>
    <cellStyle name="Entrada 4 3 4 3 8" xfId="25792" xr:uid="{00000000-0005-0000-0000-0000A0390000}"/>
    <cellStyle name="Entrada 4 3 4 3 9" xfId="18315" xr:uid="{00000000-0005-0000-0000-0000A1390000}"/>
    <cellStyle name="Entrada 4 3 4 4" xfId="4211" xr:uid="{00000000-0005-0000-0000-0000A2390000}"/>
    <cellStyle name="Entrada 4 3 4 4 2" xfId="6160" xr:uid="{00000000-0005-0000-0000-0000A3390000}"/>
    <cellStyle name="Entrada 4 3 4 4 2 2" xfId="15314" xr:uid="{00000000-0005-0000-0000-0000A4390000}"/>
    <cellStyle name="Entrada 4 3 4 4 2 3" xfId="22310" xr:uid="{00000000-0005-0000-0000-0000A5390000}"/>
    <cellStyle name="Entrada 4 3 4 4 2 4" xfId="9992" xr:uid="{00000000-0005-0000-0000-0000A6390000}"/>
    <cellStyle name="Entrada 4 3 4 4 2 5" xfId="33205" xr:uid="{00000000-0005-0000-0000-0000A7390000}"/>
    <cellStyle name="Entrada 4 3 4 4 2 6" xfId="36880" xr:uid="{00000000-0005-0000-0000-0000A8390000}"/>
    <cellStyle name="Entrada 4 3 4 4 2 7" xfId="39606" xr:uid="{00000000-0005-0000-0000-0000A9390000}"/>
    <cellStyle name="Entrada 4 3 4 4 3" xfId="13365" xr:uid="{00000000-0005-0000-0000-0000AA390000}"/>
    <cellStyle name="Entrada 4 3 4 4 4" xfId="20363" xr:uid="{00000000-0005-0000-0000-0000AB390000}"/>
    <cellStyle name="Entrada 4 3 4 4 5" xfId="17739" xr:uid="{00000000-0005-0000-0000-0000AC390000}"/>
    <cellStyle name="Entrada 4 3 4 4 6" xfId="28551" xr:uid="{00000000-0005-0000-0000-0000AD390000}"/>
    <cellStyle name="Entrada 4 3 4 4 7" xfId="26470" xr:uid="{00000000-0005-0000-0000-0000AE390000}"/>
    <cellStyle name="Entrada 4 3 4 4 8" xfId="33365" xr:uid="{00000000-0005-0000-0000-0000AF390000}"/>
    <cellStyle name="Entrada 4 3 4 4 9" xfId="37040" xr:uid="{00000000-0005-0000-0000-0000B0390000}"/>
    <cellStyle name="Entrada 4 3 4 5" xfId="3121" xr:uid="{00000000-0005-0000-0000-0000B1390000}"/>
    <cellStyle name="Entrada 4 3 4 5 2" xfId="6161" xr:uid="{00000000-0005-0000-0000-0000B2390000}"/>
    <cellStyle name="Entrada 4 3 4 5 2 2" xfId="15315" xr:uid="{00000000-0005-0000-0000-0000B3390000}"/>
    <cellStyle name="Entrada 4 3 4 5 2 3" xfId="22311" xr:uid="{00000000-0005-0000-0000-0000B4390000}"/>
    <cellStyle name="Entrada 4 3 4 5 2 4" xfId="28877" xr:uid="{00000000-0005-0000-0000-0000B5390000}"/>
    <cellStyle name="Entrada 4 3 4 5 2 5" xfId="33206" xr:uid="{00000000-0005-0000-0000-0000B6390000}"/>
    <cellStyle name="Entrada 4 3 4 5 2 6" xfId="36881" xr:uid="{00000000-0005-0000-0000-0000B7390000}"/>
    <cellStyle name="Entrada 4 3 4 5 2 7" xfId="39607" xr:uid="{00000000-0005-0000-0000-0000B8390000}"/>
    <cellStyle name="Entrada 4 3 4 5 3" xfId="12275" xr:uid="{00000000-0005-0000-0000-0000B9390000}"/>
    <cellStyle name="Entrada 4 3 4 5 4" xfId="19278" xr:uid="{00000000-0005-0000-0000-0000BA390000}"/>
    <cellStyle name="Entrada 4 3 4 5 5" xfId="17434" xr:uid="{00000000-0005-0000-0000-0000BB390000}"/>
    <cellStyle name="Entrada 4 3 4 5 6" xfId="28092" xr:uid="{00000000-0005-0000-0000-0000BC390000}"/>
    <cellStyle name="Entrada 4 3 4 5 7" xfId="29779" xr:uid="{00000000-0005-0000-0000-0000BD390000}"/>
    <cellStyle name="Entrada 4 3 4 5 8" xfId="33756" xr:uid="{00000000-0005-0000-0000-0000BE390000}"/>
    <cellStyle name="Entrada 4 3 4 5 9" xfId="37318" xr:uid="{00000000-0005-0000-0000-0000BF390000}"/>
    <cellStyle name="Entrada 4 3 4 6" xfId="4135" xr:uid="{00000000-0005-0000-0000-0000C0390000}"/>
    <cellStyle name="Entrada 4 3 4 6 2" xfId="6162" xr:uid="{00000000-0005-0000-0000-0000C1390000}"/>
    <cellStyle name="Entrada 4 3 4 6 2 2" xfId="15316" xr:uid="{00000000-0005-0000-0000-0000C2390000}"/>
    <cellStyle name="Entrada 4 3 4 6 2 3" xfId="22312" xr:uid="{00000000-0005-0000-0000-0000C3390000}"/>
    <cellStyle name="Entrada 4 3 4 6 2 4" xfId="27229" xr:uid="{00000000-0005-0000-0000-0000C4390000}"/>
    <cellStyle name="Entrada 4 3 4 6 2 5" xfId="33207" xr:uid="{00000000-0005-0000-0000-0000C5390000}"/>
    <cellStyle name="Entrada 4 3 4 6 2 6" xfId="36882" xr:uid="{00000000-0005-0000-0000-0000C6390000}"/>
    <cellStyle name="Entrada 4 3 4 6 2 7" xfId="39608" xr:uid="{00000000-0005-0000-0000-0000C7390000}"/>
    <cellStyle name="Entrada 4 3 4 6 3" xfId="13289" xr:uid="{00000000-0005-0000-0000-0000C8390000}"/>
    <cellStyle name="Entrada 4 3 4 6 4" xfId="20287" xr:uid="{00000000-0005-0000-0000-0000C9390000}"/>
    <cellStyle name="Entrada 4 3 4 6 5" xfId="22469" xr:uid="{00000000-0005-0000-0000-0000CA390000}"/>
    <cellStyle name="Entrada 4 3 4 6 6" xfId="10069" xr:uid="{00000000-0005-0000-0000-0000CB390000}"/>
    <cellStyle name="Entrada 4 3 4 6 7" xfId="17128" xr:uid="{00000000-0005-0000-0000-0000CC390000}"/>
    <cellStyle name="Entrada 4 3 4 6 8" xfId="33401" xr:uid="{00000000-0005-0000-0000-0000CD390000}"/>
    <cellStyle name="Entrada 4 3 4 6 9" xfId="37076" xr:uid="{00000000-0005-0000-0000-0000CE390000}"/>
    <cellStyle name="Entrada 4 3 4 7" xfId="6157" xr:uid="{00000000-0005-0000-0000-0000CF390000}"/>
    <cellStyle name="Entrada 4 3 4 7 2" xfId="15311" xr:uid="{00000000-0005-0000-0000-0000D0390000}"/>
    <cellStyle name="Entrada 4 3 4 7 3" xfId="22307" xr:uid="{00000000-0005-0000-0000-0000D1390000}"/>
    <cellStyle name="Entrada 4 3 4 7 4" xfId="28627" xr:uid="{00000000-0005-0000-0000-0000D2390000}"/>
    <cellStyle name="Entrada 4 3 4 7 5" xfId="33202" xr:uid="{00000000-0005-0000-0000-0000D3390000}"/>
    <cellStyle name="Entrada 4 3 4 7 6" xfId="36877" xr:uid="{00000000-0005-0000-0000-0000D4390000}"/>
    <cellStyle name="Entrada 4 3 4 7 7" xfId="39603" xr:uid="{00000000-0005-0000-0000-0000D5390000}"/>
    <cellStyle name="Entrada 4 3 4 8" xfId="10929" xr:uid="{00000000-0005-0000-0000-0000D6390000}"/>
    <cellStyle name="Entrada 4 3 4 9" xfId="9618" xr:uid="{00000000-0005-0000-0000-0000D7390000}"/>
    <cellStyle name="Entrada 4 3 5" xfId="2240" xr:uid="{00000000-0005-0000-0000-0000D8390000}"/>
    <cellStyle name="Entrada 4 3 5 10" xfId="17865" xr:uid="{00000000-0005-0000-0000-0000D9390000}"/>
    <cellStyle name="Entrada 4 3 5 11" xfId="25064" xr:uid="{00000000-0005-0000-0000-0000DA390000}"/>
    <cellStyle name="Entrada 4 3 5 12" xfId="30210" xr:uid="{00000000-0005-0000-0000-0000DB390000}"/>
    <cellStyle name="Entrada 4 3 5 13" xfId="34185" xr:uid="{00000000-0005-0000-0000-0000DC390000}"/>
    <cellStyle name="Entrada 4 3 5 14" xfId="37747" xr:uid="{00000000-0005-0000-0000-0000DD390000}"/>
    <cellStyle name="Entrada 4 3 5 2" xfId="2640" xr:uid="{00000000-0005-0000-0000-0000DE390000}"/>
    <cellStyle name="Entrada 4 3 5 2 2" xfId="6164" xr:uid="{00000000-0005-0000-0000-0000DF390000}"/>
    <cellStyle name="Entrada 4 3 5 2 2 2" xfId="15318" xr:uid="{00000000-0005-0000-0000-0000E0390000}"/>
    <cellStyle name="Entrada 4 3 5 2 2 3" xfId="22314" xr:uid="{00000000-0005-0000-0000-0000E1390000}"/>
    <cellStyle name="Entrada 4 3 5 2 2 4" xfId="24285" xr:uid="{00000000-0005-0000-0000-0000E2390000}"/>
    <cellStyle name="Entrada 4 3 5 2 2 5" xfId="33209" xr:uid="{00000000-0005-0000-0000-0000E3390000}"/>
    <cellStyle name="Entrada 4 3 5 2 2 6" xfId="36884" xr:uid="{00000000-0005-0000-0000-0000E4390000}"/>
    <cellStyle name="Entrada 4 3 5 2 2 7" xfId="39610" xr:uid="{00000000-0005-0000-0000-0000E5390000}"/>
    <cellStyle name="Entrada 4 3 5 2 3" xfId="11794" xr:uid="{00000000-0005-0000-0000-0000E6390000}"/>
    <cellStyle name="Entrada 4 3 5 2 4" xfId="18797" xr:uid="{00000000-0005-0000-0000-0000E7390000}"/>
    <cellStyle name="Entrada 4 3 5 2 5" xfId="17747" xr:uid="{00000000-0005-0000-0000-0000E8390000}"/>
    <cellStyle name="Entrada 4 3 5 2 6" xfId="26282" xr:uid="{00000000-0005-0000-0000-0000E9390000}"/>
    <cellStyle name="Entrada 4 3 5 2 7" xfId="30009" xr:uid="{00000000-0005-0000-0000-0000EA390000}"/>
    <cellStyle name="Entrada 4 3 5 2 8" xfId="33986" xr:uid="{00000000-0005-0000-0000-0000EB390000}"/>
    <cellStyle name="Entrada 4 3 5 2 9" xfId="37548" xr:uid="{00000000-0005-0000-0000-0000EC390000}"/>
    <cellStyle name="Entrada 4 3 5 3" xfId="3922" xr:uid="{00000000-0005-0000-0000-0000ED390000}"/>
    <cellStyle name="Entrada 4 3 5 3 2" xfId="6165" xr:uid="{00000000-0005-0000-0000-0000EE390000}"/>
    <cellStyle name="Entrada 4 3 5 3 2 2" xfId="15319" xr:uid="{00000000-0005-0000-0000-0000EF390000}"/>
    <cellStyle name="Entrada 4 3 5 3 2 3" xfId="22315" xr:uid="{00000000-0005-0000-0000-0000F0390000}"/>
    <cellStyle name="Entrada 4 3 5 3 2 4" xfId="28625" xr:uid="{00000000-0005-0000-0000-0000F1390000}"/>
    <cellStyle name="Entrada 4 3 5 3 2 5" xfId="33210" xr:uid="{00000000-0005-0000-0000-0000F2390000}"/>
    <cellStyle name="Entrada 4 3 5 3 2 6" xfId="36885" xr:uid="{00000000-0005-0000-0000-0000F3390000}"/>
    <cellStyle name="Entrada 4 3 5 3 2 7" xfId="39611" xr:uid="{00000000-0005-0000-0000-0000F4390000}"/>
    <cellStyle name="Entrada 4 3 5 3 3" xfId="13076" xr:uid="{00000000-0005-0000-0000-0000F5390000}"/>
    <cellStyle name="Entrada 4 3 5 3 4" xfId="20074" xr:uid="{00000000-0005-0000-0000-0000F6390000}"/>
    <cellStyle name="Entrada 4 3 5 3 5" xfId="27869" xr:uid="{00000000-0005-0000-0000-0000F7390000}"/>
    <cellStyle name="Entrada 4 3 5 3 6" xfId="29430" xr:uid="{00000000-0005-0000-0000-0000F8390000}"/>
    <cellStyle name="Entrada 4 3 5 3 7" xfId="17786" xr:uid="{00000000-0005-0000-0000-0000F9390000}"/>
    <cellStyle name="Entrada 4 3 5 3 8" xfId="23017" xr:uid="{00000000-0005-0000-0000-0000FA390000}"/>
    <cellStyle name="Entrada 4 3 5 3 9" xfId="31052" xr:uid="{00000000-0005-0000-0000-0000FB390000}"/>
    <cellStyle name="Entrada 4 3 5 4" xfId="4360" xr:uid="{00000000-0005-0000-0000-0000FC390000}"/>
    <cellStyle name="Entrada 4 3 5 4 2" xfId="6166" xr:uid="{00000000-0005-0000-0000-0000FD390000}"/>
    <cellStyle name="Entrada 4 3 5 4 2 2" xfId="15320" xr:uid="{00000000-0005-0000-0000-0000FE390000}"/>
    <cellStyle name="Entrada 4 3 5 4 2 3" xfId="22316" xr:uid="{00000000-0005-0000-0000-0000FF390000}"/>
    <cellStyle name="Entrada 4 3 5 4 2 4" xfId="29349" xr:uid="{00000000-0005-0000-0000-0000003A0000}"/>
    <cellStyle name="Entrada 4 3 5 4 2 5" xfId="33211" xr:uid="{00000000-0005-0000-0000-0000013A0000}"/>
    <cellStyle name="Entrada 4 3 5 4 2 6" xfId="36886" xr:uid="{00000000-0005-0000-0000-0000023A0000}"/>
    <cellStyle name="Entrada 4 3 5 4 2 7" xfId="39612" xr:uid="{00000000-0005-0000-0000-0000033A0000}"/>
    <cellStyle name="Entrada 4 3 5 4 3" xfId="13514" xr:uid="{00000000-0005-0000-0000-0000043A0000}"/>
    <cellStyle name="Entrada 4 3 5 4 4" xfId="20512" xr:uid="{00000000-0005-0000-0000-0000053A0000}"/>
    <cellStyle name="Entrada 4 3 5 4 5" xfId="24734" xr:uid="{00000000-0005-0000-0000-0000063A0000}"/>
    <cellStyle name="Entrada 4 3 5 4 6" xfId="24501" xr:uid="{00000000-0005-0000-0000-0000073A0000}"/>
    <cellStyle name="Entrada 4 3 5 4 7" xfId="24570" xr:uid="{00000000-0005-0000-0000-0000083A0000}"/>
    <cellStyle name="Entrada 4 3 5 4 8" xfId="31723" xr:uid="{00000000-0005-0000-0000-0000093A0000}"/>
    <cellStyle name="Entrada 4 3 5 4 9" xfId="35403" xr:uid="{00000000-0005-0000-0000-00000A3A0000}"/>
    <cellStyle name="Entrada 4 3 5 5" xfId="4614" xr:uid="{00000000-0005-0000-0000-00000B3A0000}"/>
    <cellStyle name="Entrada 4 3 5 5 2" xfId="6167" xr:uid="{00000000-0005-0000-0000-00000C3A0000}"/>
    <cellStyle name="Entrada 4 3 5 5 2 2" xfId="15321" xr:uid="{00000000-0005-0000-0000-00000D3A0000}"/>
    <cellStyle name="Entrada 4 3 5 5 2 3" xfId="22317" xr:uid="{00000000-0005-0000-0000-00000E3A0000}"/>
    <cellStyle name="Entrada 4 3 5 5 2 4" xfId="10169" xr:uid="{00000000-0005-0000-0000-00000F3A0000}"/>
    <cellStyle name="Entrada 4 3 5 5 2 5" xfId="33212" xr:uid="{00000000-0005-0000-0000-0000103A0000}"/>
    <cellStyle name="Entrada 4 3 5 5 2 6" xfId="36887" xr:uid="{00000000-0005-0000-0000-0000113A0000}"/>
    <cellStyle name="Entrada 4 3 5 5 2 7" xfId="39613" xr:uid="{00000000-0005-0000-0000-0000123A0000}"/>
    <cellStyle name="Entrada 4 3 5 5 3" xfId="13768" xr:uid="{00000000-0005-0000-0000-0000133A0000}"/>
    <cellStyle name="Entrada 4 3 5 5 4" xfId="20766" xr:uid="{00000000-0005-0000-0000-0000143A0000}"/>
    <cellStyle name="Entrada 4 3 5 5 5" xfId="27522" xr:uid="{00000000-0005-0000-0000-0000153A0000}"/>
    <cellStyle name="Entrada 4 3 5 5 6" xfId="29436" xr:uid="{00000000-0005-0000-0000-0000163A0000}"/>
    <cellStyle name="Entrada 4 3 5 5 7" xfId="25874" xr:uid="{00000000-0005-0000-0000-0000173A0000}"/>
    <cellStyle name="Entrada 4 3 5 5 8" xfId="10194" xr:uid="{00000000-0005-0000-0000-0000183A0000}"/>
    <cellStyle name="Entrada 4 3 5 5 9" xfId="25385" xr:uid="{00000000-0005-0000-0000-0000193A0000}"/>
    <cellStyle name="Entrada 4 3 5 6" xfId="4860" xr:uid="{00000000-0005-0000-0000-00001A3A0000}"/>
    <cellStyle name="Entrada 4 3 5 6 2" xfId="6168" xr:uid="{00000000-0005-0000-0000-00001B3A0000}"/>
    <cellStyle name="Entrada 4 3 5 6 2 2" xfId="15322" xr:uid="{00000000-0005-0000-0000-00001C3A0000}"/>
    <cellStyle name="Entrada 4 3 5 6 2 3" xfId="22318" xr:uid="{00000000-0005-0000-0000-00001D3A0000}"/>
    <cellStyle name="Entrada 4 3 5 6 2 4" xfId="24850" xr:uid="{00000000-0005-0000-0000-00001E3A0000}"/>
    <cellStyle name="Entrada 4 3 5 6 2 5" xfId="33213" xr:uid="{00000000-0005-0000-0000-00001F3A0000}"/>
    <cellStyle name="Entrada 4 3 5 6 2 6" xfId="36888" xr:uid="{00000000-0005-0000-0000-0000203A0000}"/>
    <cellStyle name="Entrada 4 3 5 6 2 7" xfId="39614" xr:uid="{00000000-0005-0000-0000-0000213A0000}"/>
    <cellStyle name="Entrada 4 3 5 6 3" xfId="14014" xr:uid="{00000000-0005-0000-0000-0000223A0000}"/>
    <cellStyle name="Entrada 4 3 5 6 4" xfId="21012" xr:uid="{00000000-0005-0000-0000-0000233A0000}"/>
    <cellStyle name="Entrada 4 3 5 6 5" xfId="27408" xr:uid="{00000000-0005-0000-0000-0000243A0000}"/>
    <cellStyle name="Entrada 4 3 5 6 6" xfId="26752" xr:uid="{00000000-0005-0000-0000-0000253A0000}"/>
    <cellStyle name="Entrada 4 3 5 6 7" xfId="25983" xr:uid="{00000000-0005-0000-0000-0000263A0000}"/>
    <cellStyle name="Entrada 4 3 5 6 8" xfId="35584" xr:uid="{00000000-0005-0000-0000-0000273A0000}"/>
    <cellStyle name="Entrada 4 3 5 6 9" xfId="38495" xr:uid="{00000000-0005-0000-0000-0000283A0000}"/>
    <cellStyle name="Entrada 4 3 5 7" xfId="6163" xr:uid="{00000000-0005-0000-0000-0000293A0000}"/>
    <cellStyle name="Entrada 4 3 5 7 2" xfId="15317" xr:uid="{00000000-0005-0000-0000-00002A3A0000}"/>
    <cellStyle name="Entrada 4 3 5 7 3" xfId="22313" xr:uid="{00000000-0005-0000-0000-00002B3A0000}"/>
    <cellStyle name="Entrada 4 3 5 7 4" xfId="18179" xr:uid="{00000000-0005-0000-0000-00002C3A0000}"/>
    <cellStyle name="Entrada 4 3 5 7 5" xfId="33208" xr:uid="{00000000-0005-0000-0000-00002D3A0000}"/>
    <cellStyle name="Entrada 4 3 5 7 6" xfId="36883" xr:uid="{00000000-0005-0000-0000-00002E3A0000}"/>
    <cellStyle name="Entrada 4 3 5 7 7" xfId="39609" xr:uid="{00000000-0005-0000-0000-00002F3A0000}"/>
    <cellStyle name="Entrada 4 3 5 8" xfId="11394" xr:uid="{00000000-0005-0000-0000-0000303A0000}"/>
    <cellStyle name="Entrada 4 3 5 9" xfId="18397" xr:uid="{00000000-0005-0000-0000-0000313A0000}"/>
    <cellStyle name="Entrada 4 3 6" xfId="1637" xr:uid="{00000000-0005-0000-0000-0000323A0000}"/>
    <cellStyle name="Entrada 4 3 6 10" xfId="18168" xr:uid="{00000000-0005-0000-0000-0000333A0000}"/>
    <cellStyle name="Entrada 4 3 6 11" xfId="30996" xr:uid="{00000000-0005-0000-0000-0000343A0000}"/>
    <cellStyle name="Entrada 4 3 6 12" xfId="34926" xr:uid="{00000000-0005-0000-0000-0000353A0000}"/>
    <cellStyle name="Entrada 4 3 6 13" xfId="38389" xr:uid="{00000000-0005-0000-0000-0000363A0000}"/>
    <cellStyle name="Entrada 4 3 6 2" xfId="3293" xr:uid="{00000000-0005-0000-0000-0000373A0000}"/>
    <cellStyle name="Entrada 4 3 6 2 2" xfId="6170" xr:uid="{00000000-0005-0000-0000-0000383A0000}"/>
    <cellStyle name="Entrada 4 3 6 2 2 2" xfId="15324" xr:uid="{00000000-0005-0000-0000-0000393A0000}"/>
    <cellStyle name="Entrada 4 3 6 2 2 3" xfId="22320" xr:uid="{00000000-0005-0000-0000-00003A3A0000}"/>
    <cellStyle name="Entrada 4 3 6 2 2 4" xfId="28873" xr:uid="{00000000-0005-0000-0000-00003B3A0000}"/>
    <cellStyle name="Entrada 4 3 6 2 2 5" xfId="33215" xr:uid="{00000000-0005-0000-0000-00003C3A0000}"/>
    <cellStyle name="Entrada 4 3 6 2 2 6" xfId="36890" xr:uid="{00000000-0005-0000-0000-00003D3A0000}"/>
    <cellStyle name="Entrada 4 3 6 2 2 7" xfId="39616" xr:uid="{00000000-0005-0000-0000-00003E3A0000}"/>
    <cellStyle name="Entrada 4 3 6 2 3" xfId="12447" xr:uid="{00000000-0005-0000-0000-00003F3A0000}"/>
    <cellStyle name="Entrada 4 3 6 2 4" xfId="19449" xr:uid="{00000000-0005-0000-0000-0000403A0000}"/>
    <cellStyle name="Entrada 4 3 6 2 5" xfId="22554" xr:uid="{00000000-0005-0000-0000-0000413A0000}"/>
    <cellStyle name="Entrada 4 3 6 2 6" xfId="26465" xr:uid="{00000000-0005-0000-0000-0000423A0000}"/>
    <cellStyle name="Entrada 4 3 6 2 7" xfId="23280" xr:uid="{00000000-0005-0000-0000-0000433A0000}"/>
    <cellStyle name="Entrada 4 3 6 2 8" xfId="26610" xr:uid="{00000000-0005-0000-0000-0000443A0000}"/>
    <cellStyle name="Entrada 4 3 6 2 9" xfId="35554" xr:uid="{00000000-0005-0000-0000-0000453A0000}"/>
    <cellStyle name="Entrada 4 3 6 3" xfId="2839" xr:uid="{00000000-0005-0000-0000-0000463A0000}"/>
    <cellStyle name="Entrada 4 3 6 3 2" xfId="6171" xr:uid="{00000000-0005-0000-0000-0000473A0000}"/>
    <cellStyle name="Entrada 4 3 6 3 2 2" xfId="15325" xr:uid="{00000000-0005-0000-0000-0000483A0000}"/>
    <cellStyle name="Entrada 4 3 6 3 2 3" xfId="22321" xr:uid="{00000000-0005-0000-0000-0000493A0000}"/>
    <cellStyle name="Entrada 4 3 6 3 2 4" xfId="24851" xr:uid="{00000000-0005-0000-0000-00004A3A0000}"/>
    <cellStyle name="Entrada 4 3 6 3 2 5" xfId="33216" xr:uid="{00000000-0005-0000-0000-00004B3A0000}"/>
    <cellStyle name="Entrada 4 3 6 3 2 6" xfId="36891" xr:uid="{00000000-0005-0000-0000-00004C3A0000}"/>
    <cellStyle name="Entrada 4 3 6 3 2 7" xfId="39617" xr:uid="{00000000-0005-0000-0000-00004D3A0000}"/>
    <cellStyle name="Entrada 4 3 6 3 3" xfId="11993" xr:uid="{00000000-0005-0000-0000-00004E3A0000}"/>
    <cellStyle name="Entrada 4 3 6 3 4" xfId="18996" xr:uid="{00000000-0005-0000-0000-00004F3A0000}"/>
    <cellStyle name="Entrada 4 3 6 3 5" xfId="24219" xr:uid="{00000000-0005-0000-0000-0000503A0000}"/>
    <cellStyle name="Entrada 4 3 6 3 6" xfId="24558" xr:uid="{00000000-0005-0000-0000-0000513A0000}"/>
    <cellStyle name="Entrada 4 3 6 3 7" xfId="17321" xr:uid="{00000000-0005-0000-0000-0000523A0000}"/>
    <cellStyle name="Entrada 4 3 6 3 8" xfId="24086" xr:uid="{00000000-0005-0000-0000-0000533A0000}"/>
    <cellStyle name="Entrada 4 3 6 3 9" xfId="31423" xr:uid="{00000000-0005-0000-0000-0000543A0000}"/>
    <cellStyle name="Entrada 4 3 6 4" xfId="2895" xr:uid="{00000000-0005-0000-0000-0000553A0000}"/>
    <cellStyle name="Entrada 4 3 6 4 2" xfId="6172" xr:uid="{00000000-0005-0000-0000-0000563A0000}"/>
    <cellStyle name="Entrada 4 3 6 4 2 2" xfId="15326" xr:uid="{00000000-0005-0000-0000-0000573A0000}"/>
    <cellStyle name="Entrada 4 3 6 4 2 3" xfId="22322" xr:uid="{00000000-0005-0000-0000-0000583A0000}"/>
    <cellStyle name="Entrada 4 3 6 4 2 4" xfId="28193" xr:uid="{00000000-0005-0000-0000-0000593A0000}"/>
    <cellStyle name="Entrada 4 3 6 4 2 5" xfId="33217" xr:uid="{00000000-0005-0000-0000-00005A3A0000}"/>
    <cellStyle name="Entrada 4 3 6 4 2 6" xfId="36892" xr:uid="{00000000-0005-0000-0000-00005B3A0000}"/>
    <cellStyle name="Entrada 4 3 6 4 2 7" xfId="39618" xr:uid="{00000000-0005-0000-0000-00005C3A0000}"/>
    <cellStyle name="Entrada 4 3 6 4 3" xfId="12049" xr:uid="{00000000-0005-0000-0000-00005D3A0000}"/>
    <cellStyle name="Entrada 4 3 6 4 4" xfId="19052" xr:uid="{00000000-0005-0000-0000-00005E3A0000}"/>
    <cellStyle name="Entrada 4 3 6 4 5" xfId="28341" xr:uid="{00000000-0005-0000-0000-00005F3A0000}"/>
    <cellStyle name="Entrada 4 3 6 4 6" xfId="26367" xr:uid="{00000000-0005-0000-0000-0000603A0000}"/>
    <cellStyle name="Entrada 4 3 6 4 7" xfId="17040" xr:uid="{00000000-0005-0000-0000-0000613A0000}"/>
    <cellStyle name="Entrada 4 3 6 4 8" xfId="31549" xr:uid="{00000000-0005-0000-0000-0000623A0000}"/>
    <cellStyle name="Entrada 4 3 6 4 9" xfId="35253" xr:uid="{00000000-0005-0000-0000-0000633A0000}"/>
    <cellStyle name="Entrada 4 3 6 5" xfId="2920" xr:uid="{00000000-0005-0000-0000-0000643A0000}"/>
    <cellStyle name="Entrada 4 3 6 5 2" xfId="6173" xr:uid="{00000000-0005-0000-0000-0000653A0000}"/>
    <cellStyle name="Entrada 4 3 6 5 2 2" xfId="15327" xr:uid="{00000000-0005-0000-0000-0000663A0000}"/>
    <cellStyle name="Entrada 4 3 6 5 2 3" xfId="22323" xr:uid="{00000000-0005-0000-0000-0000673A0000}"/>
    <cellStyle name="Entrada 4 3 6 5 2 4" xfId="27231" xr:uid="{00000000-0005-0000-0000-0000683A0000}"/>
    <cellStyle name="Entrada 4 3 6 5 2 5" xfId="33218" xr:uid="{00000000-0005-0000-0000-0000693A0000}"/>
    <cellStyle name="Entrada 4 3 6 5 2 6" xfId="36893" xr:uid="{00000000-0005-0000-0000-00006A3A0000}"/>
    <cellStyle name="Entrada 4 3 6 5 2 7" xfId="39619" xr:uid="{00000000-0005-0000-0000-00006B3A0000}"/>
    <cellStyle name="Entrada 4 3 6 5 3" xfId="12074" xr:uid="{00000000-0005-0000-0000-00006C3A0000}"/>
    <cellStyle name="Entrada 4 3 6 5 4" xfId="19077" xr:uid="{00000000-0005-0000-0000-00006D3A0000}"/>
    <cellStyle name="Entrada 4 3 6 5 5" xfId="17744" xr:uid="{00000000-0005-0000-0000-00006E3A0000}"/>
    <cellStyle name="Entrada 4 3 6 5 6" xfId="9356" xr:uid="{00000000-0005-0000-0000-00006F3A0000}"/>
    <cellStyle name="Entrada 4 3 6 5 7" xfId="25913" xr:uid="{00000000-0005-0000-0000-0000703A0000}"/>
    <cellStyle name="Entrada 4 3 6 5 8" xfId="33847" xr:uid="{00000000-0005-0000-0000-0000713A0000}"/>
    <cellStyle name="Entrada 4 3 6 5 9" xfId="37409" xr:uid="{00000000-0005-0000-0000-0000723A0000}"/>
    <cellStyle name="Entrada 4 3 6 6" xfId="6169" xr:uid="{00000000-0005-0000-0000-0000733A0000}"/>
    <cellStyle name="Entrada 4 3 6 6 2" xfId="15323" xr:uid="{00000000-0005-0000-0000-0000743A0000}"/>
    <cellStyle name="Entrada 4 3 6 6 3" xfId="22319" xr:uid="{00000000-0005-0000-0000-0000753A0000}"/>
    <cellStyle name="Entrada 4 3 6 6 4" xfId="27228" xr:uid="{00000000-0005-0000-0000-0000763A0000}"/>
    <cellStyle name="Entrada 4 3 6 6 5" xfId="33214" xr:uid="{00000000-0005-0000-0000-0000773A0000}"/>
    <cellStyle name="Entrada 4 3 6 6 6" xfId="36889" xr:uid="{00000000-0005-0000-0000-0000783A0000}"/>
    <cellStyle name="Entrada 4 3 6 6 7" xfId="39615" xr:uid="{00000000-0005-0000-0000-0000793A0000}"/>
    <cellStyle name="Entrada 4 3 6 7" xfId="10791" xr:uid="{00000000-0005-0000-0000-00007A3A0000}"/>
    <cellStyle name="Entrada 4 3 6 8" xfId="9860" xr:uid="{00000000-0005-0000-0000-00007B3A0000}"/>
    <cellStyle name="Entrada 4 3 6 9" xfId="24469" xr:uid="{00000000-0005-0000-0000-00007C3A0000}"/>
    <cellStyle name="Entrada 4 3 7" xfId="2465" xr:uid="{00000000-0005-0000-0000-00007D3A0000}"/>
    <cellStyle name="Entrada 4 3 7 2" xfId="6174" xr:uid="{00000000-0005-0000-0000-00007E3A0000}"/>
    <cellStyle name="Entrada 4 3 7 2 2" xfId="15328" xr:uid="{00000000-0005-0000-0000-00007F3A0000}"/>
    <cellStyle name="Entrada 4 3 7 2 3" xfId="22324" xr:uid="{00000000-0005-0000-0000-0000803A0000}"/>
    <cellStyle name="Entrada 4 3 7 2 4" xfId="23478" xr:uid="{00000000-0005-0000-0000-0000813A0000}"/>
    <cellStyle name="Entrada 4 3 7 2 5" xfId="33219" xr:uid="{00000000-0005-0000-0000-0000823A0000}"/>
    <cellStyle name="Entrada 4 3 7 2 6" xfId="36894" xr:uid="{00000000-0005-0000-0000-0000833A0000}"/>
    <cellStyle name="Entrada 4 3 7 2 7" xfId="39620" xr:uid="{00000000-0005-0000-0000-0000843A0000}"/>
    <cellStyle name="Entrada 4 3 7 3" xfId="11619" xr:uid="{00000000-0005-0000-0000-0000853A0000}"/>
    <cellStyle name="Entrada 4 3 7 4" xfId="18622" xr:uid="{00000000-0005-0000-0000-0000863A0000}"/>
    <cellStyle name="Entrada 4 3 7 5" xfId="23247" xr:uid="{00000000-0005-0000-0000-0000873A0000}"/>
    <cellStyle name="Entrada 4 3 7 6" xfId="19574" xr:uid="{00000000-0005-0000-0000-0000883A0000}"/>
    <cellStyle name="Entrada 4 3 7 7" xfId="22428" xr:uid="{00000000-0005-0000-0000-0000893A0000}"/>
    <cellStyle name="Entrada 4 3 7 8" xfId="25702" xr:uid="{00000000-0005-0000-0000-00008A3A0000}"/>
    <cellStyle name="Entrada 4 3 7 9" xfId="34812" xr:uid="{00000000-0005-0000-0000-00008B3A0000}"/>
    <cellStyle name="Entrada 4 3 8" xfId="2944" xr:uid="{00000000-0005-0000-0000-00008C3A0000}"/>
    <cellStyle name="Entrada 4 3 8 2" xfId="6175" xr:uid="{00000000-0005-0000-0000-00008D3A0000}"/>
    <cellStyle name="Entrada 4 3 8 2 2" xfId="15329" xr:uid="{00000000-0005-0000-0000-00008E3A0000}"/>
    <cellStyle name="Entrada 4 3 8 2 3" xfId="22325" xr:uid="{00000000-0005-0000-0000-00008F3A0000}"/>
    <cellStyle name="Entrada 4 3 8 2 4" xfId="29350" xr:uid="{00000000-0005-0000-0000-0000903A0000}"/>
    <cellStyle name="Entrada 4 3 8 2 5" xfId="33220" xr:uid="{00000000-0005-0000-0000-0000913A0000}"/>
    <cellStyle name="Entrada 4 3 8 2 6" xfId="36895" xr:uid="{00000000-0005-0000-0000-0000923A0000}"/>
    <cellStyle name="Entrada 4 3 8 2 7" xfId="39621" xr:uid="{00000000-0005-0000-0000-0000933A0000}"/>
    <cellStyle name="Entrada 4 3 8 3" xfId="12098" xr:uid="{00000000-0005-0000-0000-0000943A0000}"/>
    <cellStyle name="Entrada 4 3 8 4" xfId="19101" xr:uid="{00000000-0005-0000-0000-0000953A0000}"/>
    <cellStyle name="Entrada 4 3 8 5" xfId="28317" xr:uid="{00000000-0005-0000-0000-0000963A0000}"/>
    <cellStyle name="Entrada 4 3 8 6" xfId="24556" xr:uid="{00000000-0005-0000-0000-0000973A0000}"/>
    <cellStyle name="Entrada 4 3 8 7" xfId="29862" xr:uid="{00000000-0005-0000-0000-0000983A0000}"/>
    <cellStyle name="Entrada 4 3 8 8" xfId="33823" xr:uid="{00000000-0005-0000-0000-0000993A0000}"/>
    <cellStyle name="Entrada 4 3 8 9" xfId="37385" xr:uid="{00000000-0005-0000-0000-00009A3A0000}"/>
    <cellStyle name="Entrada 4 3 9" xfId="3091" xr:uid="{00000000-0005-0000-0000-00009B3A0000}"/>
    <cellStyle name="Entrada 4 3 9 2" xfId="6176" xr:uid="{00000000-0005-0000-0000-00009C3A0000}"/>
    <cellStyle name="Entrada 4 3 9 2 2" xfId="15330" xr:uid="{00000000-0005-0000-0000-00009D3A0000}"/>
    <cellStyle name="Entrada 4 3 9 2 3" xfId="22326" xr:uid="{00000000-0005-0000-0000-00009E3A0000}"/>
    <cellStyle name="Entrada 4 3 9 2 4" xfId="29335" xr:uid="{00000000-0005-0000-0000-00009F3A0000}"/>
    <cellStyle name="Entrada 4 3 9 2 5" xfId="33221" xr:uid="{00000000-0005-0000-0000-0000A03A0000}"/>
    <cellStyle name="Entrada 4 3 9 2 6" xfId="36896" xr:uid="{00000000-0005-0000-0000-0000A13A0000}"/>
    <cellStyle name="Entrada 4 3 9 2 7" xfId="39622" xr:uid="{00000000-0005-0000-0000-0000A23A0000}"/>
    <cellStyle name="Entrada 4 3 9 3" xfId="12245" xr:uid="{00000000-0005-0000-0000-0000A33A0000}"/>
    <cellStyle name="Entrada 4 3 9 4" xfId="19248" xr:uid="{00000000-0005-0000-0000-0000A43A0000}"/>
    <cellStyle name="Entrada 4 3 9 5" xfId="22746" xr:uid="{00000000-0005-0000-0000-0000A53A0000}"/>
    <cellStyle name="Entrada 4 3 9 6" xfId="25431" xr:uid="{00000000-0005-0000-0000-0000A63A0000}"/>
    <cellStyle name="Entrada 4 3 9 7" xfId="29793" xr:uid="{00000000-0005-0000-0000-0000A73A0000}"/>
    <cellStyle name="Entrada 4 3 9 8" xfId="29665" xr:uid="{00000000-0005-0000-0000-0000A83A0000}"/>
    <cellStyle name="Entrada 4 3 9 9" xfId="33651" xr:uid="{00000000-0005-0000-0000-0000A93A0000}"/>
    <cellStyle name="Entrada 4 4" xfId="1838" xr:uid="{00000000-0005-0000-0000-0000AA3A0000}"/>
    <cellStyle name="Entrada 4 4 10" xfId="28580" xr:uid="{00000000-0005-0000-0000-0000AB3A0000}"/>
    <cellStyle name="Entrada 4 4 11" xfId="28743" xr:uid="{00000000-0005-0000-0000-0000AC3A0000}"/>
    <cellStyle name="Entrada 4 4 12" xfId="25722" xr:uid="{00000000-0005-0000-0000-0000AD3A0000}"/>
    <cellStyle name="Entrada 4 4 13" xfId="25767" xr:uid="{00000000-0005-0000-0000-0000AE3A0000}"/>
    <cellStyle name="Entrada 4 4 14" xfId="34947" xr:uid="{00000000-0005-0000-0000-0000AF3A0000}"/>
    <cellStyle name="Entrada 4 4 2" xfId="2560" xr:uid="{00000000-0005-0000-0000-0000B03A0000}"/>
    <cellStyle name="Entrada 4 4 2 2" xfId="6178" xr:uid="{00000000-0005-0000-0000-0000B13A0000}"/>
    <cellStyle name="Entrada 4 4 2 2 2" xfId="15332" xr:uid="{00000000-0005-0000-0000-0000B23A0000}"/>
    <cellStyle name="Entrada 4 4 2 2 3" xfId="22328" xr:uid="{00000000-0005-0000-0000-0000B33A0000}"/>
    <cellStyle name="Entrada 4 4 2 2 4" xfId="27235" xr:uid="{00000000-0005-0000-0000-0000B43A0000}"/>
    <cellStyle name="Entrada 4 4 2 2 5" xfId="33223" xr:uid="{00000000-0005-0000-0000-0000B53A0000}"/>
    <cellStyle name="Entrada 4 4 2 2 6" xfId="36898" xr:uid="{00000000-0005-0000-0000-0000B63A0000}"/>
    <cellStyle name="Entrada 4 4 2 2 7" xfId="39624" xr:uid="{00000000-0005-0000-0000-0000B73A0000}"/>
    <cellStyle name="Entrada 4 4 2 3" xfId="11714" xr:uid="{00000000-0005-0000-0000-0000B83A0000}"/>
    <cellStyle name="Entrada 4 4 2 4" xfId="18717" xr:uid="{00000000-0005-0000-0000-0000B93A0000}"/>
    <cellStyle name="Entrada 4 4 2 5" xfId="17581" xr:uid="{00000000-0005-0000-0000-0000BA3A0000}"/>
    <cellStyle name="Entrada 4 4 2 6" xfId="26249" xr:uid="{00000000-0005-0000-0000-0000BB3A0000}"/>
    <cellStyle name="Entrada 4 4 2 7" xfId="24426" xr:uid="{00000000-0005-0000-0000-0000BC3A0000}"/>
    <cellStyle name="Entrada 4 4 2 8" xfId="34029" xr:uid="{00000000-0005-0000-0000-0000BD3A0000}"/>
    <cellStyle name="Entrada 4 4 2 9" xfId="37591" xr:uid="{00000000-0005-0000-0000-0000BE3A0000}"/>
    <cellStyle name="Entrada 4 4 3" xfId="3742" xr:uid="{00000000-0005-0000-0000-0000BF3A0000}"/>
    <cellStyle name="Entrada 4 4 3 2" xfId="6179" xr:uid="{00000000-0005-0000-0000-0000C03A0000}"/>
    <cellStyle name="Entrada 4 4 3 2 2" xfId="15333" xr:uid="{00000000-0005-0000-0000-0000C13A0000}"/>
    <cellStyle name="Entrada 4 4 3 2 3" xfId="22329" xr:uid="{00000000-0005-0000-0000-0000C23A0000}"/>
    <cellStyle name="Entrada 4 4 3 2 4" xfId="24843" xr:uid="{00000000-0005-0000-0000-0000C33A0000}"/>
    <cellStyle name="Entrada 4 4 3 2 5" xfId="33224" xr:uid="{00000000-0005-0000-0000-0000C43A0000}"/>
    <cellStyle name="Entrada 4 4 3 2 6" xfId="36899" xr:uid="{00000000-0005-0000-0000-0000C53A0000}"/>
    <cellStyle name="Entrada 4 4 3 2 7" xfId="39625" xr:uid="{00000000-0005-0000-0000-0000C63A0000}"/>
    <cellStyle name="Entrada 4 4 3 3" xfId="12896" xr:uid="{00000000-0005-0000-0000-0000C73A0000}"/>
    <cellStyle name="Entrada 4 4 3 4" xfId="19895" xr:uid="{00000000-0005-0000-0000-0000C83A0000}"/>
    <cellStyle name="Entrada 4 4 3 5" xfId="17160" xr:uid="{00000000-0005-0000-0000-0000C93A0000}"/>
    <cellStyle name="Entrada 4 4 3 6" xfId="25475" xr:uid="{00000000-0005-0000-0000-0000CA3A0000}"/>
    <cellStyle name="Entrada 4 4 3 7" xfId="28100" xr:uid="{00000000-0005-0000-0000-0000CB3A0000}"/>
    <cellStyle name="Entrada 4 4 3 8" xfId="26057" xr:uid="{00000000-0005-0000-0000-0000CC3A0000}"/>
    <cellStyle name="Entrada 4 4 3 9" xfId="28220" xr:uid="{00000000-0005-0000-0000-0000CD3A0000}"/>
    <cellStyle name="Entrada 4 4 4" xfId="4241" xr:uid="{00000000-0005-0000-0000-0000CE3A0000}"/>
    <cellStyle name="Entrada 4 4 4 2" xfId="6180" xr:uid="{00000000-0005-0000-0000-0000CF3A0000}"/>
    <cellStyle name="Entrada 4 4 4 2 2" xfId="15334" xr:uid="{00000000-0005-0000-0000-0000D03A0000}"/>
    <cellStyle name="Entrada 4 4 4 2 3" xfId="22330" xr:uid="{00000000-0005-0000-0000-0000D13A0000}"/>
    <cellStyle name="Entrada 4 4 4 2 4" xfId="23225" xr:uid="{00000000-0005-0000-0000-0000D23A0000}"/>
    <cellStyle name="Entrada 4 4 4 2 5" xfId="33225" xr:uid="{00000000-0005-0000-0000-0000D33A0000}"/>
    <cellStyle name="Entrada 4 4 4 2 6" xfId="36900" xr:uid="{00000000-0005-0000-0000-0000D43A0000}"/>
    <cellStyle name="Entrada 4 4 4 2 7" xfId="39626" xr:uid="{00000000-0005-0000-0000-0000D53A0000}"/>
    <cellStyle name="Entrada 4 4 4 3" xfId="13395" xr:uid="{00000000-0005-0000-0000-0000D63A0000}"/>
    <cellStyle name="Entrada 4 4 4 4" xfId="20393" xr:uid="{00000000-0005-0000-0000-0000D73A0000}"/>
    <cellStyle name="Entrada 4 4 4 5" xfId="21330" xr:uid="{00000000-0005-0000-0000-0000D83A0000}"/>
    <cellStyle name="Entrada 4 4 4 6" xfId="19793" xr:uid="{00000000-0005-0000-0000-0000D93A0000}"/>
    <cellStyle name="Entrada 4 4 4 7" xfId="27248" xr:uid="{00000000-0005-0000-0000-0000DA3A0000}"/>
    <cellStyle name="Entrada 4 4 4 8" xfId="23287" xr:uid="{00000000-0005-0000-0000-0000DB3A0000}"/>
    <cellStyle name="Entrada 4 4 4 9" xfId="21302" xr:uid="{00000000-0005-0000-0000-0000DC3A0000}"/>
    <cellStyle name="Entrada 4 4 5" xfId="4194" xr:uid="{00000000-0005-0000-0000-0000DD3A0000}"/>
    <cellStyle name="Entrada 4 4 5 2" xfId="6181" xr:uid="{00000000-0005-0000-0000-0000DE3A0000}"/>
    <cellStyle name="Entrada 4 4 5 2 2" xfId="15335" xr:uid="{00000000-0005-0000-0000-0000DF3A0000}"/>
    <cellStyle name="Entrada 4 4 5 2 3" xfId="22331" xr:uid="{00000000-0005-0000-0000-0000E03A0000}"/>
    <cellStyle name="Entrada 4 4 5 2 4" xfId="24848" xr:uid="{00000000-0005-0000-0000-0000E13A0000}"/>
    <cellStyle name="Entrada 4 4 5 2 5" xfId="33226" xr:uid="{00000000-0005-0000-0000-0000E23A0000}"/>
    <cellStyle name="Entrada 4 4 5 2 6" xfId="36901" xr:uid="{00000000-0005-0000-0000-0000E33A0000}"/>
    <cellStyle name="Entrada 4 4 5 2 7" xfId="39627" xr:uid="{00000000-0005-0000-0000-0000E43A0000}"/>
    <cellStyle name="Entrada 4 4 5 3" xfId="13348" xr:uid="{00000000-0005-0000-0000-0000E53A0000}"/>
    <cellStyle name="Entrada 4 4 5 4" xfId="20346" xr:uid="{00000000-0005-0000-0000-0000E63A0000}"/>
    <cellStyle name="Entrada 4 4 5 5" xfId="22736" xr:uid="{00000000-0005-0000-0000-0000E73A0000}"/>
    <cellStyle name="Entrada 4 4 5 6" xfId="29483" xr:uid="{00000000-0005-0000-0000-0000E83A0000}"/>
    <cellStyle name="Entrada 4 4 5 7" xfId="28444" xr:uid="{00000000-0005-0000-0000-0000E93A0000}"/>
    <cellStyle name="Entrada 4 4 5 8" xfId="31159" xr:uid="{00000000-0005-0000-0000-0000EA3A0000}"/>
    <cellStyle name="Entrada 4 4 5 9" xfId="35035" xr:uid="{00000000-0005-0000-0000-0000EB3A0000}"/>
    <cellStyle name="Entrada 4 4 6" xfId="3112" xr:uid="{00000000-0005-0000-0000-0000EC3A0000}"/>
    <cellStyle name="Entrada 4 4 6 2" xfId="6182" xr:uid="{00000000-0005-0000-0000-0000ED3A0000}"/>
    <cellStyle name="Entrada 4 4 6 2 2" xfId="15336" xr:uid="{00000000-0005-0000-0000-0000EE3A0000}"/>
    <cellStyle name="Entrada 4 4 6 2 3" xfId="22332" xr:uid="{00000000-0005-0000-0000-0000EF3A0000}"/>
    <cellStyle name="Entrada 4 4 6 2 4" xfId="18001" xr:uid="{00000000-0005-0000-0000-0000F03A0000}"/>
    <cellStyle name="Entrada 4 4 6 2 5" xfId="33227" xr:uid="{00000000-0005-0000-0000-0000F13A0000}"/>
    <cellStyle name="Entrada 4 4 6 2 6" xfId="36902" xr:uid="{00000000-0005-0000-0000-0000F23A0000}"/>
    <cellStyle name="Entrada 4 4 6 2 7" xfId="39628" xr:uid="{00000000-0005-0000-0000-0000F33A0000}"/>
    <cellStyle name="Entrada 4 4 6 3" xfId="12266" xr:uid="{00000000-0005-0000-0000-0000F43A0000}"/>
    <cellStyle name="Entrada 4 4 6 4" xfId="19269" xr:uid="{00000000-0005-0000-0000-0000F53A0000}"/>
    <cellStyle name="Entrada 4 4 6 5" xfId="24228" xr:uid="{00000000-0005-0000-0000-0000F63A0000}"/>
    <cellStyle name="Entrada 4 4 6 6" xfId="23070" xr:uid="{00000000-0005-0000-0000-0000F73A0000}"/>
    <cellStyle name="Entrada 4 4 6 7" xfId="29784" xr:uid="{00000000-0005-0000-0000-0000F83A0000}"/>
    <cellStyle name="Entrada 4 4 6 8" xfId="30232" xr:uid="{00000000-0005-0000-0000-0000F93A0000}"/>
    <cellStyle name="Entrada 4 4 6 9" xfId="34202" xr:uid="{00000000-0005-0000-0000-0000FA3A0000}"/>
    <cellStyle name="Entrada 4 4 7" xfId="6177" xr:uid="{00000000-0005-0000-0000-0000FB3A0000}"/>
    <cellStyle name="Entrada 4 4 7 2" xfId="15331" xr:uid="{00000000-0005-0000-0000-0000FC3A0000}"/>
    <cellStyle name="Entrada 4 4 7 3" xfId="22327" xr:uid="{00000000-0005-0000-0000-0000FD3A0000}"/>
    <cellStyle name="Entrada 4 4 7 4" xfId="19514" xr:uid="{00000000-0005-0000-0000-0000FE3A0000}"/>
    <cellStyle name="Entrada 4 4 7 5" xfId="33222" xr:uid="{00000000-0005-0000-0000-0000FF3A0000}"/>
    <cellStyle name="Entrada 4 4 7 6" xfId="36897" xr:uid="{00000000-0005-0000-0000-0000003B0000}"/>
    <cellStyle name="Entrada 4 4 7 7" xfId="39623" xr:uid="{00000000-0005-0000-0000-0000013B0000}"/>
    <cellStyle name="Entrada 4 4 8" xfId="10992" xr:uid="{00000000-0005-0000-0000-0000023B0000}"/>
    <cellStyle name="Entrada 4 4 9" xfId="15530" xr:uid="{00000000-0005-0000-0000-0000033B0000}"/>
    <cellStyle name="Entrada 4 5" xfId="2267" xr:uid="{00000000-0005-0000-0000-0000043B0000}"/>
    <cellStyle name="Entrada 4 5 10" xfId="10087" xr:uid="{00000000-0005-0000-0000-0000053B0000}"/>
    <cellStyle name="Entrada 4 5 11" xfId="17268" xr:uid="{00000000-0005-0000-0000-0000063B0000}"/>
    <cellStyle name="Entrada 4 5 12" xfId="30196" xr:uid="{00000000-0005-0000-0000-0000073B0000}"/>
    <cellStyle name="Entrada 4 5 13" xfId="31465" xr:uid="{00000000-0005-0000-0000-0000083B0000}"/>
    <cellStyle name="Entrada 4 5 14" xfId="35175" xr:uid="{00000000-0005-0000-0000-0000093B0000}"/>
    <cellStyle name="Entrada 4 5 2" xfId="2667" xr:uid="{00000000-0005-0000-0000-00000A3B0000}"/>
    <cellStyle name="Entrada 4 5 2 2" xfId="6184" xr:uid="{00000000-0005-0000-0000-00000B3B0000}"/>
    <cellStyle name="Entrada 4 5 2 2 2" xfId="15338" xr:uid="{00000000-0005-0000-0000-00000C3B0000}"/>
    <cellStyle name="Entrada 4 5 2 2 3" xfId="22334" xr:uid="{00000000-0005-0000-0000-00000D3B0000}"/>
    <cellStyle name="Entrada 4 5 2 2 4" xfId="28628" xr:uid="{00000000-0005-0000-0000-00000E3B0000}"/>
    <cellStyle name="Entrada 4 5 2 2 5" xfId="33229" xr:uid="{00000000-0005-0000-0000-00000F3B0000}"/>
    <cellStyle name="Entrada 4 5 2 2 6" xfId="36904" xr:uid="{00000000-0005-0000-0000-0000103B0000}"/>
    <cellStyle name="Entrada 4 5 2 2 7" xfId="39630" xr:uid="{00000000-0005-0000-0000-0000113B0000}"/>
    <cellStyle name="Entrada 4 5 2 3" xfId="11821" xr:uid="{00000000-0005-0000-0000-0000123B0000}"/>
    <cellStyle name="Entrada 4 5 2 4" xfId="18824" xr:uid="{00000000-0005-0000-0000-0000133B0000}"/>
    <cellStyle name="Entrada 4 5 2 5" xfId="24619" xr:uid="{00000000-0005-0000-0000-0000143B0000}"/>
    <cellStyle name="Entrada 4 5 2 6" xfId="10861" xr:uid="{00000000-0005-0000-0000-0000153B0000}"/>
    <cellStyle name="Entrada 4 5 2 7" xfId="29999" xr:uid="{00000000-0005-0000-0000-0000163B0000}"/>
    <cellStyle name="Entrada 4 5 2 8" xfId="33976" xr:uid="{00000000-0005-0000-0000-0000173B0000}"/>
    <cellStyle name="Entrada 4 5 2 9" xfId="37538" xr:uid="{00000000-0005-0000-0000-0000183B0000}"/>
    <cellStyle name="Entrada 4 5 3" xfId="3949" xr:uid="{00000000-0005-0000-0000-0000193B0000}"/>
    <cellStyle name="Entrada 4 5 3 2" xfId="6185" xr:uid="{00000000-0005-0000-0000-00001A3B0000}"/>
    <cellStyle name="Entrada 4 5 3 2 2" xfId="15339" xr:uid="{00000000-0005-0000-0000-00001B3B0000}"/>
    <cellStyle name="Entrada 4 5 3 2 3" xfId="22335" xr:uid="{00000000-0005-0000-0000-00001C3B0000}"/>
    <cellStyle name="Entrada 4 5 3 2 4" xfId="24435" xr:uid="{00000000-0005-0000-0000-00001D3B0000}"/>
    <cellStyle name="Entrada 4 5 3 2 5" xfId="33230" xr:uid="{00000000-0005-0000-0000-00001E3B0000}"/>
    <cellStyle name="Entrada 4 5 3 2 6" xfId="36905" xr:uid="{00000000-0005-0000-0000-00001F3B0000}"/>
    <cellStyle name="Entrada 4 5 3 2 7" xfId="39631" xr:uid="{00000000-0005-0000-0000-0000203B0000}"/>
    <cellStyle name="Entrada 4 5 3 3" xfId="13103" xr:uid="{00000000-0005-0000-0000-0000213B0000}"/>
    <cellStyle name="Entrada 4 5 3 4" xfId="20101" xr:uid="{00000000-0005-0000-0000-0000223B0000}"/>
    <cellStyle name="Entrada 4 5 3 5" xfId="22627" xr:uid="{00000000-0005-0000-0000-0000233B0000}"/>
    <cellStyle name="Entrada 4 5 3 6" xfId="17308" xr:uid="{00000000-0005-0000-0000-0000243B0000}"/>
    <cellStyle name="Entrada 4 5 3 7" xfId="25885" xr:uid="{00000000-0005-0000-0000-0000253B0000}"/>
    <cellStyle name="Entrada 4 5 3 8" xfId="22531" xr:uid="{00000000-0005-0000-0000-0000263B0000}"/>
    <cellStyle name="Entrada 4 5 3 9" xfId="31296" xr:uid="{00000000-0005-0000-0000-0000273B0000}"/>
    <cellStyle name="Entrada 4 5 4" xfId="4387" xr:uid="{00000000-0005-0000-0000-0000283B0000}"/>
    <cellStyle name="Entrada 4 5 4 2" xfId="6186" xr:uid="{00000000-0005-0000-0000-0000293B0000}"/>
    <cellStyle name="Entrada 4 5 4 2 2" xfId="15340" xr:uid="{00000000-0005-0000-0000-00002A3B0000}"/>
    <cellStyle name="Entrada 4 5 4 2 3" xfId="22336" xr:uid="{00000000-0005-0000-0000-00002B3B0000}"/>
    <cellStyle name="Entrada 4 5 4 2 4" xfId="27237" xr:uid="{00000000-0005-0000-0000-00002C3B0000}"/>
    <cellStyle name="Entrada 4 5 4 2 5" xfId="33231" xr:uid="{00000000-0005-0000-0000-00002D3B0000}"/>
    <cellStyle name="Entrada 4 5 4 2 6" xfId="36906" xr:uid="{00000000-0005-0000-0000-00002E3B0000}"/>
    <cellStyle name="Entrada 4 5 4 2 7" xfId="39632" xr:uid="{00000000-0005-0000-0000-00002F3B0000}"/>
    <cellStyle name="Entrada 4 5 4 3" xfId="13541" xr:uid="{00000000-0005-0000-0000-0000303B0000}"/>
    <cellStyle name="Entrada 4 5 4 4" xfId="20539" xr:uid="{00000000-0005-0000-0000-0000313B0000}"/>
    <cellStyle name="Entrada 4 5 4 5" xfId="18096" xr:uid="{00000000-0005-0000-0000-0000323B0000}"/>
    <cellStyle name="Entrada 4 5 4 6" xfId="25033" xr:uid="{00000000-0005-0000-0000-0000333B0000}"/>
    <cellStyle name="Entrada 4 5 4 7" xfId="25586" xr:uid="{00000000-0005-0000-0000-0000343B0000}"/>
    <cellStyle name="Entrada 4 5 4 8" xfId="26071" xr:uid="{00000000-0005-0000-0000-0000353B0000}"/>
    <cellStyle name="Entrada 4 5 4 9" xfId="30242" xr:uid="{00000000-0005-0000-0000-0000363B0000}"/>
    <cellStyle name="Entrada 4 5 5" xfId="4641" xr:uid="{00000000-0005-0000-0000-0000373B0000}"/>
    <cellStyle name="Entrada 4 5 5 2" xfId="6187" xr:uid="{00000000-0005-0000-0000-0000383B0000}"/>
    <cellStyle name="Entrada 4 5 5 2 2" xfId="15341" xr:uid="{00000000-0005-0000-0000-0000393B0000}"/>
    <cellStyle name="Entrada 4 5 5 2 3" xfId="22337" xr:uid="{00000000-0005-0000-0000-00003A3B0000}"/>
    <cellStyle name="Entrada 4 5 5 2 4" xfId="15485" xr:uid="{00000000-0005-0000-0000-00003B3B0000}"/>
    <cellStyle name="Entrada 4 5 5 2 5" xfId="33232" xr:uid="{00000000-0005-0000-0000-00003C3B0000}"/>
    <cellStyle name="Entrada 4 5 5 2 6" xfId="36907" xr:uid="{00000000-0005-0000-0000-00003D3B0000}"/>
    <cellStyle name="Entrada 4 5 5 2 7" xfId="39633" xr:uid="{00000000-0005-0000-0000-00003E3B0000}"/>
    <cellStyle name="Entrada 4 5 5 3" xfId="13795" xr:uid="{00000000-0005-0000-0000-00003F3B0000}"/>
    <cellStyle name="Entrada 4 5 5 4" xfId="20793" xr:uid="{00000000-0005-0000-0000-0000403B0000}"/>
    <cellStyle name="Entrada 4 5 5 5" xfId="17187" xr:uid="{00000000-0005-0000-0000-0000413B0000}"/>
    <cellStyle name="Entrada 4 5 5 6" xfId="29444" xr:uid="{00000000-0005-0000-0000-0000423B0000}"/>
    <cellStyle name="Entrada 4 5 5 7" xfId="28515" xr:uid="{00000000-0005-0000-0000-0000433B0000}"/>
    <cellStyle name="Entrada 4 5 5 8" xfId="31181" xr:uid="{00000000-0005-0000-0000-0000443B0000}"/>
    <cellStyle name="Entrada 4 5 5 9" xfId="35054" xr:uid="{00000000-0005-0000-0000-0000453B0000}"/>
    <cellStyle name="Entrada 4 5 6" xfId="4887" xr:uid="{00000000-0005-0000-0000-0000463B0000}"/>
    <cellStyle name="Entrada 4 5 6 2" xfId="6188" xr:uid="{00000000-0005-0000-0000-0000473B0000}"/>
    <cellStyle name="Entrada 4 5 6 2 2" xfId="15342" xr:uid="{00000000-0005-0000-0000-0000483B0000}"/>
    <cellStyle name="Entrada 4 5 6 2 3" xfId="22338" xr:uid="{00000000-0005-0000-0000-0000493B0000}"/>
    <cellStyle name="Entrada 4 5 6 2 4" xfId="28878" xr:uid="{00000000-0005-0000-0000-00004A3B0000}"/>
    <cellStyle name="Entrada 4 5 6 2 5" xfId="33233" xr:uid="{00000000-0005-0000-0000-00004B3B0000}"/>
    <cellStyle name="Entrada 4 5 6 2 6" xfId="36908" xr:uid="{00000000-0005-0000-0000-00004C3B0000}"/>
    <cellStyle name="Entrada 4 5 6 2 7" xfId="39634" xr:uid="{00000000-0005-0000-0000-00004D3B0000}"/>
    <cellStyle name="Entrada 4 5 6 3" xfId="14041" xr:uid="{00000000-0005-0000-0000-00004E3B0000}"/>
    <cellStyle name="Entrada 4 5 6 4" xfId="21039" xr:uid="{00000000-0005-0000-0000-00004F3B0000}"/>
    <cellStyle name="Entrada 4 5 6 5" xfId="9194" xr:uid="{00000000-0005-0000-0000-0000503B0000}"/>
    <cellStyle name="Entrada 4 5 6 6" xfId="29450" xr:uid="{00000000-0005-0000-0000-0000513B0000}"/>
    <cellStyle name="Entrada 4 5 6 7" xfId="31933" xr:uid="{00000000-0005-0000-0000-0000523B0000}"/>
    <cellStyle name="Entrada 4 5 6 8" xfId="35611" xr:uid="{00000000-0005-0000-0000-0000533B0000}"/>
    <cellStyle name="Entrada 4 5 6 9" xfId="38522" xr:uid="{00000000-0005-0000-0000-0000543B0000}"/>
    <cellStyle name="Entrada 4 5 7" xfId="6183" xr:uid="{00000000-0005-0000-0000-0000553B0000}"/>
    <cellStyle name="Entrada 4 5 7 2" xfId="15337" xr:uid="{00000000-0005-0000-0000-0000563B0000}"/>
    <cellStyle name="Entrada 4 5 7 3" xfId="22333" xr:uid="{00000000-0005-0000-0000-0000573B0000}"/>
    <cellStyle name="Entrada 4 5 7 4" xfId="18140" xr:uid="{00000000-0005-0000-0000-0000583B0000}"/>
    <cellStyle name="Entrada 4 5 7 5" xfId="33228" xr:uid="{00000000-0005-0000-0000-0000593B0000}"/>
    <cellStyle name="Entrada 4 5 7 6" xfId="36903" xr:uid="{00000000-0005-0000-0000-00005A3B0000}"/>
    <cellStyle name="Entrada 4 5 7 7" xfId="39629" xr:uid="{00000000-0005-0000-0000-00005B3B0000}"/>
    <cellStyle name="Entrada 4 5 8" xfId="11421" xr:uid="{00000000-0005-0000-0000-00005C3B0000}"/>
    <cellStyle name="Entrada 4 5 9" xfId="18424" xr:uid="{00000000-0005-0000-0000-00005D3B0000}"/>
    <cellStyle name="Entrada 4 6" xfId="2117" xr:uid="{00000000-0005-0000-0000-00005E3B0000}"/>
    <cellStyle name="Entrada 4 6 10" xfId="28445" xr:uid="{00000000-0005-0000-0000-00005F3B0000}"/>
    <cellStyle name="Entrada 4 6 11" xfId="10192" xr:uid="{00000000-0005-0000-0000-0000603B0000}"/>
    <cellStyle name="Entrada 4 6 12" xfId="30368" xr:uid="{00000000-0005-0000-0000-0000613B0000}"/>
    <cellStyle name="Entrada 4 6 13" xfId="28823" xr:uid="{00000000-0005-0000-0000-0000623B0000}"/>
    <cellStyle name="Entrada 4 6 14" xfId="29611" xr:uid="{00000000-0005-0000-0000-0000633B0000}"/>
    <cellStyle name="Entrada 4 6 2" xfId="2601" xr:uid="{00000000-0005-0000-0000-0000643B0000}"/>
    <cellStyle name="Entrada 4 6 2 2" xfId="6190" xr:uid="{00000000-0005-0000-0000-0000653B0000}"/>
    <cellStyle name="Entrada 4 6 2 2 2" xfId="15344" xr:uid="{00000000-0005-0000-0000-0000663B0000}"/>
    <cellStyle name="Entrada 4 6 2 2 3" xfId="22340" xr:uid="{00000000-0005-0000-0000-0000673B0000}"/>
    <cellStyle name="Entrada 4 6 2 2 4" xfId="28194" xr:uid="{00000000-0005-0000-0000-0000683B0000}"/>
    <cellStyle name="Entrada 4 6 2 2 5" xfId="33235" xr:uid="{00000000-0005-0000-0000-0000693B0000}"/>
    <cellStyle name="Entrada 4 6 2 2 6" xfId="36910" xr:uid="{00000000-0005-0000-0000-00006A3B0000}"/>
    <cellStyle name="Entrada 4 6 2 2 7" xfId="39636" xr:uid="{00000000-0005-0000-0000-00006B3B0000}"/>
    <cellStyle name="Entrada 4 6 2 3" xfId="11755" xr:uid="{00000000-0005-0000-0000-00006C3B0000}"/>
    <cellStyle name="Entrada 4 6 2 4" xfId="18758" xr:uid="{00000000-0005-0000-0000-00006D3B0000}"/>
    <cellStyle name="Entrada 4 6 2 5" xfId="22515" xr:uid="{00000000-0005-0000-0000-00006E3B0000}"/>
    <cellStyle name="Entrada 4 6 2 6" xfId="26269" xr:uid="{00000000-0005-0000-0000-00006F3B0000}"/>
    <cellStyle name="Entrada 4 6 2 7" xfId="30032" xr:uid="{00000000-0005-0000-0000-0000703B0000}"/>
    <cellStyle name="Entrada 4 6 2 8" xfId="34009" xr:uid="{00000000-0005-0000-0000-0000713B0000}"/>
    <cellStyle name="Entrada 4 6 2 9" xfId="37571" xr:uid="{00000000-0005-0000-0000-0000723B0000}"/>
    <cellStyle name="Entrada 4 6 3" xfId="3848" xr:uid="{00000000-0005-0000-0000-0000733B0000}"/>
    <cellStyle name="Entrada 4 6 3 2" xfId="6191" xr:uid="{00000000-0005-0000-0000-0000743B0000}"/>
    <cellStyle name="Entrada 4 6 3 2 2" xfId="15345" xr:uid="{00000000-0005-0000-0000-0000753B0000}"/>
    <cellStyle name="Entrada 4 6 3 2 3" xfId="22341" xr:uid="{00000000-0005-0000-0000-0000763B0000}"/>
    <cellStyle name="Entrada 4 6 3 2 4" xfId="18102" xr:uid="{00000000-0005-0000-0000-0000773B0000}"/>
    <cellStyle name="Entrada 4 6 3 2 5" xfId="33236" xr:uid="{00000000-0005-0000-0000-0000783B0000}"/>
    <cellStyle name="Entrada 4 6 3 2 6" xfId="36911" xr:uid="{00000000-0005-0000-0000-0000793B0000}"/>
    <cellStyle name="Entrada 4 6 3 2 7" xfId="39637" xr:uid="{00000000-0005-0000-0000-00007A3B0000}"/>
    <cellStyle name="Entrada 4 6 3 3" xfId="13002" xr:uid="{00000000-0005-0000-0000-00007B3B0000}"/>
    <cellStyle name="Entrada 4 6 3 4" xfId="20001" xr:uid="{00000000-0005-0000-0000-00007C3B0000}"/>
    <cellStyle name="Entrada 4 6 3 5" xfId="23346" xr:uid="{00000000-0005-0000-0000-00007D3B0000}"/>
    <cellStyle name="Entrada 4 6 3 6" xfId="10304" xr:uid="{00000000-0005-0000-0000-00007E3B0000}"/>
    <cellStyle name="Entrada 4 6 3 7" xfId="26478" xr:uid="{00000000-0005-0000-0000-00007F3B0000}"/>
    <cellStyle name="Entrada 4 6 3 8" xfId="17931" xr:uid="{00000000-0005-0000-0000-0000803B0000}"/>
    <cellStyle name="Entrada 4 6 3 9" xfId="25948" xr:uid="{00000000-0005-0000-0000-0000813B0000}"/>
    <cellStyle name="Entrada 4 6 4" xfId="4316" xr:uid="{00000000-0005-0000-0000-0000823B0000}"/>
    <cellStyle name="Entrada 4 6 4 2" xfId="6192" xr:uid="{00000000-0005-0000-0000-0000833B0000}"/>
    <cellStyle name="Entrada 4 6 4 2 2" xfId="15346" xr:uid="{00000000-0005-0000-0000-0000843B0000}"/>
    <cellStyle name="Entrada 4 6 4 2 3" xfId="22342" xr:uid="{00000000-0005-0000-0000-0000853B0000}"/>
    <cellStyle name="Entrada 4 6 4 2 4" xfId="24171" xr:uid="{00000000-0005-0000-0000-0000863B0000}"/>
    <cellStyle name="Entrada 4 6 4 2 5" xfId="33237" xr:uid="{00000000-0005-0000-0000-0000873B0000}"/>
    <cellStyle name="Entrada 4 6 4 2 6" xfId="36912" xr:uid="{00000000-0005-0000-0000-0000883B0000}"/>
    <cellStyle name="Entrada 4 6 4 2 7" xfId="39638" xr:uid="{00000000-0005-0000-0000-0000893B0000}"/>
    <cellStyle name="Entrada 4 6 4 3" xfId="13470" xr:uid="{00000000-0005-0000-0000-00008A3B0000}"/>
    <cellStyle name="Entrada 4 6 4 4" xfId="20468" xr:uid="{00000000-0005-0000-0000-00008B3B0000}"/>
    <cellStyle name="Entrada 4 6 4 5" xfId="27674" xr:uid="{00000000-0005-0000-0000-00008C3B0000}"/>
    <cellStyle name="Entrada 4 6 4 6" xfId="17339" xr:uid="{00000000-0005-0000-0000-00008D3B0000}"/>
    <cellStyle name="Entrada 4 6 4 7" xfId="17930" xr:uid="{00000000-0005-0000-0000-00008E3B0000}"/>
    <cellStyle name="Entrada 4 6 4 8" xfId="33321" xr:uid="{00000000-0005-0000-0000-00008F3B0000}"/>
    <cellStyle name="Entrada 4 6 4 9" xfId="36996" xr:uid="{00000000-0005-0000-0000-0000903B0000}"/>
    <cellStyle name="Entrada 4 6 5" xfId="4583" xr:uid="{00000000-0005-0000-0000-0000913B0000}"/>
    <cellStyle name="Entrada 4 6 5 2" xfId="6193" xr:uid="{00000000-0005-0000-0000-0000923B0000}"/>
    <cellStyle name="Entrada 4 6 5 2 2" xfId="15347" xr:uid="{00000000-0005-0000-0000-0000933B0000}"/>
    <cellStyle name="Entrada 4 6 5 2 3" xfId="22343" xr:uid="{00000000-0005-0000-0000-0000943B0000}"/>
    <cellStyle name="Entrada 4 6 5 2 4" xfId="24436" xr:uid="{00000000-0005-0000-0000-0000953B0000}"/>
    <cellStyle name="Entrada 4 6 5 2 5" xfId="33238" xr:uid="{00000000-0005-0000-0000-0000963B0000}"/>
    <cellStyle name="Entrada 4 6 5 2 6" xfId="36913" xr:uid="{00000000-0005-0000-0000-0000973B0000}"/>
    <cellStyle name="Entrada 4 6 5 2 7" xfId="39639" xr:uid="{00000000-0005-0000-0000-0000983B0000}"/>
    <cellStyle name="Entrada 4 6 5 3" xfId="13737" xr:uid="{00000000-0005-0000-0000-0000993B0000}"/>
    <cellStyle name="Entrada 4 6 5 4" xfId="20735" xr:uid="{00000000-0005-0000-0000-00009A3B0000}"/>
    <cellStyle name="Entrada 4 6 5 5" xfId="18105" xr:uid="{00000000-0005-0000-0000-00009B3B0000}"/>
    <cellStyle name="Entrada 4 6 5 6" xfId="10213" xr:uid="{00000000-0005-0000-0000-00009C3B0000}"/>
    <cellStyle name="Entrada 4 6 5 7" xfId="28462" xr:uid="{00000000-0005-0000-0000-00009D3B0000}"/>
    <cellStyle name="Entrada 4 6 5 8" xfId="29720" xr:uid="{00000000-0005-0000-0000-00009E3B0000}"/>
    <cellStyle name="Entrada 4 6 5 9" xfId="33698" xr:uid="{00000000-0005-0000-0000-00009F3B0000}"/>
    <cellStyle name="Entrada 4 6 6" xfId="4833" xr:uid="{00000000-0005-0000-0000-0000A03B0000}"/>
    <cellStyle name="Entrada 4 6 6 2" xfId="6194" xr:uid="{00000000-0005-0000-0000-0000A13B0000}"/>
    <cellStyle name="Entrada 4 6 6 2 2" xfId="15348" xr:uid="{00000000-0005-0000-0000-0000A23B0000}"/>
    <cellStyle name="Entrada 4 6 6 2 3" xfId="22344" xr:uid="{00000000-0005-0000-0000-0000A33B0000}"/>
    <cellStyle name="Entrada 4 6 6 2 4" xfId="23389" xr:uid="{00000000-0005-0000-0000-0000A43B0000}"/>
    <cellStyle name="Entrada 4 6 6 2 5" xfId="33239" xr:uid="{00000000-0005-0000-0000-0000A53B0000}"/>
    <cellStyle name="Entrada 4 6 6 2 6" xfId="36914" xr:uid="{00000000-0005-0000-0000-0000A63B0000}"/>
    <cellStyle name="Entrada 4 6 6 2 7" xfId="39640" xr:uid="{00000000-0005-0000-0000-0000A73B0000}"/>
    <cellStyle name="Entrada 4 6 6 3" xfId="13987" xr:uid="{00000000-0005-0000-0000-0000A83B0000}"/>
    <cellStyle name="Entrada 4 6 6 4" xfId="20985" xr:uid="{00000000-0005-0000-0000-0000A93B0000}"/>
    <cellStyle name="Entrada 4 6 6 5" xfId="24390" xr:uid="{00000000-0005-0000-0000-0000AA3B0000}"/>
    <cellStyle name="Entrada 4 6 6 6" xfId="29277" xr:uid="{00000000-0005-0000-0000-0000AB3B0000}"/>
    <cellStyle name="Entrada 4 6 6 7" xfId="24536" xr:uid="{00000000-0005-0000-0000-0000AC3B0000}"/>
    <cellStyle name="Entrada 4 6 6 8" xfId="22858" xr:uid="{00000000-0005-0000-0000-0000AD3B0000}"/>
    <cellStyle name="Entrada 4 6 6 9" xfId="33712" xr:uid="{00000000-0005-0000-0000-0000AE3B0000}"/>
    <cellStyle name="Entrada 4 6 7" xfId="6189" xr:uid="{00000000-0005-0000-0000-0000AF3B0000}"/>
    <cellStyle name="Entrada 4 6 7 2" xfId="15343" xr:uid="{00000000-0005-0000-0000-0000B03B0000}"/>
    <cellStyle name="Entrada 4 6 7 3" xfId="22339" xr:uid="{00000000-0005-0000-0000-0000B13B0000}"/>
    <cellStyle name="Entrada 4 6 7 4" xfId="27236" xr:uid="{00000000-0005-0000-0000-0000B23B0000}"/>
    <cellStyle name="Entrada 4 6 7 5" xfId="33234" xr:uid="{00000000-0005-0000-0000-0000B33B0000}"/>
    <cellStyle name="Entrada 4 6 7 6" xfId="36909" xr:uid="{00000000-0005-0000-0000-0000B43B0000}"/>
    <cellStyle name="Entrada 4 6 7 7" xfId="39635" xr:uid="{00000000-0005-0000-0000-0000B53B0000}"/>
    <cellStyle name="Entrada 4 6 8" xfId="11271" xr:uid="{00000000-0005-0000-0000-0000B63B0000}"/>
    <cellStyle name="Entrada 4 6 9" xfId="9406" xr:uid="{00000000-0005-0000-0000-0000B73B0000}"/>
    <cellStyle name="Entrada 4 7" xfId="2321" xr:uid="{00000000-0005-0000-0000-0000B83B0000}"/>
    <cellStyle name="Entrada 4 7 10" xfId="9212" xr:uid="{00000000-0005-0000-0000-0000B93B0000}"/>
    <cellStyle name="Entrada 4 7 11" xfId="26134" xr:uid="{00000000-0005-0000-0000-0000BA3B0000}"/>
    <cellStyle name="Entrada 4 7 12" xfId="25680" xr:uid="{00000000-0005-0000-0000-0000BB3B0000}"/>
    <cellStyle name="Entrada 4 7 13" xfId="31472" xr:uid="{00000000-0005-0000-0000-0000BC3B0000}"/>
    <cellStyle name="Entrada 4 7 14" xfId="35182" xr:uid="{00000000-0005-0000-0000-0000BD3B0000}"/>
    <cellStyle name="Entrada 4 7 2" xfId="2721" xr:uid="{00000000-0005-0000-0000-0000BE3B0000}"/>
    <cellStyle name="Entrada 4 7 2 2" xfId="6196" xr:uid="{00000000-0005-0000-0000-0000BF3B0000}"/>
    <cellStyle name="Entrada 4 7 2 2 2" xfId="15350" xr:uid="{00000000-0005-0000-0000-0000C03B0000}"/>
    <cellStyle name="Entrada 4 7 2 2 3" xfId="22346" xr:uid="{00000000-0005-0000-0000-0000C13B0000}"/>
    <cellStyle name="Entrada 4 7 2 2 4" xfId="27234" xr:uid="{00000000-0005-0000-0000-0000C23B0000}"/>
    <cellStyle name="Entrada 4 7 2 2 5" xfId="33241" xr:uid="{00000000-0005-0000-0000-0000C33B0000}"/>
    <cellStyle name="Entrada 4 7 2 2 6" xfId="36916" xr:uid="{00000000-0005-0000-0000-0000C43B0000}"/>
    <cellStyle name="Entrada 4 7 2 2 7" xfId="39642" xr:uid="{00000000-0005-0000-0000-0000C53B0000}"/>
    <cellStyle name="Entrada 4 7 2 3" xfId="11875" xr:uid="{00000000-0005-0000-0000-0000C63B0000}"/>
    <cellStyle name="Entrada 4 7 2 4" xfId="18878" xr:uid="{00000000-0005-0000-0000-0000C73B0000}"/>
    <cellStyle name="Entrada 4 7 2 5" xfId="10038" xr:uid="{00000000-0005-0000-0000-0000C83B0000}"/>
    <cellStyle name="Entrada 4 7 2 6" xfId="19362" xr:uid="{00000000-0005-0000-0000-0000C93B0000}"/>
    <cellStyle name="Entrada 4 7 2 7" xfId="29973" xr:uid="{00000000-0005-0000-0000-0000CA3B0000}"/>
    <cellStyle name="Entrada 4 7 2 8" xfId="33949" xr:uid="{00000000-0005-0000-0000-0000CB3B0000}"/>
    <cellStyle name="Entrada 4 7 2 9" xfId="37511" xr:uid="{00000000-0005-0000-0000-0000CC3B0000}"/>
    <cellStyle name="Entrada 4 7 3" xfId="4003" xr:uid="{00000000-0005-0000-0000-0000CD3B0000}"/>
    <cellStyle name="Entrada 4 7 3 2" xfId="6197" xr:uid="{00000000-0005-0000-0000-0000CE3B0000}"/>
    <cellStyle name="Entrada 4 7 3 2 2" xfId="15351" xr:uid="{00000000-0005-0000-0000-0000CF3B0000}"/>
    <cellStyle name="Entrada 4 7 3 2 3" xfId="22347" xr:uid="{00000000-0005-0000-0000-0000D03B0000}"/>
    <cellStyle name="Entrada 4 7 3 2 4" xfId="22907" xr:uid="{00000000-0005-0000-0000-0000D13B0000}"/>
    <cellStyle name="Entrada 4 7 3 2 5" xfId="33242" xr:uid="{00000000-0005-0000-0000-0000D23B0000}"/>
    <cellStyle name="Entrada 4 7 3 2 6" xfId="36917" xr:uid="{00000000-0005-0000-0000-0000D33B0000}"/>
    <cellStyle name="Entrada 4 7 3 2 7" xfId="39643" xr:uid="{00000000-0005-0000-0000-0000D43B0000}"/>
    <cellStyle name="Entrada 4 7 3 3" xfId="13157" xr:uid="{00000000-0005-0000-0000-0000D53B0000}"/>
    <cellStyle name="Entrada 4 7 3 4" xfId="20155" xr:uid="{00000000-0005-0000-0000-0000D63B0000}"/>
    <cellStyle name="Entrada 4 7 3 5" xfId="27829" xr:uid="{00000000-0005-0000-0000-0000D73B0000}"/>
    <cellStyle name="Entrada 4 7 3 6" xfId="29431" xr:uid="{00000000-0005-0000-0000-0000D83B0000}"/>
    <cellStyle name="Entrada 4 7 3 7" xfId="25367" xr:uid="{00000000-0005-0000-0000-0000D93B0000}"/>
    <cellStyle name="Entrada 4 7 3 8" xfId="31843" xr:uid="{00000000-0005-0000-0000-0000DA3B0000}"/>
    <cellStyle name="Entrada 4 7 3 9" xfId="35497" xr:uid="{00000000-0005-0000-0000-0000DB3B0000}"/>
    <cellStyle name="Entrada 4 7 4" xfId="4441" xr:uid="{00000000-0005-0000-0000-0000DC3B0000}"/>
    <cellStyle name="Entrada 4 7 4 2" xfId="6198" xr:uid="{00000000-0005-0000-0000-0000DD3B0000}"/>
    <cellStyle name="Entrada 4 7 4 2 2" xfId="15352" xr:uid="{00000000-0005-0000-0000-0000DE3B0000}"/>
    <cellStyle name="Entrada 4 7 4 2 3" xfId="22348" xr:uid="{00000000-0005-0000-0000-0000DF3B0000}"/>
    <cellStyle name="Entrada 4 7 4 2 4" xfId="18139" xr:uid="{00000000-0005-0000-0000-0000E03B0000}"/>
    <cellStyle name="Entrada 4 7 4 2 5" xfId="33243" xr:uid="{00000000-0005-0000-0000-0000E13B0000}"/>
    <cellStyle name="Entrada 4 7 4 2 6" xfId="36918" xr:uid="{00000000-0005-0000-0000-0000E23B0000}"/>
    <cellStyle name="Entrada 4 7 4 2 7" xfId="39644" xr:uid="{00000000-0005-0000-0000-0000E33B0000}"/>
    <cellStyle name="Entrada 4 7 4 3" xfId="13595" xr:uid="{00000000-0005-0000-0000-0000E43B0000}"/>
    <cellStyle name="Entrada 4 7 4 4" xfId="20593" xr:uid="{00000000-0005-0000-0000-0000E53B0000}"/>
    <cellStyle name="Entrada 4 7 4 5" xfId="27615" xr:uid="{00000000-0005-0000-0000-0000E63B0000}"/>
    <cellStyle name="Entrada 4 7 4 6" xfId="24504" xr:uid="{00000000-0005-0000-0000-0000E73B0000}"/>
    <cellStyle name="Entrada 4 7 4 7" xfId="25575" xr:uid="{00000000-0005-0000-0000-0000E83B0000}"/>
    <cellStyle name="Entrada 4 7 4 8" xfId="28534" xr:uid="{00000000-0005-0000-0000-0000E93B0000}"/>
    <cellStyle name="Entrada 4 7 4 9" xfId="29577" xr:uid="{00000000-0005-0000-0000-0000EA3B0000}"/>
    <cellStyle name="Entrada 4 7 5" xfId="4695" xr:uid="{00000000-0005-0000-0000-0000EB3B0000}"/>
    <cellStyle name="Entrada 4 7 5 2" xfId="6199" xr:uid="{00000000-0005-0000-0000-0000EC3B0000}"/>
    <cellStyle name="Entrada 4 7 5 2 2" xfId="15353" xr:uid="{00000000-0005-0000-0000-0000ED3B0000}"/>
    <cellStyle name="Entrada 4 7 5 2 3" xfId="22349" xr:uid="{00000000-0005-0000-0000-0000EE3B0000}"/>
    <cellStyle name="Entrada 4 7 5 2 4" xfId="9255" xr:uid="{00000000-0005-0000-0000-0000EF3B0000}"/>
    <cellStyle name="Entrada 4 7 5 2 5" xfId="33244" xr:uid="{00000000-0005-0000-0000-0000F03B0000}"/>
    <cellStyle name="Entrada 4 7 5 2 6" xfId="36919" xr:uid="{00000000-0005-0000-0000-0000F13B0000}"/>
    <cellStyle name="Entrada 4 7 5 2 7" xfId="39645" xr:uid="{00000000-0005-0000-0000-0000F23B0000}"/>
    <cellStyle name="Entrada 4 7 5 3" xfId="13849" xr:uid="{00000000-0005-0000-0000-0000F33B0000}"/>
    <cellStyle name="Entrada 4 7 5 4" xfId="20847" xr:uid="{00000000-0005-0000-0000-0000F43B0000}"/>
    <cellStyle name="Entrada 4 7 5 5" xfId="24782" xr:uid="{00000000-0005-0000-0000-0000F53B0000}"/>
    <cellStyle name="Entrada 4 7 5 6" xfId="29269" xr:uid="{00000000-0005-0000-0000-0000F63B0000}"/>
    <cellStyle name="Entrada 4 7 5 7" xfId="18185" xr:uid="{00000000-0005-0000-0000-0000F73B0000}"/>
    <cellStyle name="Entrada 4 7 5 8" xfId="31184" xr:uid="{00000000-0005-0000-0000-0000F83B0000}"/>
    <cellStyle name="Entrada 4 7 5 9" xfId="35051" xr:uid="{00000000-0005-0000-0000-0000F93B0000}"/>
    <cellStyle name="Entrada 4 7 6" xfId="4941" xr:uid="{00000000-0005-0000-0000-0000FA3B0000}"/>
    <cellStyle name="Entrada 4 7 6 2" xfId="6200" xr:uid="{00000000-0005-0000-0000-0000FB3B0000}"/>
    <cellStyle name="Entrada 4 7 6 2 2" xfId="15354" xr:uid="{00000000-0005-0000-0000-0000FC3B0000}"/>
    <cellStyle name="Entrada 4 7 6 2 3" xfId="22350" xr:uid="{00000000-0005-0000-0000-0000FD3B0000}"/>
    <cellStyle name="Entrada 4 7 6 2 4" xfId="27238" xr:uid="{00000000-0005-0000-0000-0000FE3B0000}"/>
    <cellStyle name="Entrada 4 7 6 2 5" xfId="33245" xr:uid="{00000000-0005-0000-0000-0000FF3B0000}"/>
    <cellStyle name="Entrada 4 7 6 2 6" xfId="36920" xr:uid="{00000000-0005-0000-0000-0000003C0000}"/>
    <cellStyle name="Entrada 4 7 6 2 7" xfId="39646" xr:uid="{00000000-0005-0000-0000-0000013C0000}"/>
    <cellStyle name="Entrada 4 7 6 3" xfId="14095" xr:uid="{00000000-0005-0000-0000-0000023C0000}"/>
    <cellStyle name="Entrada 4 7 6 4" xfId="21093" xr:uid="{00000000-0005-0000-0000-0000033C0000}"/>
    <cellStyle name="Entrada 4 7 6 5" xfId="27368" xr:uid="{00000000-0005-0000-0000-0000043C0000}"/>
    <cellStyle name="Entrada 4 7 6 6" xfId="18060" xr:uid="{00000000-0005-0000-0000-0000053C0000}"/>
    <cellStyle name="Entrada 4 7 6 7" xfId="31987" xr:uid="{00000000-0005-0000-0000-0000063C0000}"/>
    <cellStyle name="Entrada 4 7 6 8" xfId="35665" xr:uid="{00000000-0005-0000-0000-0000073C0000}"/>
    <cellStyle name="Entrada 4 7 6 9" xfId="38576" xr:uid="{00000000-0005-0000-0000-0000083C0000}"/>
    <cellStyle name="Entrada 4 7 7" xfId="6195" xr:uid="{00000000-0005-0000-0000-0000093C0000}"/>
    <cellStyle name="Entrada 4 7 7 2" xfId="15349" xr:uid="{00000000-0005-0000-0000-00000A3C0000}"/>
    <cellStyle name="Entrada 4 7 7 3" xfId="22345" xr:uid="{00000000-0005-0000-0000-00000B3C0000}"/>
    <cellStyle name="Entrada 4 7 7 4" xfId="22801" xr:uid="{00000000-0005-0000-0000-00000C3C0000}"/>
    <cellStyle name="Entrada 4 7 7 5" xfId="33240" xr:uid="{00000000-0005-0000-0000-00000D3C0000}"/>
    <cellStyle name="Entrada 4 7 7 6" xfId="36915" xr:uid="{00000000-0005-0000-0000-00000E3C0000}"/>
    <cellStyle name="Entrada 4 7 7 7" xfId="39641" xr:uid="{00000000-0005-0000-0000-00000F3C0000}"/>
    <cellStyle name="Entrada 4 7 8" xfId="11475" xr:uid="{00000000-0005-0000-0000-0000103C0000}"/>
    <cellStyle name="Entrada 4 7 9" xfId="18478" xr:uid="{00000000-0005-0000-0000-0000113C0000}"/>
    <cellStyle name="Entrada 4 8" xfId="1634" xr:uid="{00000000-0005-0000-0000-0000123C0000}"/>
    <cellStyle name="Entrada 4 8 10" xfId="24166" xr:uid="{00000000-0005-0000-0000-0000133C0000}"/>
    <cellStyle name="Entrada 4 8 11" xfId="31005" xr:uid="{00000000-0005-0000-0000-0000143C0000}"/>
    <cellStyle name="Entrada 4 8 12" xfId="34924" xr:uid="{00000000-0005-0000-0000-0000153C0000}"/>
    <cellStyle name="Entrada 4 8 13" xfId="38387" xr:uid="{00000000-0005-0000-0000-0000163C0000}"/>
    <cellStyle name="Entrada 4 8 2" xfId="3290" xr:uid="{00000000-0005-0000-0000-0000173C0000}"/>
    <cellStyle name="Entrada 4 8 2 2" xfId="6202" xr:uid="{00000000-0005-0000-0000-0000183C0000}"/>
    <cellStyle name="Entrada 4 8 2 2 2" xfId="15356" xr:uid="{00000000-0005-0000-0000-0000193C0000}"/>
    <cellStyle name="Entrada 4 8 2 2 3" xfId="22352" xr:uid="{00000000-0005-0000-0000-00001A3C0000}"/>
    <cellStyle name="Entrada 4 8 2 2 4" xfId="29353" xr:uid="{00000000-0005-0000-0000-00001B3C0000}"/>
    <cellStyle name="Entrada 4 8 2 2 5" xfId="33247" xr:uid="{00000000-0005-0000-0000-00001C3C0000}"/>
    <cellStyle name="Entrada 4 8 2 2 6" xfId="36922" xr:uid="{00000000-0005-0000-0000-00001D3C0000}"/>
    <cellStyle name="Entrada 4 8 2 2 7" xfId="39648" xr:uid="{00000000-0005-0000-0000-00001E3C0000}"/>
    <cellStyle name="Entrada 4 8 2 3" xfId="12444" xr:uid="{00000000-0005-0000-0000-00001F3C0000}"/>
    <cellStyle name="Entrada 4 8 2 4" xfId="19446" xr:uid="{00000000-0005-0000-0000-0000203C0000}"/>
    <cellStyle name="Entrada 4 8 2 5" xfId="28182" xr:uid="{00000000-0005-0000-0000-0000213C0000}"/>
    <cellStyle name="Entrada 4 8 2 6" xfId="28765" xr:uid="{00000000-0005-0000-0000-0000223C0000}"/>
    <cellStyle name="Entrada 4 8 2 7" xfId="29704" xr:uid="{00000000-0005-0000-0000-0000233C0000}"/>
    <cellStyle name="Entrada 4 8 2 8" xfId="33682" xr:uid="{00000000-0005-0000-0000-0000243C0000}"/>
    <cellStyle name="Entrada 4 8 2 9" xfId="37270" xr:uid="{00000000-0005-0000-0000-0000253C0000}"/>
    <cellStyle name="Entrada 4 8 3" xfId="2840" xr:uid="{00000000-0005-0000-0000-0000263C0000}"/>
    <cellStyle name="Entrada 4 8 3 2" xfId="6203" xr:uid="{00000000-0005-0000-0000-0000273C0000}"/>
    <cellStyle name="Entrada 4 8 3 2 2" xfId="15357" xr:uid="{00000000-0005-0000-0000-0000283C0000}"/>
    <cellStyle name="Entrada 4 8 3 2 3" xfId="22353" xr:uid="{00000000-0005-0000-0000-0000293C0000}"/>
    <cellStyle name="Entrada 4 8 3 2 4" xfId="17198" xr:uid="{00000000-0005-0000-0000-00002A3C0000}"/>
    <cellStyle name="Entrada 4 8 3 2 5" xfId="33248" xr:uid="{00000000-0005-0000-0000-00002B3C0000}"/>
    <cellStyle name="Entrada 4 8 3 2 6" xfId="36923" xr:uid="{00000000-0005-0000-0000-00002C3C0000}"/>
    <cellStyle name="Entrada 4 8 3 2 7" xfId="39649" xr:uid="{00000000-0005-0000-0000-00002D3C0000}"/>
    <cellStyle name="Entrada 4 8 3 3" xfId="11994" xr:uid="{00000000-0005-0000-0000-00002E3C0000}"/>
    <cellStyle name="Entrada 4 8 3 4" xfId="18997" xr:uid="{00000000-0005-0000-0000-00002F3C0000}"/>
    <cellStyle name="Entrada 4 8 3 5" xfId="28363" xr:uid="{00000000-0005-0000-0000-0000303C0000}"/>
    <cellStyle name="Entrada 4 8 3 6" xfId="26360" xr:uid="{00000000-0005-0000-0000-0000313C0000}"/>
    <cellStyle name="Entrada 4 8 3 7" xfId="29910" xr:uid="{00000000-0005-0000-0000-0000323C0000}"/>
    <cellStyle name="Entrada 4 8 3 8" xfId="33887" xr:uid="{00000000-0005-0000-0000-0000333C0000}"/>
    <cellStyle name="Entrada 4 8 3 9" xfId="37449" xr:uid="{00000000-0005-0000-0000-0000343C0000}"/>
    <cellStyle name="Entrada 4 8 4" xfId="3814" xr:uid="{00000000-0005-0000-0000-0000353C0000}"/>
    <cellStyle name="Entrada 4 8 4 2" xfId="6204" xr:uid="{00000000-0005-0000-0000-0000363C0000}"/>
    <cellStyle name="Entrada 4 8 4 2 2" xfId="15358" xr:uid="{00000000-0005-0000-0000-0000373C0000}"/>
    <cellStyle name="Entrada 4 8 4 2 3" xfId="22354" xr:uid="{00000000-0005-0000-0000-0000383C0000}"/>
    <cellStyle name="Entrada 4 8 4 2 4" xfId="29473" xr:uid="{00000000-0005-0000-0000-0000393C0000}"/>
    <cellStyle name="Entrada 4 8 4 2 5" xfId="33249" xr:uid="{00000000-0005-0000-0000-00003A3C0000}"/>
    <cellStyle name="Entrada 4 8 4 2 6" xfId="36924" xr:uid="{00000000-0005-0000-0000-00003B3C0000}"/>
    <cellStyle name="Entrada 4 8 4 2 7" xfId="39650" xr:uid="{00000000-0005-0000-0000-00003C3C0000}"/>
    <cellStyle name="Entrada 4 8 4 3" xfId="12968" xr:uid="{00000000-0005-0000-0000-00003D3C0000}"/>
    <cellStyle name="Entrada 4 8 4 4" xfId="19967" xr:uid="{00000000-0005-0000-0000-00003E3C0000}"/>
    <cellStyle name="Entrada 4 8 4 5" xfId="17606" xr:uid="{00000000-0005-0000-0000-00003F3C0000}"/>
    <cellStyle name="Entrada 4 8 4 6" xfId="26593" xr:uid="{00000000-0005-0000-0000-0000403C0000}"/>
    <cellStyle name="Entrada 4 8 4 7" xfId="9246" xr:uid="{00000000-0005-0000-0000-0000413C0000}"/>
    <cellStyle name="Entrada 4 8 4 8" xfId="33509" xr:uid="{00000000-0005-0000-0000-0000423C0000}"/>
    <cellStyle name="Entrada 4 8 4 9" xfId="37177" xr:uid="{00000000-0005-0000-0000-0000433C0000}"/>
    <cellStyle name="Entrada 4 8 5" xfId="3021" xr:uid="{00000000-0005-0000-0000-0000443C0000}"/>
    <cellStyle name="Entrada 4 8 5 2" xfId="6205" xr:uid="{00000000-0005-0000-0000-0000453C0000}"/>
    <cellStyle name="Entrada 4 8 5 2 2" xfId="15359" xr:uid="{00000000-0005-0000-0000-0000463C0000}"/>
    <cellStyle name="Entrada 4 8 5 2 3" xfId="22355" xr:uid="{00000000-0005-0000-0000-0000473C0000}"/>
    <cellStyle name="Entrada 4 8 5 2 4" xfId="27233" xr:uid="{00000000-0005-0000-0000-0000483C0000}"/>
    <cellStyle name="Entrada 4 8 5 2 5" xfId="33250" xr:uid="{00000000-0005-0000-0000-0000493C0000}"/>
    <cellStyle name="Entrada 4 8 5 2 6" xfId="36925" xr:uid="{00000000-0005-0000-0000-00004A3C0000}"/>
    <cellStyle name="Entrada 4 8 5 2 7" xfId="39651" xr:uid="{00000000-0005-0000-0000-00004B3C0000}"/>
    <cellStyle name="Entrada 4 8 5 3" xfId="12175" xr:uid="{00000000-0005-0000-0000-00004C3C0000}"/>
    <cellStyle name="Entrada 4 8 5 4" xfId="19178" xr:uid="{00000000-0005-0000-0000-00004D3C0000}"/>
    <cellStyle name="Entrada 4 8 5 5" xfId="28302" xr:uid="{00000000-0005-0000-0000-00004E3C0000}"/>
    <cellStyle name="Entrada 4 8 5 6" xfId="26403" xr:uid="{00000000-0005-0000-0000-00004F3C0000}"/>
    <cellStyle name="Entrada 4 8 5 7" xfId="25655" xr:uid="{00000000-0005-0000-0000-0000503C0000}"/>
    <cellStyle name="Entrada 4 8 5 8" xfId="33799" xr:uid="{00000000-0005-0000-0000-0000513C0000}"/>
    <cellStyle name="Entrada 4 8 5 9" xfId="37361" xr:uid="{00000000-0005-0000-0000-0000523C0000}"/>
    <cellStyle name="Entrada 4 8 6" xfId="6201" xr:uid="{00000000-0005-0000-0000-0000533C0000}"/>
    <cellStyle name="Entrada 4 8 6 2" xfId="15355" xr:uid="{00000000-0005-0000-0000-0000543C0000}"/>
    <cellStyle name="Entrada 4 8 6 3" xfId="22351" xr:uid="{00000000-0005-0000-0000-0000553C0000}"/>
    <cellStyle name="Entrada 4 8 6 4" xfId="28629" xr:uid="{00000000-0005-0000-0000-0000563C0000}"/>
    <cellStyle name="Entrada 4 8 6 5" xfId="33246" xr:uid="{00000000-0005-0000-0000-0000573C0000}"/>
    <cellStyle name="Entrada 4 8 6 6" xfId="36921" xr:uid="{00000000-0005-0000-0000-0000583C0000}"/>
    <cellStyle name="Entrada 4 8 6 7" xfId="39647" xr:uid="{00000000-0005-0000-0000-0000593C0000}"/>
    <cellStyle name="Entrada 4 8 7" xfId="10788" xr:uid="{00000000-0005-0000-0000-00005A3C0000}"/>
    <cellStyle name="Entrada 4 8 8" xfId="9887" xr:uid="{00000000-0005-0000-0000-00005B3C0000}"/>
    <cellStyle name="Entrada 4 8 9" xfId="24466" xr:uid="{00000000-0005-0000-0000-00005C3C0000}"/>
    <cellStyle name="Entrada 4 9" xfId="2462" xr:uid="{00000000-0005-0000-0000-00005D3C0000}"/>
    <cellStyle name="Entrada 4 9 2" xfId="6206" xr:uid="{00000000-0005-0000-0000-00005E3C0000}"/>
    <cellStyle name="Entrada 4 9 2 2" xfId="15360" xr:uid="{00000000-0005-0000-0000-00005F3C0000}"/>
    <cellStyle name="Entrada 4 9 2 3" xfId="22356" xr:uid="{00000000-0005-0000-0000-0000603C0000}"/>
    <cellStyle name="Entrada 4 9 2 4" xfId="27239" xr:uid="{00000000-0005-0000-0000-0000613C0000}"/>
    <cellStyle name="Entrada 4 9 2 5" xfId="33251" xr:uid="{00000000-0005-0000-0000-0000623C0000}"/>
    <cellStyle name="Entrada 4 9 2 6" xfId="36926" xr:uid="{00000000-0005-0000-0000-0000633C0000}"/>
    <cellStyle name="Entrada 4 9 2 7" xfId="39652" xr:uid="{00000000-0005-0000-0000-0000643C0000}"/>
    <cellStyle name="Entrada 4 9 3" xfId="11616" xr:uid="{00000000-0005-0000-0000-0000653C0000}"/>
    <cellStyle name="Entrada 4 9 4" xfId="18619" xr:uid="{00000000-0005-0000-0000-0000663C0000}"/>
    <cellStyle name="Entrada 4 9 5" xfId="22954" xr:uid="{00000000-0005-0000-0000-0000673C0000}"/>
    <cellStyle name="Entrada 4 9 6" xfId="26204" xr:uid="{00000000-0005-0000-0000-0000683C0000}"/>
    <cellStyle name="Entrada 4 9 7" xfId="30101" xr:uid="{00000000-0005-0000-0000-0000693C0000}"/>
    <cellStyle name="Entrada 4 9 8" xfId="34077" xr:uid="{00000000-0005-0000-0000-00006A3C0000}"/>
    <cellStyle name="Entrada 4 9 9" xfId="37639" xr:uid="{00000000-0005-0000-0000-00006B3C0000}"/>
    <cellStyle name="Entrada 5" xfId="353" xr:uid="{00000000-0005-0000-0000-00006C3C0000}"/>
    <cellStyle name="Entrada 5 10" xfId="3004" xr:uid="{00000000-0005-0000-0000-00006D3C0000}"/>
    <cellStyle name="Entrada 5 10 2" xfId="6208" xr:uid="{00000000-0005-0000-0000-00006E3C0000}"/>
    <cellStyle name="Entrada 5 10 2 2" xfId="15362" xr:uid="{00000000-0005-0000-0000-00006F3C0000}"/>
    <cellStyle name="Entrada 5 10 2 3" xfId="22358" xr:uid="{00000000-0005-0000-0000-0000703C0000}"/>
    <cellStyle name="Entrada 5 10 2 4" xfId="18093" xr:uid="{00000000-0005-0000-0000-0000713C0000}"/>
    <cellStyle name="Entrada 5 10 2 5" xfId="33253" xr:uid="{00000000-0005-0000-0000-0000723C0000}"/>
    <cellStyle name="Entrada 5 10 2 6" xfId="36928" xr:uid="{00000000-0005-0000-0000-0000733C0000}"/>
    <cellStyle name="Entrada 5 10 2 7" xfId="39654" xr:uid="{00000000-0005-0000-0000-0000743C0000}"/>
    <cellStyle name="Entrada 5 10 3" xfId="12158" xr:uid="{00000000-0005-0000-0000-0000753C0000}"/>
    <cellStyle name="Entrada 5 10 4" xfId="19161" xr:uid="{00000000-0005-0000-0000-0000763C0000}"/>
    <cellStyle name="Entrada 5 10 5" xfId="24689" xr:uid="{00000000-0005-0000-0000-0000773C0000}"/>
    <cellStyle name="Entrada 5 10 6" xfId="28766" xr:uid="{00000000-0005-0000-0000-0000783C0000}"/>
    <cellStyle name="Entrada 5 10 7" xfId="29086" xr:uid="{00000000-0005-0000-0000-0000793C0000}"/>
    <cellStyle name="Entrada 5 10 8" xfId="22467" xr:uid="{00000000-0005-0000-0000-00007A3C0000}"/>
    <cellStyle name="Entrada 5 10 9" xfId="29045" xr:uid="{00000000-0005-0000-0000-00007B3C0000}"/>
    <cellStyle name="Entrada 5 11" xfId="2908" xr:uid="{00000000-0005-0000-0000-00007C3C0000}"/>
    <cellStyle name="Entrada 5 11 2" xfId="6209" xr:uid="{00000000-0005-0000-0000-00007D3C0000}"/>
    <cellStyle name="Entrada 5 11 2 2" xfId="15363" xr:uid="{00000000-0005-0000-0000-00007E3C0000}"/>
    <cellStyle name="Entrada 5 11 2 3" xfId="22359" xr:uid="{00000000-0005-0000-0000-00007F3C0000}"/>
    <cellStyle name="Entrada 5 11 2 4" xfId="28195" xr:uid="{00000000-0005-0000-0000-0000803C0000}"/>
    <cellStyle name="Entrada 5 11 2 5" xfId="33254" xr:uid="{00000000-0005-0000-0000-0000813C0000}"/>
    <cellStyle name="Entrada 5 11 2 6" xfId="36929" xr:uid="{00000000-0005-0000-0000-0000823C0000}"/>
    <cellStyle name="Entrada 5 11 2 7" xfId="39655" xr:uid="{00000000-0005-0000-0000-0000833C0000}"/>
    <cellStyle name="Entrada 5 11 3" xfId="12062" xr:uid="{00000000-0005-0000-0000-0000843C0000}"/>
    <cellStyle name="Entrada 5 11 4" xfId="19065" xr:uid="{00000000-0005-0000-0000-0000853C0000}"/>
    <cellStyle name="Entrada 5 11 5" xfId="24657" xr:uid="{00000000-0005-0000-0000-0000863C0000}"/>
    <cellStyle name="Entrada 5 11 6" xfId="23042" xr:uid="{00000000-0005-0000-0000-0000873C0000}"/>
    <cellStyle name="Entrada 5 11 7" xfId="29880" xr:uid="{00000000-0005-0000-0000-0000883C0000}"/>
    <cellStyle name="Entrada 5 11 8" xfId="33857" xr:uid="{00000000-0005-0000-0000-0000893C0000}"/>
    <cellStyle name="Entrada 5 11 9" xfId="37419" xr:uid="{00000000-0005-0000-0000-00008A3C0000}"/>
    <cellStyle name="Entrada 5 12" xfId="6207" xr:uid="{00000000-0005-0000-0000-00008B3C0000}"/>
    <cellStyle name="Entrada 5 12 2" xfId="15361" xr:uid="{00000000-0005-0000-0000-00008C3C0000}"/>
    <cellStyle name="Entrada 5 12 3" xfId="22357" xr:uid="{00000000-0005-0000-0000-00008D3C0000}"/>
    <cellStyle name="Entrada 5 12 4" xfId="28879" xr:uid="{00000000-0005-0000-0000-00008E3C0000}"/>
    <cellStyle name="Entrada 5 12 5" xfId="33252" xr:uid="{00000000-0005-0000-0000-00008F3C0000}"/>
    <cellStyle name="Entrada 5 12 6" xfId="36927" xr:uid="{00000000-0005-0000-0000-0000903C0000}"/>
    <cellStyle name="Entrada 5 12 7" xfId="39653" xr:uid="{00000000-0005-0000-0000-0000913C0000}"/>
    <cellStyle name="Entrada 5 13" xfId="9511" xr:uid="{00000000-0005-0000-0000-0000923C0000}"/>
    <cellStyle name="Entrada 5 14" xfId="17935" xr:uid="{00000000-0005-0000-0000-0000933C0000}"/>
    <cellStyle name="Entrada 5 15" xfId="29310" xr:uid="{00000000-0005-0000-0000-0000943C0000}"/>
    <cellStyle name="Entrada 5 16" xfId="25103" xr:uid="{00000000-0005-0000-0000-0000953C0000}"/>
    <cellStyle name="Entrada 5 17" xfId="31731" xr:uid="{00000000-0005-0000-0000-0000963C0000}"/>
    <cellStyle name="Entrada 5 18" xfId="35411" xr:uid="{00000000-0005-0000-0000-0000973C0000}"/>
    <cellStyle name="Entrada 5 19" xfId="38446" xr:uid="{00000000-0005-0000-0000-0000983C0000}"/>
    <cellStyle name="Entrada 5 2" xfId="1831" xr:uid="{00000000-0005-0000-0000-0000993C0000}"/>
    <cellStyle name="Entrada 5 2 10" xfId="28571" xr:uid="{00000000-0005-0000-0000-00009A3C0000}"/>
    <cellStyle name="Entrada 5 2 11" xfId="17779" xr:uid="{00000000-0005-0000-0000-00009B3C0000}"/>
    <cellStyle name="Entrada 5 2 12" xfId="26451" xr:uid="{00000000-0005-0000-0000-00009C3C0000}"/>
    <cellStyle name="Entrada 5 2 13" xfId="31393" xr:uid="{00000000-0005-0000-0000-00009D3C0000}"/>
    <cellStyle name="Entrada 5 2 14" xfId="35144" xr:uid="{00000000-0005-0000-0000-00009E3C0000}"/>
    <cellStyle name="Entrada 5 2 2" xfId="2557" xr:uid="{00000000-0005-0000-0000-00009F3C0000}"/>
    <cellStyle name="Entrada 5 2 2 2" xfId="6211" xr:uid="{00000000-0005-0000-0000-0000A03C0000}"/>
    <cellStyle name="Entrada 5 2 2 2 2" xfId="15365" xr:uid="{00000000-0005-0000-0000-0000A13C0000}"/>
    <cellStyle name="Entrada 5 2 2 2 3" xfId="22361" xr:uid="{00000000-0005-0000-0000-0000A23C0000}"/>
    <cellStyle name="Entrada 5 2 2 2 4" xfId="28624" xr:uid="{00000000-0005-0000-0000-0000A33C0000}"/>
    <cellStyle name="Entrada 5 2 2 2 5" xfId="33256" xr:uid="{00000000-0005-0000-0000-0000A43C0000}"/>
    <cellStyle name="Entrada 5 2 2 2 6" xfId="36931" xr:uid="{00000000-0005-0000-0000-0000A53C0000}"/>
    <cellStyle name="Entrada 5 2 2 2 7" xfId="39657" xr:uid="{00000000-0005-0000-0000-0000A63C0000}"/>
    <cellStyle name="Entrada 5 2 2 3" xfId="11711" xr:uid="{00000000-0005-0000-0000-0000A73C0000}"/>
    <cellStyle name="Entrada 5 2 2 4" xfId="18714" xr:uid="{00000000-0005-0000-0000-0000A83C0000}"/>
    <cellStyle name="Entrada 5 2 2 5" xfId="17983" xr:uid="{00000000-0005-0000-0000-0000A93C0000}"/>
    <cellStyle name="Entrada 5 2 2 6" xfId="25395" xr:uid="{00000000-0005-0000-0000-0000AA3C0000}"/>
    <cellStyle name="Entrada 5 2 2 7" xfId="30054" xr:uid="{00000000-0005-0000-0000-0000AB3C0000}"/>
    <cellStyle name="Entrada 5 2 2 8" xfId="34027" xr:uid="{00000000-0005-0000-0000-0000AC3C0000}"/>
    <cellStyle name="Entrada 5 2 2 9" xfId="37589" xr:uid="{00000000-0005-0000-0000-0000AD3C0000}"/>
    <cellStyle name="Entrada 5 2 3" xfId="3739" xr:uid="{00000000-0005-0000-0000-0000AE3C0000}"/>
    <cellStyle name="Entrada 5 2 3 2" xfId="6212" xr:uid="{00000000-0005-0000-0000-0000AF3C0000}"/>
    <cellStyle name="Entrada 5 2 3 2 2" xfId="15366" xr:uid="{00000000-0005-0000-0000-0000B03C0000}"/>
    <cellStyle name="Entrada 5 2 3 2 3" xfId="22362" xr:uid="{00000000-0005-0000-0000-0000B13C0000}"/>
    <cellStyle name="Entrada 5 2 3 2 4" xfId="29354" xr:uid="{00000000-0005-0000-0000-0000B23C0000}"/>
    <cellStyle name="Entrada 5 2 3 2 5" xfId="33257" xr:uid="{00000000-0005-0000-0000-0000B33C0000}"/>
    <cellStyle name="Entrada 5 2 3 2 6" xfId="36932" xr:uid="{00000000-0005-0000-0000-0000B43C0000}"/>
    <cellStyle name="Entrada 5 2 3 2 7" xfId="39658" xr:uid="{00000000-0005-0000-0000-0000B53C0000}"/>
    <cellStyle name="Entrada 5 2 3 3" xfId="12893" xr:uid="{00000000-0005-0000-0000-0000B63C0000}"/>
    <cellStyle name="Entrada 5 2 3 4" xfId="19892" xr:uid="{00000000-0005-0000-0000-0000B73C0000}"/>
    <cellStyle name="Entrada 5 2 3 5" xfId="19645" xr:uid="{00000000-0005-0000-0000-0000B83C0000}"/>
    <cellStyle name="Entrada 5 2 3 6" xfId="19492" xr:uid="{00000000-0005-0000-0000-0000B93C0000}"/>
    <cellStyle name="Entrada 5 2 3 7" xfId="27309" xr:uid="{00000000-0005-0000-0000-0000BA3C0000}"/>
    <cellStyle name="Entrada 5 2 3 8" xfId="31638" xr:uid="{00000000-0005-0000-0000-0000BB3C0000}"/>
    <cellStyle name="Entrada 5 2 3 9" xfId="35318" xr:uid="{00000000-0005-0000-0000-0000BC3C0000}"/>
    <cellStyle name="Entrada 5 2 4" xfId="4238" xr:uid="{00000000-0005-0000-0000-0000BD3C0000}"/>
    <cellStyle name="Entrada 5 2 4 2" xfId="6213" xr:uid="{00000000-0005-0000-0000-0000BE3C0000}"/>
    <cellStyle name="Entrada 5 2 4 2 2" xfId="15367" xr:uid="{00000000-0005-0000-0000-0000BF3C0000}"/>
    <cellStyle name="Entrada 5 2 4 2 3" xfId="22363" xr:uid="{00000000-0005-0000-0000-0000C03C0000}"/>
    <cellStyle name="Entrada 5 2 4 2 4" xfId="17727" xr:uid="{00000000-0005-0000-0000-0000C13C0000}"/>
    <cellStyle name="Entrada 5 2 4 2 5" xfId="33258" xr:uid="{00000000-0005-0000-0000-0000C23C0000}"/>
    <cellStyle name="Entrada 5 2 4 2 6" xfId="36933" xr:uid="{00000000-0005-0000-0000-0000C33C0000}"/>
    <cellStyle name="Entrada 5 2 4 2 7" xfId="39659" xr:uid="{00000000-0005-0000-0000-0000C43C0000}"/>
    <cellStyle name="Entrada 5 2 4 3" xfId="13392" xr:uid="{00000000-0005-0000-0000-0000C53C0000}"/>
    <cellStyle name="Entrada 5 2 4 4" xfId="20390" xr:uid="{00000000-0005-0000-0000-0000C63C0000}"/>
    <cellStyle name="Entrada 5 2 4 5" xfId="27713" xr:uid="{00000000-0005-0000-0000-0000C73C0000}"/>
    <cellStyle name="Entrada 5 2 4 6" xfId="28839" xr:uid="{00000000-0005-0000-0000-0000C83C0000}"/>
    <cellStyle name="Entrada 5 2 4 7" xfId="23369" xr:uid="{00000000-0005-0000-0000-0000C93C0000}"/>
    <cellStyle name="Entrada 5 2 4 8" xfId="31700" xr:uid="{00000000-0005-0000-0000-0000CA3C0000}"/>
    <cellStyle name="Entrada 5 2 4 9" xfId="35380" xr:uid="{00000000-0005-0000-0000-0000CB3C0000}"/>
    <cellStyle name="Entrada 5 2 5" xfId="3175" xr:uid="{00000000-0005-0000-0000-0000CC3C0000}"/>
    <cellStyle name="Entrada 5 2 5 2" xfId="6214" xr:uid="{00000000-0005-0000-0000-0000CD3C0000}"/>
    <cellStyle name="Entrada 5 2 5 2 2" xfId="15368" xr:uid="{00000000-0005-0000-0000-0000CE3C0000}"/>
    <cellStyle name="Entrada 5 2 5 2 3" xfId="22364" xr:uid="{00000000-0005-0000-0000-0000CF3C0000}"/>
    <cellStyle name="Entrada 5 2 5 2 4" xfId="24847" xr:uid="{00000000-0005-0000-0000-0000D03C0000}"/>
    <cellStyle name="Entrada 5 2 5 2 5" xfId="33259" xr:uid="{00000000-0005-0000-0000-0000D13C0000}"/>
    <cellStyle name="Entrada 5 2 5 2 6" xfId="36934" xr:uid="{00000000-0005-0000-0000-0000D23C0000}"/>
    <cellStyle name="Entrada 5 2 5 2 7" xfId="39660" xr:uid="{00000000-0005-0000-0000-0000D33C0000}"/>
    <cellStyle name="Entrada 5 2 5 3" xfId="12329" xr:uid="{00000000-0005-0000-0000-0000D43C0000}"/>
    <cellStyle name="Entrada 5 2 5 4" xfId="19332" xr:uid="{00000000-0005-0000-0000-0000D53C0000}"/>
    <cellStyle name="Entrada 5 2 5 5" xfId="28239" xr:uid="{00000000-0005-0000-0000-0000D63C0000}"/>
    <cellStyle name="Entrada 5 2 5 6" xfId="21317" xr:uid="{00000000-0005-0000-0000-0000D73C0000}"/>
    <cellStyle name="Entrada 5 2 5 7" xfId="29085" xr:uid="{00000000-0005-0000-0000-0000D83C0000}"/>
    <cellStyle name="Entrada 5 2 5 8" xfId="28104" xr:uid="{00000000-0005-0000-0000-0000D93C0000}"/>
    <cellStyle name="Entrada 5 2 5 9" xfId="33471" xr:uid="{00000000-0005-0000-0000-0000DA3C0000}"/>
    <cellStyle name="Entrada 5 2 6" xfId="3057" xr:uid="{00000000-0005-0000-0000-0000DB3C0000}"/>
    <cellStyle name="Entrada 5 2 6 2" xfId="6215" xr:uid="{00000000-0005-0000-0000-0000DC3C0000}"/>
    <cellStyle name="Entrada 5 2 6 2 2" xfId="15369" xr:uid="{00000000-0005-0000-0000-0000DD3C0000}"/>
    <cellStyle name="Entrada 5 2 6 2 3" xfId="22365" xr:uid="{00000000-0005-0000-0000-0000DE3C0000}"/>
    <cellStyle name="Entrada 5 2 6 2 4" xfId="23046" xr:uid="{00000000-0005-0000-0000-0000DF3C0000}"/>
    <cellStyle name="Entrada 5 2 6 2 5" xfId="33260" xr:uid="{00000000-0005-0000-0000-0000E03C0000}"/>
    <cellStyle name="Entrada 5 2 6 2 6" xfId="36935" xr:uid="{00000000-0005-0000-0000-0000E13C0000}"/>
    <cellStyle name="Entrada 5 2 6 2 7" xfId="39661" xr:uid="{00000000-0005-0000-0000-0000E23C0000}"/>
    <cellStyle name="Entrada 5 2 6 3" xfId="12211" xr:uid="{00000000-0005-0000-0000-0000E33C0000}"/>
    <cellStyle name="Entrada 5 2 6 4" xfId="19214" xr:uid="{00000000-0005-0000-0000-0000E43C0000}"/>
    <cellStyle name="Entrada 5 2 6 5" xfId="9199" xr:uid="{00000000-0005-0000-0000-0000E53C0000}"/>
    <cellStyle name="Entrada 5 2 6 6" xfId="28495" xr:uid="{00000000-0005-0000-0000-0000E63C0000}"/>
    <cellStyle name="Entrada 5 2 6 7" xfId="26499" xr:uid="{00000000-0005-0000-0000-0000E73C0000}"/>
    <cellStyle name="Entrada 5 2 6 8" xfId="28504" xr:uid="{00000000-0005-0000-0000-0000E83C0000}"/>
    <cellStyle name="Entrada 5 2 6 9" xfId="33647" xr:uid="{00000000-0005-0000-0000-0000E93C0000}"/>
    <cellStyle name="Entrada 5 2 7" xfId="6210" xr:uid="{00000000-0005-0000-0000-0000EA3C0000}"/>
    <cellStyle name="Entrada 5 2 7 2" xfId="15364" xr:uid="{00000000-0005-0000-0000-0000EB3C0000}"/>
    <cellStyle name="Entrada 5 2 7 3" xfId="22360" xr:uid="{00000000-0005-0000-0000-0000EC3C0000}"/>
    <cellStyle name="Entrada 5 2 7 4" xfId="27240" xr:uid="{00000000-0005-0000-0000-0000ED3C0000}"/>
    <cellStyle name="Entrada 5 2 7 5" xfId="33255" xr:uid="{00000000-0005-0000-0000-0000EE3C0000}"/>
    <cellStyle name="Entrada 5 2 7 6" xfId="36930" xr:uid="{00000000-0005-0000-0000-0000EF3C0000}"/>
    <cellStyle name="Entrada 5 2 7 7" xfId="39656" xr:uid="{00000000-0005-0000-0000-0000F03C0000}"/>
    <cellStyle name="Entrada 5 2 8" xfId="10985" xr:uid="{00000000-0005-0000-0000-0000F13C0000}"/>
    <cellStyle name="Entrada 5 2 9" xfId="15535" xr:uid="{00000000-0005-0000-0000-0000F23C0000}"/>
    <cellStyle name="Entrada 5 3" xfId="2263" xr:uid="{00000000-0005-0000-0000-0000F33C0000}"/>
    <cellStyle name="Entrada 5 3 10" xfId="17988" xr:uid="{00000000-0005-0000-0000-0000F43C0000}"/>
    <cellStyle name="Entrada 5 3 11" xfId="29496" xr:uid="{00000000-0005-0000-0000-0000F53C0000}"/>
    <cellStyle name="Entrada 5 3 12" xfId="30198" xr:uid="{00000000-0005-0000-0000-0000F63C0000}"/>
    <cellStyle name="Entrada 5 3 13" xfId="34174" xr:uid="{00000000-0005-0000-0000-0000F73C0000}"/>
    <cellStyle name="Entrada 5 3 14" xfId="37736" xr:uid="{00000000-0005-0000-0000-0000F83C0000}"/>
    <cellStyle name="Entrada 5 3 2" xfId="2663" xr:uid="{00000000-0005-0000-0000-0000F93C0000}"/>
    <cellStyle name="Entrada 5 3 2 2" xfId="6217" xr:uid="{00000000-0005-0000-0000-0000FA3C0000}"/>
    <cellStyle name="Entrada 5 3 2 2 2" xfId="15371" xr:uid="{00000000-0005-0000-0000-0000FB3C0000}"/>
    <cellStyle name="Entrada 5 3 2 2 3" xfId="22367" xr:uid="{00000000-0005-0000-0000-0000FC3C0000}"/>
    <cellStyle name="Entrada 5 3 2 2 4" xfId="25371" xr:uid="{00000000-0005-0000-0000-0000FD3C0000}"/>
    <cellStyle name="Entrada 5 3 2 2 5" xfId="33262" xr:uid="{00000000-0005-0000-0000-0000FE3C0000}"/>
    <cellStyle name="Entrada 5 3 2 2 6" xfId="36937" xr:uid="{00000000-0005-0000-0000-0000FF3C0000}"/>
    <cellStyle name="Entrada 5 3 2 2 7" xfId="39663" xr:uid="{00000000-0005-0000-0000-0000003D0000}"/>
    <cellStyle name="Entrada 5 3 2 3" xfId="11817" xr:uid="{00000000-0005-0000-0000-0000013D0000}"/>
    <cellStyle name="Entrada 5 3 2 4" xfId="18820" xr:uid="{00000000-0005-0000-0000-0000023D0000}"/>
    <cellStyle name="Entrada 5 3 2 5" xfId="28440" xr:uid="{00000000-0005-0000-0000-0000033D0000}"/>
    <cellStyle name="Entrada 5 3 2 6" xfId="17964" xr:uid="{00000000-0005-0000-0000-0000043D0000}"/>
    <cellStyle name="Entrada 5 3 2 7" xfId="25074" xr:uid="{00000000-0005-0000-0000-0000053D0000}"/>
    <cellStyle name="Entrada 5 3 2 8" xfId="31515" xr:uid="{00000000-0005-0000-0000-0000063D0000}"/>
    <cellStyle name="Entrada 5 3 2 9" xfId="35229" xr:uid="{00000000-0005-0000-0000-0000073D0000}"/>
    <cellStyle name="Entrada 5 3 3" xfId="3945" xr:uid="{00000000-0005-0000-0000-0000083D0000}"/>
    <cellStyle name="Entrada 5 3 3 2" xfId="6218" xr:uid="{00000000-0005-0000-0000-0000093D0000}"/>
    <cellStyle name="Entrada 5 3 3 2 2" xfId="15372" xr:uid="{00000000-0005-0000-0000-00000A3D0000}"/>
    <cellStyle name="Entrada 5 3 3 2 3" xfId="22368" xr:uid="{00000000-0005-0000-0000-00000B3D0000}"/>
    <cellStyle name="Entrada 5 3 3 2 4" xfId="27242" xr:uid="{00000000-0005-0000-0000-00000C3D0000}"/>
    <cellStyle name="Entrada 5 3 3 2 5" xfId="33263" xr:uid="{00000000-0005-0000-0000-00000D3D0000}"/>
    <cellStyle name="Entrada 5 3 3 2 6" xfId="36938" xr:uid="{00000000-0005-0000-0000-00000E3D0000}"/>
    <cellStyle name="Entrada 5 3 3 2 7" xfId="39664" xr:uid="{00000000-0005-0000-0000-00000F3D0000}"/>
    <cellStyle name="Entrada 5 3 3 3" xfId="13099" xr:uid="{00000000-0005-0000-0000-0000103D0000}"/>
    <cellStyle name="Entrada 5 3 3 4" xfId="20097" xr:uid="{00000000-0005-0000-0000-0000113D0000}"/>
    <cellStyle name="Entrada 5 3 3 5" xfId="17908" xr:uid="{00000000-0005-0000-0000-0000123D0000}"/>
    <cellStyle name="Entrada 5 3 3 6" xfId="9216" xr:uid="{00000000-0005-0000-0000-0000133D0000}"/>
    <cellStyle name="Entrada 5 3 3 7" xfId="27287" xr:uid="{00000000-0005-0000-0000-0000143D0000}"/>
    <cellStyle name="Entrada 5 3 3 8" xfId="33454" xr:uid="{00000000-0005-0000-0000-0000153D0000}"/>
    <cellStyle name="Entrada 5 3 3 9" xfId="37128" xr:uid="{00000000-0005-0000-0000-0000163D0000}"/>
    <cellStyle name="Entrada 5 3 4" xfId="4383" xr:uid="{00000000-0005-0000-0000-0000173D0000}"/>
    <cellStyle name="Entrada 5 3 4 2" xfId="6219" xr:uid="{00000000-0005-0000-0000-0000183D0000}"/>
    <cellStyle name="Entrada 5 3 4 2 2" xfId="15373" xr:uid="{00000000-0005-0000-0000-0000193D0000}"/>
    <cellStyle name="Entrada 5 3 4 2 3" xfId="22369" xr:uid="{00000000-0005-0000-0000-00001A3D0000}"/>
    <cellStyle name="Entrada 5 3 4 2 4" xfId="24402" xr:uid="{00000000-0005-0000-0000-00001B3D0000}"/>
    <cellStyle name="Entrada 5 3 4 2 5" xfId="33264" xr:uid="{00000000-0005-0000-0000-00001C3D0000}"/>
    <cellStyle name="Entrada 5 3 4 2 6" xfId="36939" xr:uid="{00000000-0005-0000-0000-00001D3D0000}"/>
    <cellStyle name="Entrada 5 3 4 2 7" xfId="39665" xr:uid="{00000000-0005-0000-0000-00001E3D0000}"/>
    <cellStyle name="Entrada 5 3 4 3" xfId="13537" xr:uid="{00000000-0005-0000-0000-00001F3D0000}"/>
    <cellStyle name="Entrada 5 3 4 4" xfId="20535" xr:uid="{00000000-0005-0000-0000-0000203D0000}"/>
    <cellStyle name="Entrada 5 3 4 5" xfId="27643" xr:uid="{00000000-0005-0000-0000-0000213D0000}"/>
    <cellStyle name="Entrada 5 3 4 6" xfId="28155" xr:uid="{00000000-0005-0000-0000-0000223D0000}"/>
    <cellStyle name="Entrada 5 3 4 7" xfId="28004" xr:uid="{00000000-0005-0000-0000-0000233D0000}"/>
    <cellStyle name="Entrada 5 3 4 8" xfId="28754" xr:uid="{00000000-0005-0000-0000-0000243D0000}"/>
    <cellStyle name="Entrada 5 3 4 9" xfId="25936" xr:uid="{00000000-0005-0000-0000-0000253D0000}"/>
    <cellStyle name="Entrada 5 3 5" xfId="4637" xr:uid="{00000000-0005-0000-0000-0000263D0000}"/>
    <cellStyle name="Entrada 5 3 5 2" xfId="6220" xr:uid="{00000000-0005-0000-0000-0000273D0000}"/>
    <cellStyle name="Entrada 5 3 5 2 2" xfId="15374" xr:uid="{00000000-0005-0000-0000-0000283D0000}"/>
    <cellStyle name="Entrada 5 3 5 2 3" xfId="22370" xr:uid="{00000000-0005-0000-0000-0000293D0000}"/>
    <cellStyle name="Entrada 5 3 5 2 4" xfId="24186" xr:uid="{00000000-0005-0000-0000-00002A3D0000}"/>
    <cellStyle name="Entrada 5 3 5 2 5" xfId="33265" xr:uid="{00000000-0005-0000-0000-00002B3D0000}"/>
    <cellStyle name="Entrada 5 3 5 2 6" xfId="36940" xr:uid="{00000000-0005-0000-0000-00002C3D0000}"/>
    <cellStyle name="Entrada 5 3 5 2 7" xfId="39666" xr:uid="{00000000-0005-0000-0000-00002D3D0000}"/>
    <cellStyle name="Entrada 5 3 5 3" xfId="13791" xr:uid="{00000000-0005-0000-0000-00002E3D0000}"/>
    <cellStyle name="Entrada 5 3 5 4" xfId="20789" xr:uid="{00000000-0005-0000-0000-00002F3D0000}"/>
    <cellStyle name="Entrada 5 3 5 5" xfId="27515" xr:uid="{00000000-0005-0000-0000-0000303D0000}"/>
    <cellStyle name="Entrada 5 3 5 6" xfId="17381" xr:uid="{00000000-0005-0000-0000-0000313D0000}"/>
    <cellStyle name="Entrada 5 3 5 7" xfId="26814" xr:uid="{00000000-0005-0000-0000-0000323D0000}"/>
    <cellStyle name="Entrada 5 3 5 8" xfId="25946" xr:uid="{00000000-0005-0000-0000-0000333D0000}"/>
    <cellStyle name="Entrada 5 3 5 9" xfId="34890" xr:uid="{00000000-0005-0000-0000-0000343D0000}"/>
    <cellStyle name="Entrada 5 3 6" xfId="4883" xr:uid="{00000000-0005-0000-0000-0000353D0000}"/>
    <cellStyle name="Entrada 5 3 6 2" xfId="6221" xr:uid="{00000000-0005-0000-0000-0000363D0000}"/>
    <cellStyle name="Entrada 5 3 6 2 2" xfId="15375" xr:uid="{00000000-0005-0000-0000-0000373D0000}"/>
    <cellStyle name="Entrada 5 3 6 2 3" xfId="22371" xr:uid="{00000000-0005-0000-0000-0000383D0000}"/>
    <cellStyle name="Entrada 5 3 6 2 4" xfId="27241" xr:uid="{00000000-0005-0000-0000-0000393D0000}"/>
    <cellStyle name="Entrada 5 3 6 2 5" xfId="33266" xr:uid="{00000000-0005-0000-0000-00003A3D0000}"/>
    <cellStyle name="Entrada 5 3 6 2 6" xfId="36941" xr:uid="{00000000-0005-0000-0000-00003B3D0000}"/>
    <cellStyle name="Entrada 5 3 6 2 7" xfId="39667" xr:uid="{00000000-0005-0000-0000-00003C3D0000}"/>
    <cellStyle name="Entrada 5 3 6 3" xfId="14037" xr:uid="{00000000-0005-0000-0000-00003D3D0000}"/>
    <cellStyle name="Entrada 5 3 6 4" xfId="21035" xr:uid="{00000000-0005-0000-0000-00003E3D0000}"/>
    <cellStyle name="Entrada 5 3 6 5" xfId="10148" xr:uid="{00000000-0005-0000-0000-00003F3D0000}"/>
    <cellStyle name="Entrada 5 3 6 6" xfId="10177" xr:uid="{00000000-0005-0000-0000-0000403D0000}"/>
    <cellStyle name="Entrada 5 3 6 7" xfId="31929" xr:uid="{00000000-0005-0000-0000-0000413D0000}"/>
    <cellStyle name="Entrada 5 3 6 8" xfId="35607" xr:uid="{00000000-0005-0000-0000-0000423D0000}"/>
    <cellStyle name="Entrada 5 3 6 9" xfId="38518" xr:uid="{00000000-0005-0000-0000-0000433D0000}"/>
    <cellStyle name="Entrada 5 3 7" xfId="6216" xr:uid="{00000000-0005-0000-0000-0000443D0000}"/>
    <cellStyle name="Entrada 5 3 7 2" xfId="15370" xr:uid="{00000000-0005-0000-0000-0000453D0000}"/>
    <cellStyle name="Entrada 5 3 7 3" xfId="22366" xr:uid="{00000000-0005-0000-0000-0000463D0000}"/>
    <cellStyle name="Entrada 5 3 7 4" xfId="17514" xr:uid="{00000000-0005-0000-0000-0000473D0000}"/>
    <cellStyle name="Entrada 5 3 7 5" xfId="33261" xr:uid="{00000000-0005-0000-0000-0000483D0000}"/>
    <cellStyle name="Entrada 5 3 7 6" xfId="36936" xr:uid="{00000000-0005-0000-0000-0000493D0000}"/>
    <cellStyle name="Entrada 5 3 7 7" xfId="39662" xr:uid="{00000000-0005-0000-0000-00004A3D0000}"/>
    <cellStyle name="Entrada 5 3 8" xfId="11417" xr:uid="{00000000-0005-0000-0000-00004B3D0000}"/>
    <cellStyle name="Entrada 5 3 9" xfId="18420" xr:uid="{00000000-0005-0000-0000-00004C3D0000}"/>
    <cellStyle name="Entrada 5 4" xfId="1695" xr:uid="{00000000-0005-0000-0000-00004D3D0000}"/>
    <cellStyle name="Entrada 5 4 10" xfId="28653" xr:uid="{00000000-0005-0000-0000-00004E3D0000}"/>
    <cellStyle name="Entrada 5 4 11" xfId="29067" xr:uid="{00000000-0005-0000-0000-00004F3D0000}"/>
    <cellStyle name="Entrada 5 4 12" xfId="30984" xr:uid="{00000000-0005-0000-0000-0000503D0000}"/>
    <cellStyle name="Entrada 5 4 13" xfId="31379" xr:uid="{00000000-0005-0000-0000-0000513D0000}"/>
    <cellStyle name="Entrada 5 4 14" xfId="35139" xr:uid="{00000000-0005-0000-0000-0000523D0000}"/>
    <cellStyle name="Entrada 5 4 2" xfId="2518" xr:uid="{00000000-0005-0000-0000-0000533D0000}"/>
    <cellStyle name="Entrada 5 4 2 2" xfId="6223" xr:uid="{00000000-0005-0000-0000-0000543D0000}"/>
    <cellStyle name="Entrada 5 4 2 2 2" xfId="15377" xr:uid="{00000000-0005-0000-0000-0000553D0000}"/>
    <cellStyle name="Entrada 5 4 2 2 3" xfId="22373" xr:uid="{00000000-0005-0000-0000-0000563D0000}"/>
    <cellStyle name="Entrada 5 4 2 2 4" xfId="28880" xr:uid="{00000000-0005-0000-0000-0000573D0000}"/>
    <cellStyle name="Entrada 5 4 2 2 5" xfId="33268" xr:uid="{00000000-0005-0000-0000-0000583D0000}"/>
    <cellStyle name="Entrada 5 4 2 2 6" xfId="36943" xr:uid="{00000000-0005-0000-0000-0000593D0000}"/>
    <cellStyle name="Entrada 5 4 2 2 7" xfId="39669" xr:uid="{00000000-0005-0000-0000-00005A3D0000}"/>
    <cellStyle name="Entrada 5 4 2 3" xfId="11672" xr:uid="{00000000-0005-0000-0000-00005B3D0000}"/>
    <cellStyle name="Entrada 5 4 2 4" xfId="18675" xr:uid="{00000000-0005-0000-0000-00005C3D0000}"/>
    <cellStyle name="Entrada 5 4 2 5" xfId="23143" xr:uid="{00000000-0005-0000-0000-00005D3D0000}"/>
    <cellStyle name="Entrada 5 4 2 6" xfId="22952" xr:uid="{00000000-0005-0000-0000-00005E3D0000}"/>
    <cellStyle name="Entrada 5 4 2 7" xfId="25929" xr:uid="{00000000-0005-0000-0000-00005F3D0000}"/>
    <cellStyle name="Entrada 5 4 2 8" xfId="34049" xr:uid="{00000000-0005-0000-0000-0000603D0000}"/>
    <cellStyle name="Entrada 5 4 2 9" xfId="37611" xr:uid="{00000000-0005-0000-0000-0000613D0000}"/>
    <cellStyle name="Entrada 5 4 3" xfId="3672" xr:uid="{00000000-0005-0000-0000-0000623D0000}"/>
    <cellStyle name="Entrada 5 4 3 2" xfId="6224" xr:uid="{00000000-0005-0000-0000-0000633D0000}"/>
    <cellStyle name="Entrada 5 4 3 2 2" xfId="15378" xr:uid="{00000000-0005-0000-0000-0000643D0000}"/>
    <cellStyle name="Entrada 5 4 3 2 3" xfId="22374" xr:uid="{00000000-0005-0000-0000-0000653D0000}"/>
    <cellStyle name="Entrada 5 4 3 2 4" xfId="24276" xr:uid="{00000000-0005-0000-0000-0000663D0000}"/>
    <cellStyle name="Entrada 5 4 3 2 5" xfId="33269" xr:uid="{00000000-0005-0000-0000-0000673D0000}"/>
    <cellStyle name="Entrada 5 4 3 2 6" xfId="36944" xr:uid="{00000000-0005-0000-0000-0000683D0000}"/>
    <cellStyle name="Entrada 5 4 3 2 7" xfId="39670" xr:uid="{00000000-0005-0000-0000-0000693D0000}"/>
    <cellStyle name="Entrada 5 4 3 3" xfId="12826" xr:uid="{00000000-0005-0000-0000-00006A3D0000}"/>
    <cellStyle name="Entrada 5 4 3 4" xfId="19825" xr:uid="{00000000-0005-0000-0000-00006B3D0000}"/>
    <cellStyle name="Entrada 5 4 3 5" xfId="27993" xr:uid="{00000000-0005-0000-0000-00006C3D0000}"/>
    <cellStyle name="Entrada 5 4 3 6" xfId="28811" xr:uid="{00000000-0005-0000-0000-00006D3D0000}"/>
    <cellStyle name="Entrada 5 4 3 7" xfId="25150" xr:uid="{00000000-0005-0000-0000-00006E3D0000}"/>
    <cellStyle name="Entrada 5 4 3 8" xfId="31629" xr:uid="{00000000-0005-0000-0000-00006F3D0000}"/>
    <cellStyle name="Entrada 5 4 3 9" xfId="35309" xr:uid="{00000000-0005-0000-0000-0000703D0000}"/>
    <cellStyle name="Entrada 5 4 4" xfId="4177" xr:uid="{00000000-0005-0000-0000-0000713D0000}"/>
    <cellStyle name="Entrada 5 4 4 2" xfId="6225" xr:uid="{00000000-0005-0000-0000-0000723D0000}"/>
    <cellStyle name="Entrada 5 4 4 2 2" xfId="15379" xr:uid="{00000000-0005-0000-0000-0000733D0000}"/>
    <cellStyle name="Entrada 5 4 4 2 3" xfId="22375" xr:uid="{00000000-0005-0000-0000-0000743D0000}"/>
    <cellStyle name="Entrada 5 4 4 2 4" xfId="28196" xr:uid="{00000000-0005-0000-0000-0000753D0000}"/>
    <cellStyle name="Entrada 5 4 4 2 5" xfId="33270" xr:uid="{00000000-0005-0000-0000-0000763D0000}"/>
    <cellStyle name="Entrada 5 4 4 2 6" xfId="36945" xr:uid="{00000000-0005-0000-0000-0000773D0000}"/>
    <cellStyle name="Entrada 5 4 4 2 7" xfId="39671" xr:uid="{00000000-0005-0000-0000-0000783D0000}"/>
    <cellStyle name="Entrada 5 4 4 3" xfId="13331" xr:uid="{00000000-0005-0000-0000-0000793D0000}"/>
    <cellStyle name="Entrada 5 4 4 4" xfId="20329" xr:uid="{00000000-0005-0000-0000-00007A3D0000}"/>
    <cellStyle name="Entrada 5 4 4 5" xfId="27741" xr:uid="{00000000-0005-0000-0000-00007B3D0000}"/>
    <cellStyle name="Entrada 5 4 4 6" xfId="26670" xr:uid="{00000000-0005-0000-0000-00007C3D0000}"/>
    <cellStyle name="Entrada 5 4 4 7" xfId="24840" xr:uid="{00000000-0005-0000-0000-00007D3D0000}"/>
    <cellStyle name="Entrada 5 4 4 8" xfId="33378" xr:uid="{00000000-0005-0000-0000-00007E3D0000}"/>
    <cellStyle name="Entrada 5 4 4 9" xfId="37053" xr:uid="{00000000-0005-0000-0000-00007F3D0000}"/>
    <cellStyle name="Entrada 5 4 5" xfId="3865" xr:uid="{00000000-0005-0000-0000-0000803D0000}"/>
    <cellStyle name="Entrada 5 4 5 2" xfId="6226" xr:uid="{00000000-0005-0000-0000-0000813D0000}"/>
    <cellStyle name="Entrada 5 4 5 2 2" xfId="15380" xr:uid="{00000000-0005-0000-0000-0000823D0000}"/>
    <cellStyle name="Entrada 5 4 5 2 3" xfId="22376" xr:uid="{00000000-0005-0000-0000-0000833D0000}"/>
    <cellStyle name="Entrada 5 4 5 2 4" xfId="27244" xr:uid="{00000000-0005-0000-0000-0000843D0000}"/>
    <cellStyle name="Entrada 5 4 5 2 5" xfId="33271" xr:uid="{00000000-0005-0000-0000-0000853D0000}"/>
    <cellStyle name="Entrada 5 4 5 2 6" xfId="36946" xr:uid="{00000000-0005-0000-0000-0000863D0000}"/>
    <cellStyle name="Entrada 5 4 5 2 7" xfId="39672" xr:uid="{00000000-0005-0000-0000-0000873D0000}"/>
    <cellStyle name="Entrada 5 4 5 3" xfId="13019" xr:uid="{00000000-0005-0000-0000-0000883D0000}"/>
    <cellStyle name="Entrada 5 4 5 4" xfId="20018" xr:uid="{00000000-0005-0000-0000-0000893D0000}"/>
    <cellStyle name="Entrada 5 4 5 5" xfId="9253" xr:uid="{00000000-0005-0000-0000-00008A3D0000}"/>
    <cellStyle name="Entrada 5 4 5 6" xfId="26601" xr:uid="{00000000-0005-0000-0000-00008B3D0000}"/>
    <cellStyle name="Entrada 5 4 5 7" xfId="17999" xr:uid="{00000000-0005-0000-0000-00008C3D0000}"/>
    <cellStyle name="Entrada 5 4 5 8" xfId="33485" xr:uid="{00000000-0005-0000-0000-00008D3D0000}"/>
    <cellStyle name="Entrada 5 4 5 9" xfId="37153" xr:uid="{00000000-0005-0000-0000-00008E3D0000}"/>
    <cellStyle name="Entrada 5 4 6" xfId="2856" xr:uid="{00000000-0005-0000-0000-00008F3D0000}"/>
    <cellStyle name="Entrada 5 4 6 2" xfId="6227" xr:uid="{00000000-0005-0000-0000-0000903D0000}"/>
    <cellStyle name="Entrada 5 4 6 2 2" xfId="15381" xr:uid="{00000000-0005-0000-0000-0000913D0000}"/>
    <cellStyle name="Entrada 5 4 6 2 3" xfId="22377" xr:uid="{00000000-0005-0000-0000-0000923D0000}"/>
    <cellStyle name="Entrada 5 4 6 2 4" xfId="28630" xr:uid="{00000000-0005-0000-0000-0000933D0000}"/>
    <cellStyle name="Entrada 5 4 6 2 5" xfId="33272" xr:uid="{00000000-0005-0000-0000-0000943D0000}"/>
    <cellStyle name="Entrada 5 4 6 2 6" xfId="36947" xr:uid="{00000000-0005-0000-0000-0000953D0000}"/>
    <cellStyle name="Entrada 5 4 6 2 7" xfId="39673" xr:uid="{00000000-0005-0000-0000-0000963D0000}"/>
    <cellStyle name="Entrada 5 4 6 3" xfId="12010" xr:uid="{00000000-0005-0000-0000-0000973D0000}"/>
    <cellStyle name="Entrada 5 4 6 4" xfId="19013" xr:uid="{00000000-0005-0000-0000-0000983D0000}"/>
    <cellStyle name="Entrada 5 4 6 5" xfId="28356" xr:uid="{00000000-0005-0000-0000-0000993D0000}"/>
    <cellStyle name="Entrada 5 4 6 6" xfId="28763" xr:uid="{00000000-0005-0000-0000-00009A3D0000}"/>
    <cellStyle name="Entrada 5 4 6 7" xfId="29906" xr:uid="{00000000-0005-0000-0000-00009B3D0000}"/>
    <cellStyle name="Entrada 5 4 6 8" xfId="33879" xr:uid="{00000000-0005-0000-0000-00009C3D0000}"/>
    <cellStyle name="Entrada 5 4 6 9" xfId="37441" xr:uid="{00000000-0005-0000-0000-00009D3D0000}"/>
    <cellStyle name="Entrada 5 4 7" xfId="6222" xr:uid="{00000000-0005-0000-0000-00009E3D0000}"/>
    <cellStyle name="Entrada 5 4 7 2" xfId="15376" xr:uid="{00000000-0005-0000-0000-00009F3D0000}"/>
    <cellStyle name="Entrada 5 4 7 3" xfId="22372" xr:uid="{00000000-0005-0000-0000-0000A03D0000}"/>
    <cellStyle name="Entrada 5 4 7 4" xfId="27243" xr:uid="{00000000-0005-0000-0000-0000A13D0000}"/>
    <cellStyle name="Entrada 5 4 7 5" xfId="33267" xr:uid="{00000000-0005-0000-0000-0000A23D0000}"/>
    <cellStyle name="Entrada 5 4 7 6" xfId="36942" xr:uid="{00000000-0005-0000-0000-0000A33D0000}"/>
    <cellStyle name="Entrada 5 4 7 7" xfId="39668" xr:uid="{00000000-0005-0000-0000-0000A43D0000}"/>
    <cellStyle name="Entrada 5 4 8" xfId="10849" xr:uid="{00000000-0005-0000-0000-0000A53D0000}"/>
    <cellStyle name="Entrada 5 4 9" xfId="18265" xr:uid="{00000000-0005-0000-0000-0000A63D0000}"/>
    <cellStyle name="Entrada 5 5" xfId="2320" xr:uid="{00000000-0005-0000-0000-0000A73D0000}"/>
    <cellStyle name="Entrada 5 5 10" xfId="22549" xr:uid="{00000000-0005-0000-0000-0000A83D0000}"/>
    <cellStyle name="Entrada 5 5 11" xfId="22442" xr:uid="{00000000-0005-0000-0000-0000A93D0000}"/>
    <cellStyle name="Entrada 5 5 12" xfId="25067" xr:uid="{00000000-0005-0000-0000-0000AA3D0000}"/>
    <cellStyle name="Entrada 5 5 13" xfId="25700" xr:uid="{00000000-0005-0000-0000-0000AB3D0000}"/>
    <cellStyle name="Entrada 5 5 14" xfId="31207" xr:uid="{00000000-0005-0000-0000-0000AC3D0000}"/>
    <cellStyle name="Entrada 5 5 2" xfId="2720" xr:uid="{00000000-0005-0000-0000-0000AD3D0000}"/>
    <cellStyle name="Entrada 5 5 2 2" xfId="6229" xr:uid="{00000000-0005-0000-0000-0000AE3D0000}"/>
    <cellStyle name="Entrada 5 5 2 2 2" xfId="15383" xr:uid="{00000000-0005-0000-0000-0000AF3D0000}"/>
    <cellStyle name="Entrada 5 5 2 2 3" xfId="22379" xr:uid="{00000000-0005-0000-0000-0000B03D0000}"/>
    <cellStyle name="Entrada 5 5 2 2 4" xfId="27246" xr:uid="{00000000-0005-0000-0000-0000B13D0000}"/>
    <cellStyle name="Entrada 5 5 2 2 5" xfId="33274" xr:uid="{00000000-0005-0000-0000-0000B23D0000}"/>
    <cellStyle name="Entrada 5 5 2 2 6" xfId="36949" xr:uid="{00000000-0005-0000-0000-0000B33D0000}"/>
    <cellStyle name="Entrada 5 5 2 2 7" xfId="39675" xr:uid="{00000000-0005-0000-0000-0000B43D0000}"/>
    <cellStyle name="Entrada 5 5 2 3" xfId="11874" xr:uid="{00000000-0005-0000-0000-0000B53D0000}"/>
    <cellStyle name="Entrada 5 5 2 4" xfId="18877" xr:uid="{00000000-0005-0000-0000-0000B63D0000}"/>
    <cellStyle name="Entrada 5 5 2 5" xfId="28420" xr:uid="{00000000-0005-0000-0000-0000B73D0000}"/>
    <cellStyle name="Entrada 5 5 2 6" xfId="26319" xr:uid="{00000000-0005-0000-0000-0000B83D0000}"/>
    <cellStyle name="Entrada 5 5 2 7" xfId="29011" xr:uid="{00000000-0005-0000-0000-0000B93D0000}"/>
    <cellStyle name="Entrada 5 5 2 8" xfId="33946" xr:uid="{00000000-0005-0000-0000-0000BA3D0000}"/>
    <cellStyle name="Entrada 5 5 2 9" xfId="37508" xr:uid="{00000000-0005-0000-0000-0000BB3D0000}"/>
    <cellStyle name="Entrada 5 5 3" xfId="4002" xr:uid="{00000000-0005-0000-0000-0000BC3D0000}"/>
    <cellStyle name="Entrada 5 5 3 2" xfId="6230" xr:uid="{00000000-0005-0000-0000-0000BD3D0000}"/>
    <cellStyle name="Entrada 5 5 3 2 2" xfId="15384" xr:uid="{00000000-0005-0000-0000-0000BE3D0000}"/>
    <cellStyle name="Entrada 5 5 3 2 3" xfId="22380" xr:uid="{00000000-0005-0000-0000-0000BF3D0000}"/>
    <cellStyle name="Entrada 5 5 3 2 4" xfId="17513" xr:uid="{00000000-0005-0000-0000-0000C03D0000}"/>
    <cellStyle name="Entrada 5 5 3 2 5" xfId="33275" xr:uid="{00000000-0005-0000-0000-0000C13D0000}"/>
    <cellStyle name="Entrada 5 5 3 2 6" xfId="36950" xr:uid="{00000000-0005-0000-0000-0000C23D0000}"/>
    <cellStyle name="Entrada 5 5 3 2 7" xfId="39676" xr:uid="{00000000-0005-0000-0000-0000C33D0000}"/>
    <cellStyle name="Entrada 5 5 3 3" xfId="13156" xr:uid="{00000000-0005-0000-0000-0000C43D0000}"/>
    <cellStyle name="Entrada 5 5 3 4" xfId="20154" xr:uid="{00000000-0005-0000-0000-0000C53D0000}"/>
    <cellStyle name="Entrada 5 5 3 5" xfId="18222" xr:uid="{00000000-0005-0000-0000-0000C63D0000}"/>
    <cellStyle name="Entrada 5 5 3 6" xfId="29201" xr:uid="{00000000-0005-0000-0000-0000C73D0000}"/>
    <cellStyle name="Entrada 5 5 3 7" xfId="24357" xr:uid="{00000000-0005-0000-0000-0000C83D0000}"/>
    <cellStyle name="Entrada 5 5 3 8" xfId="31677" xr:uid="{00000000-0005-0000-0000-0000C93D0000}"/>
    <cellStyle name="Entrada 5 5 3 9" xfId="35357" xr:uid="{00000000-0005-0000-0000-0000CA3D0000}"/>
    <cellStyle name="Entrada 5 5 4" xfId="4440" xr:uid="{00000000-0005-0000-0000-0000CB3D0000}"/>
    <cellStyle name="Entrada 5 5 4 2" xfId="6231" xr:uid="{00000000-0005-0000-0000-0000CC3D0000}"/>
    <cellStyle name="Entrada 5 5 4 2 2" xfId="15385" xr:uid="{00000000-0005-0000-0000-0000CD3D0000}"/>
    <cellStyle name="Entrada 5 5 4 2 3" xfId="22381" xr:uid="{00000000-0005-0000-0000-0000CE3D0000}"/>
    <cellStyle name="Entrada 5 5 4 2 4" xfId="9728" xr:uid="{00000000-0005-0000-0000-0000CF3D0000}"/>
    <cellStyle name="Entrada 5 5 4 2 5" xfId="33276" xr:uid="{00000000-0005-0000-0000-0000D03D0000}"/>
    <cellStyle name="Entrada 5 5 4 2 6" xfId="36951" xr:uid="{00000000-0005-0000-0000-0000D13D0000}"/>
    <cellStyle name="Entrada 5 5 4 2 7" xfId="39677" xr:uid="{00000000-0005-0000-0000-0000D23D0000}"/>
    <cellStyle name="Entrada 5 5 4 3" xfId="13594" xr:uid="{00000000-0005-0000-0000-0000D33D0000}"/>
    <cellStyle name="Entrada 5 5 4 4" xfId="20592" xr:uid="{00000000-0005-0000-0000-0000D43D0000}"/>
    <cellStyle name="Entrada 5 5 4 5" xfId="27608" xr:uid="{00000000-0005-0000-0000-0000D53D0000}"/>
    <cellStyle name="Entrada 5 5 4 6" xfId="25196" xr:uid="{00000000-0005-0000-0000-0000D63D0000}"/>
    <cellStyle name="Entrada 5 5 4 7" xfId="17538" xr:uid="{00000000-0005-0000-0000-0000D73D0000}"/>
    <cellStyle name="Entrada 5 5 4 8" xfId="31871" xr:uid="{00000000-0005-0000-0000-0000D83D0000}"/>
    <cellStyle name="Entrada 5 5 4 9" xfId="35525" xr:uid="{00000000-0005-0000-0000-0000D93D0000}"/>
    <cellStyle name="Entrada 5 5 5" xfId="4694" xr:uid="{00000000-0005-0000-0000-0000DA3D0000}"/>
    <cellStyle name="Entrada 5 5 5 2" xfId="6232" xr:uid="{00000000-0005-0000-0000-0000DB3D0000}"/>
    <cellStyle name="Entrada 5 5 5 2 2" xfId="15386" xr:uid="{00000000-0005-0000-0000-0000DC3D0000}"/>
    <cellStyle name="Entrada 5 5 5 2 3" xfId="22382" xr:uid="{00000000-0005-0000-0000-0000DD3D0000}"/>
    <cellStyle name="Entrada 5 5 5 2 4" xfId="27245" xr:uid="{00000000-0005-0000-0000-0000DE3D0000}"/>
    <cellStyle name="Entrada 5 5 5 2 5" xfId="33277" xr:uid="{00000000-0005-0000-0000-0000DF3D0000}"/>
    <cellStyle name="Entrada 5 5 5 2 6" xfId="36952" xr:uid="{00000000-0005-0000-0000-0000E03D0000}"/>
    <cellStyle name="Entrada 5 5 5 2 7" xfId="39678" xr:uid="{00000000-0005-0000-0000-0000E13D0000}"/>
    <cellStyle name="Entrada 5 5 5 3" xfId="13848" xr:uid="{00000000-0005-0000-0000-0000E23D0000}"/>
    <cellStyle name="Entrada 5 5 5 4" xfId="20846" xr:uid="{00000000-0005-0000-0000-0000E33D0000}"/>
    <cellStyle name="Entrada 5 5 5 5" xfId="27489" xr:uid="{00000000-0005-0000-0000-0000E43D0000}"/>
    <cellStyle name="Entrada 5 5 5 6" xfId="22712" xr:uid="{00000000-0005-0000-0000-0000E53D0000}"/>
    <cellStyle name="Entrada 5 5 5 7" xfId="26811" xr:uid="{00000000-0005-0000-0000-0000E63D0000}"/>
    <cellStyle name="Entrada 5 5 5 8" xfId="32177" xr:uid="{00000000-0005-0000-0000-0000E73D0000}"/>
    <cellStyle name="Entrada 5 5 5 9" xfId="35852" xr:uid="{00000000-0005-0000-0000-0000E83D0000}"/>
    <cellStyle name="Entrada 5 5 6" xfId="4940" xr:uid="{00000000-0005-0000-0000-0000E93D0000}"/>
    <cellStyle name="Entrada 5 5 6 2" xfId="6233" xr:uid="{00000000-0005-0000-0000-0000EA3D0000}"/>
    <cellStyle name="Entrada 5 5 6 2 2" xfId="15387" xr:uid="{00000000-0005-0000-0000-0000EB3D0000}"/>
    <cellStyle name="Entrada 5 5 6 2 3" xfId="22383" xr:uid="{00000000-0005-0000-0000-0000EC3D0000}"/>
    <cellStyle name="Entrada 5 5 6 2 4" xfId="28191" xr:uid="{00000000-0005-0000-0000-0000ED3D0000}"/>
    <cellStyle name="Entrada 5 5 6 2 5" xfId="33278" xr:uid="{00000000-0005-0000-0000-0000EE3D0000}"/>
    <cellStyle name="Entrada 5 5 6 2 6" xfId="36953" xr:uid="{00000000-0005-0000-0000-0000EF3D0000}"/>
    <cellStyle name="Entrada 5 5 6 2 7" xfId="39679" xr:uid="{00000000-0005-0000-0000-0000F03D0000}"/>
    <cellStyle name="Entrada 5 5 6 3" xfId="14094" xr:uid="{00000000-0005-0000-0000-0000F13D0000}"/>
    <cellStyle name="Entrada 5 5 6 4" xfId="21092" xr:uid="{00000000-0005-0000-0000-0000F23D0000}"/>
    <cellStyle name="Entrada 5 5 6 5" xfId="24269" xr:uid="{00000000-0005-0000-0000-0000F33D0000}"/>
    <cellStyle name="Entrada 5 5 6 6" xfId="24090" xr:uid="{00000000-0005-0000-0000-0000F43D0000}"/>
    <cellStyle name="Entrada 5 5 6 7" xfId="31986" xr:uid="{00000000-0005-0000-0000-0000F53D0000}"/>
    <cellStyle name="Entrada 5 5 6 8" xfId="35664" xr:uid="{00000000-0005-0000-0000-0000F63D0000}"/>
    <cellStyle name="Entrada 5 5 6 9" xfId="38575" xr:uid="{00000000-0005-0000-0000-0000F73D0000}"/>
    <cellStyle name="Entrada 5 5 7" xfId="6228" xr:uid="{00000000-0005-0000-0000-0000F83D0000}"/>
    <cellStyle name="Entrada 5 5 7 2" xfId="15382" xr:uid="{00000000-0005-0000-0000-0000F93D0000}"/>
    <cellStyle name="Entrada 5 5 7 3" xfId="22378" xr:uid="{00000000-0005-0000-0000-0000FA3D0000}"/>
    <cellStyle name="Entrada 5 5 7 4" xfId="29355" xr:uid="{00000000-0005-0000-0000-0000FB3D0000}"/>
    <cellStyle name="Entrada 5 5 7 5" xfId="33273" xr:uid="{00000000-0005-0000-0000-0000FC3D0000}"/>
    <cellStyle name="Entrada 5 5 7 6" xfId="36948" xr:uid="{00000000-0005-0000-0000-0000FD3D0000}"/>
    <cellStyle name="Entrada 5 5 7 7" xfId="39674" xr:uid="{00000000-0005-0000-0000-0000FE3D0000}"/>
    <cellStyle name="Entrada 5 5 8" xfId="11474" xr:uid="{00000000-0005-0000-0000-0000FF3D0000}"/>
    <cellStyle name="Entrada 5 5 9" xfId="18477" xr:uid="{00000000-0005-0000-0000-0000003E0000}"/>
    <cellStyle name="Entrada 5 6" xfId="1638" xr:uid="{00000000-0005-0000-0000-0000013E0000}"/>
    <cellStyle name="Entrada 5 6 10" xfId="29055" xr:uid="{00000000-0005-0000-0000-0000023E0000}"/>
    <cellStyle name="Entrada 5 6 11" xfId="31003" xr:uid="{00000000-0005-0000-0000-0000033E0000}"/>
    <cellStyle name="Entrada 5 6 12" xfId="29598" xr:uid="{00000000-0005-0000-0000-0000043E0000}"/>
    <cellStyle name="Entrada 5 6 13" xfId="31621" xr:uid="{00000000-0005-0000-0000-0000053E0000}"/>
    <cellStyle name="Entrada 5 6 2" xfId="3294" xr:uid="{00000000-0005-0000-0000-0000063E0000}"/>
    <cellStyle name="Entrada 5 6 2 2" xfId="6235" xr:uid="{00000000-0005-0000-0000-0000073E0000}"/>
    <cellStyle name="Entrada 5 6 2 2 2" xfId="15389" xr:uid="{00000000-0005-0000-0000-0000083E0000}"/>
    <cellStyle name="Entrada 5 6 2 2 3" xfId="22385" xr:uid="{00000000-0005-0000-0000-0000093E0000}"/>
    <cellStyle name="Entrada 5 6 2 2 4" xfId="19363" xr:uid="{00000000-0005-0000-0000-00000A3E0000}"/>
    <cellStyle name="Entrada 5 6 2 2 5" xfId="33280" xr:uid="{00000000-0005-0000-0000-00000B3E0000}"/>
    <cellStyle name="Entrada 5 6 2 2 6" xfId="36955" xr:uid="{00000000-0005-0000-0000-00000C3E0000}"/>
    <cellStyle name="Entrada 5 6 2 2 7" xfId="39681" xr:uid="{00000000-0005-0000-0000-00000D3E0000}"/>
    <cellStyle name="Entrada 5 6 2 3" xfId="12448" xr:uid="{00000000-0005-0000-0000-00000E3E0000}"/>
    <cellStyle name="Entrada 5 6 2 4" xfId="19450" xr:uid="{00000000-0005-0000-0000-00000F3E0000}"/>
    <cellStyle name="Entrada 5 6 2 5" xfId="28180" xr:uid="{00000000-0005-0000-0000-0000103E0000}"/>
    <cellStyle name="Entrada 5 6 2 6" xfId="24537" xr:uid="{00000000-0005-0000-0000-0000113E0000}"/>
    <cellStyle name="Entrada 5 6 2 7" xfId="29702" xr:uid="{00000000-0005-0000-0000-0000123E0000}"/>
    <cellStyle name="Entrada 5 6 2 8" xfId="33680" xr:uid="{00000000-0005-0000-0000-0000133E0000}"/>
    <cellStyle name="Entrada 5 6 2 9" xfId="37268" xr:uid="{00000000-0005-0000-0000-0000143E0000}"/>
    <cellStyle name="Entrada 5 6 3" xfId="2932" xr:uid="{00000000-0005-0000-0000-0000153E0000}"/>
    <cellStyle name="Entrada 5 6 3 2" xfId="6236" xr:uid="{00000000-0005-0000-0000-0000163E0000}"/>
    <cellStyle name="Entrada 5 6 3 2 2" xfId="15390" xr:uid="{00000000-0005-0000-0000-0000173E0000}"/>
    <cellStyle name="Entrada 5 6 3 2 3" xfId="22386" xr:uid="{00000000-0005-0000-0000-0000183E0000}"/>
    <cellStyle name="Entrada 5 6 3 2 4" xfId="29352" xr:uid="{00000000-0005-0000-0000-0000193E0000}"/>
    <cellStyle name="Entrada 5 6 3 2 5" xfId="33281" xr:uid="{00000000-0005-0000-0000-00001A3E0000}"/>
    <cellStyle name="Entrada 5 6 3 2 6" xfId="36956" xr:uid="{00000000-0005-0000-0000-00001B3E0000}"/>
    <cellStyle name="Entrada 5 6 3 2 7" xfId="39682" xr:uid="{00000000-0005-0000-0000-00001C3E0000}"/>
    <cellStyle name="Entrada 5 6 3 3" xfId="12086" xr:uid="{00000000-0005-0000-0000-00001D3E0000}"/>
    <cellStyle name="Entrada 5 6 3 4" xfId="19089" xr:uid="{00000000-0005-0000-0000-00001E3E0000}"/>
    <cellStyle name="Entrada 5 6 3 5" xfId="24002" xr:uid="{00000000-0005-0000-0000-00001F3E0000}"/>
    <cellStyle name="Entrada 5 6 3 6" xfId="18191" xr:uid="{00000000-0005-0000-0000-0000203E0000}"/>
    <cellStyle name="Entrada 5 6 3 7" xfId="29867" xr:uid="{00000000-0005-0000-0000-0000213E0000}"/>
    <cellStyle name="Entrada 5 6 3 8" xfId="29658" xr:uid="{00000000-0005-0000-0000-0000223E0000}"/>
    <cellStyle name="Entrada 5 6 3 9" xfId="19382" xr:uid="{00000000-0005-0000-0000-0000233E0000}"/>
    <cellStyle name="Entrada 5 6 4" xfId="4248" xr:uid="{00000000-0005-0000-0000-0000243E0000}"/>
    <cellStyle name="Entrada 5 6 4 2" xfId="6237" xr:uid="{00000000-0005-0000-0000-0000253E0000}"/>
    <cellStyle name="Entrada 5 6 4 2 2" xfId="15391" xr:uid="{00000000-0005-0000-0000-0000263E0000}"/>
    <cellStyle name="Entrada 5 6 4 2 3" xfId="22387" xr:uid="{00000000-0005-0000-0000-0000273E0000}"/>
    <cellStyle name="Entrada 5 6 4 2 4" xfId="19665" xr:uid="{00000000-0005-0000-0000-0000283E0000}"/>
    <cellStyle name="Entrada 5 6 4 2 5" xfId="33282" xr:uid="{00000000-0005-0000-0000-0000293E0000}"/>
    <cellStyle name="Entrada 5 6 4 2 6" xfId="36957" xr:uid="{00000000-0005-0000-0000-00002A3E0000}"/>
    <cellStyle name="Entrada 5 6 4 2 7" xfId="39683" xr:uid="{00000000-0005-0000-0000-00002B3E0000}"/>
    <cellStyle name="Entrada 5 6 4 3" xfId="13402" xr:uid="{00000000-0005-0000-0000-00002C3E0000}"/>
    <cellStyle name="Entrada 5 6 4 4" xfId="20400" xr:uid="{00000000-0005-0000-0000-00002D3E0000}"/>
    <cellStyle name="Entrada 5 6 4 5" xfId="17556" xr:uid="{00000000-0005-0000-0000-00002E3E0000}"/>
    <cellStyle name="Entrada 5 6 4 6" xfId="25044" xr:uid="{00000000-0005-0000-0000-00002F3E0000}"/>
    <cellStyle name="Entrada 5 6 4 7" xfId="24355" xr:uid="{00000000-0005-0000-0000-0000303E0000}"/>
    <cellStyle name="Entrada 5 6 4 8" xfId="25953" xr:uid="{00000000-0005-0000-0000-0000313E0000}"/>
    <cellStyle name="Entrada 5 6 4 9" xfId="23244" xr:uid="{00000000-0005-0000-0000-0000323E0000}"/>
    <cellStyle name="Entrada 5 6 5" xfId="4192" xr:uid="{00000000-0005-0000-0000-0000333E0000}"/>
    <cellStyle name="Entrada 5 6 5 2" xfId="6238" xr:uid="{00000000-0005-0000-0000-0000343E0000}"/>
    <cellStyle name="Entrada 5 6 5 2 2" xfId="15392" xr:uid="{00000000-0005-0000-0000-0000353E0000}"/>
    <cellStyle name="Entrada 5 6 5 2 3" xfId="22388" xr:uid="{00000000-0005-0000-0000-0000363E0000}"/>
    <cellStyle name="Entrada 5 6 5 2 4" xfId="24846" xr:uid="{00000000-0005-0000-0000-0000373E0000}"/>
    <cellStyle name="Entrada 5 6 5 2 5" xfId="33283" xr:uid="{00000000-0005-0000-0000-0000383E0000}"/>
    <cellStyle name="Entrada 5 6 5 2 6" xfId="36958" xr:uid="{00000000-0005-0000-0000-0000393E0000}"/>
    <cellStyle name="Entrada 5 6 5 2 7" xfId="39684" xr:uid="{00000000-0005-0000-0000-00003A3E0000}"/>
    <cellStyle name="Entrada 5 6 5 3" xfId="13346" xr:uid="{00000000-0005-0000-0000-00003B3E0000}"/>
    <cellStyle name="Entrada 5 6 5 4" xfId="20344" xr:uid="{00000000-0005-0000-0000-00003C3E0000}"/>
    <cellStyle name="Entrada 5 6 5 5" xfId="24230" xr:uid="{00000000-0005-0000-0000-00003D3E0000}"/>
    <cellStyle name="Entrada 5 6 5 6" xfId="19759" xr:uid="{00000000-0005-0000-0000-00003E3E0000}"/>
    <cellStyle name="Entrada 5 6 5 7" xfId="28634" xr:uid="{00000000-0005-0000-0000-00003F3E0000}"/>
    <cellStyle name="Entrada 5 6 5 8" xfId="33371" xr:uid="{00000000-0005-0000-0000-0000403E0000}"/>
    <cellStyle name="Entrada 5 6 5 9" xfId="37046" xr:uid="{00000000-0005-0000-0000-0000413E0000}"/>
    <cellStyle name="Entrada 5 6 6" xfId="6234" xr:uid="{00000000-0005-0000-0000-0000423E0000}"/>
    <cellStyle name="Entrada 5 6 6 2" xfId="15388" xr:uid="{00000000-0005-0000-0000-0000433E0000}"/>
    <cellStyle name="Entrada 5 6 6 3" xfId="22384" xr:uid="{00000000-0005-0000-0000-0000443E0000}"/>
    <cellStyle name="Entrada 5 6 6 4" xfId="19538" xr:uid="{00000000-0005-0000-0000-0000453E0000}"/>
    <cellStyle name="Entrada 5 6 6 5" xfId="33279" xr:uid="{00000000-0005-0000-0000-0000463E0000}"/>
    <cellStyle name="Entrada 5 6 6 6" xfId="36954" xr:uid="{00000000-0005-0000-0000-0000473E0000}"/>
    <cellStyle name="Entrada 5 6 6 7" xfId="39680" xr:uid="{00000000-0005-0000-0000-0000483E0000}"/>
    <cellStyle name="Entrada 5 6 7" xfId="10792" xr:uid="{00000000-0005-0000-0000-0000493E0000}"/>
    <cellStyle name="Entrada 5 6 8" xfId="9847" xr:uid="{00000000-0005-0000-0000-00004A3E0000}"/>
    <cellStyle name="Entrada 5 6 9" xfId="24470" xr:uid="{00000000-0005-0000-0000-00004B3E0000}"/>
    <cellStyle name="Entrada 5 7" xfId="2466" xr:uid="{00000000-0005-0000-0000-00004C3E0000}"/>
    <cellStyle name="Entrada 5 7 2" xfId="6239" xr:uid="{00000000-0005-0000-0000-00004D3E0000}"/>
    <cellStyle name="Entrada 5 7 2 2" xfId="15393" xr:uid="{00000000-0005-0000-0000-00004E3E0000}"/>
    <cellStyle name="Entrada 5 7 2 3" xfId="22389" xr:uid="{00000000-0005-0000-0000-00004F3E0000}"/>
    <cellStyle name="Entrada 5 7 2 4" xfId="10143" xr:uid="{00000000-0005-0000-0000-0000503E0000}"/>
    <cellStyle name="Entrada 5 7 2 5" xfId="33284" xr:uid="{00000000-0005-0000-0000-0000513E0000}"/>
    <cellStyle name="Entrada 5 7 2 6" xfId="36959" xr:uid="{00000000-0005-0000-0000-0000523E0000}"/>
    <cellStyle name="Entrada 5 7 2 7" xfId="39685" xr:uid="{00000000-0005-0000-0000-0000533E0000}"/>
    <cellStyle name="Entrada 5 7 3" xfId="11620" xr:uid="{00000000-0005-0000-0000-0000543E0000}"/>
    <cellStyle name="Entrada 5 7 4" xfId="18623" xr:uid="{00000000-0005-0000-0000-0000553E0000}"/>
    <cellStyle name="Entrada 5 7 5" xfId="24614" xr:uid="{00000000-0005-0000-0000-0000563E0000}"/>
    <cellStyle name="Entrada 5 7 6" xfId="26203" xr:uid="{00000000-0005-0000-0000-0000573E0000}"/>
    <cellStyle name="Entrada 5 7 7" xfId="25667" xr:uid="{00000000-0005-0000-0000-0000583E0000}"/>
    <cellStyle name="Entrada 5 7 8" xfId="31486" xr:uid="{00000000-0005-0000-0000-0000593E0000}"/>
    <cellStyle name="Entrada 5 7 9" xfId="35202" xr:uid="{00000000-0005-0000-0000-00005A3E0000}"/>
    <cellStyle name="Entrada 5 8" xfId="2945" xr:uid="{00000000-0005-0000-0000-00005B3E0000}"/>
    <cellStyle name="Entrada 5 8 2" xfId="6240" xr:uid="{00000000-0005-0000-0000-00005C3E0000}"/>
    <cellStyle name="Entrada 5 8 2 2" xfId="15394" xr:uid="{00000000-0005-0000-0000-00005D3E0000}"/>
    <cellStyle name="Entrada 5 8 2 3" xfId="22390" xr:uid="{00000000-0005-0000-0000-00005E3E0000}"/>
    <cellStyle name="Entrada 5 8 2 4" xfId="22430" xr:uid="{00000000-0005-0000-0000-00005F3E0000}"/>
    <cellStyle name="Entrada 5 8 2 5" xfId="33285" xr:uid="{00000000-0005-0000-0000-0000603E0000}"/>
    <cellStyle name="Entrada 5 8 2 6" xfId="36960" xr:uid="{00000000-0005-0000-0000-0000613E0000}"/>
    <cellStyle name="Entrada 5 8 2 7" xfId="39686" xr:uid="{00000000-0005-0000-0000-0000623E0000}"/>
    <cellStyle name="Entrada 5 8 3" xfId="12099" xr:uid="{00000000-0005-0000-0000-0000633E0000}"/>
    <cellStyle name="Entrada 5 8 4" xfId="19102" xr:uid="{00000000-0005-0000-0000-0000643E0000}"/>
    <cellStyle name="Entrada 5 8 5" xfId="22740" xr:uid="{00000000-0005-0000-0000-0000653E0000}"/>
    <cellStyle name="Entrada 5 8 6" xfId="17195" xr:uid="{00000000-0005-0000-0000-0000663E0000}"/>
    <cellStyle name="Entrada 5 8 7" xfId="18152" xr:uid="{00000000-0005-0000-0000-0000673E0000}"/>
    <cellStyle name="Entrada 5 8 8" xfId="33838" xr:uid="{00000000-0005-0000-0000-0000683E0000}"/>
    <cellStyle name="Entrada 5 8 9" xfId="37400" xr:uid="{00000000-0005-0000-0000-0000693E0000}"/>
    <cellStyle name="Entrada 5 9" xfId="3187" xr:uid="{00000000-0005-0000-0000-00006A3E0000}"/>
    <cellStyle name="Entrada 5 9 2" xfId="6241" xr:uid="{00000000-0005-0000-0000-00006B3E0000}"/>
    <cellStyle name="Entrada 5 9 2 2" xfId="15395" xr:uid="{00000000-0005-0000-0000-00006C3E0000}"/>
    <cellStyle name="Entrada 5 9 2 3" xfId="22391" xr:uid="{00000000-0005-0000-0000-00006D3E0000}"/>
    <cellStyle name="Entrada 5 9 2 4" xfId="27247" xr:uid="{00000000-0005-0000-0000-00006E3E0000}"/>
    <cellStyle name="Entrada 5 9 2 5" xfId="33286" xr:uid="{00000000-0005-0000-0000-00006F3E0000}"/>
    <cellStyle name="Entrada 5 9 2 6" xfId="36961" xr:uid="{00000000-0005-0000-0000-0000703E0000}"/>
    <cellStyle name="Entrada 5 9 2 7" xfId="39687" xr:uid="{00000000-0005-0000-0000-0000713E0000}"/>
    <cellStyle name="Entrada 5 9 3" xfId="12341" xr:uid="{00000000-0005-0000-0000-0000723E0000}"/>
    <cellStyle name="Entrada 5 9 4" xfId="19344" xr:uid="{00000000-0005-0000-0000-0000733E0000}"/>
    <cellStyle name="Entrada 5 9 5" xfId="28233" xr:uid="{00000000-0005-0000-0000-0000743E0000}"/>
    <cellStyle name="Entrada 5 9 6" xfId="28511" xr:uid="{00000000-0005-0000-0000-0000753E0000}"/>
    <cellStyle name="Entrada 5 9 7" xfId="29747" xr:uid="{00000000-0005-0000-0000-0000763E0000}"/>
    <cellStyle name="Entrada 5 9 8" xfId="31122" xr:uid="{00000000-0005-0000-0000-0000773E0000}"/>
    <cellStyle name="Entrada 5 9 9" xfId="35000" xr:uid="{00000000-0005-0000-0000-0000783E0000}"/>
    <cellStyle name="Entrada 6" xfId="1144" xr:uid="{00000000-0005-0000-0000-0000793E0000}"/>
    <cellStyle name="Entrada 6 10" xfId="4235" xr:uid="{00000000-0005-0000-0000-00007A3E0000}"/>
    <cellStyle name="Entrada 6 10 2" xfId="6242" xr:uid="{00000000-0005-0000-0000-00007B3E0000}"/>
    <cellStyle name="Entrada 6 10 2 2" xfId="15396" xr:uid="{00000000-0005-0000-0000-00007C3E0000}"/>
    <cellStyle name="Entrada 6 10 2 3" xfId="22392" xr:uid="{00000000-0005-0000-0000-00007D3E0000}"/>
    <cellStyle name="Entrada 6 10 2 4" xfId="9362" xr:uid="{00000000-0005-0000-0000-00007E3E0000}"/>
    <cellStyle name="Entrada 6 10 2 5" xfId="33287" xr:uid="{00000000-0005-0000-0000-00007F3E0000}"/>
    <cellStyle name="Entrada 6 10 2 6" xfId="36962" xr:uid="{00000000-0005-0000-0000-0000803E0000}"/>
    <cellStyle name="Entrada 6 10 2 7" xfId="39688" xr:uid="{00000000-0005-0000-0000-0000813E0000}"/>
    <cellStyle name="Entrada 6 10 3" xfId="13389" xr:uid="{00000000-0005-0000-0000-0000823E0000}"/>
    <cellStyle name="Entrada 6 10 4" xfId="20387" xr:uid="{00000000-0005-0000-0000-0000833E0000}"/>
    <cellStyle name="Entrada 6 10 5" xfId="23103" xr:uid="{00000000-0005-0000-0000-0000843E0000}"/>
    <cellStyle name="Entrada 6 10 6" xfId="29213" xr:uid="{00000000-0005-0000-0000-0000853E0000}"/>
    <cellStyle name="Entrada 6 10 7" xfId="25881" xr:uid="{00000000-0005-0000-0000-0000863E0000}"/>
    <cellStyle name="Entrada 6 10 8" xfId="33351" xr:uid="{00000000-0005-0000-0000-0000873E0000}"/>
    <cellStyle name="Entrada 6 10 9" xfId="37026" xr:uid="{00000000-0005-0000-0000-0000883E0000}"/>
    <cellStyle name="Entrada 6 11" xfId="2176" xr:uid="{00000000-0005-0000-0000-0000893E0000}"/>
    <cellStyle name="Entrada 6 11 2" xfId="6243" xr:uid="{00000000-0005-0000-0000-00008A3E0000}"/>
    <cellStyle name="Entrada 6 11 2 2" xfId="15397" xr:uid="{00000000-0005-0000-0000-00008B3E0000}"/>
    <cellStyle name="Entrada 6 11 2 3" xfId="22393" xr:uid="{00000000-0005-0000-0000-00008C3E0000}"/>
    <cellStyle name="Entrada 6 11 2 4" xfId="27232" xr:uid="{00000000-0005-0000-0000-00008D3E0000}"/>
    <cellStyle name="Entrada 6 11 2 5" xfId="33288" xr:uid="{00000000-0005-0000-0000-00008E3E0000}"/>
    <cellStyle name="Entrada 6 11 2 6" xfId="36963" xr:uid="{00000000-0005-0000-0000-00008F3E0000}"/>
    <cellStyle name="Entrada 6 11 2 7" xfId="39689" xr:uid="{00000000-0005-0000-0000-0000903E0000}"/>
    <cellStyle name="Entrada 6 11 3" xfId="11330" xr:uid="{00000000-0005-0000-0000-0000913E0000}"/>
    <cellStyle name="Entrada 6 11 4" xfId="18333" xr:uid="{00000000-0005-0000-0000-0000923E0000}"/>
    <cellStyle name="Entrada 6 11 5" xfId="15507" xr:uid="{00000000-0005-0000-0000-0000933E0000}"/>
    <cellStyle name="Entrada 6 11 6" xfId="26076" xr:uid="{00000000-0005-0000-0000-0000943E0000}"/>
    <cellStyle name="Entrada 6 11 7" xfId="30239" xr:uid="{00000000-0005-0000-0000-0000953E0000}"/>
    <cellStyle name="Entrada 6 11 8" xfId="29078" xr:uid="{00000000-0005-0000-0000-0000963E0000}"/>
    <cellStyle name="Entrada 6 11 9" xfId="29030" xr:uid="{00000000-0005-0000-0000-0000973E0000}"/>
    <cellStyle name="Entrada 6 12" xfId="10298" xr:uid="{00000000-0005-0000-0000-0000983E0000}"/>
    <cellStyle name="Entrada 6 13" xfId="10094" xr:uid="{00000000-0005-0000-0000-0000993E0000}"/>
    <cellStyle name="Entrada 6 14" xfId="10011" xr:uid="{00000000-0005-0000-0000-00009A3E0000}"/>
    <cellStyle name="Entrada 6 15" xfId="31218" xr:uid="{00000000-0005-0000-0000-00009B3E0000}"/>
    <cellStyle name="Entrada 6 16" xfId="31278" xr:uid="{00000000-0005-0000-0000-00009C3E0000}"/>
    <cellStyle name="Entrada 6 17" xfId="35099" xr:uid="{00000000-0005-0000-0000-00009D3E0000}"/>
    <cellStyle name="Entrada 6 2" xfId="2331" xr:uid="{00000000-0005-0000-0000-00009E3E0000}"/>
    <cellStyle name="Entrada 6 2 10" xfId="18213" xr:uid="{00000000-0005-0000-0000-00009F3E0000}"/>
    <cellStyle name="Entrada 6 2 11" xfId="23001" xr:uid="{00000000-0005-0000-0000-0000A03E0000}"/>
    <cellStyle name="Entrada 6 2 12" xfId="9218" xr:uid="{00000000-0005-0000-0000-0000A13E0000}"/>
    <cellStyle name="Entrada 6 2 13" xfId="31475" xr:uid="{00000000-0005-0000-0000-0000A23E0000}"/>
    <cellStyle name="Entrada 6 2 14" xfId="35185" xr:uid="{00000000-0005-0000-0000-0000A33E0000}"/>
    <cellStyle name="Entrada 6 2 2" xfId="2731" xr:uid="{00000000-0005-0000-0000-0000A43E0000}"/>
    <cellStyle name="Entrada 6 2 2 2" xfId="6245" xr:uid="{00000000-0005-0000-0000-0000A53E0000}"/>
    <cellStyle name="Entrada 6 2 2 2 2" xfId="15399" xr:uid="{00000000-0005-0000-0000-0000A63E0000}"/>
    <cellStyle name="Entrada 6 2 2 2 3" xfId="22395" xr:uid="{00000000-0005-0000-0000-0000A73E0000}"/>
    <cellStyle name="Entrada 6 2 2 2 4" xfId="29356" xr:uid="{00000000-0005-0000-0000-0000A83E0000}"/>
    <cellStyle name="Entrada 6 2 2 2 5" xfId="33290" xr:uid="{00000000-0005-0000-0000-0000A93E0000}"/>
    <cellStyle name="Entrada 6 2 2 2 6" xfId="36965" xr:uid="{00000000-0005-0000-0000-0000AA3E0000}"/>
    <cellStyle name="Entrada 6 2 2 2 7" xfId="39691" xr:uid="{00000000-0005-0000-0000-0000AB3E0000}"/>
    <cellStyle name="Entrada 6 2 2 3" xfId="11885" xr:uid="{00000000-0005-0000-0000-0000AC3E0000}"/>
    <cellStyle name="Entrada 6 2 2 4" xfId="18888" xr:uid="{00000000-0005-0000-0000-0000AD3E0000}"/>
    <cellStyle name="Entrada 6 2 2 5" xfId="24638" xr:uid="{00000000-0005-0000-0000-0000AE3E0000}"/>
    <cellStyle name="Entrada 6 2 2 6" xfId="22979" xr:uid="{00000000-0005-0000-0000-0000AF3E0000}"/>
    <cellStyle name="Entrada 6 2 2 7" xfId="28793" xr:uid="{00000000-0005-0000-0000-0000B03E0000}"/>
    <cellStyle name="Entrada 6 2 2 8" xfId="33944" xr:uid="{00000000-0005-0000-0000-0000B13E0000}"/>
    <cellStyle name="Entrada 6 2 2 9" xfId="37506" xr:uid="{00000000-0005-0000-0000-0000B23E0000}"/>
    <cellStyle name="Entrada 6 2 3" xfId="4013" xr:uid="{00000000-0005-0000-0000-0000B33E0000}"/>
    <cellStyle name="Entrada 6 2 3 2" xfId="6246" xr:uid="{00000000-0005-0000-0000-0000B43E0000}"/>
    <cellStyle name="Entrada 6 2 3 2 2" xfId="15400" xr:uid="{00000000-0005-0000-0000-0000B53E0000}"/>
    <cellStyle name="Entrada 6 2 3 2 3" xfId="22396" xr:uid="{00000000-0005-0000-0000-0000B63E0000}"/>
    <cellStyle name="Entrada 6 2 3 2 4" xfId="22704" xr:uid="{00000000-0005-0000-0000-0000B73E0000}"/>
    <cellStyle name="Entrada 6 2 3 2 5" xfId="33291" xr:uid="{00000000-0005-0000-0000-0000B83E0000}"/>
    <cellStyle name="Entrada 6 2 3 2 6" xfId="36966" xr:uid="{00000000-0005-0000-0000-0000B93E0000}"/>
    <cellStyle name="Entrada 6 2 3 2 7" xfId="39692" xr:uid="{00000000-0005-0000-0000-0000BA3E0000}"/>
    <cellStyle name="Entrada 6 2 3 3" xfId="13167" xr:uid="{00000000-0005-0000-0000-0000BB3E0000}"/>
    <cellStyle name="Entrada 6 2 3 4" xfId="20165" xr:uid="{00000000-0005-0000-0000-0000BC3E0000}"/>
    <cellStyle name="Entrada 6 2 3 5" xfId="27824" xr:uid="{00000000-0005-0000-0000-0000BD3E0000}"/>
    <cellStyle name="Entrada 6 2 3 6" xfId="25493" xr:uid="{00000000-0005-0000-0000-0000BE3E0000}"/>
    <cellStyle name="Entrada 6 2 3 7" xfId="25610" xr:uid="{00000000-0005-0000-0000-0000BF3E0000}"/>
    <cellStyle name="Entrada 6 2 3 8" xfId="23197" xr:uid="{00000000-0005-0000-0000-0000C03E0000}"/>
    <cellStyle name="Entrada 6 2 3 9" xfId="21268" xr:uid="{00000000-0005-0000-0000-0000C13E0000}"/>
    <cellStyle name="Entrada 6 2 4" xfId="4451" xr:uid="{00000000-0005-0000-0000-0000C23E0000}"/>
    <cellStyle name="Entrada 6 2 4 2" xfId="6247" xr:uid="{00000000-0005-0000-0000-0000C33E0000}"/>
    <cellStyle name="Entrada 6 2 4 2 2" xfId="15401" xr:uid="{00000000-0005-0000-0000-0000C43E0000}"/>
    <cellStyle name="Entrada 6 2 4 2 3" xfId="22397" xr:uid="{00000000-0005-0000-0000-0000C53E0000}"/>
    <cellStyle name="Entrada 6 2 4 2 4" xfId="9283" xr:uid="{00000000-0005-0000-0000-0000C63E0000}"/>
    <cellStyle name="Entrada 6 2 4 2 5" xfId="33292" xr:uid="{00000000-0005-0000-0000-0000C73E0000}"/>
    <cellStyle name="Entrada 6 2 4 2 6" xfId="36967" xr:uid="{00000000-0005-0000-0000-0000C83E0000}"/>
    <cellStyle name="Entrada 6 2 4 2 7" xfId="39693" xr:uid="{00000000-0005-0000-0000-0000C93E0000}"/>
    <cellStyle name="Entrada 6 2 4 3" xfId="13605" xr:uid="{00000000-0005-0000-0000-0000CA3E0000}"/>
    <cellStyle name="Entrada 6 2 4 4" xfId="20603" xr:uid="{00000000-0005-0000-0000-0000CB3E0000}"/>
    <cellStyle name="Entrada 6 2 4 5" xfId="22755" xr:uid="{00000000-0005-0000-0000-0000CC3E0000}"/>
    <cellStyle name="Entrada 6 2 4 6" xfId="29231" xr:uid="{00000000-0005-0000-0000-0000CD3E0000}"/>
    <cellStyle name="Entrada 6 2 4 7" xfId="19402" xr:uid="{00000000-0005-0000-0000-0000CE3E0000}"/>
    <cellStyle name="Entrada 6 2 4 8" xfId="31869" xr:uid="{00000000-0005-0000-0000-0000CF3E0000}"/>
    <cellStyle name="Entrada 6 2 4 9" xfId="35523" xr:uid="{00000000-0005-0000-0000-0000D03E0000}"/>
    <cellStyle name="Entrada 6 2 5" xfId="4705" xr:uid="{00000000-0005-0000-0000-0000D13E0000}"/>
    <cellStyle name="Entrada 6 2 5 2" xfId="6248" xr:uid="{00000000-0005-0000-0000-0000D23E0000}"/>
    <cellStyle name="Entrada 6 2 5 2 2" xfId="15402" xr:uid="{00000000-0005-0000-0000-0000D33E0000}"/>
    <cellStyle name="Entrada 6 2 5 2 3" xfId="22398" xr:uid="{00000000-0005-0000-0000-0000D43E0000}"/>
    <cellStyle name="Entrada 6 2 5 2 4" xfId="27251" xr:uid="{00000000-0005-0000-0000-0000D53E0000}"/>
    <cellStyle name="Entrada 6 2 5 2 5" xfId="33293" xr:uid="{00000000-0005-0000-0000-0000D63E0000}"/>
    <cellStyle name="Entrada 6 2 5 2 6" xfId="36968" xr:uid="{00000000-0005-0000-0000-0000D73E0000}"/>
    <cellStyle name="Entrada 6 2 5 2 7" xfId="39694" xr:uid="{00000000-0005-0000-0000-0000D83E0000}"/>
    <cellStyle name="Entrada 6 2 5 3" xfId="13859" xr:uid="{00000000-0005-0000-0000-0000D93E0000}"/>
    <cellStyle name="Entrada 6 2 5 4" xfId="20857" xr:uid="{00000000-0005-0000-0000-0000DA3E0000}"/>
    <cellStyle name="Entrada 6 2 5 5" xfId="17423" xr:uid="{00000000-0005-0000-0000-0000DB3E0000}"/>
    <cellStyle name="Entrada 6 2 5 6" xfId="28005" xr:uid="{00000000-0005-0000-0000-0000DC3E0000}"/>
    <cellStyle name="Entrada 6 2 5 7" xfId="22832" xr:uid="{00000000-0005-0000-0000-0000DD3E0000}"/>
    <cellStyle name="Entrada 6 2 5 8" xfId="29727" xr:uid="{00000000-0005-0000-0000-0000DE3E0000}"/>
    <cellStyle name="Entrada 6 2 5 9" xfId="31124" xr:uid="{00000000-0005-0000-0000-0000DF3E0000}"/>
    <cellStyle name="Entrada 6 2 6" xfId="4951" xr:uid="{00000000-0005-0000-0000-0000E03E0000}"/>
    <cellStyle name="Entrada 6 2 6 2" xfId="6249" xr:uid="{00000000-0005-0000-0000-0000E13E0000}"/>
    <cellStyle name="Entrada 6 2 6 2 2" xfId="15403" xr:uid="{00000000-0005-0000-0000-0000E23E0000}"/>
    <cellStyle name="Entrada 6 2 6 2 3" xfId="22399" xr:uid="{00000000-0005-0000-0000-0000E33E0000}"/>
    <cellStyle name="Entrada 6 2 6 2 4" xfId="24845" xr:uid="{00000000-0005-0000-0000-0000E43E0000}"/>
    <cellStyle name="Entrada 6 2 6 2 5" xfId="33294" xr:uid="{00000000-0005-0000-0000-0000E53E0000}"/>
    <cellStyle name="Entrada 6 2 6 2 6" xfId="36969" xr:uid="{00000000-0005-0000-0000-0000E63E0000}"/>
    <cellStyle name="Entrada 6 2 6 2 7" xfId="39695" xr:uid="{00000000-0005-0000-0000-0000E73E0000}"/>
    <cellStyle name="Entrada 6 2 6 3" xfId="14105" xr:uid="{00000000-0005-0000-0000-0000E83E0000}"/>
    <cellStyle name="Entrada 6 2 6 4" xfId="21103" xr:uid="{00000000-0005-0000-0000-0000E93E0000}"/>
    <cellStyle name="Entrada 6 2 6 5" xfId="9473" xr:uid="{00000000-0005-0000-0000-0000EA3E0000}"/>
    <cellStyle name="Entrada 6 2 6 6" xfId="26779" xr:uid="{00000000-0005-0000-0000-0000EB3E0000}"/>
    <cellStyle name="Entrada 6 2 6 7" xfId="31997" xr:uid="{00000000-0005-0000-0000-0000EC3E0000}"/>
    <cellStyle name="Entrada 6 2 6 8" xfId="35675" xr:uid="{00000000-0005-0000-0000-0000ED3E0000}"/>
    <cellStyle name="Entrada 6 2 6 9" xfId="38586" xr:uid="{00000000-0005-0000-0000-0000EE3E0000}"/>
    <cellStyle name="Entrada 6 2 7" xfId="6244" xr:uid="{00000000-0005-0000-0000-0000EF3E0000}"/>
    <cellStyle name="Entrada 6 2 7 2" xfId="15398" xr:uid="{00000000-0005-0000-0000-0000F03E0000}"/>
    <cellStyle name="Entrada 6 2 7 3" xfId="22394" xr:uid="{00000000-0005-0000-0000-0000F13E0000}"/>
    <cellStyle name="Entrada 6 2 7 4" xfId="17796" xr:uid="{00000000-0005-0000-0000-0000F23E0000}"/>
    <cellStyle name="Entrada 6 2 7 5" xfId="33289" xr:uid="{00000000-0005-0000-0000-0000F33E0000}"/>
    <cellStyle name="Entrada 6 2 7 6" xfId="36964" xr:uid="{00000000-0005-0000-0000-0000F43E0000}"/>
    <cellStyle name="Entrada 6 2 7 7" xfId="39690" xr:uid="{00000000-0005-0000-0000-0000F53E0000}"/>
    <cellStyle name="Entrada 6 2 8" xfId="11485" xr:uid="{00000000-0005-0000-0000-0000F63E0000}"/>
    <cellStyle name="Entrada 6 2 9" xfId="18488" xr:uid="{00000000-0005-0000-0000-0000F73E0000}"/>
    <cellStyle name="Entrada 6 3" xfId="2358" xr:uid="{00000000-0005-0000-0000-0000F83E0000}"/>
    <cellStyle name="Entrada 6 3 10" xfId="21263" xr:uid="{00000000-0005-0000-0000-0000F93E0000}"/>
    <cellStyle name="Entrada 6 3 11" xfId="26150" xr:uid="{00000000-0005-0000-0000-0000FA3E0000}"/>
    <cellStyle name="Entrada 6 3 12" xfId="30152" xr:uid="{00000000-0005-0000-0000-0000FB3E0000}"/>
    <cellStyle name="Entrada 6 3 13" xfId="31073" xr:uid="{00000000-0005-0000-0000-0000FC3E0000}"/>
    <cellStyle name="Entrada 6 3 14" xfId="31326" xr:uid="{00000000-0005-0000-0000-0000FD3E0000}"/>
    <cellStyle name="Entrada 6 3 2" xfId="2758" xr:uid="{00000000-0005-0000-0000-0000FE3E0000}"/>
    <cellStyle name="Entrada 6 3 2 2" xfId="6251" xr:uid="{00000000-0005-0000-0000-0000FF3E0000}"/>
    <cellStyle name="Entrada 6 3 2 2 2" xfId="15405" xr:uid="{00000000-0005-0000-0000-0000003F0000}"/>
    <cellStyle name="Entrada 6 3 2 2 3" xfId="22401" xr:uid="{00000000-0005-0000-0000-0000013F0000}"/>
    <cellStyle name="Entrada 6 3 2 2 4" xfId="24844" xr:uid="{00000000-0005-0000-0000-0000023F0000}"/>
    <cellStyle name="Entrada 6 3 2 2 5" xfId="33296" xr:uid="{00000000-0005-0000-0000-0000033F0000}"/>
    <cellStyle name="Entrada 6 3 2 2 6" xfId="36971" xr:uid="{00000000-0005-0000-0000-0000043F0000}"/>
    <cellStyle name="Entrada 6 3 2 2 7" xfId="39697" xr:uid="{00000000-0005-0000-0000-0000053F0000}"/>
    <cellStyle name="Entrada 6 3 2 3" xfId="11912" xr:uid="{00000000-0005-0000-0000-0000063F0000}"/>
    <cellStyle name="Entrada 6 3 2 4" xfId="18915" xr:uid="{00000000-0005-0000-0000-0000073F0000}"/>
    <cellStyle name="Entrada 6 3 2 5" xfId="22729" xr:uid="{00000000-0005-0000-0000-0000083F0000}"/>
    <cellStyle name="Entrada 6 3 2 6" xfId="26333" xr:uid="{00000000-0005-0000-0000-0000093F0000}"/>
    <cellStyle name="Entrada 6 3 2 7" xfId="17330" xr:uid="{00000000-0005-0000-0000-00000A3F0000}"/>
    <cellStyle name="Entrada 6 3 2 8" xfId="31531" xr:uid="{00000000-0005-0000-0000-00000B3F0000}"/>
    <cellStyle name="Entrada 6 3 2 9" xfId="35235" xr:uid="{00000000-0005-0000-0000-00000C3F0000}"/>
    <cellStyle name="Entrada 6 3 3" xfId="4040" xr:uid="{00000000-0005-0000-0000-00000D3F0000}"/>
    <cellStyle name="Entrada 6 3 3 2" xfId="6252" xr:uid="{00000000-0005-0000-0000-00000E3F0000}"/>
    <cellStyle name="Entrada 6 3 3 2 2" xfId="15406" xr:uid="{00000000-0005-0000-0000-00000F3F0000}"/>
    <cellStyle name="Entrada 6 3 3 2 3" xfId="22402" xr:uid="{00000000-0005-0000-0000-0000103F0000}"/>
    <cellStyle name="Entrada 6 3 3 2 4" xfId="23209" xr:uid="{00000000-0005-0000-0000-0000113F0000}"/>
    <cellStyle name="Entrada 6 3 3 2 5" xfId="33297" xr:uid="{00000000-0005-0000-0000-0000123F0000}"/>
    <cellStyle name="Entrada 6 3 3 2 6" xfId="36972" xr:uid="{00000000-0005-0000-0000-0000133F0000}"/>
    <cellStyle name="Entrada 6 3 3 2 7" xfId="39698" xr:uid="{00000000-0005-0000-0000-0000143F0000}"/>
    <cellStyle name="Entrada 6 3 3 3" xfId="13194" xr:uid="{00000000-0005-0000-0000-0000153F0000}"/>
    <cellStyle name="Entrada 6 3 3 4" xfId="20192" xr:uid="{00000000-0005-0000-0000-0000163F0000}"/>
    <cellStyle name="Entrada 6 3 3 5" xfId="9360" xr:uid="{00000000-0005-0000-0000-0000173F0000}"/>
    <cellStyle name="Entrada 6 3 3 6" xfId="22651" xr:uid="{00000000-0005-0000-0000-0000183F0000}"/>
    <cellStyle name="Entrada 6 3 3 7" xfId="24598" xr:uid="{00000000-0005-0000-0000-0000193F0000}"/>
    <cellStyle name="Entrada 6 3 3 8" xfId="33444" xr:uid="{00000000-0005-0000-0000-00001A3F0000}"/>
    <cellStyle name="Entrada 6 3 3 9" xfId="37119" xr:uid="{00000000-0005-0000-0000-00001B3F0000}"/>
    <cellStyle name="Entrada 6 3 4" xfId="4478" xr:uid="{00000000-0005-0000-0000-00001C3F0000}"/>
    <cellStyle name="Entrada 6 3 4 2" xfId="6253" xr:uid="{00000000-0005-0000-0000-00001D3F0000}"/>
    <cellStyle name="Entrada 6 3 4 2 2" xfId="15407" xr:uid="{00000000-0005-0000-0000-00001E3F0000}"/>
    <cellStyle name="Entrada 6 3 4 2 3" xfId="22403" xr:uid="{00000000-0005-0000-0000-00001F3F0000}"/>
    <cellStyle name="Entrada 6 3 4 2 4" xfId="17517" xr:uid="{00000000-0005-0000-0000-0000203F0000}"/>
    <cellStyle name="Entrada 6 3 4 2 5" xfId="33298" xr:uid="{00000000-0005-0000-0000-0000213F0000}"/>
    <cellStyle name="Entrada 6 3 4 2 6" xfId="36973" xr:uid="{00000000-0005-0000-0000-0000223F0000}"/>
    <cellStyle name="Entrada 6 3 4 2 7" xfId="39699" xr:uid="{00000000-0005-0000-0000-0000233F0000}"/>
    <cellStyle name="Entrada 6 3 4 3" xfId="13632" xr:uid="{00000000-0005-0000-0000-0000243F0000}"/>
    <cellStyle name="Entrada 6 3 4 4" xfId="20630" xr:uid="{00000000-0005-0000-0000-0000253F0000}"/>
    <cellStyle name="Entrada 6 3 4 5" xfId="27589" xr:uid="{00000000-0005-0000-0000-0000263F0000}"/>
    <cellStyle name="Entrada 6 3 4 6" xfId="29504" xr:uid="{00000000-0005-0000-0000-0000273F0000}"/>
    <cellStyle name="Entrada 6 3 4 7" xfId="19771" xr:uid="{00000000-0005-0000-0000-0000283F0000}"/>
    <cellStyle name="Entrada 6 3 4 8" xfId="26533" xr:uid="{00000000-0005-0000-0000-0000293F0000}"/>
    <cellStyle name="Entrada 6 3 4 9" xfId="34881" xr:uid="{00000000-0005-0000-0000-00002A3F0000}"/>
    <cellStyle name="Entrada 6 3 5" xfId="4732" xr:uid="{00000000-0005-0000-0000-00002B3F0000}"/>
    <cellStyle name="Entrada 6 3 5 2" xfId="6254" xr:uid="{00000000-0005-0000-0000-00002C3F0000}"/>
    <cellStyle name="Entrada 6 3 5 2 2" xfId="15408" xr:uid="{00000000-0005-0000-0000-00002D3F0000}"/>
    <cellStyle name="Entrada 6 3 5 2 3" xfId="22404" xr:uid="{00000000-0005-0000-0000-00002E3F0000}"/>
    <cellStyle name="Entrada 6 3 5 2 4" xfId="28632" xr:uid="{00000000-0005-0000-0000-00002F3F0000}"/>
    <cellStyle name="Entrada 6 3 5 2 5" xfId="33299" xr:uid="{00000000-0005-0000-0000-0000303F0000}"/>
    <cellStyle name="Entrada 6 3 5 2 6" xfId="36974" xr:uid="{00000000-0005-0000-0000-0000313F0000}"/>
    <cellStyle name="Entrada 6 3 5 2 7" xfId="39700" xr:uid="{00000000-0005-0000-0000-0000323F0000}"/>
    <cellStyle name="Entrada 6 3 5 3" xfId="13886" xr:uid="{00000000-0005-0000-0000-0000333F0000}"/>
    <cellStyle name="Entrada 6 3 5 4" xfId="20884" xr:uid="{00000000-0005-0000-0000-0000343F0000}"/>
    <cellStyle name="Entrada 6 3 5 5" xfId="27471" xr:uid="{00000000-0005-0000-0000-0000353F0000}"/>
    <cellStyle name="Entrada 6 3 5 6" xfId="21279" xr:uid="{00000000-0005-0000-0000-0000363F0000}"/>
    <cellStyle name="Entrada 6 3 5 7" xfId="28740" xr:uid="{00000000-0005-0000-0000-0000373F0000}"/>
    <cellStyle name="Entrada 6 3 5 8" xfId="29725" xr:uid="{00000000-0005-0000-0000-0000383F0000}"/>
    <cellStyle name="Entrada 6 3 5 9" xfId="12781" xr:uid="{00000000-0005-0000-0000-0000393F0000}"/>
    <cellStyle name="Entrada 6 3 6" xfId="4978" xr:uid="{00000000-0005-0000-0000-00003A3F0000}"/>
    <cellStyle name="Entrada 6 3 6 2" xfId="6255" xr:uid="{00000000-0005-0000-0000-00003B3F0000}"/>
    <cellStyle name="Entrada 6 3 6 2 2" xfId="15409" xr:uid="{00000000-0005-0000-0000-00003C3F0000}"/>
    <cellStyle name="Entrada 6 3 6 2 3" xfId="22405" xr:uid="{00000000-0005-0000-0000-00003D3F0000}"/>
    <cellStyle name="Entrada 6 3 6 2 4" xfId="29357" xr:uid="{00000000-0005-0000-0000-00003E3F0000}"/>
    <cellStyle name="Entrada 6 3 6 2 5" xfId="33300" xr:uid="{00000000-0005-0000-0000-00003F3F0000}"/>
    <cellStyle name="Entrada 6 3 6 2 6" xfId="36975" xr:uid="{00000000-0005-0000-0000-0000403F0000}"/>
    <cellStyle name="Entrada 6 3 6 2 7" xfId="39701" xr:uid="{00000000-0005-0000-0000-0000413F0000}"/>
    <cellStyle name="Entrada 6 3 6 3" xfId="14132" xr:uid="{00000000-0005-0000-0000-0000423F0000}"/>
    <cellStyle name="Entrada 6 3 6 4" xfId="21130" xr:uid="{00000000-0005-0000-0000-0000433F0000}"/>
    <cellStyle name="Entrada 6 3 6 5" xfId="9339" xr:uid="{00000000-0005-0000-0000-0000443F0000}"/>
    <cellStyle name="Entrada 6 3 6 6" xfId="28919" xr:uid="{00000000-0005-0000-0000-0000453F0000}"/>
    <cellStyle name="Entrada 6 3 6 7" xfId="32024" xr:uid="{00000000-0005-0000-0000-0000463F0000}"/>
    <cellStyle name="Entrada 6 3 6 8" xfId="35702" xr:uid="{00000000-0005-0000-0000-0000473F0000}"/>
    <cellStyle name="Entrada 6 3 6 9" xfId="38613" xr:uid="{00000000-0005-0000-0000-0000483F0000}"/>
    <cellStyle name="Entrada 6 3 7" xfId="6250" xr:uid="{00000000-0005-0000-0000-0000493F0000}"/>
    <cellStyle name="Entrada 6 3 7 2" xfId="15404" xr:uid="{00000000-0005-0000-0000-00004A3F0000}"/>
    <cellStyle name="Entrada 6 3 7 3" xfId="22400" xr:uid="{00000000-0005-0000-0000-00004B3F0000}"/>
    <cellStyle name="Entrada 6 3 7 4" xfId="28882" xr:uid="{00000000-0005-0000-0000-00004C3F0000}"/>
    <cellStyle name="Entrada 6 3 7 5" xfId="33295" xr:uid="{00000000-0005-0000-0000-00004D3F0000}"/>
    <cellStyle name="Entrada 6 3 7 6" xfId="36970" xr:uid="{00000000-0005-0000-0000-00004E3F0000}"/>
    <cellStyle name="Entrada 6 3 7 7" xfId="39696" xr:uid="{00000000-0005-0000-0000-00004F3F0000}"/>
    <cellStyle name="Entrada 6 3 8" xfId="11512" xr:uid="{00000000-0005-0000-0000-0000503F0000}"/>
    <cellStyle name="Entrada 6 3 9" xfId="18515" xr:uid="{00000000-0005-0000-0000-0000513F0000}"/>
    <cellStyle name="Entrada 6 4" xfId="2385" xr:uid="{00000000-0005-0000-0000-0000523F0000}"/>
    <cellStyle name="Entrada 6 4 10" xfId="21255" xr:uid="{00000000-0005-0000-0000-0000533F0000}"/>
    <cellStyle name="Entrada 6 4 11" xfId="17228" xr:uid="{00000000-0005-0000-0000-0000543F0000}"/>
    <cellStyle name="Entrada 6 4 12" xfId="25673" xr:uid="{00000000-0005-0000-0000-0000553F0000}"/>
    <cellStyle name="Entrada 6 4 13" xfId="31480" xr:uid="{00000000-0005-0000-0000-0000563F0000}"/>
    <cellStyle name="Entrada 6 4 14" xfId="35190" xr:uid="{00000000-0005-0000-0000-0000573F0000}"/>
    <cellStyle name="Entrada 6 4 2" xfId="2785" xr:uid="{00000000-0005-0000-0000-0000583F0000}"/>
    <cellStyle name="Entrada 6 4 2 2" xfId="6257" xr:uid="{00000000-0005-0000-0000-0000593F0000}"/>
    <cellStyle name="Entrada 6 4 2 2 2" xfId="15411" xr:uid="{00000000-0005-0000-0000-00005A3F0000}"/>
    <cellStyle name="Entrada 6 4 2 2 3" xfId="22407" xr:uid="{00000000-0005-0000-0000-00005B3F0000}"/>
    <cellStyle name="Entrada 6 4 2 2 4" xfId="22798" xr:uid="{00000000-0005-0000-0000-00005C3F0000}"/>
    <cellStyle name="Entrada 6 4 2 2 5" xfId="33302" xr:uid="{00000000-0005-0000-0000-00005D3F0000}"/>
    <cellStyle name="Entrada 6 4 2 2 6" xfId="36977" xr:uid="{00000000-0005-0000-0000-00005E3F0000}"/>
    <cellStyle name="Entrada 6 4 2 2 7" xfId="39703" xr:uid="{00000000-0005-0000-0000-00005F3F0000}"/>
    <cellStyle name="Entrada 6 4 2 3" xfId="11939" xr:uid="{00000000-0005-0000-0000-0000603F0000}"/>
    <cellStyle name="Entrada 6 4 2 4" xfId="18942" xr:uid="{00000000-0005-0000-0000-0000613F0000}"/>
    <cellStyle name="Entrada 6 4 2 5" xfId="28390" xr:uid="{00000000-0005-0000-0000-0000623F0000}"/>
    <cellStyle name="Entrada 6 4 2 6" xfId="24163" xr:uid="{00000000-0005-0000-0000-0000633F0000}"/>
    <cellStyle name="Entrada 6 4 2 7" xfId="9565" xr:uid="{00000000-0005-0000-0000-0000643F0000}"/>
    <cellStyle name="Entrada 6 4 2 8" xfId="31097" xr:uid="{00000000-0005-0000-0000-0000653F0000}"/>
    <cellStyle name="Entrada 6 4 2 9" xfId="34986" xr:uid="{00000000-0005-0000-0000-0000663F0000}"/>
    <cellStyle name="Entrada 6 4 3" xfId="4067" xr:uid="{00000000-0005-0000-0000-0000673F0000}"/>
    <cellStyle name="Entrada 6 4 3 2" xfId="6258" xr:uid="{00000000-0005-0000-0000-0000683F0000}"/>
    <cellStyle name="Entrada 6 4 3 2 2" xfId="15412" xr:uid="{00000000-0005-0000-0000-0000693F0000}"/>
    <cellStyle name="Entrada 6 4 3 2 3" xfId="22408" xr:uid="{00000000-0005-0000-0000-00006A3F0000}"/>
    <cellStyle name="Entrada 6 4 3 2 4" xfId="17077" xr:uid="{00000000-0005-0000-0000-00006B3F0000}"/>
    <cellStyle name="Entrada 6 4 3 2 5" xfId="33303" xr:uid="{00000000-0005-0000-0000-00006C3F0000}"/>
    <cellStyle name="Entrada 6 4 3 2 6" xfId="36978" xr:uid="{00000000-0005-0000-0000-00006D3F0000}"/>
    <cellStyle name="Entrada 6 4 3 2 7" xfId="39704" xr:uid="{00000000-0005-0000-0000-00006E3F0000}"/>
    <cellStyle name="Entrada 6 4 3 3" xfId="13221" xr:uid="{00000000-0005-0000-0000-00006F3F0000}"/>
    <cellStyle name="Entrada 6 4 3 4" xfId="20219" xr:uid="{00000000-0005-0000-0000-0000703F0000}"/>
    <cellStyle name="Entrada 6 4 3 5" xfId="22438" xr:uid="{00000000-0005-0000-0000-0000713F0000}"/>
    <cellStyle name="Entrada 6 4 3 6" xfId="28136" xr:uid="{00000000-0005-0000-0000-0000723F0000}"/>
    <cellStyle name="Entrada 6 4 3 7" xfId="17826" xr:uid="{00000000-0005-0000-0000-0000733F0000}"/>
    <cellStyle name="Entrada 6 4 3 8" xfId="25826" xr:uid="{00000000-0005-0000-0000-0000743F0000}"/>
    <cellStyle name="Entrada 6 4 3 9" xfId="31255" xr:uid="{00000000-0005-0000-0000-0000753F0000}"/>
    <cellStyle name="Entrada 6 4 4" xfId="4505" xr:uid="{00000000-0005-0000-0000-0000763F0000}"/>
    <cellStyle name="Entrada 6 4 4 2" xfId="6259" xr:uid="{00000000-0005-0000-0000-0000773F0000}"/>
    <cellStyle name="Entrada 6 4 4 2 2" xfId="15413" xr:uid="{00000000-0005-0000-0000-0000783F0000}"/>
    <cellStyle name="Entrada 6 4 4 2 3" xfId="22409" xr:uid="{00000000-0005-0000-0000-0000793F0000}"/>
    <cellStyle name="Entrada 6 4 4 2 4" xfId="27252" xr:uid="{00000000-0005-0000-0000-00007A3F0000}"/>
    <cellStyle name="Entrada 6 4 4 2 5" xfId="33304" xr:uid="{00000000-0005-0000-0000-00007B3F0000}"/>
    <cellStyle name="Entrada 6 4 4 2 6" xfId="36979" xr:uid="{00000000-0005-0000-0000-00007C3F0000}"/>
    <cellStyle name="Entrada 6 4 4 2 7" xfId="39705" xr:uid="{00000000-0005-0000-0000-00007D3F0000}"/>
    <cellStyle name="Entrada 6 4 4 3" xfId="13659" xr:uid="{00000000-0005-0000-0000-00007E3F0000}"/>
    <cellStyle name="Entrada 6 4 4 4" xfId="20657" xr:uid="{00000000-0005-0000-0000-00007F3F0000}"/>
    <cellStyle name="Entrada 6 4 4 5" xfId="17736" xr:uid="{00000000-0005-0000-0000-0000803F0000}"/>
    <cellStyle name="Entrada 6 4 4 6" xfId="28591" xr:uid="{00000000-0005-0000-0000-0000813F0000}"/>
    <cellStyle name="Entrada 6 4 4 7" xfId="25568" xr:uid="{00000000-0005-0000-0000-0000823F0000}"/>
    <cellStyle name="Entrada 6 4 4 8" xfId="30959" xr:uid="{00000000-0005-0000-0000-0000833F0000}"/>
    <cellStyle name="Entrada 6 4 4 9" xfId="25765" xr:uid="{00000000-0005-0000-0000-0000843F0000}"/>
    <cellStyle name="Entrada 6 4 5" xfId="4759" xr:uid="{00000000-0005-0000-0000-0000853F0000}"/>
    <cellStyle name="Entrada 6 4 5 2" xfId="6260" xr:uid="{00000000-0005-0000-0000-0000863F0000}"/>
    <cellStyle name="Entrada 6 4 5 2 2" xfId="15414" xr:uid="{00000000-0005-0000-0000-0000873F0000}"/>
    <cellStyle name="Entrada 6 4 5 2 3" xfId="22410" xr:uid="{00000000-0005-0000-0000-0000883F0000}"/>
    <cellStyle name="Entrada 6 4 5 2 4" xfId="28198" xr:uid="{00000000-0005-0000-0000-0000893F0000}"/>
    <cellStyle name="Entrada 6 4 5 2 5" xfId="33305" xr:uid="{00000000-0005-0000-0000-00008A3F0000}"/>
    <cellStyle name="Entrada 6 4 5 2 6" xfId="36980" xr:uid="{00000000-0005-0000-0000-00008B3F0000}"/>
    <cellStyle name="Entrada 6 4 5 2 7" xfId="39706" xr:uid="{00000000-0005-0000-0000-00008C3F0000}"/>
    <cellStyle name="Entrada 6 4 5 3" xfId="13913" xr:uid="{00000000-0005-0000-0000-00008D3F0000}"/>
    <cellStyle name="Entrada 6 4 5 4" xfId="20911" xr:uid="{00000000-0005-0000-0000-00008E3F0000}"/>
    <cellStyle name="Entrada 6 4 5 5" xfId="27426" xr:uid="{00000000-0005-0000-0000-00008F3F0000}"/>
    <cellStyle name="Entrada 6 4 5 6" xfId="26743" xr:uid="{00000000-0005-0000-0000-0000903F0000}"/>
    <cellStyle name="Entrada 6 4 5 7" xfId="29070" xr:uid="{00000000-0005-0000-0000-0000913F0000}"/>
    <cellStyle name="Entrada 6 4 5 8" xfId="22702" xr:uid="{00000000-0005-0000-0000-0000923F0000}"/>
    <cellStyle name="Entrada 6 4 5 9" xfId="25547" xr:uid="{00000000-0005-0000-0000-0000933F0000}"/>
    <cellStyle name="Entrada 6 4 6" xfId="5005" xr:uid="{00000000-0005-0000-0000-0000943F0000}"/>
    <cellStyle name="Entrada 6 4 6 2" xfId="6261" xr:uid="{00000000-0005-0000-0000-0000953F0000}"/>
    <cellStyle name="Entrada 6 4 6 2 2" xfId="15415" xr:uid="{00000000-0005-0000-0000-0000963F0000}"/>
    <cellStyle name="Entrada 6 4 6 2 3" xfId="22411" xr:uid="{00000000-0005-0000-0000-0000973F0000}"/>
    <cellStyle name="Entrada 6 4 6 2 4" xfId="24282" xr:uid="{00000000-0005-0000-0000-0000983F0000}"/>
    <cellStyle name="Entrada 6 4 6 2 5" xfId="33306" xr:uid="{00000000-0005-0000-0000-0000993F0000}"/>
    <cellStyle name="Entrada 6 4 6 2 6" xfId="36981" xr:uid="{00000000-0005-0000-0000-00009A3F0000}"/>
    <cellStyle name="Entrada 6 4 6 2 7" xfId="39707" xr:uid="{00000000-0005-0000-0000-00009B3F0000}"/>
    <cellStyle name="Entrada 6 4 6 3" xfId="14159" xr:uid="{00000000-0005-0000-0000-00009C3F0000}"/>
    <cellStyle name="Entrada 6 4 6 4" xfId="21157" xr:uid="{00000000-0005-0000-0000-00009D3F0000}"/>
    <cellStyle name="Entrada 6 4 6 5" xfId="22790" xr:uid="{00000000-0005-0000-0000-00009E3F0000}"/>
    <cellStyle name="Entrada 6 4 6 6" xfId="22709" xr:uid="{00000000-0005-0000-0000-00009F3F0000}"/>
    <cellStyle name="Entrada 6 4 6 7" xfId="32051" xr:uid="{00000000-0005-0000-0000-0000A03F0000}"/>
    <cellStyle name="Entrada 6 4 6 8" xfId="35729" xr:uid="{00000000-0005-0000-0000-0000A13F0000}"/>
    <cellStyle name="Entrada 6 4 6 9" xfId="38640" xr:uid="{00000000-0005-0000-0000-0000A23F0000}"/>
    <cellStyle name="Entrada 6 4 7" xfId="6256" xr:uid="{00000000-0005-0000-0000-0000A33F0000}"/>
    <cellStyle name="Entrada 6 4 7 2" xfId="15410" xr:uid="{00000000-0005-0000-0000-0000A43F0000}"/>
    <cellStyle name="Entrada 6 4 7 3" xfId="22406" xr:uid="{00000000-0005-0000-0000-0000A53F0000}"/>
    <cellStyle name="Entrada 6 4 7 4" xfId="27253" xr:uid="{00000000-0005-0000-0000-0000A63F0000}"/>
    <cellStyle name="Entrada 6 4 7 5" xfId="33301" xr:uid="{00000000-0005-0000-0000-0000A73F0000}"/>
    <cellStyle name="Entrada 6 4 7 6" xfId="36976" xr:uid="{00000000-0005-0000-0000-0000A83F0000}"/>
    <cellStyle name="Entrada 6 4 7 7" xfId="39702" xr:uid="{00000000-0005-0000-0000-0000A93F0000}"/>
    <cellStyle name="Entrada 6 4 8" xfId="11539" xr:uid="{00000000-0005-0000-0000-0000AA3F0000}"/>
    <cellStyle name="Entrada 6 4 9" xfId="18542" xr:uid="{00000000-0005-0000-0000-0000AB3F0000}"/>
    <cellStyle name="Entrada 6 5" xfId="2409" xr:uid="{00000000-0005-0000-0000-0000AC3F0000}"/>
    <cellStyle name="Entrada 6 5 10" xfId="23335" xr:uid="{00000000-0005-0000-0000-0000AD3F0000}"/>
    <cellStyle name="Entrada 6 5 11" xfId="19565" xr:uid="{00000000-0005-0000-0000-0000AE3F0000}"/>
    <cellStyle name="Entrada 6 5 12" xfId="17879" xr:uid="{00000000-0005-0000-0000-0000AF3F0000}"/>
    <cellStyle name="Entrada 6 5 13" xfId="34102" xr:uid="{00000000-0005-0000-0000-0000B03F0000}"/>
    <cellStyle name="Entrada 6 5 14" xfId="37664" xr:uid="{00000000-0005-0000-0000-0000B13F0000}"/>
    <cellStyle name="Entrada 6 5 2" xfId="2809" xr:uid="{00000000-0005-0000-0000-0000B23F0000}"/>
    <cellStyle name="Entrada 6 5 2 2" xfId="6263" xr:uid="{00000000-0005-0000-0000-0000B33F0000}"/>
    <cellStyle name="Entrada 6 5 2 2 2" xfId="15417" xr:uid="{00000000-0005-0000-0000-0000B43F0000}"/>
    <cellStyle name="Entrada 6 5 2 2 3" xfId="22413" xr:uid="{00000000-0005-0000-0000-0000B53F0000}"/>
    <cellStyle name="Entrada 6 5 2 2 4" xfId="17450" xr:uid="{00000000-0005-0000-0000-0000B63F0000}"/>
    <cellStyle name="Entrada 6 5 2 2 5" xfId="33308" xr:uid="{00000000-0005-0000-0000-0000B73F0000}"/>
    <cellStyle name="Entrada 6 5 2 2 6" xfId="36983" xr:uid="{00000000-0005-0000-0000-0000B83F0000}"/>
    <cellStyle name="Entrada 6 5 2 2 7" xfId="39709" xr:uid="{00000000-0005-0000-0000-0000B93F0000}"/>
    <cellStyle name="Entrada 6 5 2 3" xfId="11963" xr:uid="{00000000-0005-0000-0000-0000BA3F0000}"/>
    <cellStyle name="Entrada 6 5 2 4" xfId="18966" xr:uid="{00000000-0005-0000-0000-0000BB3F0000}"/>
    <cellStyle name="Entrada 6 5 2 5" xfId="22735" xr:uid="{00000000-0005-0000-0000-0000BC3F0000}"/>
    <cellStyle name="Entrada 6 5 2 6" xfId="26353" xr:uid="{00000000-0005-0000-0000-0000BD3F0000}"/>
    <cellStyle name="Entrada 6 5 2 7" xfId="29929" xr:uid="{00000000-0005-0000-0000-0000BE3F0000}"/>
    <cellStyle name="Entrada 6 5 2 8" xfId="31539" xr:uid="{00000000-0005-0000-0000-0000BF3F0000}"/>
    <cellStyle name="Entrada 6 5 2 9" xfId="35249" xr:uid="{00000000-0005-0000-0000-0000C03F0000}"/>
    <cellStyle name="Entrada 6 5 3" xfId="4091" xr:uid="{00000000-0005-0000-0000-0000C13F0000}"/>
    <cellStyle name="Entrada 6 5 3 2" xfId="6264" xr:uid="{00000000-0005-0000-0000-0000C23F0000}"/>
    <cellStyle name="Entrada 6 5 3 2 2" xfId="15418" xr:uid="{00000000-0005-0000-0000-0000C33F0000}"/>
    <cellStyle name="Entrada 6 5 3 2 3" xfId="22414" xr:uid="{00000000-0005-0000-0000-0000C43F0000}"/>
    <cellStyle name="Entrada 6 5 3 2 4" xfId="17188" xr:uid="{00000000-0005-0000-0000-0000C53F0000}"/>
    <cellStyle name="Entrada 6 5 3 2 5" xfId="33309" xr:uid="{00000000-0005-0000-0000-0000C63F0000}"/>
    <cellStyle name="Entrada 6 5 3 2 6" xfId="36984" xr:uid="{00000000-0005-0000-0000-0000C73F0000}"/>
    <cellStyle name="Entrada 6 5 3 2 7" xfId="39710" xr:uid="{00000000-0005-0000-0000-0000C83F0000}"/>
    <cellStyle name="Entrada 6 5 3 3" xfId="13245" xr:uid="{00000000-0005-0000-0000-0000C93F0000}"/>
    <cellStyle name="Entrada 6 5 3 4" xfId="20243" xr:uid="{00000000-0005-0000-0000-0000CA3F0000}"/>
    <cellStyle name="Entrada 6 5 3 5" xfId="27785" xr:uid="{00000000-0005-0000-0000-0000CB3F0000}"/>
    <cellStyle name="Entrada 6 5 3 6" xfId="28139" xr:uid="{00000000-0005-0000-0000-0000CC3F0000}"/>
    <cellStyle name="Entrada 6 5 3 7" xfId="25099" xr:uid="{00000000-0005-0000-0000-0000CD3F0000}"/>
    <cellStyle name="Entrada 6 5 3 8" xfId="22441" xr:uid="{00000000-0005-0000-0000-0000CE3F0000}"/>
    <cellStyle name="Entrada 6 5 3 9" xfId="31208" xr:uid="{00000000-0005-0000-0000-0000CF3F0000}"/>
    <cellStyle name="Entrada 6 5 4" xfId="4529" xr:uid="{00000000-0005-0000-0000-0000D03F0000}"/>
    <cellStyle name="Entrada 6 5 4 2" xfId="6265" xr:uid="{00000000-0005-0000-0000-0000D13F0000}"/>
    <cellStyle name="Entrada 6 5 4 2 2" xfId="15419" xr:uid="{00000000-0005-0000-0000-0000D23F0000}"/>
    <cellStyle name="Entrada 6 5 4 2 3" xfId="22415" xr:uid="{00000000-0005-0000-0000-0000D33F0000}"/>
    <cellStyle name="Entrada 6 5 4 2 4" xfId="27250" xr:uid="{00000000-0005-0000-0000-0000D43F0000}"/>
    <cellStyle name="Entrada 6 5 4 2 5" xfId="33310" xr:uid="{00000000-0005-0000-0000-0000D53F0000}"/>
    <cellStyle name="Entrada 6 5 4 2 6" xfId="36985" xr:uid="{00000000-0005-0000-0000-0000D63F0000}"/>
    <cellStyle name="Entrada 6 5 4 2 7" xfId="39711" xr:uid="{00000000-0005-0000-0000-0000D73F0000}"/>
    <cellStyle name="Entrada 6 5 4 3" xfId="13683" xr:uid="{00000000-0005-0000-0000-0000D83F0000}"/>
    <cellStyle name="Entrada 6 5 4 4" xfId="20681" xr:uid="{00000000-0005-0000-0000-0000D93F0000}"/>
    <cellStyle name="Entrada 6 5 4 5" xfId="27572" xr:uid="{00000000-0005-0000-0000-0000DA3F0000}"/>
    <cellStyle name="Entrada 6 5 4 6" xfId="28158" xr:uid="{00000000-0005-0000-0000-0000DB3F0000}"/>
    <cellStyle name="Entrada 6 5 4 7" xfId="26848" xr:uid="{00000000-0005-0000-0000-0000DC3F0000}"/>
    <cellStyle name="Entrada 6 5 4 8" xfId="32252" xr:uid="{00000000-0005-0000-0000-0000DD3F0000}"/>
    <cellStyle name="Entrada 6 5 4 9" xfId="35927" xr:uid="{00000000-0005-0000-0000-0000DE3F0000}"/>
    <cellStyle name="Entrada 6 5 5" xfId="4783" xr:uid="{00000000-0005-0000-0000-0000DF3F0000}"/>
    <cellStyle name="Entrada 6 5 5 2" xfId="6266" xr:uid="{00000000-0005-0000-0000-0000E03F0000}"/>
    <cellStyle name="Entrada 6 5 5 2 2" xfId="15420" xr:uid="{00000000-0005-0000-0000-0000E13F0000}"/>
    <cellStyle name="Entrada 6 5 5 2 3" xfId="22416" xr:uid="{00000000-0005-0000-0000-0000E23F0000}"/>
    <cellStyle name="Entrada 6 5 5 2 4" xfId="28883" xr:uid="{00000000-0005-0000-0000-0000E33F0000}"/>
    <cellStyle name="Entrada 6 5 5 2 5" xfId="33311" xr:uid="{00000000-0005-0000-0000-0000E43F0000}"/>
    <cellStyle name="Entrada 6 5 5 2 6" xfId="36986" xr:uid="{00000000-0005-0000-0000-0000E53F0000}"/>
    <cellStyle name="Entrada 6 5 5 2 7" xfId="39712" xr:uid="{00000000-0005-0000-0000-0000E63F0000}"/>
    <cellStyle name="Entrada 6 5 5 3" xfId="13937" xr:uid="{00000000-0005-0000-0000-0000E73F0000}"/>
    <cellStyle name="Entrada 6 5 5 4" xfId="20935" xr:uid="{00000000-0005-0000-0000-0000E83F0000}"/>
    <cellStyle name="Entrada 6 5 5 5" xfId="27447" xr:uid="{00000000-0005-0000-0000-0000E93F0000}"/>
    <cellStyle name="Entrada 6 5 5 6" xfId="26751" xr:uid="{00000000-0005-0000-0000-0000EA3F0000}"/>
    <cellStyle name="Entrada 6 5 5 7" xfId="25362" xr:uid="{00000000-0005-0000-0000-0000EB3F0000}"/>
    <cellStyle name="Entrada 6 5 5 8" xfId="29731" xr:uid="{00000000-0005-0000-0000-0000EC3F0000}"/>
    <cellStyle name="Entrada 6 5 5 9" xfId="33693" xr:uid="{00000000-0005-0000-0000-0000ED3F0000}"/>
    <cellStyle name="Entrada 6 5 6" xfId="5029" xr:uid="{00000000-0005-0000-0000-0000EE3F0000}"/>
    <cellStyle name="Entrada 6 5 6 2" xfId="6267" xr:uid="{00000000-0005-0000-0000-0000EF3F0000}"/>
    <cellStyle name="Entrada 6 5 6 2 2" xfId="15421" xr:uid="{00000000-0005-0000-0000-0000F03F0000}"/>
    <cellStyle name="Entrada 6 5 6 2 3" xfId="22417" xr:uid="{00000000-0005-0000-0000-0000F13F0000}"/>
    <cellStyle name="Entrada 6 5 6 2 4" xfId="17510" xr:uid="{00000000-0005-0000-0000-0000F23F0000}"/>
    <cellStyle name="Entrada 6 5 6 2 5" xfId="33312" xr:uid="{00000000-0005-0000-0000-0000F33F0000}"/>
    <cellStyle name="Entrada 6 5 6 2 6" xfId="36987" xr:uid="{00000000-0005-0000-0000-0000F43F0000}"/>
    <cellStyle name="Entrada 6 5 6 2 7" xfId="39713" xr:uid="{00000000-0005-0000-0000-0000F53F0000}"/>
    <cellStyle name="Entrada 6 5 6 3" xfId="14183" xr:uid="{00000000-0005-0000-0000-0000F63F0000}"/>
    <cellStyle name="Entrada 6 5 6 4" xfId="21181" xr:uid="{00000000-0005-0000-0000-0000F73F0000}"/>
    <cellStyle name="Entrada 6 5 6 5" xfId="27324" xr:uid="{00000000-0005-0000-0000-0000F83F0000}"/>
    <cellStyle name="Entrada 6 5 6 6" xfId="25009" xr:uid="{00000000-0005-0000-0000-0000F93F0000}"/>
    <cellStyle name="Entrada 6 5 6 7" xfId="32075" xr:uid="{00000000-0005-0000-0000-0000FA3F0000}"/>
    <cellStyle name="Entrada 6 5 6 8" xfId="35753" xr:uid="{00000000-0005-0000-0000-0000FB3F0000}"/>
    <cellStyle name="Entrada 6 5 6 9" xfId="38664" xr:uid="{00000000-0005-0000-0000-0000FC3F0000}"/>
    <cellStyle name="Entrada 6 5 7" xfId="6262" xr:uid="{00000000-0005-0000-0000-0000FD3F0000}"/>
    <cellStyle name="Entrada 6 5 7 2" xfId="15416" xr:uid="{00000000-0005-0000-0000-0000FE3F0000}"/>
    <cellStyle name="Entrada 6 5 7 3" xfId="22412" xr:uid="{00000000-0005-0000-0000-0000FF3F0000}"/>
    <cellStyle name="Entrada 6 5 7 4" xfId="19660" xr:uid="{00000000-0005-0000-0000-000000400000}"/>
    <cellStyle name="Entrada 6 5 7 5" xfId="33307" xr:uid="{00000000-0005-0000-0000-000001400000}"/>
    <cellStyle name="Entrada 6 5 7 6" xfId="36982" xr:uid="{00000000-0005-0000-0000-000002400000}"/>
    <cellStyle name="Entrada 6 5 7 7" xfId="39708" xr:uid="{00000000-0005-0000-0000-000003400000}"/>
    <cellStyle name="Entrada 6 5 8" xfId="11563" xr:uid="{00000000-0005-0000-0000-000004400000}"/>
    <cellStyle name="Entrada 6 5 9" xfId="18566" xr:uid="{00000000-0005-0000-0000-000005400000}"/>
    <cellStyle name="Entrada 6 6" xfId="2611" xr:uid="{00000000-0005-0000-0000-000006400000}"/>
    <cellStyle name="Entrada 6 6 10" xfId="9448" xr:uid="{00000000-0005-0000-0000-000007400000}"/>
    <cellStyle name="Entrada 6 6 11" xfId="30020" xr:uid="{00000000-0005-0000-0000-000008400000}"/>
    <cellStyle name="Entrada 6 6 12" xfId="31510" xr:uid="{00000000-0005-0000-0000-000009400000}"/>
    <cellStyle name="Entrada 6 6 13" xfId="35221" xr:uid="{00000000-0005-0000-0000-00000A400000}"/>
    <cellStyle name="Entrada 6 6 2" xfId="3870" xr:uid="{00000000-0005-0000-0000-00000B400000}"/>
    <cellStyle name="Entrada 6 6 2 2" xfId="6269" xr:uid="{00000000-0005-0000-0000-00000C400000}"/>
    <cellStyle name="Entrada 6 6 2 2 2" xfId="15423" xr:uid="{00000000-0005-0000-0000-00000D400000}"/>
    <cellStyle name="Entrada 6 6 2 2 3" xfId="22419" xr:uid="{00000000-0005-0000-0000-00000E400000}"/>
    <cellStyle name="Entrada 6 6 2 2 4" xfId="27254" xr:uid="{00000000-0005-0000-0000-00000F400000}"/>
    <cellStyle name="Entrada 6 6 2 2 5" xfId="33314" xr:uid="{00000000-0005-0000-0000-000010400000}"/>
    <cellStyle name="Entrada 6 6 2 2 6" xfId="36989" xr:uid="{00000000-0005-0000-0000-000011400000}"/>
    <cellStyle name="Entrada 6 6 2 2 7" xfId="39715" xr:uid="{00000000-0005-0000-0000-000012400000}"/>
    <cellStyle name="Entrada 6 6 2 3" xfId="13024" xr:uid="{00000000-0005-0000-0000-000013400000}"/>
    <cellStyle name="Entrada 6 6 2 4" xfId="20023" xr:uid="{00000000-0005-0000-0000-000014400000}"/>
    <cellStyle name="Entrada 6 6 2 5" xfId="27895" xr:uid="{00000000-0005-0000-0000-000015400000}"/>
    <cellStyle name="Entrada 6 6 2 6" xfId="17162" xr:uid="{00000000-0005-0000-0000-000016400000}"/>
    <cellStyle name="Entrada 6 6 2 7" xfId="17852" xr:uid="{00000000-0005-0000-0000-000017400000}"/>
    <cellStyle name="Entrada 6 6 2 8" xfId="33483" xr:uid="{00000000-0005-0000-0000-000018400000}"/>
    <cellStyle name="Entrada 6 6 2 9" xfId="37151" xr:uid="{00000000-0005-0000-0000-000019400000}"/>
    <cellStyle name="Entrada 6 6 3" xfId="4334" xr:uid="{00000000-0005-0000-0000-00001A400000}"/>
    <cellStyle name="Entrada 6 6 3 2" xfId="6270" xr:uid="{00000000-0005-0000-0000-00001B400000}"/>
    <cellStyle name="Entrada 6 6 3 2 2" xfId="15424" xr:uid="{00000000-0005-0000-0000-00001C400000}"/>
    <cellStyle name="Entrada 6 6 3 2 3" xfId="22420" xr:uid="{00000000-0005-0000-0000-00001D400000}"/>
    <cellStyle name="Entrada 6 6 3 2 4" xfId="28633" xr:uid="{00000000-0005-0000-0000-00001E400000}"/>
    <cellStyle name="Entrada 6 6 3 2 5" xfId="33315" xr:uid="{00000000-0005-0000-0000-00001F400000}"/>
    <cellStyle name="Entrada 6 6 3 2 6" xfId="36990" xr:uid="{00000000-0005-0000-0000-000020400000}"/>
    <cellStyle name="Entrada 6 6 3 2 7" xfId="39716" xr:uid="{00000000-0005-0000-0000-000021400000}"/>
    <cellStyle name="Entrada 6 6 3 3" xfId="13488" xr:uid="{00000000-0005-0000-0000-000022400000}"/>
    <cellStyle name="Entrada 6 6 3 4" xfId="20486" xr:uid="{00000000-0005-0000-0000-000023400000}"/>
    <cellStyle name="Entrada 6 6 3 5" xfId="27666" xr:uid="{00000000-0005-0000-0000-000024400000}"/>
    <cellStyle name="Entrada 6 6 3 6" xfId="28846" xr:uid="{00000000-0005-0000-0000-000025400000}"/>
    <cellStyle name="Entrada 6 6 3 7" xfId="27257" xr:uid="{00000000-0005-0000-0000-000026400000}"/>
    <cellStyle name="Entrada 6 6 3 8" xfId="31169" xr:uid="{00000000-0005-0000-0000-000027400000}"/>
    <cellStyle name="Entrada 6 6 3 9" xfId="31913" xr:uid="{00000000-0005-0000-0000-000028400000}"/>
    <cellStyle name="Entrada 6 6 4" xfId="4593" xr:uid="{00000000-0005-0000-0000-000029400000}"/>
    <cellStyle name="Entrada 6 6 4 2" xfId="6271" xr:uid="{00000000-0005-0000-0000-00002A400000}"/>
    <cellStyle name="Entrada 6 6 4 2 2" xfId="15425" xr:uid="{00000000-0005-0000-0000-00002B400000}"/>
    <cellStyle name="Entrada 6 6 4 2 3" xfId="22421" xr:uid="{00000000-0005-0000-0000-00002C400000}"/>
    <cellStyle name="Entrada 6 6 4 2 4" xfId="29358" xr:uid="{00000000-0005-0000-0000-00002D400000}"/>
    <cellStyle name="Entrada 6 6 4 2 5" xfId="33316" xr:uid="{00000000-0005-0000-0000-00002E400000}"/>
    <cellStyle name="Entrada 6 6 4 2 6" xfId="36991" xr:uid="{00000000-0005-0000-0000-00002F400000}"/>
    <cellStyle name="Entrada 6 6 4 2 7" xfId="39717" xr:uid="{00000000-0005-0000-0000-000030400000}"/>
    <cellStyle name="Entrada 6 6 4 3" xfId="13747" xr:uid="{00000000-0005-0000-0000-000031400000}"/>
    <cellStyle name="Entrada 6 6 4 4" xfId="20745" xr:uid="{00000000-0005-0000-0000-000032400000}"/>
    <cellStyle name="Entrada 6 6 4 5" xfId="27541" xr:uid="{00000000-0005-0000-0000-000033400000}"/>
    <cellStyle name="Entrada 6 6 4 6" xfId="29244" xr:uid="{00000000-0005-0000-0000-000034400000}"/>
    <cellStyle name="Entrada 6 6 4 7" xfId="23262" xr:uid="{00000000-0005-0000-0000-000035400000}"/>
    <cellStyle name="Entrada 6 6 4 8" xfId="17201" xr:uid="{00000000-0005-0000-0000-000036400000}"/>
    <cellStyle name="Entrada 6 6 4 9" xfId="34888" xr:uid="{00000000-0005-0000-0000-000037400000}"/>
    <cellStyle name="Entrada 6 6 5" xfId="4843" xr:uid="{00000000-0005-0000-0000-000038400000}"/>
    <cellStyle name="Entrada 6 6 5 2" xfId="6272" xr:uid="{00000000-0005-0000-0000-000039400000}"/>
    <cellStyle name="Entrada 6 6 5 2 2" xfId="15426" xr:uid="{00000000-0005-0000-0000-00003A400000}"/>
    <cellStyle name="Entrada 6 6 5 2 3" xfId="22422" xr:uid="{00000000-0005-0000-0000-00003B400000}"/>
    <cellStyle name="Entrada 6 6 5 2 4" xfId="29474" xr:uid="{00000000-0005-0000-0000-00003C400000}"/>
    <cellStyle name="Entrada 6 6 5 2 5" xfId="33317" xr:uid="{00000000-0005-0000-0000-00003D400000}"/>
    <cellStyle name="Entrada 6 6 5 2 6" xfId="36992" xr:uid="{00000000-0005-0000-0000-00003E400000}"/>
    <cellStyle name="Entrada 6 6 5 2 7" xfId="39718" xr:uid="{00000000-0005-0000-0000-00003F400000}"/>
    <cellStyle name="Entrada 6 6 5 3" xfId="13997" xr:uid="{00000000-0005-0000-0000-000040400000}"/>
    <cellStyle name="Entrada 6 6 5 4" xfId="20995" xr:uid="{00000000-0005-0000-0000-000041400000}"/>
    <cellStyle name="Entrada 6 6 5 5" xfId="27409" xr:uid="{00000000-0005-0000-0000-000042400000}"/>
    <cellStyle name="Entrada 6 6 5 6" xfId="23358" xr:uid="{00000000-0005-0000-0000-000043400000}"/>
    <cellStyle name="Entrada 6 6 5 7" xfId="24996" xr:uid="{00000000-0005-0000-0000-000044400000}"/>
    <cellStyle name="Entrada 6 6 5 8" xfId="26535" xr:uid="{00000000-0005-0000-0000-000045400000}"/>
    <cellStyle name="Entrada 6 6 5 9" xfId="31267" xr:uid="{00000000-0005-0000-0000-000046400000}"/>
    <cellStyle name="Entrada 6 6 6" xfId="6268" xr:uid="{00000000-0005-0000-0000-000047400000}"/>
    <cellStyle name="Entrada 6 6 6 2" xfId="15422" xr:uid="{00000000-0005-0000-0000-000048400000}"/>
    <cellStyle name="Entrada 6 6 6 3" xfId="22418" xr:uid="{00000000-0005-0000-0000-000049400000}"/>
    <cellStyle name="Entrada 6 6 6 4" xfId="22679" xr:uid="{00000000-0005-0000-0000-00004A400000}"/>
    <cellStyle name="Entrada 6 6 6 5" xfId="33313" xr:uid="{00000000-0005-0000-0000-00004B400000}"/>
    <cellStyle name="Entrada 6 6 6 6" xfId="36988" xr:uid="{00000000-0005-0000-0000-00004C400000}"/>
    <cellStyle name="Entrada 6 6 6 7" xfId="39714" xr:uid="{00000000-0005-0000-0000-00004D400000}"/>
    <cellStyle name="Entrada 6 6 7" xfId="11765" xr:uid="{00000000-0005-0000-0000-00004E400000}"/>
    <cellStyle name="Entrada 6 6 8" xfId="18768" xr:uid="{00000000-0005-0000-0000-00004F400000}"/>
    <cellStyle name="Entrada 6 6 9" xfId="21256" xr:uid="{00000000-0005-0000-0000-000050400000}"/>
    <cellStyle name="Entrada 6 7" xfId="3174" xr:uid="{00000000-0005-0000-0000-000051400000}"/>
    <cellStyle name="Entrada 6 7 2" xfId="6273" xr:uid="{00000000-0005-0000-0000-000052400000}"/>
    <cellStyle name="Entrada 6 7 2 2" xfId="15427" xr:uid="{00000000-0005-0000-0000-000053400000}"/>
    <cellStyle name="Entrada 6 7 2 3" xfId="22423" xr:uid="{00000000-0005-0000-0000-000054400000}"/>
    <cellStyle name="Entrada 6 7 2 4" xfId="27249" xr:uid="{00000000-0005-0000-0000-000055400000}"/>
    <cellStyle name="Entrada 6 7 2 5" xfId="33318" xr:uid="{00000000-0005-0000-0000-000056400000}"/>
    <cellStyle name="Entrada 6 7 2 6" xfId="36993" xr:uid="{00000000-0005-0000-0000-000057400000}"/>
    <cellStyle name="Entrada 6 7 2 7" xfId="39719" xr:uid="{00000000-0005-0000-0000-000058400000}"/>
    <cellStyle name="Entrada 6 7 3" xfId="12328" xr:uid="{00000000-0005-0000-0000-000059400000}"/>
    <cellStyle name="Entrada 6 7 4" xfId="19331" xr:uid="{00000000-0005-0000-0000-00005A400000}"/>
    <cellStyle name="Entrada 6 7 5" xfId="21322" xr:uid="{00000000-0005-0000-0000-00005B400000}"/>
    <cellStyle name="Entrada 6 7 6" xfId="26440" xr:uid="{00000000-0005-0000-0000-00005C400000}"/>
    <cellStyle name="Entrada 6 7 7" xfId="29754" xr:uid="{00000000-0005-0000-0000-00005D400000}"/>
    <cellStyle name="Entrada 6 7 8" xfId="33730" xr:uid="{00000000-0005-0000-0000-00005E400000}"/>
    <cellStyle name="Entrada 6 7 9" xfId="37292" xr:uid="{00000000-0005-0000-0000-00005F400000}"/>
    <cellStyle name="Entrada 6 8" xfId="2978" xr:uid="{00000000-0005-0000-0000-000060400000}"/>
    <cellStyle name="Entrada 6 8 2" xfId="6274" xr:uid="{00000000-0005-0000-0000-000061400000}"/>
    <cellStyle name="Entrada 6 8 2 2" xfId="15428" xr:uid="{00000000-0005-0000-0000-000062400000}"/>
    <cellStyle name="Entrada 6 8 2 3" xfId="22424" xr:uid="{00000000-0005-0000-0000-000063400000}"/>
    <cellStyle name="Entrada 6 8 2 4" xfId="27255" xr:uid="{00000000-0005-0000-0000-000064400000}"/>
    <cellStyle name="Entrada 6 8 2 5" xfId="33319" xr:uid="{00000000-0005-0000-0000-000065400000}"/>
    <cellStyle name="Entrada 6 8 2 6" xfId="36994" xr:uid="{00000000-0005-0000-0000-000066400000}"/>
    <cellStyle name="Entrada 6 8 2 7" xfId="39720" xr:uid="{00000000-0005-0000-0000-000067400000}"/>
    <cellStyle name="Entrada 6 8 3" xfId="12132" xr:uid="{00000000-0005-0000-0000-000068400000}"/>
    <cellStyle name="Entrada 6 8 4" xfId="19135" xr:uid="{00000000-0005-0000-0000-000069400000}"/>
    <cellStyle name="Entrada 6 8 5" xfId="24670" xr:uid="{00000000-0005-0000-0000-00006A400000}"/>
    <cellStyle name="Entrada 6 8 6" xfId="29134" xr:uid="{00000000-0005-0000-0000-00006B400000}"/>
    <cellStyle name="Entrada 6 8 7" xfId="28110" xr:uid="{00000000-0005-0000-0000-00006C400000}"/>
    <cellStyle name="Entrada 6 8 8" xfId="25789" xr:uid="{00000000-0005-0000-0000-00006D400000}"/>
    <cellStyle name="Entrada 6 8 9" xfId="31044" xr:uid="{00000000-0005-0000-0000-00006E400000}"/>
    <cellStyle name="Entrada 6 9" xfId="3684" xr:uid="{00000000-0005-0000-0000-00006F400000}"/>
    <cellStyle name="Entrada 6 9 2" xfId="6275" xr:uid="{00000000-0005-0000-0000-000070400000}"/>
    <cellStyle name="Entrada 6 9 2 2" xfId="15429" xr:uid="{00000000-0005-0000-0000-000071400000}"/>
    <cellStyle name="Entrada 6 9 2 3" xfId="22425" xr:uid="{00000000-0005-0000-0000-000072400000}"/>
    <cellStyle name="Entrada 6 9 2 4" xfId="28881" xr:uid="{00000000-0005-0000-0000-000073400000}"/>
    <cellStyle name="Entrada 6 9 2 5" xfId="33320" xr:uid="{00000000-0005-0000-0000-000074400000}"/>
    <cellStyle name="Entrada 6 9 2 6" xfId="36995" xr:uid="{00000000-0005-0000-0000-000075400000}"/>
    <cellStyle name="Entrada 6 9 2 7" xfId="39721" xr:uid="{00000000-0005-0000-0000-000076400000}"/>
    <cellStyle name="Entrada 6 9 3" xfId="12838" xr:uid="{00000000-0005-0000-0000-000077400000}"/>
    <cellStyle name="Entrada 6 9 4" xfId="19837" xr:uid="{00000000-0005-0000-0000-000078400000}"/>
    <cellStyle name="Entrada 6 9 5" xfId="27987" xr:uid="{00000000-0005-0000-0000-000079400000}"/>
    <cellStyle name="Entrada 6 9 6" xfId="29180" xr:uid="{00000000-0005-0000-0000-00007A400000}"/>
    <cellStyle name="Entrada 6 9 7" xfId="19597" xr:uid="{00000000-0005-0000-0000-00007B400000}"/>
    <cellStyle name="Entrada 6 9 8" xfId="33568" xr:uid="{00000000-0005-0000-0000-00007C400000}"/>
    <cellStyle name="Entrada 6 9 9" xfId="37236" xr:uid="{00000000-0005-0000-0000-00007D400000}"/>
    <cellStyle name="Entrada 7" xfId="9125" xr:uid="{00000000-0005-0000-0000-00007E400000}"/>
    <cellStyle name="Entrada 7 2" xfId="18256" xr:uid="{00000000-0005-0000-0000-00007F400000}"/>
    <cellStyle name="Entrada 7 3" xfId="25242" xr:uid="{00000000-0005-0000-0000-000080400000}"/>
    <cellStyle name="Entrada 7 4" xfId="25497" xr:uid="{00000000-0005-0000-0000-000081400000}"/>
    <cellStyle name="Entrada 7 5" xfId="35546" xr:uid="{00000000-0005-0000-0000-000082400000}"/>
    <cellStyle name="Entrada 7 6" xfId="38468" xr:uid="{00000000-0005-0000-0000-000083400000}"/>
    <cellStyle name="Entrada 8" xfId="9126" xr:uid="{00000000-0005-0000-0000-000084400000}"/>
    <cellStyle name="Entrada 8 2" xfId="18257" xr:uid="{00000000-0005-0000-0000-000085400000}"/>
    <cellStyle name="Entrada 8 3" xfId="25243" xr:uid="{00000000-0005-0000-0000-000086400000}"/>
    <cellStyle name="Entrada 8 4" xfId="25500" xr:uid="{00000000-0005-0000-0000-000087400000}"/>
    <cellStyle name="Entrada 8 5" xfId="35547" xr:uid="{00000000-0005-0000-0000-000088400000}"/>
    <cellStyle name="Entrada 8 6" xfId="38469" xr:uid="{00000000-0005-0000-0000-000089400000}"/>
    <cellStyle name="Entrada 9" xfId="9127" xr:uid="{00000000-0005-0000-0000-00008A400000}"/>
    <cellStyle name="Entrada 9 2" xfId="18258" xr:uid="{00000000-0005-0000-0000-00008B400000}"/>
    <cellStyle name="Entrada 9 3" xfId="25244" xr:uid="{00000000-0005-0000-0000-00008C400000}"/>
    <cellStyle name="Entrada 9 4" xfId="10100" xr:uid="{00000000-0005-0000-0000-00008D400000}"/>
    <cellStyle name="Entrada 9 5" xfId="35548" xr:uid="{00000000-0005-0000-0000-00008E400000}"/>
    <cellStyle name="Entrada 9 6" xfId="38470" xr:uid="{00000000-0005-0000-0000-00008F400000}"/>
    <cellStyle name="Euro" xfId="45" xr:uid="{00000000-0005-0000-0000-000090400000}"/>
    <cellStyle name="Euro 2" xfId="354" xr:uid="{00000000-0005-0000-0000-000091400000}"/>
    <cellStyle name="Excel Built-in Normal" xfId="355" xr:uid="{00000000-0005-0000-0000-000092400000}"/>
    <cellStyle name="Excel_BuiltIn_Bom" xfId="356" xr:uid="{00000000-0005-0000-0000-000093400000}"/>
    <cellStyle name="Hiperlink" xfId="9109" builtinId="8"/>
    <cellStyle name="Hyperlink 2 2" xfId="46" xr:uid="{00000000-0005-0000-0000-000095400000}"/>
    <cellStyle name="Hyperlink 2 2 2" xfId="357" xr:uid="{00000000-0005-0000-0000-000096400000}"/>
    <cellStyle name="Hyperlink 2 2 3" xfId="358" xr:uid="{00000000-0005-0000-0000-000097400000}"/>
    <cellStyle name="Hyperlink 2 3" xfId="47" xr:uid="{00000000-0005-0000-0000-000098400000}"/>
    <cellStyle name="Hyperlink 2 3 2" xfId="359" xr:uid="{00000000-0005-0000-0000-000099400000}"/>
    <cellStyle name="Hyperlink 2 3 3" xfId="360" xr:uid="{00000000-0005-0000-0000-00009A400000}"/>
    <cellStyle name="Hyperlink_BD-cidades" xfId="9128" xr:uid="{00000000-0005-0000-0000-00009B400000}"/>
    <cellStyle name="Incorreto 2" xfId="48" xr:uid="{00000000-0005-0000-0000-00009C400000}"/>
    <cellStyle name="Incorreto 3" xfId="361" xr:uid="{00000000-0005-0000-0000-00009D400000}"/>
    <cellStyle name="Moeda" xfId="40292" builtinId="4"/>
    <cellStyle name="Moeda 10" xfId="49" xr:uid="{00000000-0005-0000-0000-00009E400000}"/>
    <cellStyle name="Moeda 10 2" xfId="362" xr:uid="{00000000-0005-0000-0000-00009F400000}"/>
    <cellStyle name="Moeda 10 3" xfId="363" xr:uid="{00000000-0005-0000-0000-0000A0400000}"/>
    <cellStyle name="Moeda 10 4" xfId="364" xr:uid="{00000000-0005-0000-0000-0000A1400000}"/>
    <cellStyle name="Moeda 11" xfId="365" xr:uid="{00000000-0005-0000-0000-0000A2400000}"/>
    <cellStyle name="Moeda 11 2" xfId="366" xr:uid="{00000000-0005-0000-0000-0000A3400000}"/>
    <cellStyle name="Moeda 11 3" xfId="367" xr:uid="{00000000-0005-0000-0000-0000A4400000}"/>
    <cellStyle name="Moeda 12" xfId="368" xr:uid="{00000000-0005-0000-0000-0000A5400000}"/>
    <cellStyle name="Moeda 12 2" xfId="369" xr:uid="{00000000-0005-0000-0000-0000A6400000}"/>
    <cellStyle name="Moeda 12 2 2" xfId="9129" xr:uid="{00000000-0005-0000-0000-0000A7400000}"/>
    <cellStyle name="Moeda 12 3" xfId="9130" xr:uid="{00000000-0005-0000-0000-0000A8400000}"/>
    <cellStyle name="Moeda 13" xfId="370" xr:uid="{00000000-0005-0000-0000-0000A9400000}"/>
    <cellStyle name="Moeda 14" xfId="50" xr:uid="{00000000-0005-0000-0000-0000AA400000}"/>
    <cellStyle name="Moeda 14 2" xfId="371" xr:uid="{00000000-0005-0000-0000-0000AB400000}"/>
    <cellStyle name="Moeda 14 3" xfId="1145" xr:uid="{00000000-0005-0000-0000-0000AC400000}"/>
    <cellStyle name="Moeda 15" xfId="372" xr:uid="{00000000-0005-0000-0000-0000AD400000}"/>
    <cellStyle name="Moeda 15 2" xfId="373" xr:uid="{00000000-0005-0000-0000-0000AE400000}"/>
    <cellStyle name="Moeda 15 3" xfId="374" xr:uid="{00000000-0005-0000-0000-0000AF400000}"/>
    <cellStyle name="Moeda 16" xfId="375" xr:uid="{00000000-0005-0000-0000-0000B0400000}"/>
    <cellStyle name="Moeda 16 2" xfId="376" xr:uid="{00000000-0005-0000-0000-0000B1400000}"/>
    <cellStyle name="Moeda 17" xfId="377" xr:uid="{00000000-0005-0000-0000-0000B2400000}"/>
    <cellStyle name="Moeda 17 2" xfId="378" xr:uid="{00000000-0005-0000-0000-0000B3400000}"/>
    <cellStyle name="Moeda 17 2 2" xfId="379" xr:uid="{00000000-0005-0000-0000-0000B4400000}"/>
    <cellStyle name="Moeda 17 2 2 2" xfId="1763" xr:uid="{00000000-0005-0000-0000-0000B5400000}"/>
    <cellStyle name="Moeda 17 2 2 2 2" xfId="6279" xr:uid="{00000000-0005-0000-0000-0000B6400000}"/>
    <cellStyle name="Moeda 17 2 2 2 3" xfId="10917" xr:uid="{00000000-0005-0000-0000-0000B7400000}"/>
    <cellStyle name="Moeda 17 2 2 3" xfId="3297" xr:uid="{00000000-0005-0000-0000-0000B8400000}"/>
    <cellStyle name="Moeda 17 2 2 3 2" xfId="6280" xr:uid="{00000000-0005-0000-0000-0000B9400000}"/>
    <cellStyle name="Moeda 17 2 2 3 3" xfId="12451" xr:uid="{00000000-0005-0000-0000-0000BA400000}"/>
    <cellStyle name="Moeda 17 2 2 4" xfId="1248" xr:uid="{00000000-0005-0000-0000-0000BB400000}"/>
    <cellStyle name="Moeda 17 2 2 4 2" xfId="6281" xr:uid="{00000000-0005-0000-0000-0000BC400000}"/>
    <cellStyle name="Moeda 17 2 2 4 3" xfId="10402" xr:uid="{00000000-0005-0000-0000-0000BD400000}"/>
    <cellStyle name="Moeda 17 2 2 5" xfId="6278" xr:uid="{00000000-0005-0000-0000-0000BE400000}"/>
    <cellStyle name="Moeda 17 2 2 6" xfId="9537" xr:uid="{00000000-0005-0000-0000-0000BF400000}"/>
    <cellStyle name="Moeda 17 2 3" xfId="1762" xr:uid="{00000000-0005-0000-0000-0000C0400000}"/>
    <cellStyle name="Moeda 17 2 3 2" xfId="6282" xr:uid="{00000000-0005-0000-0000-0000C1400000}"/>
    <cellStyle name="Moeda 17 2 3 3" xfId="10916" xr:uid="{00000000-0005-0000-0000-0000C2400000}"/>
    <cellStyle name="Moeda 17 2 4" xfId="3296" xr:uid="{00000000-0005-0000-0000-0000C3400000}"/>
    <cellStyle name="Moeda 17 2 4 2" xfId="6283" xr:uid="{00000000-0005-0000-0000-0000C4400000}"/>
    <cellStyle name="Moeda 17 2 4 3" xfId="12450" xr:uid="{00000000-0005-0000-0000-0000C5400000}"/>
    <cellStyle name="Moeda 17 2 5" xfId="1247" xr:uid="{00000000-0005-0000-0000-0000C6400000}"/>
    <cellStyle name="Moeda 17 2 5 2" xfId="6284" xr:uid="{00000000-0005-0000-0000-0000C7400000}"/>
    <cellStyle name="Moeda 17 2 5 3" xfId="10401" xr:uid="{00000000-0005-0000-0000-0000C8400000}"/>
    <cellStyle name="Moeda 17 2 6" xfId="6277" xr:uid="{00000000-0005-0000-0000-0000C9400000}"/>
    <cellStyle name="Moeda 17 2 7" xfId="9536" xr:uid="{00000000-0005-0000-0000-0000CA400000}"/>
    <cellStyle name="Moeda 17 3" xfId="380" xr:uid="{00000000-0005-0000-0000-0000CB400000}"/>
    <cellStyle name="Moeda 17 3 2" xfId="1764" xr:uid="{00000000-0005-0000-0000-0000CC400000}"/>
    <cellStyle name="Moeda 17 3 2 2" xfId="6286" xr:uid="{00000000-0005-0000-0000-0000CD400000}"/>
    <cellStyle name="Moeda 17 3 2 3" xfId="10918" xr:uid="{00000000-0005-0000-0000-0000CE400000}"/>
    <cellStyle name="Moeda 17 3 3" xfId="3298" xr:uid="{00000000-0005-0000-0000-0000CF400000}"/>
    <cellStyle name="Moeda 17 3 3 2" xfId="6287" xr:uid="{00000000-0005-0000-0000-0000D0400000}"/>
    <cellStyle name="Moeda 17 3 3 3" xfId="12452" xr:uid="{00000000-0005-0000-0000-0000D1400000}"/>
    <cellStyle name="Moeda 17 3 4" xfId="1249" xr:uid="{00000000-0005-0000-0000-0000D2400000}"/>
    <cellStyle name="Moeda 17 3 4 2" xfId="6288" xr:uid="{00000000-0005-0000-0000-0000D3400000}"/>
    <cellStyle name="Moeda 17 3 4 3" xfId="10403" xr:uid="{00000000-0005-0000-0000-0000D4400000}"/>
    <cellStyle name="Moeda 17 3 5" xfId="6285" xr:uid="{00000000-0005-0000-0000-0000D5400000}"/>
    <cellStyle name="Moeda 17 3 6" xfId="9538" xr:uid="{00000000-0005-0000-0000-0000D6400000}"/>
    <cellStyle name="Moeda 17 4" xfId="381" xr:uid="{00000000-0005-0000-0000-0000D7400000}"/>
    <cellStyle name="Moeda 17 5" xfId="1761" xr:uid="{00000000-0005-0000-0000-0000D8400000}"/>
    <cellStyle name="Moeda 17 5 2" xfId="6289" xr:uid="{00000000-0005-0000-0000-0000D9400000}"/>
    <cellStyle name="Moeda 17 5 3" xfId="10915" xr:uid="{00000000-0005-0000-0000-0000DA400000}"/>
    <cellStyle name="Moeda 17 6" xfId="3295" xr:uid="{00000000-0005-0000-0000-0000DB400000}"/>
    <cellStyle name="Moeda 17 6 2" xfId="6290" xr:uid="{00000000-0005-0000-0000-0000DC400000}"/>
    <cellStyle name="Moeda 17 6 3" xfId="12449" xr:uid="{00000000-0005-0000-0000-0000DD400000}"/>
    <cellStyle name="Moeda 17 7" xfId="1246" xr:uid="{00000000-0005-0000-0000-0000DE400000}"/>
    <cellStyle name="Moeda 17 7 2" xfId="6291" xr:uid="{00000000-0005-0000-0000-0000DF400000}"/>
    <cellStyle name="Moeda 17 7 3" xfId="10400" xr:uid="{00000000-0005-0000-0000-0000E0400000}"/>
    <cellStyle name="Moeda 17 8" xfId="6276" xr:uid="{00000000-0005-0000-0000-0000E1400000}"/>
    <cellStyle name="Moeda 17 9" xfId="9535" xr:uid="{00000000-0005-0000-0000-0000E2400000}"/>
    <cellStyle name="Moeda 18" xfId="382" xr:uid="{00000000-0005-0000-0000-0000E3400000}"/>
    <cellStyle name="Moeda 19" xfId="383" xr:uid="{00000000-0005-0000-0000-0000E4400000}"/>
    <cellStyle name="Moeda 19 2" xfId="384" xr:uid="{00000000-0005-0000-0000-0000E5400000}"/>
    <cellStyle name="Moeda 19 2 2" xfId="1766" xr:uid="{00000000-0005-0000-0000-0000E6400000}"/>
    <cellStyle name="Moeda 19 2 2 2" xfId="6294" xr:uid="{00000000-0005-0000-0000-0000E7400000}"/>
    <cellStyle name="Moeda 19 2 2 3" xfId="10920" xr:uid="{00000000-0005-0000-0000-0000E8400000}"/>
    <cellStyle name="Moeda 19 2 3" xfId="3300" xr:uid="{00000000-0005-0000-0000-0000E9400000}"/>
    <cellStyle name="Moeda 19 2 3 2" xfId="6295" xr:uid="{00000000-0005-0000-0000-0000EA400000}"/>
    <cellStyle name="Moeda 19 2 3 3" xfId="12454" xr:uid="{00000000-0005-0000-0000-0000EB400000}"/>
    <cellStyle name="Moeda 19 2 4" xfId="1251" xr:uid="{00000000-0005-0000-0000-0000EC400000}"/>
    <cellStyle name="Moeda 19 2 4 2" xfId="6296" xr:uid="{00000000-0005-0000-0000-0000ED400000}"/>
    <cellStyle name="Moeda 19 2 4 3" xfId="10405" xr:uid="{00000000-0005-0000-0000-0000EE400000}"/>
    <cellStyle name="Moeda 19 2 5" xfId="6293" xr:uid="{00000000-0005-0000-0000-0000EF400000}"/>
    <cellStyle name="Moeda 19 2 6" xfId="9542" xr:uid="{00000000-0005-0000-0000-0000F0400000}"/>
    <cellStyle name="Moeda 19 3" xfId="1765" xr:uid="{00000000-0005-0000-0000-0000F1400000}"/>
    <cellStyle name="Moeda 19 3 2" xfId="6297" xr:uid="{00000000-0005-0000-0000-0000F2400000}"/>
    <cellStyle name="Moeda 19 3 3" xfId="10919" xr:uid="{00000000-0005-0000-0000-0000F3400000}"/>
    <cellStyle name="Moeda 19 4" xfId="3299" xr:uid="{00000000-0005-0000-0000-0000F4400000}"/>
    <cellStyle name="Moeda 19 4 2" xfId="6298" xr:uid="{00000000-0005-0000-0000-0000F5400000}"/>
    <cellStyle name="Moeda 19 4 3" xfId="12453" xr:uid="{00000000-0005-0000-0000-0000F6400000}"/>
    <cellStyle name="Moeda 19 5" xfId="1250" xr:uid="{00000000-0005-0000-0000-0000F7400000}"/>
    <cellStyle name="Moeda 19 5 2" xfId="6299" xr:uid="{00000000-0005-0000-0000-0000F8400000}"/>
    <cellStyle name="Moeda 19 5 3" xfId="10404" xr:uid="{00000000-0005-0000-0000-0000F9400000}"/>
    <cellStyle name="Moeda 19 6" xfId="6292" xr:uid="{00000000-0005-0000-0000-0000FA400000}"/>
    <cellStyle name="Moeda 19 7" xfId="9541" xr:uid="{00000000-0005-0000-0000-0000FB400000}"/>
    <cellStyle name="Moeda 2" xfId="2" xr:uid="{00000000-0005-0000-0000-0000FC400000}"/>
    <cellStyle name="Moeda 2 10" xfId="51" xr:uid="{00000000-0005-0000-0000-0000FD400000}"/>
    <cellStyle name="Moeda 2 11" xfId="385" xr:uid="{00000000-0005-0000-0000-0000FE400000}"/>
    <cellStyle name="Moeda 2 11 2" xfId="386" xr:uid="{00000000-0005-0000-0000-0000FF400000}"/>
    <cellStyle name="Moeda 2 11 3" xfId="387" xr:uid="{00000000-0005-0000-0000-000000410000}"/>
    <cellStyle name="Moeda 2 12" xfId="388" xr:uid="{00000000-0005-0000-0000-000001410000}"/>
    <cellStyle name="Moeda 2 2" xfId="52" xr:uid="{00000000-0005-0000-0000-000002410000}"/>
    <cellStyle name="Moeda 2 2 2" xfId="389" xr:uid="{00000000-0005-0000-0000-000003410000}"/>
    <cellStyle name="Moeda 2 2 2 2" xfId="390" xr:uid="{00000000-0005-0000-0000-000004410000}"/>
    <cellStyle name="Moeda 2 2 3" xfId="391" xr:uid="{00000000-0005-0000-0000-000005410000}"/>
    <cellStyle name="Moeda 2 2 4" xfId="392" xr:uid="{00000000-0005-0000-0000-000006410000}"/>
    <cellStyle name="Moeda 2 2 5" xfId="393" xr:uid="{00000000-0005-0000-0000-000007410000}"/>
    <cellStyle name="Moeda 2 3" xfId="53" xr:uid="{00000000-0005-0000-0000-000008410000}"/>
    <cellStyle name="Moeda 2 3 2" xfId="394" xr:uid="{00000000-0005-0000-0000-000009410000}"/>
    <cellStyle name="Moeda 2 3 2 2" xfId="395" xr:uid="{00000000-0005-0000-0000-00000A410000}"/>
    <cellStyle name="Moeda 2 3 3" xfId="396" xr:uid="{00000000-0005-0000-0000-00000B410000}"/>
    <cellStyle name="Moeda 2 3 4" xfId="397" xr:uid="{00000000-0005-0000-0000-00000C410000}"/>
    <cellStyle name="Moeda 2 3 5" xfId="398" xr:uid="{00000000-0005-0000-0000-00000D410000}"/>
    <cellStyle name="Moeda 2 4" xfId="54" xr:uid="{00000000-0005-0000-0000-00000E410000}"/>
    <cellStyle name="Moeda 2 4 2" xfId="399" xr:uid="{00000000-0005-0000-0000-00000F410000}"/>
    <cellStyle name="Moeda 2 5" xfId="55" xr:uid="{00000000-0005-0000-0000-000010410000}"/>
    <cellStyle name="Moeda 2 5 2" xfId="400" xr:uid="{00000000-0005-0000-0000-000011410000}"/>
    <cellStyle name="Moeda 2 6" xfId="56" xr:uid="{00000000-0005-0000-0000-000012410000}"/>
    <cellStyle name="Moeda 2 6 2" xfId="57" xr:uid="{00000000-0005-0000-0000-000013410000}"/>
    <cellStyle name="Moeda 2 6 2 2" xfId="58" xr:uid="{00000000-0005-0000-0000-000014410000}"/>
    <cellStyle name="Moeda 2 6 2 2 2" xfId="401" xr:uid="{00000000-0005-0000-0000-000015410000}"/>
    <cellStyle name="Moeda 2 6 2 2 3" xfId="402" xr:uid="{00000000-0005-0000-0000-000016410000}"/>
    <cellStyle name="Moeda 2 6 2 3" xfId="403" xr:uid="{00000000-0005-0000-0000-000017410000}"/>
    <cellStyle name="Moeda 2 6 2 4" xfId="404" xr:uid="{00000000-0005-0000-0000-000018410000}"/>
    <cellStyle name="Moeda 2 6 3" xfId="59" xr:uid="{00000000-0005-0000-0000-000019410000}"/>
    <cellStyle name="Moeda 2 6 3 2" xfId="405" xr:uid="{00000000-0005-0000-0000-00001A410000}"/>
    <cellStyle name="Moeda 2 6 3 2 2" xfId="406" xr:uid="{00000000-0005-0000-0000-00001B410000}"/>
    <cellStyle name="Moeda 2 6 3 3" xfId="407" xr:uid="{00000000-0005-0000-0000-00001C410000}"/>
    <cellStyle name="Moeda 2 6 4" xfId="408" xr:uid="{00000000-0005-0000-0000-00001D410000}"/>
    <cellStyle name="Moeda 2 6 5" xfId="409" xr:uid="{00000000-0005-0000-0000-00001E410000}"/>
    <cellStyle name="Moeda 2 7" xfId="60" xr:uid="{00000000-0005-0000-0000-00001F410000}"/>
    <cellStyle name="Moeda 2 7 2" xfId="410" xr:uid="{00000000-0005-0000-0000-000020410000}"/>
    <cellStyle name="Moeda 2 8" xfId="61" xr:uid="{00000000-0005-0000-0000-000021410000}"/>
    <cellStyle name="Moeda 2 8 2" xfId="411" xr:uid="{00000000-0005-0000-0000-000022410000}"/>
    <cellStyle name="Moeda 2 9" xfId="62" xr:uid="{00000000-0005-0000-0000-000023410000}"/>
    <cellStyle name="Moeda 2 9 2" xfId="412" xr:uid="{00000000-0005-0000-0000-000024410000}"/>
    <cellStyle name="Moeda 20" xfId="413" xr:uid="{00000000-0005-0000-0000-000025410000}"/>
    <cellStyle name="Moeda 20 2" xfId="1774" xr:uid="{00000000-0005-0000-0000-000026410000}"/>
    <cellStyle name="Moeda 20 2 2" xfId="6301" xr:uid="{00000000-0005-0000-0000-000027410000}"/>
    <cellStyle name="Moeda 20 2 3" xfId="10928" xr:uid="{00000000-0005-0000-0000-000028410000}"/>
    <cellStyle name="Moeda 20 3" xfId="3301" xr:uid="{00000000-0005-0000-0000-000029410000}"/>
    <cellStyle name="Moeda 20 3 2" xfId="6302" xr:uid="{00000000-0005-0000-0000-00002A410000}"/>
    <cellStyle name="Moeda 20 3 3" xfId="12455" xr:uid="{00000000-0005-0000-0000-00002B410000}"/>
    <cellStyle name="Moeda 20 4" xfId="1252" xr:uid="{00000000-0005-0000-0000-00002C410000}"/>
    <cellStyle name="Moeda 20 4 2" xfId="6303" xr:uid="{00000000-0005-0000-0000-00002D410000}"/>
    <cellStyle name="Moeda 20 4 3" xfId="10406" xr:uid="{00000000-0005-0000-0000-00002E410000}"/>
    <cellStyle name="Moeda 20 5" xfId="6300" xr:uid="{00000000-0005-0000-0000-00002F410000}"/>
    <cellStyle name="Moeda 20 6" xfId="9570" xr:uid="{00000000-0005-0000-0000-000030410000}"/>
    <cellStyle name="Moeda 21" xfId="414" xr:uid="{00000000-0005-0000-0000-000031410000}"/>
    <cellStyle name="Moeda 22" xfId="415" xr:uid="{00000000-0005-0000-0000-000032410000}"/>
    <cellStyle name="Moeda 23" xfId="1116" xr:uid="{00000000-0005-0000-0000-000033410000}"/>
    <cellStyle name="Moeda 23 2" xfId="6304" xr:uid="{00000000-0005-0000-0000-000034410000}"/>
    <cellStyle name="Moeda 24" xfId="9112" xr:uid="{00000000-0005-0000-0000-000035410000}"/>
    <cellStyle name="Moeda 24 2" xfId="9131" xr:uid="{00000000-0005-0000-0000-000036410000}"/>
    <cellStyle name="Moeda 24 3" xfId="9132" xr:uid="{00000000-0005-0000-0000-000037410000}"/>
    <cellStyle name="Moeda 3" xfId="63" xr:uid="{00000000-0005-0000-0000-000038410000}"/>
    <cellStyle name="Moeda 3 2" xfId="64" xr:uid="{00000000-0005-0000-0000-000039410000}"/>
    <cellStyle name="Moeda 3 2 10" xfId="1253" xr:uid="{00000000-0005-0000-0000-00003A410000}"/>
    <cellStyle name="Moeda 3 2 10 2" xfId="6305" xr:uid="{00000000-0005-0000-0000-00003B410000}"/>
    <cellStyle name="Moeda 3 2 10 3" xfId="10407" xr:uid="{00000000-0005-0000-0000-00003C410000}"/>
    <cellStyle name="Moeda 3 2 2" xfId="416" xr:uid="{00000000-0005-0000-0000-00003D410000}"/>
    <cellStyle name="Moeda 3 2 2 10" xfId="1254" xr:uid="{00000000-0005-0000-0000-00003E410000}"/>
    <cellStyle name="Moeda 3 2 2 10 2" xfId="6307" xr:uid="{00000000-0005-0000-0000-00003F410000}"/>
    <cellStyle name="Moeda 3 2 2 10 3" xfId="10408" xr:uid="{00000000-0005-0000-0000-000040410000}"/>
    <cellStyle name="Moeda 3 2 2 11" xfId="6306" xr:uid="{00000000-0005-0000-0000-000041410000}"/>
    <cellStyle name="Moeda 3 2 2 12" xfId="9573" xr:uid="{00000000-0005-0000-0000-000042410000}"/>
    <cellStyle name="Moeda 3 2 2 2" xfId="417" xr:uid="{00000000-0005-0000-0000-000043410000}"/>
    <cellStyle name="Moeda 3 2 2 2 2" xfId="418" xr:uid="{00000000-0005-0000-0000-000044410000}"/>
    <cellStyle name="Moeda 3 2 2 2 2 2" xfId="419" xr:uid="{00000000-0005-0000-0000-000045410000}"/>
    <cellStyle name="Moeda 3 2 2 2 2 2 2" xfId="1780" xr:uid="{00000000-0005-0000-0000-000046410000}"/>
    <cellStyle name="Moeda 3 2 2 2 2 2 2 2" xfId="6311" xr:uid="{00000000-0005-0000-0000-000047410000}"/>
    <cellStyle name="Moeda 3 2 2 2 2 2 2 3" xfId="10934" xr:uid="{00000000-0005-0000-0000-000048410000}"/>
    <cellStyle name="Moeda 3 2 2 2 2 2 3" xfId="3304" xr:uid="{00000000-0005-0000-0000-000049410000}"/>
    <cellStyle name="Moeda 3 2 2 2 2 2 3 2" xfId="6312" xr:uid="{00000000-0005-0000-0000-00004A410000}"/>
    <cellStyle name="Moeda 3 2 2 2 2 2 3 3" xfId="12458" xr:uid="{00000000-0005-0000-0000-00004B410000}"/>
    <cellStyle name="Moeda 3 2 2 2 2 2 4" xfId="1257" xr:uid="{00000000-0005-0000-0000-00004C410000}"/>
    <cellStyle name="Moeda 3 2 2 2 2 2 4 2" xfId="6313" xr:uid="{00000000-0005-0000-0000-00004D410000}"/>
    <cellStyle name="Moeda 3 2 2 2 2 2 4 3" xfId="10411" xr:uid="{00000000-0005-0000-0000-00004E410000}"/>
    <cellStyle name="Moeda 3 2 2 2 2 2 5" xfId="6310" xr:uid="{00000000-0005-0000-0000-00004F410000}"/>
    <cellStyle name="Moeda 3 2 2 2 2 2 6" xfId="9576" xr:uid="{00000000-0005-0000-0000-000050410000}"/>
    <cellStyle name="Moeda 3 2 2 2 2 3" xfId="1779" xr:uid="{00000000-0005-0000-0000-000051410000}"/>
    <cellStyle name="Moeda 3 2 2 2 2 3 2" xfId="6314" xr:uid="{00000000-0005-0000-0000-000052410000}"/>
    <cellStyle name="Moeda 3 2 2 2 2 3 3" xfId="10933" xr:uid="{00000000-0005-0000-0000-000053410000}"/>
    <cellStyle name="Moeda 3 2 2 2 2 4" xfId="3303" xr:uid="{00000000-0005-0000-0000-000054410000}"/>
    <cellStyle name="Moeda 3 2 2 2 2 4 2" xfId="6315" xr:uid="{00000000-0005-0000-0000-000055410000}"/>
    <cellStyle name="Moeda 3 2 2 2 2 4 3" xfId="12457" xr:uid="{00000000-0005-0000-0000-000056410000}"/>
    <cellStyle name="Moeda 3 2 2 2 2 5" xfId="1256" xr:uid="{00000000-0005-0000-0000-000057410000}"/>
    <cellStyle name="Moeda 3 2 2 2 2 5 2" xfId="6316" xr:uid="{00000000-0005-0000-0000-000058410000}"/>
    <cellStyle name="Moeda 3 2 2 2 2 5 3" xfId="10410" xr:uid="{00000000-0005-0000-0000-000059410000}"/>
    <cellStyle name="Moeda 3 2 2 2 2 6" xfId="6309" xr:uid="{00000000-0005-0000-0000-00005A410000}"/>
    <cellStyle name="Moeda 3 2 2 2 2 7" xfId="9575" xr:uid="{00000000-0005-0000-0000-00005B410000}"/>
    <cellStyle name="Moeda 3 2 2 2 3" xfId="420" xr:uid="{00000000-0005-0000-0000-00005C410000}"/>
    <cellStyle name="Moeda 3 2 2 2 3 2" xfId="1781" xr:uid="{00000000-0005-0000-0000-00005D410000}"/>
    <cellStyle name="Moeda 3 2 2 2 3 2 2" xfId="6318" xr:uid="{00000000-0005-0000-0000-00005E410000}"/>
    <cellStyle name="Moeda 3 2 2 2 3 2 3" xfId="10935" xr:uid="{00000000-0005-0000-0000-00005F410000}"/>
    <cellStyle name="Moeda 3 2 2 2 3 3" xfId="3305" xr:uid="{00000000-0005-0000-0000-000060410000}"/>
    <cellStyle name="Moeda 3 2 2 2 3 3 2" xfId="6319" xr:uid="{00000000-0005-0000-0000-000061410000}"/>
    <cellStyle name="Moeda 3 2 2 2 3 3 3" xfId="12459" xr:uid="{00000000-0005-0000-0000-000062410000}"/>
    <cellStyle name="Moeda 3 2 2 2 3 4" xfId="1258" xr:uid="{00000000-0005-0000-0000-000063410000}"/>
    <cellStyle name="Moeda 3 2 2 2 3 4 2" xfId="6320" xr:uid="{00000000-0005-0000-0000-000064410000}"/>
    <cellStyle name="Moeda 3 2 2 2 3 4 3" xfId="10412" xr:uid="{00000000-0005-0000-0000-000065410000}"/>
    <cellStyle name="Moeda 3 2 2 2 3 5" xfId="6317" xr:uid="{00000000-0005-0000-0000-000066410000}"/>
    <cellStyle name="Moeda 3 2 2 2 3 6" xfId="9577" xr:uid="{00000000-0005-0000-0000-000067410000}"/>
    <cellStyle name="Moeda 3 2 2 2 4" xfId="421" xr:uid="{00000000-0005-0000-0000-000068410000}"/>
    <cellStyle name="Moeda 3 2 2 2 5" xfId="1778" xr:uid="{00000000-0005-0000-0000-000069410000}"/>
    <cellStyle name="Moeda 3 2 2 2 5 2" xfId="6321" xr:uid="{00000000-0005-0000-0000-00006A410000}"/>
    <cellStyle name="Moeda 3 2 2 2 5 3" xfId="10932" xr:uid="{00000000-0005-0000-0000-00006B410000}"/>
    <cellStyle name="Moeda 3 2 2 2 6" xfId="3302" xr:uid="{00000000-0005-0000-0000-00006C410000}"/>
    <cellStyle name="Moeda 3 2 2 2 6 2" xfId="6322" xr:uid="{00000000-0005-0000-0000-00006D410000}"/>
    <cellStyle name="Moeda 3 2 2 2 6 3" xfId="12456" xr:uid="{00000000-0005-0000-0000-00006E410000}"/>
    <cellStyle name="Moeda 3 2 2 2 7" xfId="1255" xr:uid="{00000000-0005-0000-0000-00006F410000}"/>
    <cellStyle name="Moeda 3 2 2 2 7 2" xfId="6323" xr:uid="{00000000-0005-0000-0000-000070410000}"/>
    <cellStyle name="Moeda 3 2 2 2 7 3" xfId="10409" xr:uid="{00000000-0005-0000-0000-000071410000}"/>
    <cellStyle name="Moeda 3 2 2 2 8" xfId="6308" xr:uid="{00000000-0005-0000-0000-000072410000}"/>
    <cellStyle name="Moeda 3 2 2 2 9" xfId="9574" xr:uid="{00000000-0005-0000-0000-000073410000}"/>
    <cellStyle name="Moeda 3 2 2 3" xfId="422" xr:uid="{00000000-0005-0000-0000-000074410000}"/>
    <cellStyle name="Moeda 3 2 2 3 2" xfId="423" xr:uid="{00000000-0005-0000-0000-000075410000}"/>
    <cellStyle name="Moeda 3 2 2 3 2 2" xfId="424" xr:uid="{00000000-0005-0000-0000-000076410000}"/>
    <cellStyle name="Moeda 3 2 2 3 2 2 2" xfId="1785" xr:uid="{00000000-0005-0000-0000-000077410000}"/>
    <cellStyle name="Moeda 3 2 2 3 2 2 2 2" xfId="6327" xr:uid="{00000000-0005-0000-0000-000078410000}"/>
    <cellStyle name="Moeda 3 2 2 3 2 2 2 3" xfId="10939" xr:uid="{00000000-0005-0000-0000-000079410000}"/>
    <cellStyle name="Moeda 3 2 2 3 2 2 3" xfId="3308" xr:uid="{00000000-0005-0000-0000-00007A410000}"/>
    <cellStyle name="Moeda 3 2 2 3 2 2 3 2" xfId="6328" xr:uid="{00000000-0005-0000-0000-00007B410000}"/>
    <cellStyle name="Moeda 3 2 2 3 2 2 3 3" xfId="12462" xr:uid="{00000000-0005-0000-0000-00007C410000}"/>
    <cellStyle name="Moeda 3 2 2 3 2 2 4" xfId="1261" xr:uid="{00000000-0005-0000-0000-00007D410000}"/>
    <cellStyle name="Moeda 3 2 2 3 2 2 4 2" xfId="6329" xr:uid="{00000000-0005-0000-0000-00007E410000}"/>
    <cellStyle name="Moeda 3 2 2 3 2 2 4 3" xfId="10415" xr:uid="{00000000-0005-0000-0000-00007F410000}"/>
    <cellStyle name="Moeda 3 2 2 3 2 2 5" xfId="6326" xr:uid="{00000000-0005-0000-0000-000080410000}"/>
    <cellStyle name="Moeda 3 2 2 3 2 2 6" xfId="9581" xr:uid="{00000000-0005-0000-0000-000081410000}"/>
    <cellStyle name="Moeda 3 2 2 3 2 3" xfId="1784" xr:uid="{00000000-0005-0000-0000-000082410000}"/>
    <cellStyle name="Moeda 3 2 2 3 2 3 2" xfId="6330" xr:uid="{00000000-0005-0000-0000-000083410000}"/>
    <cellStyle name="Moeda 3 2 2 3 2 3 3" xfId="10938" xr:uid="{00000000-0005-0000-0000-000084410000}"/>
    <cellStyle name="Moeda 3 2 2 3 2 4" xfId="3307" xr:uid="{00000000-0005-0000-0000-000085410000}"/>
    <cellStyle name="Moeda 3 2 2 3 2 4 2" xfId="6331" xr:uid="{00000000-0005-0000-0000-000086410000}"/>
    <cellStyle name="Moeda 3 2 2 3 2 4 3" xfId="12461" xr:uid="{00000000-0005-0000-0000-000087410000}"/>
    <cellStyle name="Moeda 3 2 2 3 2 5" xfId="1260" xr:uid="{00000000-0005-0000-0000-000088410000}"/>
    <cellStyle name="Moeda 3 2 2 3 2 5 2" xfId="6332" xr:uid="{00000000-0005-0000-0000-000089410000}"/>
    <cellStyle name="Moeda 3 2 2 3 2 5 3" xfId="10414" xr:uid="{00000000-0005-0000-0000-00008A410000}"/>
    <cellStyle name="Moeda 3 2 2 3 2 6" xfId="6325" xr:uid="{00000000-0005-0000-0000-00008B410000}"/>
    <cellStyle name="Moeda 3 2 2 3 2 7" xfId="9580" xr:uid="{00000000-0005-0000-0000-00008C410000}"/>
    <cellStyle name="Moeda 3 2 2 3 3" xfId="425" xr:uid="{00000000-0005-0000-0000-00008D410000}"/>
    <cellStyle name="Moeda 3 2 2 3 3 2" xfId="1786" xr:uid="{00000000-0005-0000-0000-00008E410000}"/>
    <cellStyle name="Moeda 3 2 2 3 3 2 2" xfId="6334" xr:uid="{00000000-0005-0000-0000-00008F410000}"/>
    <cellStyle name="Moeda 3 2 2 3 3 2 3" xfId="10940" xr:uid="{00000000-0005-0000-0000-000090410000}"/>
    <cellStyle name="Moeda 3 2 2 3 3 3" xfId="3309" xr:uid="{00000000-0005-0000-0000-000091410000}"/>
    <cellStyle name="Moeda 3 2 2 3 3 3 2" xfId="6335" xr:uid="{00000000-0005-0000-0000-000092410000}"/>
    <cellStyle name="Moeda 3 2 2 3 3 3 3" xfId="12463" xr:uid="{00000000-0005-0000-0000-000093410000}"/>
    <cellStyle name="Moeda 3 2 2 3 3 4" xfId="1262" xr:uid="{00000000-0005-0000-0000-000094410000}"/>
    <cellStyle name="Moeda 3 2 2 3 3 4 2" xfId="6336" xr:uid="{00000000-0005-0000-0000-000095410000}"/>
    <cellStyle name="Moeda 3 2 2 3 3 4 3" xfId="10416" xr:uid="{00000000-0005-0000-0000-000096410000}"/>
    <cellStyle name="Moeda 3 2 2 3 3 5" xfId="6333" xr:uid="{00000000-0005-0000-0000-000097410000}"/>
    <cellStyle name="Moeda 3 2 2 3 3 6" xfId="9582" xr:uid="{00000000-0005-0000-0000-000098410000}"/>
    <cellStyle name="Moeda 3 2 2 3 4" xfId="1783" xr:uid="{00000000-0005-0000-0000-000099410000}"/>
    <cellStyle name="Moeda 3 2 2 3 4 2" xfId="6337" xr:uid="{00000000-0005-0000-0000-00009A410000}"/>
    <cellStyle name="Moeda 3 2 2 3 4 3" xfId="10937" xr:uid="{00000000-0005-0000-0000-00009B410000}"/>
    <cellStyle name="Moeda 3 2 2 3 5" xfId="3306" xr:uid="{00000000-0005-0000-0000-00009C410000}"/>
    <cellStyle name="Moeda 3 2 2 3 5 2" xfId="6338" xr:uid="{00000000-0005-0000-0000-00009D410000}"/>
    <cellStyle name="Moeda 3 2 2 3 5 3" xfId="12460" xr:uid="{00000000-0005-0000-0000-00009E410000}"/>
    <cellStyle name="Moeda 3 2 2 3 6" xfId="1259" xr:uid="{00000000-0005-0000-0000-00009F410000}"/>
    <cellStyle name="Moeda 3 2 2 3 6 2" xfId="6339" xr:uid="{00000000-0005-0000-0000-0000A0410000}"/>
    <cellStyle name="Moeda 3 2 2 3 6 3" xfId="10413" xr:uid="{00000000-0005-0000-0000-0000A1410000}"/>
    <cellStyle name="Moeda 3 2 2 3 7" xfId="6324" xr:uid="{00000000-0005-0000-0000-0000A2410000}"/>
    <cellStyle name="Moeda 3 2 2 3 8" xfId="9579" xr:uid="{00000000-0005-0000-0000-0000A3410000}"/>
    <cellStyle name="Moeda 3 2 2 4" xfId="426" xr:uid="{00000000-0005-0000-0000-0000A4410000}"/>
    <cellStyle name="Moeda 3 2 2 4 2" xfId="427" xr:uid="{00000000-0005-0000-0000-0000A5410000}"/>
    <cellStyle name="Moeda 3 2 2 4 2 2" xfId="1788" xr:uid="{00000000-0005-0000-0000-0000A6410000}"/>
    <cellStyle name="Moeda 3 2 2 4 2 2 2" xfId="6342" xr:uid="{00000000-0005-0000-0000-0000A7410000}"/>
    <cellStyle name="Moeda 3 2 2 4 2 2 3" xfId="10942" xr:uid="{00000000-0005-0000-0000-0000A8410000}"/>
    <cellStyle name="Moeda 3 2 2 4 2 3" xfId="3311" xr:uid="{00000000-0005-0000-0000-0000A9410000}"/>
    <cellStyle name="Moeda 3 2 2 4 2 3 2" xfId="6343" xr:uid="{00000000-0005-0000-0000-0000AA410000}"/>
    <cellStyle name="Moeda 3 2 2 4 2 3 3" xfId="12465" xr:uid="{00000000-0005-0000-0000-0000AB410000}"/>
    <cellStyle name="Moeda 3 2 2 4 2 4" xfId="1264" xr:uid="{00000000-0005-0000-0000-0000AC410000}"/>
    <cellStyle name="Moeda 3 2 2 4 2 4 2" xfId="6344" xr:uid="{00000000-0005-0000-0000-0000AD410000}"/>
    <cellStyle name="Moeda 3 2 2 4 2 4 3" xfId="10418" xr:uid="{00000000-0005-0000-0000-0000AE410000}"/>
    <cellStyle name="Moeda 3 2 2 4 2 5" xfId="6341" xr:uid="{00000000-0005-0000-0000-0000AF410000}"/>
    <cellStyle name="Moeda 3 2 2 4 2 6" xfId="9584" xr:uid="{00000000-0005-0000-0000-0000B0410000}"/>
    <cellStyle name="Moeda 3 2 2 4 3" xfId="1787" xr:uid="{00000000-0005-0000-0000-0000B1410000}"/>
    <cellStyle name="Moeda 3 2 2 4 3 2" xfId="6345" xr:uid="{00000000-0005-0000-0000-0000B2410000}"/>
    <cellStyle name="Moeda 3 2 2 4 3 3" xfId="10941" xr:uid="{00000000-0005-0000-0000-0000B3410000}"/>
    <cellStyle name="Moeda 3 2 2 4 4" xfId="3310" xr:uid="{00000000-0005-0000-0000-0000B4410000}"/>
    <cellStyle name="Moeda 3 2 2 4 4 2" xfId="6346" xr:uid="{00000000-0005-0000-0000-0000B5410000}"/>
    <cellStyle name="Moeda 3 2 2 4 4 3" xfId="12464" xr:uid="{00000000-0005-0000-0000-0000B6410000}"/>
    <cellStyle name="Moeda 3 2 2 4 5" xfId="1263" xr:uid="{00000000-0005-0000-0000-0000B7410000}"/>
    <cellStyle name="Moeda 3 2 2 4 5 2" xfId="6347" xr:uid="{00000000-0005-0000-0000-0000B8410000}"/>
    <cellStyle name="Moeda 3 2 2 4 5 3" xfId="10417" xr:uid="{00000000-0005-0000-0000-0000B9410000}"/>
    <cellStyle name="Moeda 3 2 2 4 6" xfId="6340" xr:uid="{00000000-0005-0000-0000-0000BA410000}"/>
    <cellStyle name="Moeda 3 2 2 4 7" xfId="9583" xr:uid="{00000000-0005-0000-0000-0000BB410000}"/>
    <cellStyle name="Moeda 3 2 2 5" xfId="428" xr:uid="{00000000-0005-0000-0000-0000BC410000}"/>
    <cellStyle name="Moeda 3 2 2 5 2" xfId="1789" xr:uid="{00000000-0005-0000-0000-0000BD410000}"/>
    <cellStyle name="Moeda 3 2 2 5 2 2" xfId="6349" xr:uid="{00000000-0005-0000-0000-0000BE410000}"/>
    <cellStyle name="Moeda 3 2 2 5 2 3" xfId="10943" xr:uid="{00000000-0005-0000-0000-0000BF410000}"/>
    <cellStyle name="Moeda 3 2 2 5 3" xfId="3312" xr:uid="{00000000-0005-0000-0000-0000C0410000}"/>
    <cellStyle name="Moeda 3 2 2 5 3 2" xfId="6350" xr:uid="{00000000-0005-0000-0000-0000C1410000}"/>
    <cellStyle name="Moeda 3 2 2 5 3 3" xfId="12466" xr:uid="{00000000-0005-0000-0000-0000C2410000}"/>
    <cellStyle name="Moeda 3 2 2 5 4" xfId="1265" xr:uid="{00000000-0005-0000-0000-0000C3410000}"/>
    <cellStyle name="Moeda 3 2 2 5 4 2" xfId="6351" xr:uid="{00000000-0005-0000-0000-0000C4410000}"/>
    <cellStyle name="Moeda 3 2 2 5 4 3" xfId="10419" xr:uid="{00000000-0005-0000-0000-0000C5410000}"/>
    <cellStyle name="Moeda 3 2 2 5 5" xfId="6348" xr:uid="{00000000-0005-0000-0000-0000C6410000}"/>
    <cellStyle name="Moeda 3 2 2 5 6" xfId="9585" xr:uid="{00000000-0005-0000-0000-0000C7410000}"/>
    <cellStyle name="Moeda 3 2 2 6" xfId="429" xr:uid="{00000000-0005-0000-0000-0000C8410000}"/>
    <cellStyle name="Moeda 3 2 2 7" xfId="1146" xr:uid="{00000000-0005-0000-0000-0000C9410000}"/>
    <cellStyle name="Moeda 3 2 2 7 2" xfId="3892" xr:uid="{00000000-0005-0000-0000-0000CA410000}"/>
    <cellStyle name="Moeda 3 2 2 7 2 2" xfId="6353" xr:uid="{00000000-0005-0000-0000-0000CB410000}"/>
    <cellStyle name="Moeda 3 2 2 7 2 3" xfId="13046" xr:uid="{00000000-0005-0000-0000-0000CC410000}"/>
    <cellStyle name="Moeda 3 2 2 7 3" xfId="2198" xr:uid="{00000000-0005-0000-0000-0000CD410000}"/>
    <cellStyle name="Moeda 3 2 2 7 3 2" xfId="6354" xr:uid="{00000000-0005-0000-0000-0000CE410000}"/>
    <cellStyle name="Moeda 3 2 2 7 3 3" xfId="11352" xr:uid="{00000000-0005-0000-0000-0000CF410000}"/>
    <cellStyle name="Moeda 3 2 2 7 4" xfId="6352" xr:uid="{00000000-0005-0000-0000-0000D0410000}"/>
    <cellStyle name="Moeda 3 2 2 7 5" xfId="10300" xr:uid="{00000000-0005-0000-0000-0000D1410000}"/>
    <cellStyle name="Moeda 3 2 2 8" xfId="1777" xr:uid="{00000000-0005-0000-0000-0000D2410000}"/>
    <cellStyle name="Moeda 3 2 2 8 2" xfId="6355" xr:uid="{00000000-0005-0000-0000-0000D3410000}"/>
    <cellStyle name="Moeda 3 2 2 8 3" xfId="10931" xr:uid="{00000000-0005-0000-0000-0000D4410000}"/>
    <cellStyle name="Moeda 3 2 2 9" xfId="3214" xr:uid="{00000000-0005-0000-0000-0000D5410000}"/>
    <cellStyle name="Moeda 3 2 2 9 2" xfId="6356" xr:uid="{00000000-0005-0000-0000-0000D6410000}"/>
    <cellStyle name="Moeda 3 2 2 9 3" xfId="12368" xr:uid="{00000000-0005-0000-0000-0000D7410000}"/>
    <cellStyle name="Moeda 3 2 3" xfId="430" xr:uid="{00000000-0005-0000-0000-0000D8410000}"/>
    <cellStyle name="Moeda 3 2 3 2" xfId="431" xr:uid="{00000000-0005-0000-0000-0000D9410000}"/>
    <cellStyle name="Moeda 3 2 3 2 2" xfId="432" xr:uid="{00000000-0005-0000-0000-0000DA410000}"/>
    <cellStyle name="Moeda 3 2 3 2 2 2" xfId="1793" xr:uid="{00000000-0005-0000-0000-0000DB410000}"/>
    <cellStyle name="Moeda 3 2 3 2 2 2 2" xfId="6360" xr:uid="{00000000-0005-0000-0000-0000DC410000}"/>
    <cellStyle name="Moeda 3 2 3 2 2 2 3" xfId="10947" xr:uid="{00000000-0005-0000-0000-0000DD410000}"/>
    <cellStyle name="Moeda 3 2 3 2 2 3" xfId="3314" xr:uid="{00000000-0005-0000-0000-0000DE410000}"/>
    <cellStyle name="Moeda 3 2 3 2 2 3 2" xfId="6361" xr:uid="{00000000-0005-0000-0000-0000DF410000}"/>
    <cellStyle name="Moeda 3 2 3 2 2 3 3" xfId="12468" xr:uid="{00000000-0005-0000-0000-0000E0410000}"/>
    <cellStyle name="Moeda 3 2 3 2 2 4" xfId="1268" xr:uid="{00000000-0005-0000-0000-0000E1410000}"/>
    <cellStyle name="Moeda 3 2 3 2 2 4 2" xfId="6362" xr:uid="{00000000-0005-0000-0000-0000E2410000}"/>
    <cellStyle name="Moeda 3 2 3 2 2 4 3" xfId="10422" xr:uid="{00000000-0005-0000-0000-0000E3410000}"/>
    <cellStyle name="Moeda 3 2 3 2 2 5" xfId="6359" xr:uid="{00000000-0005-0000-0000-0000E4410000}"/>
    <cellStyle name="Moeda 3 2 3 2 2 6" xfId="9589" xr:uid="{00000000-0005-0000-0000-0000E5410000}"/>
    <cellStyle name="Moeda 3 2 3 2 3" xfId="1792" xr:uid="{00000000-0005-0000-0000-0000E6410000}"/>
    <cellStyle name="Moeda 3 2 3 2 3 2" xfId="6363" xr:uid="{00000000-0005-0000-0000-0000E7410000}"/>
    <cellStyle name="Moeda 3 2 3 2 3 3" xfId="10946" xr:uid="{00000000-0005-0000-0000-0000E8410000}"/>
    <cellStyle name="Moeda 3 2 3 2 4" xfId="3313" xr:uid="{00000000-0005-0000-0000-0000E9410000}"/>
    <cellStyle name="Moeda 3 2 3 2 4 2" xfId="6364" xr:uid="{00000000-0005-0000-0000-0000EA410000}"/>
    <cellStyle name="Moeda 3 2 3 2 4 3" xfId="12467" xr:uid="{00000000-0005-0000-0000-0000EB410000}"/>
    <cellStyle name="Moeda 3 2 3 2 5" xfId="1267" xr:uid="{00000000-0005-0000-0000-0000EC410000}"/>
    <cellStyle name="Moeda 3 2 3 2 5 2" xfId="6365" xr:uid="{00000000-0005-0000-0000-0000ED410000}"/>
    <cellStyle name="Moeda 3 2 3 2 5 3" xfId="10421" xr:uid="{00000000-0005-0000-0000-0000EE410000}"/>
    <cellStyle name="Moeda 3 2 3 2 6" xfId="6358" xr:uid="{00000000-0005-0000-0000-0000EF410000}"/>
    <cellStyle name="Moeda 3 2 3 2 7" xfId="9588" xr:uid="{00000000-0005-0000-0000-0000F0410000}"/>
    <cellStyle name="Moeda 3 2 3 3" xfId="433" xr:uid="{00000000-0005-0000-0000-0000F1410000}"/>
    <cellStyle name="Moeda 3 2 3 3 2" xfId="1794" xr:uid="{00000000-0005-0000-0000-0000F2410000}"/>
    <cellStyle name="Moeda 3 2 3 3 2 2" xfId="6367" xr:uid="{00000000-0005-0000-0000-0000F3410000}"/>
    <cellStyle name="Moeda 3 2 3 3 2 3" xfId="10948" xr:uid="{00000000-0005-0000-0000-0000F4410000}"/>
    <cellStyle name="Moeda 3 2 3 3 3" xfId="3315" xr:uid="{00000000-0005-0000-0000-0000F5410000}"/>
    <cellStyle name="Moeda 3 2 3 3 3 2" xfId="6368" xr:uid="{00000000-0005-0000-0000-0000F6410000}"/>
    <cellStyle name="Moeda 3 2 3 3 3 3" xfId="12469" xr:uid="{00000000-0005-0000-0000-0000F7410000}"/>
    <cellStyle name="Moeda 3 2 3 3 4" xfId="1269" xr:uid="{00000000-0005-0000-0000-0000F8410000}"/>
    <cellStyle name="Moeda 3 2 3 3 4 2" xfId="6369" xr:uid="{00000000-0005-0000-0000-0000F9410000}"/>
    <cellStyle name="Moeda 3 2 3 3 4 3" xfId="10423" xr:uid="{00000000-0005-0000-0000-0000FA410000}"/>
    <cellStyle name="Moeda 3 2 3 3 5" xfId="6366" xr:uid="{00000000-0005-0000-0000-0000FB410000}"/>
    <cellStyle name="Moeda 3 2 3 3 6" xfId="9590" xr:uid="{00000000-0005-0000-0000-0000FC410000}"/>
    <cellStyle name="Moeda 3 2 3 4" xfId="1147" xr:uid="{00000000-0005-0000-0000-0000FD410000}"/>
    <cellStyle name="Moeda 3 2 3 4 2" xfId="3905" xr:uid="{00000000-0005-0000-0000-0000FE410000}"/>
    <cellStyle name="Moeda 3 2 3 4 2 2" xfId="6371" xr:uid="{00000000-0005-0000-0000-0000FF410000}"/>
    <cellStyle name="Moeda 3 2 3 4 2 3" xfId="13059" xr:uid="{00000000-0005-0000-0000-000000420000}"/>
    <cellStyle name="Moeda 3 2 3 4 3" xfId="2211" xr:uid="{00000000-0005-0000-0000-000001420000}"/>
    <cellStyle name="Moeda 3 2 3 4 3 2" xfId="6372" xr:uid="{00000000-0005-0000-0000-000002420000}"/>
    <cellStyle name="Moeda 3 2 3 4 3 3" xfId="11365" xr:uid="{00000000-0005-0000-0000-000003420000}"/>
    <cellStyle name="Moeda 3 2 3 4 4" xfId="6370" xr:uid="{00000000-0005-0000-0000-000004420000}"/>
    <cellStyle name="Moeda 3 2 3 4 5" xfId="10301" xr:uid="{00000000-0005-0000-0000-000005420000}"/>
    <cellStyle name="Moeda 3 2 3 5" xfId="1791" xr:uid="{00000000-0005-0000-0000-000006420000}"/>
    <cellStyle name="Moeda 3 2 3 5 2" xfId="6373" xr:uid="{00000000-0005-0000-0000-000007420000}"/>
    <cellStyle name="Moeda 3 2 3 5 3" xfId="10945" xr:uid="{00000000-0005-0000-0000-000008420000}"/>
    <cellStyle name="Moeda 3 2 3 6" xfId="3222" xr:uid="{00000000-0005-0000-0000-000009420000}"/>
    <cellStyle name="Moeda 3 2 3 6 2" xfId="6374" xr:uid="{00000000-0005-0000-0000-00000A420000}"/>
    <cellStyle name="Moeda 3 2 3 6 3" xfId="12376" xr:uid="{00000000-0005-0000-0000-00000B420000}"/>
    <cellStyle name="Moeda 3 2 3 7" xfId="1266" xr:uid="{00000000-0005-0000-0000-00000C420000}"/>
    <cellStyle name="Moeda 3 2 3 7 2" xfId="6375" xr:uid="{00000000-0005-0000-0000-00000D420000}"/>
    <cellStyle name="Moeda 3 2 3 7 3" xfId="10420" xr:uid="{00000000-0005-0000-0000-00000E420000}"/>
    <cellStyle name="Moeda 3 2 3 8" xfId="6357" xr:uid="{00000000-0005-0000-0000-00000F420000}"/>
    <cellStyle name="Moeda 3 2 3 9" xfId="9587" xr:uid="{00000000-0005-0000-0000-000010420000}"/>
    <cellStyle name="Moeda 3 2 4" xfId="434" xr:uid="{00000000-0005-0000-0000-000011420000}"/>
    <cellStyle name="Moeda 3 2 5" xfId="1124" xr:uid="{00000000-0005-0000-0000-000012420000}"/>
    <cellStyle name="Moeda 3 2 6" xfId="1148" xr:uid="{00000000-0005-0000-0000-000013420000}"/>
    <cellStyle name="Moeda 3 2 6 2" xfId="3871" xr:uid="{00000000-0005-0000-0000-000014420000}"/>
    <cellStyle name="Moeda 3 2 6 2 2" xfId="6377" xr:uid="{00000000-0005-0000-0000-000015420000}"/>
    <cellStyle name="Moeda 3 2 6 2 3" xfId="13025" xr:uid="{00000000-0005-0000-0000-000016420000}"/>
    <cellStyle name="Moeda 3 2 6 3" xfId="2177" xr:uid="{00000000-0005-0000-0000-000017420000}"/>
    <cellStyle name="Moeda 3 2 6 3 2" xfId="6378" xr:uid="{00000000-0005-0000-0000-000018420000}"/>
    <cellStyle name="Moeda 3 2 6 3 3" xfId="11331" xr:uid="{00000000-0005-0000-0000-000019420000}"/>
    <cellStyle name="Moeda 3 2 6 4" xfId="6376" xr:uid="{00000000-0005-0000-0000-00001A420000}"/>
    <cellStyle name="Moeda 3 2 6 5" xfId="10302" xr:uid="{00000000-0005-0000-0000-00001B420000}"/>
    <cellStyle name="Moeda 3 2 7" xfId="1149" xr:uid="{00000000-0005-0000-0000-00001C420000}"/>
    <cellStyle name="Moeda 3 2 7 2" xfId="3884" xr:uid="{00000000-0005-0000-0000-00001D420000}"/>
    <cellStyle name="Moeda 3 2 7 2 2" xfId="6380" xr:uid="{00000000-0005-0000-0000-00001E420000}"/>
    <cellStyle name="Moeda 3 2 7 2 3" xfId="13038" xr:uid="{00000000-0005-0000-0000-00001F420000}"/>
    <cellStyle name="Moeda 3 2 7 3" xfId="2190" xr:uid="{00000000-0005-0000-0000-000020420000}"/>
    <cellStyle name="Moeda 3 2 7 3 2" xfId="6381" xr:uid="{00000000-0005-0000-0000-000021420000}"/>
    <cellStyle name="Moeda 3 2 7 3 3" xfId="11344" xr:uid="{00000000-0005-0000-0000-000022420000}"/>
    <cellStyle name="Moeda 3 2 7 4" xfId="6379" xr:uid="{00000000-0005-0000-0000-000023420000}"/>
    <cellStyle name="Moeda 3 2 7 5" xfId="10303" xr:uid="{00000000-0005-0000-0000-000024420000}"/>
    <cellStyle name="Moeda 3 2 8" xfId="1671" xr:uid="{00000000-0005-0000-0000-000025420000}"/>
    <cellStyle name="Moeda 3 2 8 2" xfId="3648" xr:uid="{00000000-0005-0000-0000-000026420000}"/>
    <cellStyle name="Moeda 3 2 8 2 2" xfId="6383" xr:uid="{00000000-0005-0000-0000-000027420000}"/>
    <cellStyle name="Moeda 3 2 8 2 3" xfId="12802" xr:uid="{00000000-0005-0000-0000-000028420000}"/>
    <cellStyle name="Moeda 3 2 8 3" xfId="6382" xr:uid="{00000000-0005-0000-0000-000029420000}"/>
    <cellStyle name="Moeda 3 2 8 4" xfId="10825" xr:uid="{00000000-0005-0000-0000-00002A420000}"/>
    <cellStyle name="Moeda 3 2 9" xfId="3207" xr:uid="{00000000-0005-0000-0000-00002B420000}"/>
    <cellStyle name="Moeda 3 2 9 2" xfId="6384" xr:uid="{00000000-0005-0000-0000-00002C420000}"/>
    <cellStyle name="Moeda 3 2 9 3" xfId="12361" xr:uid="{00000000-0005-0000-0000-00002D420000}"/>
    <cellStyle name="Moeda 3 3" xfId="435" xr:uid="{00000000-0005-0000-0000-00002E420000}"/>
    <cellStyle name="Moeda 3 4" xfId="65" xr:uid="{00000000-0005-0000-0000-00002F420000}"/>
    <cellStyle name="Moeda 3 4 2" xfId="66" xr:uid="{00000000-0005-0000-0000-000030420000}"/>
    <cellStyle name="Moeda 3 4 2 2" xfId="436" xr:uid="{00000000-0005-0000-0000-000031420000}"/>
    <cellStyle name="Moeda 3 4 2 3" xfId="437" xr:uid="{00000000-0005-0000-0000-000032420000}"/>
    <cellStyle name="Moeda 3 4 3" xfId="438" xr:uid="{00000000-0005-0000-0000-000033420000}"/>
    <cellStyle name="Moeda 3 5" xfId="439" xr:uid="{00000000-0005-0000-0000-000034420000}"/>
    <cellStyle name="Moeda 3 6" xfId="440" xr:uid="{00000000-0005-0000-0000-000035420000}"/>
    <cellStyle name="Moeda 3 7" xfId="441" xr:uid="{00000000-0005-0000-0000-000036420000}"/>
    <cellStyle name="Moeda 3 7 2" xfId="442" xr:uid="{00000000-0005-0000-0000-000037420000}"/>
    <cellStyle name="Moeda 3 7 2 2" xfId="1799" xr:uid="{00000000-0005-0000-0000-000038420000}"/>
    <cellStyle name="Moeda 3 7 2 2 2" xfId="6387" xr:uid="{00000000-0005-0000-0000-000039420000}"/>
    <cellStyle name="Moeda 3 7 2 2 3" xfId="10953" xr:uid="{00000000-0005-0000-0000-00003A420000}"/>
    <cellStyle name="Moeda 3 7 2 3" xfId="3317" xr:uid="{00000000-0005-0000-0000-00003B420000}"/>
    <cellStyle name="Moeda 3 7 2 3 2" xfId="6388" xr:uid="{00000000-0005-0000-0000-00003C420000}"/>
    <cellStyle name="Moeda 3 7 2 3 3" xfId="12471" xr:uid="{00000000-0005-0000-0000-00003D420000}"/>
    <cellStyle name="Moeda 3 7 2 4" xfId="1271" xr:uid="{00000000-0005-0000-0000-00003E420000}"/>
    <cellStyle name="Moeda 3 7 2 4 2" xfId="6389" xr:uid="{00000000-0005-0000-0000-00003F420000}"/>
    <cellStyle name="Moeda 3 7 2 4 3" xfId="10425" xr:uid="{00000000-0005-0000-0000-000040420000}"/>
    <cellStyle name="Moeda 3 7 2 5" xfId="6386" xr:uid="{00000000-0005-0000-0000-000041420000}"/>
    <cellStyle name="Moeda 3 7 2 6" xfId="9599" xr:uid="{00000000-0005-0000-0000-000042420000}"/>
    <cellStyle name="Moeda 3 7 3" xfId="1798" xr:uid="{00000000-0005-0000-0000-000043420000}"/>
    <cellStyle name="Moeda 3 7 3 2" xfId="6390" xr:uid="{00000000-0005-0000-0000-000044420000}"/>
    <cellStyle name="Moeda 3 7 3 3" xfId="10952" xr:uid="{00000000-0005-0000-0000-000045420000}"/>
    <cellStyle name="Moeda 3 7 4" xfId="3316" xr:uid="{00000000-0005-0000-0000-000046420000}"/>
    <cellStyle name="Moeda 3 7 4 2" xfId="6391" xr:uid="{00000000-0005-0000-0000-000047420000}"/>
    <cellStyle name="Moeda 3 7 4 3" xfId="12470" xr:uid="{00000000-0005-0000-0000-000048420000}"/>
    <cellStyle name="Moeda 3 7 5" xfId="1270" xr:uid="{00000000-0005-0000-0000-000049420000}"/>
    <cellStyle name="Moeda 3 7 5 2" xfId="6392" xr:uid="{00000000-0005-0000-0000-00004A420000}"/>
    <cellStyle name="Moeda 3 7 5 3" xfId="10424" xr:uid="{00000000-0005-0000-0000-00004B420000}"/>
    <cellStyle name="Moeda 3 7 6" xfId="6385" xr:uid="{00000000-0005-0000-0000-00004C420000}"/>
    <cellStyle name="Moeda 3 7 7" xfId="9598" xr:uid="{00000000-0005-0000-0000-00004D420000}"/>
    <cellStyle name="Moeda 3 8" xfId="443" xr:uid="{00000000-0005-0000-0000-00004E420000}"/>
    <cellStyle name="Moeda 3 8 2" xfId="1800" xr:uid="{00000000-0005-0000-0000-00004F420000}"/>
    <cellStyle name="Moeda 3 8 2 2" xfId="6394" xr:uid="{00000000-0005-0000-0000-000050420000}"/>
    <cellStyle name="Moeda 3 8 2 3" xfId="10954" xr:uid="{00000000-0005-0000-0000-000051420000}"/>
    <cellStyle name="Moeda 3 8 3" xfId="3318" xr:uid="{00000000-0005-0000-0000-000052420000}"/>
    <cellStyle name="Moeda 3 8 3 2" xfId="6395" xr:uid="{00000000-0005-0000-0000-000053420000}"/>
    <cellStyle name="Moeda 3 8 3 3" xfId="12472" xr:uid="{00000000-0005-0000-0000-000054420000}"/>
    <cellStyle name="Moeda 3 8 4" xfId="1272" xr:uid="{00000000-0005-0000-0000-000055420000}"/>
    <cellStyle name="Moeda 3 8 4 2" xfId="6396" xr:uid="{00000000-0005-0000-0000-000056420000}"/>
    <cellStyle name="Moeda 3 8 4 3" xfId="10426" xr:uid="{00000000-0005-0000-0000-000057420000}"/>
    <cellStyle name="Moeda 3 8 5" xfId="6393" xr:uid="{00000000-0005-0000-0000-000058420000}"/>
    <cellStyle name="Moeda 3 8 6" xfId="9600" xr:uid="{00000000-0005-0000-0000-000059420000}"/>
    <cellStyle name="Moeda 3 9" xfId="444" xr:uid="{00000000-0005-0000-0000-00005A420000}"/>
    <cellStyle name="Moeda 3 9 2" xfId="1801" xr:uid="{00000000-0005-0000-0000-00005B420000}"/>
    <cellStyle name="Moeda 3 9 2 2" xfId="6398" xr:uid="{00000000-0005-0000-0000-00005C420000}"/>
    <cellStyle name="Moeda 3 9 2 3" xfId="10955" xr:uid="{00000000-0005-0000-0000-00005D420000}"/>
    <cellStyle name="Moeda 3 9 3" xfId="3319" xr:uid="{00000000-0005-0000-0000-00005E420000}"/>
    <cellStyle name="Moeda 3 9 3 2" xfId="6399" xr:uid="{00000000-0005-0000-0000-00005F420000}"/>
    <cellStyle name="Moeda 3 9 3 3" xfId="12473" xr:uid="{00000000-0005-0000-0000-000060420000}"/>
    <cellStyle name="Moeda 3 9 4" xfId="1273" xr:uid="{00000000-0005-0000-0000-000061420000}"/>
    <cellStyle name="Moeda 3 9 4 2" xfId="6400" xr:uid="{00000000-0005-0000-0000-000062420000}"/>
    <cellStyle name="Moeda 3 9 4 3" xfId="10427" xr:uid="{00000000-0005-0000-0000-000063420000}"/>
    <cellStyle name="Moeda 3 9 5" xfId="6397" xr:uid="{00000000-0005-0000-0000-000064420000}"/>
    <cellStyle name="Moeda 3 9 6" xfId="9601" xr:uid="{00000000-0005-0000-0000-000065420000}"/>
    <cellStyle name="Moeda 4" xfId="67" xr:uid="{00000000-0005-0000-0000-000066420000}"/>
    <cellStyle name="Moeda 4 2" xfId="445" xr:uid="{00000000-0005-0000-0000-000067420000}"/>
    <cellStyle name="Moeda 4 3" xfId="446" xr:uid="{00000000-0005-0000-0000-000068420000}"/>
    <cellStyle name="Moeda 5" xfId="68" xr:uid="{00000000-0005-0000-0000-000069420000}"/>
    <cellStyle name="Moeda 5 2" xfId="447" xr:uid="{00000000-0005-0000-0000-00006A420000}"/>
    <cellStyle name="Moeda 5 3" xfId="448" xr:uid="{00000000-0005-0000-0000-00006B420000}"/>
    <cellStyle name="Moeda 6" xfId="69" xr:uid="{00000000-0005-0000-0000-00006C420000}"/>
    <cellStyle name="Moeda 6 2" xfId="449" xr:uid="{00000000-0005-0000-0000-00006D420000}"/>
    <cellStyle name="Moeda 6 3" xfId="450" xr:uid="{00000000-0005-0000-0000-00006E420000}"/>
    <cellStyle name="Moeda 7" xfId="70" xr:uid="{00000000-0005-0000-0000-00006F420000}"/>
    <cellStyle name="Moeda 7 2" xfId="451" xr:uid="{00000000-0005-0000-0000-000070420000}"/>
    <cellStyle name="Moeda 7 2 2" xfId="452" xr:uid="{00000000-0005-0000-0000-000071420000}"/>
    <cellStyle name="Moeda 7 2 3" xfId="453" xr:uid="{00000000-0005-0000-0000-000072420000}"/>
    <cellStyle name="Moeda 7 2 4" xfId="6401" xr:uid="{00000000-0005-0000-0000-000073420000}"/>
    <cellStyle name="Moeda 8" xfId="71" xr:uid="{00000000-0005-0000-0000-000074420000}"/>
    <cellStyle name="Moeda 8 10" xfId="72" xr:uid="{00000000-0005-0000-0000-000075420000}"/>
    <cellStyle name="Moeda 8 10 2" xfId="454" xr:uid="{00000000-0005-0000-0000-000076420000}"/>
    <cellStyle name="Moeda 8 11" xfId="73" xr:uid="{00000000-0005-0000-0000-000077420000}"/>
    <cellStyle name="Moeda 8 11 2" xfId="455" xr:uid="{00000000-0005-0000-0000-000078420000}"/>
    <cellStyle name="Moeda 8 12" xfId="74" xr:uid="{00000000-0005-0000-0000-000079420000}"/>
    <cellStyle name="Moeda 8 12 2" xfId="456" xr:uid="{00000000-0005-0000-0000-00007A420000}"/>
    <cellStyle name="Moeda 8 13" xfId="75" xr:uid="{00000000-0005-0000-0000-00007B420000}"/>
    <cellStyle name="Moeda 8 13 2" xfId="457" xr:uid="{00000000-0005-0000-0000-00007C420000}"/>
    <cellStyle name="Moeda 8 14" xfId="76" xr:uid="{00000000-0005-0000-0000-00007D420000}"/>
    <cellStyle name="Moeda 8 14 2" xfId="458" xr:uid="{00000000-0005-0000-0000-00007E420000}"/>
    <cellStyle name="Moeda 8 15" xfId="77" xr:uid="{00000000-0005-0000-0000-00007F420000}"/>
    <cellStyle name="Moeda 8 15 2" xfId="459" xr:uid="{00000000-0005-0000-0000-000080420000}"/>
    <cellStyle name="Moeda 8 16" xfId="78" xr:uid="{00000000-0005-0000-0000-000081420000}"/>
    <cellStyle name="Moeda 8 16 2" xfId="460" xr:uid="{00000000-0005-0000-0000-000082420000}"/>
    <cellStyle name="Moeda 8 17" xfId="79" xr:uid="{00000000-0005-0000-0000-000083420000}"/>
    <cellStyle name="Moeda 8 17 2" xfId="461" xr:uid="{00000000-0005-0000-0000-000084420000}"/>
    <cellStyle name="Moeda 8 17 2 2" xfId="462" xr:uid="{00000000-0005-0000-0000-000085420000}"/>
    <cellStyle name="Moeda 8 17 3" xfId="463" xr:uid="{00000000-0005-0000-0000-000086420000}"/>
    <cellStyle name="Moeda 8 18" xfId="80" xr:uid="{00000000-0005-0000-0000-000087420000}"/>
    <cellStyle name="Moeda 8 18 2" xfId="464" xr:uid="{00000000-0005-0000-0000-000088420000}"/>
    <cellStyle name="Moeda 8 19" xfId="81" xr:uid="{00000000-0005-0000-0000-000089420000}"/>
    <cellStyle name="Moeda 8 19 2" xfId="465" xr:uid="{00000000-0005-0000-0000-00008A420000}"/>
    <cellStyle name="Moeda 8 2" xfId="82" xr:uid="{00000000-0005-0000-0000-00008B420000}"/>
    <cellStyle name="Moeda 8 2 2" xfId="466" xr:uid="{00000000-0005-0000-0000-00008C420000}"/>
    <cellStyle name="Moeda 8 2 3" xfId="467" xr:uid="{00000000-0005-0000-0000-00008D420000}"/>
    <cellStyle name="Moeda 8 20" xfId="83" xr:uid="{00000000-0005-0000-0000-00008E420000}"/>
    <cellStyle name="Moeda 8 20 2" xfId="468" xr:uid="{00000000-0005-0000-0000-00008F420000}"/>
    <cellStyle name="Moeda 8 21" xfId="84" xr:uid="{00000000-0005-0000-0000-000090420000}"/>
    <cellStyle name="Moeda 8 21 2" xfId="469" xr:uid="{00000000-0005-0000-0000-000091420000}"/>
    <cellStyle name="Moeda 8 22" xfId="85" xr:uid="{00000000-0005-0000-0000-000092420000}"/>
    <cellStyle name="Moeda 8 22 2" xfId="470" xr:uid="{00000000-0005-0000-0000-000093420000}"/>
    <cellStyle name="Moeda 8 23" xfId="86" xr:uid="{00000000-0005-0000-0000-000094420000}"/>
    <cellStyle name="Moeda 8 23 2" xfId="471" xr:uid="{00000000-0005-0000-0000-000095420000}"/>
    <cellStyle name="Moeda 8 24" xfId="472" xr:uid="{00000000-0005-0000-0000-000096420000}"/>
    <cellStyle name="Moeda 8 24 2" xfId="473" xr:uid="{00000000-0005-0000-0000-000097420000}"/>
    <cellStyle name="Moeda 8 25" xfId="474" xr:uid="{00000000-0005-0000-0000-000098420000}"/>
    <cellStyle name="Moeda 8 3" xfId="87" xr:uid="{00000000-0005-0000-0000-000099420000}"/>
    <cellStyle name="Moeda 8 3 2" xfId="475" xr:uid="{00000000-0005-0000-0000-00009A420000}"/>
    <cellStyle name="Moeda 8 3 3" xfId="476" xr:uid="{00000000-0005-0000-0000-00009B420000}"/>
    <cellStyle name="Moeda 8 4" xfId="88" xr:uid="{00000000-0005-0000-0000-00009C420000}"/>
    <cellStyle name="Moeda 8 4 2" xfId="477" xr:uid="{00000000-0005-0000-0000-00009D420000}"/>
    <cellStyle name="Moeda 8 5" xfId="89" xr:uid="{00000000-0005-0000-0000-00009E420000}"/>
    <cellStyle name="Moeda 8 5 2" xfId="478" xr:uid="{00000000-0005-0000-0000-00009F420000}"/>
    <cellStyle name="Moeda 8 6" xfId="90" xr:uid="{00000000-0005-0000-0000-0000A0420000}"/>
    <cellStyle name="Moeda 8 6 2" xfId="479" xr:uid="{00000000-0005-0000-0000-0000A1420000}"/>
    <cellStyle name="Moeda 8 7" xfId="91" xr:uid="{00000000-0005-0000-0000-0000A2420000}"/>
    <cellStyle name="Moeda 8 7 2" xfId="480" xr:uid="{00000000-0005-0000-0000-0000A3420000}"/>
    <cellStyle name="Moeda 8 8" xfId="92" xr:uid="{00000000-0005-0000-0000-0000A4420000}"/>
    <cellStyle name="Moeda 8 8 2" xfId="481" xr:uid="{00000000-0005-0000-0000-0000A5420000}"/>
    <cellStyle name="Moeda 8 9" xfId="93" xr:uid="{00000000-0005-0000-0000-0000A6420000}"/>
    <cellStyle name="Moeda 8 9 2" xfId="482" xr:uid="{00000000-0005-0000-0000-0000A7420000}"/>
    <cellStyle name="Moeda 9" xfId="94" xr:uid="{00000000-0005-0000-0000-0000A8420000}"/>
    <cellStyle name="Moeda 9 2" xfId="483" xr:uid="{00000000-0005-0000-0000-0000A9420000}"/>
    <cellStyle name="Moeda 9 3" xfId="484" xr:uid="{00000000-0005-0000-0000-0000AA420000}"/>
    <cellStyle name="Moeda 9 4" xfId="1125" xr:uid="{00000000-0005-0000-0000-0000AB420000}"/>
    <cellStyle name="Moeda 9 5" xfId="1150" xr:uid="{00000000-0005-0000-0000-0000AC420000}"/>
    <cellStyle name="Neutra 2" xfId="95" xr:uid="{00000000-0005-0000-0000-0000AD420000}"/>
    <cellStyle name="Neutra 2 2" xfId="485" xr:uid="{00000000-0005-0000-0000-0000AE420000}"/>
    <cellStyle name="Neutra 3" xfId="486" xr:uid="{00000000-0005-0000-0000-0000AF420000}"/>
    <cellStyle name="Normal" xfId="0" builtinId="0"/>
    <cellStyle name="Normal 10" xfId="96" xr:uid="{00000000-0005-0000-0000-0000B1420000}"/>
    <cellStyle name="Normal 10 2" xfId="487" xr:uid="{00000000-0005-0000-0000-0000B2420000}"/>
    <cellStyle name="Normal 10 2 2" xfId="488" xr:uid="{00000000-0005-0000-0000-0000B3420000}"/>
    <cellStyle name="Normal 10 2 3" xfId="489" xr:uid="{00000000-0005-0000-0000-0000B4420000}"/>
    <cellStyle name="Normal 10 3" xfId="490" xr:uid="{00000000-0005-0000-0000-0000B5420000}"/>
    <cellStyle name="Normal 10 3 2" xfId="491" xr:uid="{00000000-0005-0000-0000-0000B6420000}"/>
    <cellStyle name="Normal 10 3 2 2" xfId="492" xr:uid="{00000000-0005-0000-0000-0000B7420000}"/>
    <cellStyle name="Normal 10 3 2 2 2" xfId="493" xr:uid="{00000000-0005-0000-0000-0000B8420000}"/>
    <cellStyle name="Normal 10 3 2 2 2 2" xfId="1816" xr:uid="{00000000-0005-0000-0000-0000B9420000}"/>
    <cellStyle name="Normal 10 3 2 2 2 2 2" xfId="6406" xr:uid="{00000000-0005-0000-0000-0000BA420000}"/>
    <cellStyle name="Normal 10 3 2 2 2 2 2 2" xfId="15559" xr:uid="{00000000-0005-0000-0000-0000BB420000}"/>
    <cellStyle name="Normal 10 3 2 2 2 2 3" xfId="10970" xr:uid="{00000000-0005-0000-0000-0000BC420000}"/>
    <cellStyle name="Normal 10 3 2 2 2 3" xfId="3323" xr:uid="{00000000-0005-0000-0000-0000BD420000}"/>
    <cellStyle name="Normal 10 3 2 2 2 3 2" xfId="6407" xr:uid="{00000000-0005-0000-0000-0000BE420000}"/>
    <cellStyle name="Normal 10 3 2 2 2 3 2 2" xfId="15560" xr:uid="{00000000-0005-0000-0000-0000BF420000}"/>
    <cellStyle name="Normal 10 3 2 2 2 3 3" xfId="12477" xr:uid="{00000000-0005-0000-0000-0000C0420000}"/>
    <cellStyle name="Normal 10 3 2 2 2 4" xfId="1277" xr:uid="{00000000-0005-0000-0000-0000C1420000}"/>
    <cellStyle name="Normal 10 3 2 2 2 4 2" xfId="6408" xr:uid="{00000000-0005-0000-0000-0000C2420000}"/>
    <cellStyle name="Normal 10 3 2 2 2 4 2 2" xfId="15561" xr:uid="{00000000-0005-0000-0000-0000C3420000}"/>
    <cellStyle name="Normal 10 3 2 2 2 4 3" xfId="10431" xr:uid="{00000000-0005-0000-0000-0000C4420000}"/>
    <cellStyle name="Normal 10 3 2 2 2 5" xfId="6405" xr:uid="{00000000-0005-0000-0000-0000C5420000}"/>
    <cellStyle name="Normal 10 3 2 2 2 5 2" xfId="15558" xr:uid="{00000000-0005-0000-0000-0000C6420000}"/>
    <cellStyle name="Normal 10 3 2 2 2 6" xfId="9650" xr:uid="{00000000-0005-0000-0000-0000C7420000}"/>
    <cellStyle name="Normal 10 3 2 2 3" xfId="1815" xr:uid="{00000000-0005-0000-0000-0000C8420000}"/>
    <cellStyle name="Normal 10 3 2 2 3 2" xfId="6409" xr:uid="{00000000-0005-0000-0000-0000C9420000}"/>
    <cellStyle name="Normal 10 3 2 2 3 2 2" xfId="15562" xr:uid="{00000000-0005-0000-0000-0000CA420000}"/>
    <cellStyle name="Normal 10 3 2 2 3 3" xfId="10969" xr:uid="{00000000-0005-0000-0000-0000CB420000}"/>
    <cellStyle name="Normal 10 3 2 2 4" xfId="3322" xr:uid="{00000000-0005-0000-0000-0000CC420000}"/>
    <cellStyle name="Normal 10 3 2 2 4 2" xfId="6410" xr:uid="{00000000-0005-0000-0000-0000CD420000}"/>
    <cellStyle name="Normal 10 3 2 2 4 2 2" xfId="15563" xr:uid="{00000000-0005-0000-0000-0000CE420000}"/>
    <cellStyle name="Normal 10 3 2 2 4 3" xfId="12476" xr:uid="{00000000-0005-0000-0000-0000CF420000}"/>
    <cellStyle name="Normal 10 3 2 2 5" xfId="1276" xr:uid="{00000000-0005-0000-0000-0000D0420000}"/>
    <cellStyle name="Normal 10 3 2 2 5 2" xfId="6411" xr:uid="{00000000-0005-0000-0000-0000D1420000}"/>
    <cellStyle name="Normal 10 3 2 2 5 2 2" xfId="15564" xr:uid="{00000000-0005-0000-0000-0000D2420000}"/>
    <cellStyle name="Normal 10 3 2 2 5 3" xfId="10430" xr:uid="{00000000-0005-0000-0000-0000D3420000}"/>
    <cellStyle name="Normal 10 3 2 2 6" xfId="6404" xr:uid="{00000000-0005-0000-0000-0000D4420000}"/>
    <cellStyle name="Normal 10 3 2 2 6 2" xfId="15557" xr:uid="{00000000-0005-0000-0000-0000D5420000}"/>
    <cellStyle name="Normal 10 3 2 2 7" xfId="9649" xr:uid="{00000000-0005-0000-0000-0000D6420000}"/>
    <cellStyle name="Normal 10 3 2 3" xfId="494" xr:uid="{00000000-0005-0000-0000-0000D7420000}"/>
    <cellStyle name="Normal 10 3 2 3 2" xfId="1817" xr:uid="{00000000-0005-0000-0000-0000D8420000}"/>
    <cellStyle name="Normal 10 3 2 3 2 2" xfId="6413" xr:uid="{00000000-0005-0000-0000-0000D9420000}"/>
    <cellStyle name="Normal 10 3 2 3 2 2 2" xfId="15566" xr:uid="{00000000-0005-0000-0000-0000DA420000}"/>
    <cellStyle name="Normal 10 3 2 3 2 3" xfId="10971" xr:uid="{00000000-0005-0000-0000-0000DB420000}"/>
    <cellStyle name="Normal 10 3 2 3 3" xfId="3324" xr:uid="{00000000-0005-0000-0000-0000DC420000}"/>
    <cellStyle name="Normal 10 3 2 3 3 2" xfId="6414" xr:uid="{00000000-0005-0000-0000-0000DD420000}"/>
    <cellStyle name="Normal 10 3 2 3 3 2 2" xfId="15567" xr:uid="{00000000-0005-0000-0000-0000DE420000}"/>
    <cellStyle name="Normal 10 3 2 3 3 3" xfId="12478" xr:uid="{00000000-0005-0000-0000-0000DF420000}"/>
    <cellStyle name="Normal 10 3 2 3 4" xfId="1278" xr:uid="{00000000-0005-0000-0000-0000E0420000}"/>
    <cellStyle name="Normal 10 3 2 3 4 2" xfId="6415" xr:uid="{00000000-0005-0000-0000-0000E1420000}"/>
    <cellStyle name="Normal 10 3 2 3 4 2 2" xfId="15568" xr:uid="{00000000-0005-0000-0000-0000E2420000}"/>
    <cellStyle name="Normal 10 3 2 3 4 3" xfId="10432" xr:uid="{00000000-0005-0000-0000-0000E3420000}"/>
    <cellStyle name="Normal 10 3 2 3 5" xfId="6412" xr:uid="{00000000-0005-0000-0000-0000E4420000}"/>
    <cellStyle name="Normal 10 3 2 3 5 2" xfId="15565" xr:uid="{00000000-0005-0000-0000-0000E5420000}"/>
    <cellStyle name="Normal 10 3 2 3 6" xfId="9651" xr:uid="{00000000-0005-0000-0000-0000E6420000}"/>
    <cellStyle name="Normal 10 3 2 4" xfId="1814" xr:uid="{00000000-0005-0000-0000-0000E7420000}"/>
    <cellStyle name="Normal 10 3 2 4 2" xfId="6416" xr:uid="{00000000-0005-0000-0000-0000E8420000}"/>
    <cellStyle name="Normal 10 3 2 4 2 2" xfId="15569" xr:uid="{00000000-0005-0000-0000-0000E9420000}"/>
    <cellStyle name="Normal 10 3 2 4 3" xfId="10968" xr:uid="{00000000-0005-0000-0000-0000EA420000}"/>
    <cellStyle name="Normal 10 3 2 5" xfId="3321" xr:uid="{00000000-0005-0000-0000-0000EB420000}"/>
    <cellStyle name="Normal 10 3 2 5 2" xfId="6417" xr:uid="{00000000-0005-0000-0000-0000EC420000}"/>
    <cellStyle name="Normal 10 3 2 5 2 2" xfId="15570" xr:uid="{00000000-0005-0000-0000-0000ED420000}"/>
    <cellStyle name="Normal 10 3 2 5 3" xfId="12475" xr:uid="{00000000-0005-0000-0000-0000EE420000}"/>
    <cellStyle name="Normal 10 3 2 6" xfId="1275" xr:uid="{00000000-0005-0000-0000-0000EF420000}"/>
    <cellStyle name="Normal 10 3 2 6 2" xfId="6418" xr:uid="{00000000-0005-0000-0000-0000F0420000}"/>
    <cellStyle name="Normal 10 3 2 6 2 2" xfId="15571" xr:uid="{00000000-0005-0000-0000-0000F1420000}"/>
    <cellStyle name="Normal 10 3 2 6 3" xfId="10429" xr:uid="{00000000-0005-0000-0000-0000F2420000}"/>
    <cellStyle name="Normal 10 3 2 7" xfId="6403" xr:uid="{00000000-0005-0000-0000-0000F3420000}"/>
    <cellStyle name="Normal 10 3 2 7 2" xfId="15556" xr:uid="{00000000-0005-0000-0000-0000F4420000}"/>
    <cellStyle name="Normal 10 3 2 8" xfId="9648" xr:uid="{00000000-0005-0000-0000-0000F5420000}"/>
    <cellStyle name="Normal 10 3 3" xfId="495" xr:uid="{00000000-0005-0000-0000-0000F6420000}"/>
    <cellStyle name="Normal 10 3 3 2" xfId="496" xr:uid="{00000000-0005-0000-0000-0000F7420000}"/>
    <cellStyle name="Normal 10 3 3 2 2" xfId="1819" xr:uid="{00000000-0005-0000-0000-0000F8420000}"/>
    <cellStyle name="Normal 10 3 3 2 2 2" xfId="6421" xr:uid="{00000000-0005-0000-0000-0000F9420000}"/>
    <cellStyle name="Normal 10 3 3 2 2 2 2" xfId="15574" xr:uid="{00000000-0005-0000-0000-0000FA420000}"/>
    <cellStyle name="Normal 10 3 3 2 2 3" xfId="10973" xr:uid="{00000000-0005-0000-0000-0000FB420000}"/>
    <cellStyle name="Normal 10 3 3 2 3" xfId="3326" xr:uid="{00000000-0005-0000-0000-0000FC420000}"/>
    <cellStyle name="Normal 10 3 3 2 3 2" xfId="6422" xr:uid="{00000000-0005-0000-0000-0000FD420000}"/>
    <cellStyle name="Normal 10 3 3 2 3 2 2" xfId="15575" xr:uid="{00000000-0005-0000-0000-0000FE420000}"/>
    <cellStyle name="Normal 10 3 3 2 3 3" xfId="12480" xr:uid="{00000000-0005-0000-0000-0000FF420000}"/>
    <cellStyle name="Normal 10 3 3 2 4" xfId="1280" xr:uid="{00000000-0005-0000-0000-000000430000}"/>
    <cellStyle name="Normal 10 3 3 2 4 2" xfId="6423" xr:uid="{00000000-0005-0000-0000-000001430000}"/>
    <cellStyle name="Normal 10 3 3 2 4 2 2" xfId="15576" xr:uid="{00000000-0005-0000-0000-000002430000}"/>
    <cellStyle name="Normal 10 3 3 2 4 3" xfId="10434" xr:uid="{00000000-0005-0000-0000-000003430000}"/>
    <cellStyle name="Normal 10 3 3 2 5" xfId="6420" xr:uid="{00000000-0005-0000-0000-000004430000}"/>
    <cellStyle name="Normal 10 3 3 2 5 2" xfId="15573" xr:uid="{00000000-0005-0000-0000-000005430000}"/>
    <cellStyle name="Normal 10 3 3 2 6" xfId="9653" xr:uid="{00000000-0005-0000-0000-000006430000}"/>
    <cellStyle name="Normal 10 3 3 3" xfId="1818" xr:uid="{00000000-0005-0000-0000-000007430000}"/>
    <cellStyle name="Normal 10 3 3 3 2" xfId="6424" xr:uid="{00000000-0005-0000-0000-000008430000}"/>
    <cellStyle name="Normal 10 3 3 3 2 2" xfId="15577" xr:uid="{00000000-0005-0000-0000-000009430000}"/>
    <cellStyle name="Normal 10 3 3 3 3" xfId="10972" xr:uid="{00000000-0005-0000-0000-00000A430000}"/>
    <cellStyle name="Normal 10 3 3 4" xfId="3325" xr:uid="{00000000-0005-0000-0000-00000B430000}"/>
    <cellStyle name="Normal 10 3 3 4 2" xfId="6425" xr:uid="{00000000-0005-0000-0000-00000C430000}"/>
    <cellStyle name="Normal 10 3 3 4 2 2" xfId="15578" xr:uid="{00000000-0005-0000-0000-00000D430000}"/>
    <cellStyle name="Normal 10 3 3 4 3" xfId="12479" xr:uid="{00000000-0005-0000-0000-00000E430000}"/>
    <cellStyle name="Normal 10 3 3 5" xfId="1279" xr:uid="{00000000-0005-0000-0000-00000F430000}"/>
    <cellStyle name="Normal 10 3 3 5 2" xfId="6426" xr:uid="{00000000-0005-0000-0000-000010430000}"/>
    <cellStyle name="Normal 10 3 3 5 2 2" xfId="15579" xr:uid="{00000000-0005-0000-0000-000011430000}"/>
    <cellStyle name="Normal 10 3 3 5 3" xfId="10433" xr:uid="{00000000-0005-0000-0000-000012430000}"/>
    <cellStyle name="Normal 10 3 3 6" xfId="6419" xr:uid="{00000000-0005-0000-0000-000013430000}"/>
    <cellStyle name="Normal 10 3 3 6 2" xfId="15572" xr:uid="{00000000-0005-0000-0000-000014430000}"/>
    <cellStyle name="Normal 10 3 3 7" xfId="9652" xr:uid="{00000000-0005-0000-0000-000015430000}"/>
    <cellStyle name="Normal 10 3 4" xfId="497" xr:uid="{00000000-0005-0000-0000-000016430000}"/>
    <cellStyle name="Normal 10 3 4 2" xfId="1820" xr:uid="{00000000-0005-0000-0000-000017430000}"/>
    <cellStyle name="Normal 10 3 4 2 2" xfId="6428" xr:uid="{00000000-0005-0000-0000-000018430000}"/>
    <cellStyle name="Normal 10 3 4 2 2 2" xfId="15581" xr:uid="{00000000-0005-0000-0000-000019430000}"/>
    <cellStyle name="Normal 10 3 4 2 3" xfId="10974" xr:uid="{00000000-0005-0000-0000-00001A430000}"/>
    <cellStyle name="Normal 10 3 4 3" xfId="3327" xr:uid="{00000000-0005-0000-0000-00001B430000}"/>
    <cellStyle name="Normal 10 3 4 3 2" xfId="6429" xr:uid="{00000000-0005-0000-0000-00001C430000}"/>
    <cellStyle name="Normal 10 3 4 3 2 2" xfId="15582" xr:uid="{00000000-0005-0000-0000-00001D430000}"/>
    <cellStyle name="Normal 10 3 4 3 3" xfId="12481" xr:uid="{00000000-0005-0000-0000-00001E430000}"/>
    <cellStyle name="Normal 10 3 4 4" xfId="1281" xr:uid="{00000000-0005-0000-0000-00001F430000}"/>
    <cellStyle name="Normal 10 3 4 4 2" xfId="6430" xr:uid="{00000000-0005-0000-0000-000020430000}"/>
    <cellStyle name="Normal 10 3 4 4 2 2" xfId="15583" xr:uid="{00000000-0005-0000-0000-000021430000}"/>
    <cellStyle name="Normal 10 3 4 4 3" xfId="10435" xr:uid="{00000000-0005-0000-0000-000022430000}"/>
    <cellStyle name="Normal 10 3 4 5" xfId="6427" xr:uid="{00000000-0005-0000-0000-000023430000}"/>
    <cellStyle name="Normal 10 3 4 5 2" xfId="15580" xr:uid="{00000000-0005-0000-0000-000024430000}"/>
    <cellStyle name="Normal 10 3 4 6" xfId="9654" xr:uid="{00000000-0005-0000-0000-000025430000}"/>
    <cellStyle name="Normal 10 3 5" xfId="1813" xr:uid="{00000000-0005-0000-0000-000026430000}"/>
    <cellStyle name="Normal 10 3 5 2" xfId="6431" xr:uid="{00000000-0005-0000-0000-000027430000}"/>
    <cellStyle name="Normal 10 3 5 2 2" xfId="15584" xr:uid="{00000000-0005-0000-0000-000028430000}"/>
    <cellStyle name="Normal 10 3 5 3" xfId="10967" xr:uid="{00000000-0005-0000-0000-000029430000}"/>
    <cellStyle name="Normal 10 3 6" xfId="3320" xr:uid="{00000000-0005-0000-0000-00002A430000}"/>
    <cellStyle name="Normal 10 3 6 2" xfId="6432" xr:uid="{00000000-0005-0000-0000-00002B430000}"/>
    <cellStyle name="Normal 10 3 6 2 2" xfId="15585" xr:uid="{00000000-0005-0000-0000-00002C430000}"/>
    <cellStyle name="Normal 10 3 6 3" xfId="12474" xr:uid="{00000000-0005-0000-0000-00002D430000}"/>
    <cellStyle name="Normal 10 3 7" xfId="1274" xr:uid="{00000000-0005-0000-0000-00002E430000}"/>
    <cellStyle name="Normal 10 3 7 2" xfId="6433" xr:uid="{00000000-0005-0000-0000-00002F430000}"/>
    <cellStyle name="Normal 10 3 7 2 2" xfId="15586" xr:uid="{00000000-0005-0000-0000-000030430000}"/>
    <cellStyle name="Normal 10 3 7 3" xfId="10428" xr:uid="{00000000-0005-0000-0000-000031430000}"/>
    <cellStyle name="Normal 10 3 8" xfId="6402" xr:uid="{00000000-0005-0000-0000-000032430000}"/>
    <cellStyle name="Normal 10 3 8 2" xfId="15555" xr:uid="{00000000-0005-0000-0000-000033430000}"/>
    <cellStyle name="Normal 10 3 9" xfId="9647" xr:uid="{00000000-0005-0000-0000-000034430000}"/>
    <cellStyle name="Normal 11" xfId="97" xr:uid="{00000000-0005-0000-0000-000035430000}"/>
    <cellStyle name="Normal 11 2" xfId="498" xr:uid="{00000000-0005-0000-0000-000036430000}"/>
    <cellStyle name="Normal 11 2 2" xfId="499" xr:uid="{00000000-0005-0000-0000-000037430000}"/>
    <cellStyle name="Normal 11 2 2 2" xfId="500" xr:uid="{00000000-0005-0000-0000-000038430000}"/>
    <cellStyle name="Normal 11 2 2 2 2" xfId="501" xr:uid="{00000000-0005-0000-0000-000039430000}"/>
    <cellStyle name="Normal 11 2 2 2 2 2" xfId="1824" xr:uid="{00000000-0005-0000-0000-00003A430000}"/>
    <cellStyle name="Normal 11 2 2 2 2 2 2" xfId="6438" xr:uid="{00000000-0005-0000-0000-00003B430000}"/>
    <cellStyle name="Normal 11 2 2 2 2 2 2 2" xfId="15591" xr:uid="{00000000-0005-0000-0000-00003C430000}"/>
    <cellStyle name="Normal 11 2 2 2 2 2 3" xfId="10978" xr:uid="{00000000-0005-0000-0000-00003D430000}"/>
    <cellStyle name="Normal 11 2 2 2 2 3" xfId="3331" xr:uid="{00000000-0005-0000-0000-00003E430000}"/>
    <cellStyle name="Normal 11 2 2 2 2 3 2" xfId="6439" xr:uid="{00000000-0005-0000-0000-00003F430000}"/>
    <cellStyle name="Normal 11 2 2 2 2 3 2 2" xfId="15592" xr:uid="{00000000-0005-0000-0000-000040430000}"/>
    <cellStyle name="Normal 11 2 2 2 2 3 3" xfId="12485" xr:uid="{00000000-0005-0000-0000-000041430000}"/>
    <cellStyle name="Normal 11 2 2 2 2 4" xfId="1285" xr:uid="{00000000-0005-0000-0000-000042430000}"/>
    <cellStyle name="Normal 11 2 2 2 2 4 2" xfId="6440" xr:uid="{00000000-0005-0000-0000-000043430000}"/>
    <cellStyle name="Normal 11 2 2 2 2 4 2 2" xfId="15593" xr:uid="{00000000-0005-0000-0000-000044430000}"/>
    <cellStyle name="Normal 11 2 2 2 2 4 3" xfId="10439" xr:uid="{00000000-0005-0000-0000-000045430000}"/>
    <cellStyle name="Normal 11 2 2 2 2 5" xfId="6437" xr:uid="{00000000-0005-0000-0000-000046430000}"/>
    <cellStyle name="Normal 11 2 2 2 2 5 2" xfId="15590" xr:uid="{00000000-0005-0000-0000-000047430000}"/>
    <cellStyle name="Normal 11 2 2 2 2 6" xfId="9658" xr:uid="{00000000-0005-0000-0000-000048430000}"/>
    <cellStyle name="Normal 11 2 2 2 3" xfId="1823" xr:uid="{00000000-0005-0000-0000-000049430000}"/>
    <cellStyle name="Normal 11 2 2 2 3 2" xfId="6441" xr:uid="{00000000-0005-0000-0000-00004A430000}"/>
    <cellStyle name="Normal 11 2 2 2 3 2 2" xfId="15594" xr:uid="{00000000-0005-0000-0000-00004B430000}"/>
    <cellStyle name="Normal 11 2 2 2 3 3" xfId="10977" xr:uid="{00000000-0005-0000-0000-00004C430000}"/>
    <cellStyle name="Normal 11 2 2 2 4" xfId="3330" xr:uid="{00000000-0005-0000-0000-00004D430000}"/>
    <cellStyle name="Normal 11 2 2 2 4 2" xfId="6442" xr:uid="{00000000-0005-0000-0000-00004E430000}"/>
    <cellStyle name="Normal 11 2 2 2 4 2 2" xfId="15595" xr:uid="{00000000-0005-0000-0000-00004F430000}"/>
    <cellStyle name="Normal 11 2 2 2 4 3" xfId="12484" xr:uid="{00000000-0005-0000-0000-000050430000}"/>
    <cellStyle name="Normal 11 2 2 2 5" xfId="1284" xr:uid="{00000000-0005-0000-0000-000051430000}"/>
    <cellStyle name="Normal 11 2 2 2 5 2" xfId="6443" xr:uid="{00000000-0005-0000-0000-000052430000}"/>
    <cellStyle name="Normal 11 2 2 2 5 2 2" xfId="15596" xr:uid="{00000000-0005-0000-0000-000053430000}"/>
    <cellStyle name="Normal 11 2 2 2 5 3" xfId="10438" xr:uid="{00000000-0005-0000-0000-000054430000}"/>
    <cellStyle name="Normal 11 2 2 2 6" xfId="6436" xr:uid="{00000000-0005-0000-0000-000055430000}"/>
    <cellStyle name="Normal 11 2 2 2 6 2" xfId="15589" xr:uid="{00000000-0005-0000-0000-000056430000}"/>
    <cellStyle name="Normal 11 2 2 2 7" xfId="9657" xr:uid="{00000000-0005-0000-0000-000057430000}"/>
    <cellStyle name="Normal 11 2 2 3" xfId="502" xr:uid="{00000000-0005-0000-0000-000058430000}"/>
    <cellStyle name="Normal 11 2 2 3 2" xfId="1825" xr:uid="{00000000-0005-0000-0000-000059430000}"/>
    <cellStyle name="Normal 11 2 2 3 2 2" xfId="6445" xr:uid="{00000000-0005-0000-0000-00005A430000}"/>
    <cellStyle name="Normal 11 2 2 3 2 2 2" xfId="15598" xr:uid="{00000000-0005-0000-0000-00005B430000}"/>
    <cellStyle name="Normal 11 2 2 3 2 3" xfId="10979" xr:uid="{00000000-0005-0000-0000-00005C430000}"/>
    <cellStyle name="Normal 11 2 2 3 3" xfId="3332" xr:uid="{00000000-0005-0000-0000-00005D430000}"/>
    <cellStyle name="Normal 11 2 2 3 3 2" xfId="6446" xr:uid="{00000000-0005-0000-0000-00005E430000}"/>
    <cellStyle name="Normal 11 2 2 3 3 2 2" xfId="15599" xr:uid="{00000000-0005-0000-0000-00005F430000}"/>
    <cellStyle name="Normal 11 2 2 3 3 3" xfId="12486" xr:uid="{00000000-0005-0000-0000-000060430000}"/>
    <cellStyle name="Normal 11 2 2 3 4" xfId="1286" xr:uid="{00000000-0005-0000-0000-000061430000}"/>
    <cellStyle name="Normal 11 2 2 3 4 2" xfId="6447" xr:uid="{00000000-0005-0000-0000-000062430000}"/>
    <cellStyle name="Normal 11 2 2 3 4 2 2" xfId="15600" xr:uid="{00000000-0005-0000-0000-000063430000}"/>
    <cellStyle name="Normal 11 2 2 3 4 3" xfId="10440" xr:uid="{00000000-0005-0000-0000-000064430000}"/>
    <cellStyle name="Normal 11 2 2 3 5" xfId="6444" xr:uid="{00000000-0005-0000-0000-000065430000}"/>
    <cellStyle name="Normal 11 2 2 3 5 2" xfId="15597" xr:uid="{00000000-0005-0000-0000-000066430000}"/>
    <cellStyle name="Normal 11 2 2 3 6" xfId="9659" xr:uid="{00000000-0005-0000-0000-000067430000}"/>
    <cellStyle name="Normal 11 2 2 4" xfId="1822" xr:uid="{00000000-0005-0000-0000-000068430000}"/>
    <cellStyle name="Normal 11 2 2 4 2" xfId="6448" xr:uid="{00000000-0005-0000-0000-000069430000}"/>
    <cellStyle name="Normal 11 2 2 4 2 2" xfId="15601" xr:uid="{00000000-0005-0000-0000-00006A430000}"/>
    <cellStyle name="Normal 11 2 2 4 3" xfId="10976" xr:uid="{00000000-0005-0000-0000-00006B430000}"/>
    <cellStyle name="Normal 11 2 2 5" xfId="3329" xr:uid="{00000000-0005-0000-0000-00006C430000}"/>
    <cellStyle name="Normal 11 2 2 5 2" xfId="6449" xr:uid="{00000000-0005-0000-0000-00006D430000}"/>
    <cellStyle name="Normal 11 2 2 5 2 2" xfId="15602" xr:uid="{00000000-0005-0000-0000-00006E430000}"/>
    <cellStyle name="Normal 11 2 2 5 3" xfId="12483" xr:uid="{00000000-0005-0000-0000-00006F430000}"/>
    <cellStyle name="Normal 11 2 2 6" xfId="1283" xr:uid="{00000000-0005-0000-0000-000070430000}"/>
    <cellStyle name="Normal 11 2 2 6 2" xfId="6450" xr:uid="{00000000-0005-0000-0000-000071430000}"/>
    <cellStyle name="Normal 11 2 2 6 2 2" xfId="15603" xr:uid="{00000000-0005-0000-0000-000072430000}"/>
    <cellStyle name="Normal 11 2 2 6 3" xfId="10437" xr:uid="{00000000-0005-0000-0000-000073430000}"/>
    <cellStyle name="Normal 11 2 2 7" xfId="6435" xr:uid="{00000000-0005-0000-0000-000074430000}"/>
    <cellStyle name="Normal 11 2 2 7 2" xfId="15588" xr:uid="{00000000-0005-0000-0000-000075430000}"/>
    <cellStyle name="Normal 11 2 2 8" xfId="9656" xr:uid="{00000000-0005-0000-0000-000076430000}"/>
    <cellStyle name="Normal 11 2 3" xfId="503" xr:uid="{00000000-0005-0000-0000-000077430000}"/>
    <cellStyle name="Normal 11 2 3 2" xfId="504" xr:uid="{00000000-0005-0000-0000-000078430000}"/>
    <cellStyle name="Normal 11 2 3 2 2" xfId="1827" xr:uid="{00000000-0005-0000-0000-000079430000}"/>
    <cellStyle name="Normal 11 2 3 2 2 2" xfId="6453" xr:uid="{00000000-0005-0000-0000-00007A430000}"/>
    <cellStyle name="Normal 11 2 3 2 2 2 2" xfId="15606" xr:uid="{00000000-0005-0000-0000-00007B430000}"/>
    <cellStyle name="Normal 11 2 3 2 2 3" xfId="10981" xr:uid="{00000000-0005-0000-0000-00007C430000}"/>
    <cellStyle name="Normal 11 2 3 2 3" xfId="3334" xr:uid="{00000000-0005-0000-0000-00007D430000}"/>
    <cellStyle name="Normal 11 2 3 2 3 2" xfId="6454" xr:uid="{00000000-0005-0000-0000-00007E430000}"/>
    <cellStyle name="Normal 11 2 3 2 3 2 2" xfId="15607" xr:uid="{00000000-0005-0000-0000-00007F430000}"/>
    <cellStyle name="Normal 11 2 3 2 3 3" xfId="12488" xr:uid="{00000000-0005-0000-0000-000080430000}"/>
    <cellStyle name="Normal 11 2 3 2 4" xfId="1288" xr:uid="{00000000-0005-0000-0000-000081430000}"/>
    <cellStyle name="Normal 11 2 3 2 4 2" xfId="6455" xr:uid="{00000000-0005-0000-0000-000082430000}"/>
    <cellStyle name="Normal 11 2 3 2 4 2 2" xfId="15608" xr:uid="{00000000-0005-0000-0000-000083430000}"/>
    <cellStyle name="Normal 11 2 3 2 4 3" xfId="10442" xr:uid="{00000000-0005-0000-0000-000084430000}"/>
    <cellStyle name="Normal 11 2 3 2 5" xfId="6452" xr:uid="{00000000-0005-0000-0000-000085430000}"/>
    <cellStyle name="Normal 11 2 3 2 5 2" xfId="15605" xr:uid="{00000000-0005-0000-0000-000086430000}"/>
    <cellStyle name="Normal 11 2 3 2 6" xfId="9661" xr:uid="{00000000-0005-0000-0000-000087430000}"/>
    <cellStyle name="Normal 11 2 3 3" xfId="1826" xr:uid="{00000000-0005-0000-0000-000088430000}"/>
    <cellStyle name="Normal 11 2 3 3 2" xfId="6456" xr:uid="{00000000-0005-0000-0000-000089430000}"/>
    <cellStyle name="Normal 11 2 3 3 2 2" xfId="15609" xr:uid="{00000000-0005-0000-0000-00008A430000}"/>
    <cellStyle name="Normal 11 2 3 3 3" xfId="10980" xr:uid="{00000000-0005-0000-0000-00008B430000}"/>
    <cellStyle name="Normal 11 2 3 4" xfId="3333" xr:uid="{00000000-0005-0000-0000-00008C430000}"/>
    <cellStyle name="Normal 11 2 3 4 2" xfId="6457" xr:uid="{00000000-0005-0000-0000-00008D430000}"/>
    <cellStyle name="Normal 11 2 3 4 2 2" xfId="15610" xr:uid="{00000000-0005-0000-0000-00008E430000}"/>
    <cellStyle name="Normal 11 2 3 4 3" xfId="12487" xr:uid="{00000000-0005-0000-0000-00008F430000}"/>
    <cellStyle name="Normal 11 2 3 5" xfId="1287" xr:uid="{00000000-0005-0000-0000-000090430000}"/>
    <cellStyle name="Normal 11 2 3 5 2" xfId="6458" xr:uid="{00000000-0005-0000-0000-000091430000}"/>
    <cellStyle name="Normal 11 2 3 5 2 2" xfId="15611" xr:uid="{00000000-0005-0000-0000-000092430000}"/>
    <cellStyle name="Normal 11 2 3 5 3" xfId="10441" xr:uid="{00000000-0005-0000-0000-000093430000}"/>
    <cellStyle name="Normal 11 2 3 6" xfId="6451" xr:uid="{00000000-0005-0000-0000-000094430000}"/>
    <cellStyle name="Normal 11 2 3 6 2" xfId="15604" xr:uid="{00000000-0005-0000-0000-000095430000}"/>
    <cellStyle name="Normal 11 2 3 7" xfId="9660" xr:uid="{00000000-0005-0000-0000-000096430000}"/>
    <cellStyle name="Normal 11 2 4" xfId="505" xr:uid="{00000000-0005-0000-0000-000097430000}"/>
    <cellStyle name="Normal 11 2 4 2" xfId="1828" xr:uid="{00000000-0005-0000-0000-000098430000}"/>
    <cellStyle name="Normal 11 2 4 2 2" xfId="6460" xr:uid="{00000000-0005-0000-0000-000099430000}"/>
    <cellStyle name="Normal 11 2 4 2 2 2" xfId="15613" xr:uid="{00000000-0005-0000-0000-00009A430000}"/>
    <cellStyle name="Normal 11 2 4 2 3" xfId="10982" xr:uid="{00000000-0005-0000-0000-00009B430000}"/>
    <cellStyle name="Normal 11 2 4 3" xfId="3335" xr:uid="{00000000-0005-0000-0000-00009C430000}"/>
    <cellStyle name="Normal 11 2 4 3 2" xfId="6461" xr:uid="{00000000-0005-0000-0000-00009D430000}"/>
    <cellStyle name="Normal 11 2 4 3 2 2" xfId="15614" xr:uid="{00000000-0005-0000-0000-00009E430000}"/>
    <cellStyle name="Normal 11 2 4 3 3" xfId="12489" xr:uid="{00000000-0005-0000-0000-00009F430000}"/>
    <cellStyle name="Normal 11 2 4 4" xfId="1289" xr:uid="{00000000-0005-0000-0000-0000A0430000}"/>
    <cellStyle name="Normal 11 2 4 4 2" xfId="6462" xr:uid="{00000000-0005-0000-0000-0000A1430000}"/>
    <cellStyle name="Normal 11 2 4 4 2 2" xfId="15615" xr:uid="{00000000-0005-0000-0000-0000A2430000}"/>
    <cellStyle name="Normal 11 2 4 4 3" xfId="10443" xr:uid="{00000000-0005-0000-0000-0000A3430000}"/>
    <cellStyle name="Normal 11 2 4 5" xfId="6459" xr:uid="{00000000-0005-0000-0000-0000A4430000}"/>
    <cellStyle name="Normal 11 2 4 5 2" xfId="15612" xr:uid="{00000000-0005-0000-0000-0000A5430000}"/>
    <cellStyle name="Normal 11 2 4 6" xfId="9662" xr:uid="{00000000-0005-0000-0000-0000A6430000}"/>
    <cellStyle name="Normal 11 2 5" xfId="1821" xr:uid="{00000000-0005-0000-0000-0000A7430000}"/>
    <cellStyle name="Normal 11 2 5 2" xfId="6463" xr:uid="{00000000-0005-0000-0000-0000A8430000}"/>
    <cellStyle name="Normal 11 2 5 2 2" xfId="15616" xr:uid="{00000000-0005-0000-0000-0000A9430000}"/>
    <cellStyle name="Normal 11 2 5 3" xfId="10975" xr:uid="{00000000-0005-0000-0000-0000AA430000}"/>
    <cellStyle name="Normal 11 2 6" xfId="3328" xr:uid="{00000000-0005-0000-0000-0000AB430000}"/>
    <cellStyle name="Normal 11 2 6 2" xfId="6464" xr:uid="{00000000-0005-0000-0000-0000AC430000}"/>
    <cellStyle name="Normal 11 2 6 2 2" xfId="15617" xr:uid="{00000000-0005-0000-0000-0000AD430000}"/>
    <cellStyle name="Normal 11 2 6 3" xfId="12482" xr:uid="{00000000-0005-0000-0000-0000AE430000}"/>
    <cellStyle name="Normal 11 2 7" xfId="1282" xr:uid="{00000000-0005-0000-0000-0000AF430000}"/>
    <cellStyle name="Normal 11 2 7 2" xfId="6465" xr:uid="{00000000-0005-0000-0000-0000B0430000}"/>
    <cellStyle name="Normal 11 2 7 2 2" xfId="15618" xr:uid="{00000000-0005-0000-0000-0000B1430000}"/>
    <cellStyle name="Normal 11 2 7 3" xfId="10436" xr:uid="{00000000-0005-0000-0000-0000B2430000}"/>
    <cellStyle name="Normal 11 2 8" xfId="6434" xr:uid="{00000000-0005-0000-0000-0000B3430000}"/>
    <cellStyle name="Normal 11 2 8 2" xfId="15587" xr:uid="{00000000-0005-0000-0000-0000B4430000}"/>
    <cellStyle name="Normal 11 2 9" xfId="9655" xr:uid="{00000000-0005-0000-0000-0000B5430000}"/>
    <cellStyle name="Normal 11 3" xfId="506" xr:uid="{00000000-0005-0000-0000-0000B6430000}"/>
    <cellStyle name="Normal 11 4" xfId="507" xr:uid="{00000000-0005-0000-0000-0000B7430000}"/>
    <cellStyle name="Normal 11 5" xfId="508" xr:uid="{00000000-0005-0000-0000-0000B8430000}"/>
    <cellStyle name="Normal 11 5 2" xfId="509" xr:uid="{00000000-0005-0000-0000-0000B9430000}"/>
    <cellStyle name="Normal 11 5 2 2" xfId="1830" xr:uid="{00000000-0005-0000-0000-0000BA430000}"/>
    <cellStyle name="Normal 11 5 2 2 2" xfId="6468" xr:uid="{00000000-0005-0000-0000-0000BB430000}"/>
    <cellStyle name="Normal 11 5 2 2 2 2" xfId="15621" xr:uid="{00000000-0005-0000-0000-0000BC430000}"/>
    <cellStyle name="Normal 11 5 2 2 3" xfId="10984" xr:uid="{00000000-0005-0000-0000-0000BD430000}"/>
    <cellStyle name="Normal 11 5 2 3" xfId="3337" xr:uid="{00000000-0005-0000-0000-0000BE430000}"/>
    <cellStyle name="Normal 11 5 2 3 2" xfId="6469" xr:uid="{00000000-0005-0000-0000-0000BF430000}"/>
    <cellStyle name="Normal 11 5 2 3 2 2" xfId="15622" xr:uid="{00000000-0005-0000-0000-0000C0430000}"/>
    <cellStyle name="Normal 11 5 2 3 3" xfId="12491" xr:uid="{00000000-0005-0000-0000-0000C1430000}"/>
    <cellStyle name="Normal 11 5 2 4" xfId="1291" xr:uid="{00000000-0005-0000-0000-0000C2430000}"/>
    <cellStyle name="Normal 11 5 2 4 2" xfId="6470" xr:uid="{00000000-0005-0000-0000-0000C3430000}"/>
    <cellStyle name="Normal 11 5 2 4 2 2" xfId="15623" xr:uid="{00000000-0005-0000-0000-0000C4430000}"/>
    <cellStyle name="Normal 11 5 2 4 3" xfId="10445" xr:uid="{00000000-0005-0000-0000-0000C5430000}"/>
    <cellStyle name="Normal 11 5 2 5" xfId="6467" xr:uid="{00000000-0005-0000-0000-0000C6430000}"/>
    <cellStyle name="Normal 11 5 2 5 2" xfId="15620" xr:uid="{00000000-0005-0000-0000-0000C7430000}"/>
    <cellStyle name="Normal 11 5 2 6" xfId="9666" xr:uid="{00000000-0005-0000-0000-0000C8430000}"/>
    <cellStyle name="Normal 11 5 3" xfId="1829" xr:uid="{00000000-0005-0000-0000-0000C9430000}"/>
    <cellStyle name="Normal 11 5 3 2" xfId="6471" xr:uid="{00000000-0005-0000-0000-0000CA430000}"/>
    <cellStyle name="Normal 11 5 3 2 2" xfId="15624" xr:uid="{00000000-0005-0000-0000-0000CB430000}"/>
    <cellStyle name="Normal 11 5 3 3" xfId="10983" xr:uid="{00000000-0005-0000-0000-0000CC430000}"/>
    <cellStyle name="Normal 11 5 4" xfId="3336" xr:uid="{00000000-0005-0000-0000-0000CD430000}"/>
    <cellStyle name="Normal 11 5 4 2" xfId="6472" xr:uid="{00000000-0005-0000-0000-0000CE430000}"/>
    <cellStyle name="Normal 11 5 4 2 2" xfId="15625" xr:uid="{00000000-0005-0000-0000-0000CF430000}"/>
    <cellStyle name="Normal 11 5 4 3" xfId="12490" xr:uid="{00000000-0005-0000-0000-0000D0430000}"/>
    <cellStyle name="Normal 11 5 5" xfId="1290" xr:uid="{00000000-0005-0000-0000-0000D1430000}"/>
    <cellStyle name="Normal 11 5 5 2" xfId="6473" xr:uid="{00000000-0005-0000-0000-0000D2430000}"/>
    <cellStyle name="Normal 11 5 5 2 2" xfId="15626" xr:uid="{00000000-0005-0000-0000-0000D3430000}"/>
    <cellStyle name="Normal 11 5 5 3" xfId="10444" xr:uid="{00000000-0005-0000-0000-0000D4430000}"/>
    <cellStyle name="Normal 11 5 6" xfId="6466" xr:uid="{00000000-0005-0000-0000-0000D5430000}"/>
    <cellStyle name="Normal 11 5 6 2" xfId="15619" xr:uid="{00000000-0005-0000-0000-0000D6430000}"/>
    <cellStyle name="Normal 11 5 7" xfId="9665" xr:uid="{00000000-0005-0000-0000-0000D7430000}"/>
    <cellStyle name="Normal 11 6" xfId="510" xr:uid="{00000000-0005-0000-0000-0000D8430000}"/>
    <cellStyle name="Normal 12" xfId="98" xr:uid="{00000000-0005-0000-0000-0000D9430000}"/>
    <cellStyle name="Normal 12 2" xfId="511" xr:uid="{00000000-0005-0000-0000-0000DA430000}"/>
    <cellStyle name="Normal 12 2 10" xfId="9668" xr:uid="{00000000-0005-0000-0000-0000DB430000}"/>
    <cellStyle name="Normal 12 2 2" xfId="512" xr:uid="{00000000-0005-0000-0000-0000DC430000}"/>
    <cellStyle name="Normal 12 2 2 2" xfId="513" xr:uid="{00000000-0005-0000-0000-0000DD430000}"/>
    <cellStyle name="Normal 12 2 3" xfId="514" xr:uid="{00000000-0005-0000-0000-0000DE430000}"/>
    <cellStyle name="Normal 12 2 3 2" xfId="515" xr:uid="{00000000-0005-0000-0000-0000DF430000}"/>
    <cellStyle name="Normal 12 2 3 2 2" xfId="1836" xr:uid="{00000000-0005-0000-0000-0000E0430000}"/>
    <cellStyle name="Normal 12 2 3 2 2 2" xfId="6478" xr:uid="{00000000-0005-0000-0000-0000E1430000}"/>
    <cellStyle name="Normal 12 2 3 2 2 2 2" xfId="15631" xr:uid="{00000000-0005-0000-0000-0000E2430000}"/>
    <cellStyle name="Normal 12 2 3 2 2 3" xfId="10990" xr:uid="{00000000-0005-0000-0000-0000E3430000}"/>
    <cellStyle name="Normal 12 2 3 2 3" xfId="3340" xr:uid="{00000000-0005-0000-0000-0000E4430000}"/>
    <cellStyle name="Normal 12 2 3 2 3 2" xfId="6479" xr:uid="{00000000-0005-0000-0000-0000E5430000}"/>
    <cellStyle name="Normal 12 2 3 2 3 2 2" xfId="15632" xr:uid="{00000000-0005-0000-0000-0000E6430000}"/>
    <cellStyle name="Normal 12 2 3 2 3 3" xfId="12494" xr:uid="{00000000-0005-0000-0000-0000E7430000}"/>
    <cellStyle name="Normal 12 2 3 2 4" xfId="1294" xr:uid="{00000000-0005-0000-0000-0000E8430000}"/>
    <cellStyle name="Normal 12 2 3 2 4 2" xfId="6480" xr:uid="{00000000-0005-0000-0000-0000E9430000}"/>
    <cellStyle name="Normal 12 2 3 2 4 2 2" xfId="15633" xr:uid="{00000000-0005-0000-0000-0000EA430000}"/>
    <cellStyle name="Normal 12 2 3 2 4 3" xfId="10448" xr:uid="{00000000-0005-0000-0000-0000EB430000}"/>
    <cellStyle name="Normal 12 2 3 2 5" xfId="6477" xr:uid="{00000000-0005-0000-0000-0000EC430000}"/>
    <cellStyle name="Normal 12 2 3 2 5 2" xfId="15630" xr:uid="{00000000-0005-0000-0000-0000ED430000}"/>
    <cellStyle name="Normal 12 2 3 2 6" xfId="9672" xr:uid="{00000000-0005-0000-0000-0000EE430000}"/>
    <cellStyle name="Normal 12 2 3 3" xfId="1835" xr:uid="{00000000-0005-0000-0000-0000EF430000}"/>
    <cellStyle name="Normal 12 2 3 3 2" xfId="6481" xr:uid="{00000000-0005-0000-0000-0000F0430000}"/>
    <cellStyle name="Normal 12 2 3 3 2 2" xfId="15634" xr:uid="{00000000-0005-0000-0000-0000F1430000}"/>
    <cellStyle name="Normal 12 2 3 3 3" xfId="10989" xr:uid="{00000000-0005-0000-0000-0000F2430000}"/>
    <cellStyle name="Normal 12 2 3 4" xfId="3339" xr:uid="{00000000-0005-0000-0000-0000F3430000}"/>
    <cellStyle name="Normal 12 2 3 4 2" xfId="6482" xr:uid="{00000000-0005-0000-0000-0000F4430000}"/>
    <cellStyle name="Normal 12 2 3 4 2 2" xfId="15635" xr:uid="{00000000-0005-0000-0000-0000F5430000}"/>
    <cellStyle name="Normal 12 2 3 4 3" xfId="12493" xr:uid="{00000000-0005-0000-0000-0000F6430000}"/>
    <cellStyle name="Normal 12 2 3 5" xfId="1293" xr:uid="{00000000-0005-0000-0000-0000F7430000}"/>
    <cellStyle name="Normal 12 2 3 5 2" xfId="6483" xr:uid="{00000000-0005-0000-0000-0000F8430000}"/>
    <cellStyle name="Normal 12 2 3 5 2 2" xfId="15636" xr:uid="{00000000-0005-0000-0000-0000F9430000}"/>
    <cellStyle name="Normal 12 2 3 5 3" xfId="10447" xr:uid="{00000000-0005-0000-0000-0000FA430000}"/>
    <cellStyle name="Normal 12 2 3 6" xfId="6476" xr:uid="{00000000-0005-0000-0000-0000FB430000}"/>
    <cellStyle name="Normal 12 2 3 6 2" xfId="15629" xr:uid="{00000000-0005-0000-0000-0000FC430000}"/>
    <cellStyle name="Normal 12 2 3 7" xfId="9671" xr:uid="{00000000-0005-0000-0000-0000FD430000}"/>
    <cellStyle name="Normal 12 2 4" xfId="516" xr:uid="{00000000-0005-0000-0000-0000FE430000}"/>
    <cellStyle name="Normal 12 2 4 2" xfId="1837" xr:uid="{00000000-0005-0000-0000-0000FF430000}"/>
    <cellStyle name="Normal 12 2 4 2 2" xfId="6485" xr:uid="{00000000-0005-0000-0000-000000440000}"/>
    <cellStyle name="Normal 12 2 4 2 2 2" xfId="15638" xr:uid="{00000000-0005-0000-0000-000001440000}"/>
    <cellStyle name="Normal 12 2 4 2 3" xfId="10991" xr:uid="{00000000-0005-0000-0000-000002440000}"/>
    <cellStyle name="Normal 12 2 4 3" xfId="3341" xr:uid="{00000000-0005-0000-0000-000003440000}"/>
    <cellStyle name="Normal 12 2 4 3 2" xfId="6486" xr:uid="{00000000-0005-0000-0000-000004440000}"/>
    <cellStyle name="Normal 12 2 4 3 2 2" xfId="15639" xr:uid="{00000000-0005-0000-0000-000005440000}"/>
    <cellStyle name="Normal 12 2 4 3 3" xfId="12495" xr:uid="{00000000-0005-0000-0000-000006440000}"/>
    <cellStyle name="Normal 12 2 4 4" xfId="1295" xr:uid="{00000000-0005-0000-0000-000007440000}"/>
    <cellStyle name="Normal 12 2 4 4 2" xfId="6487" xr:uid="{00000000-0005-0000-0000-000008440000}"/>
    <cellStyle name="Normal 12 2 4 4 2 2" xfId="15640" xr:uid="{00000000-0005-0000-0000-000009440000}"/>
    <cellStyle name="Normal 12 2 4 4 3" xfId="10449" xr:uid="{00000000-0005-0000-0000-00000A440000}"/>
    <cellStyle name="Normal 12 2 4 5" xfId="6484" xr:uid="{00000000-0005-0000-0000-00000B440000}"/>
    <cellStyle name="Normal 12 2 4 5 2" xfId="15637" xr:uid="{00000000-0005-0000-0000-00000C440000}"/>
    <cellStyle name="Normal 12 2 4 6" xfId="9673" xr:uid="{00000000-0005-0000-0000-00000D440000}"/>
    <cellStyle name="Normal 12 2 5" xfId="517" xr:uid="{00000000-0005-0000-0000-00000E440000}"/>
    <cellStyle name="Normal 12 2 6" xfId="1832" xr:uid="{00000000-0005-0000-0000-00000F440000}"/>
    <cellStyle name="Normal 12 2 6 2" xfId="6488" xr:uid="{00000000-0005-0000-0000-000010440000}"/>
    <cellStyle name="Normal 12 2 6 2 2" xfId="15641" xr:uid="{00000000-0005-0000-0000-000011440000}"/>
    <cellStyle name="Normal 12 2 6 3" xfId="10986" xr:uid="{00000000-0005-0000-0000-000012440000}"/>
    <cellStyle name="Normal 12 2 7" xfId="3338" xr:uid="{00000000-0005-0000-0000-000013440000}"/>
    <cellStyle name="Normal 12 2 7 2" xfId="6489" xr:uid="{00000000-0005-0000-0000-000014440000}"/>
    <cellStyle name="Normal 12 2 7 2 2" xfId="15642" xr:uid="{00000000-0005-0000-0000-000015440000}"/>
    <cellStyle name="Normal 12 2 7 3" xfId="12492" xr:uid="{00000000-0005-0000-0000-000016440000}"/>
    <cellStyle name="Normal 12 2 8" xfId="1292" xr:uid="{00000000-0005-0000-0000-000017440000}"/>
    <cellStyle name="Normal 12 2 8 2" xfId="6490" xr:uid="{00000000-0005-0000-0000-000018440000}"/>
    <cellStyle name="Normal 12 2 8 2 2" xfId="15643" xr:uid="{00000000-0005-0000-0000-000019440000}"/>
    <cellStyle name="Normal 12 2 8 3" xfId="10446" xr:uid="{00000000-0005-0000-0000-00001A440000}"/>
    <cellStyle name="Normal 12 2 9" xfId="6475" xr:uid="{00000000-0005-0000-0000-00001B440000}"/>
    <cellStyle name="Normal 12 2 9 2" xfId="15628" xr:uid="{00000000-0005-0000-0000-00001C440000}"/>
    <cellStyle name="Normal 12 3" xfId="518" xr:uid="{00000000-0005-0000-0000-00001D440000}"/>
    <cellStyle name="Normal 12 3 10" xfId="6491" xr:uid="{00000000-0005-0000-0000-00001E440000}"/>
    <cellStyle name="Normal 12 3 10 2" xfId="15644" xr:uid="{00000000-0005-0000-0000-00001F440000}"/>
    <cellStyle name="Normal 12 3 2" xfId="519" xr:uid="{00000000-0005-0000-0000-000020440000}"/>
    <cellStyle name="Normal 12 3 2 2" xfId="520" xr:uid="{00000000-0005-0000-0000-000021440000}"/>
    <cellStyle name="Normal 12 3 2 2 2" xfId="521" xr:uid="{00000000-0005-0000-0000-000022440000}"/>
    <cellStyle name="Normal 12 3 2 2 2 2" xfId="1841" xr:uid="{00000000-0005-0000-0000-000023440000}"/>
    <cellStyle name="Normal 12 3 2 2 2 2 2" xfId="6495" xr:uid="{00000000-0005-0000-0000-000024440000}"/>
    <cellStyle name="Normal 12 3 2 2 2 2 2 2" xfId="15648" xr:uid="{00000000-0005-0000-0000-000025440000}"/>
    <cellStyle name="Normal 12 3 2 2 2 2 3" xfId="10995" xr:uid="{00000000-0005-0000-0000-000026440000}"/>
    <cellStyle name="Normal 12 3 2 2 2 3" xfId="3345" xr:uid="{00000000-0005-0000-0000-000027440000}"/>
    <cellStyle name="Normal 12 3 2 2 2 3 2" xfId="6496" xr:uid="{00000000-0005-0000-0000-000028440000}"/>
    <cellStyle name="Normal 12 3 2 2 2 3 2 2" xfId="15649" xr:uid="{00000000-0005-0000-0000-000029440000}"/>
    <cellStyle name="Normal 12 3 2 2 2 3 3" xfId="12499" xr:uid="{00000000-0005-0000-0000-00002A440000}"/>
    <cellStyle name="Normal 12 3 2 2 2 4" xfId="1299" xr:uid="{00000000-0005-0000-0000-00002B440000}"/>
    <cellStyle name="Normal 12 3 2 2 2 4 2" xfId="6497" xr:uid="{00000000-0005-0000-0000-00002C440000}"/>
    <cellStyle name="Normal 12 3 2 2 2 4 2 2" xfId="15650" xr:uid="{00000000-0005-0000-0000-00002D440000}"/>
    <cellStyle name="Normal 12 3 2 2 2 4 3" xfId="10453" xr:uid="{00000000-0005-0000-0000-00002E440000}"/>
    <cellStyle name="Normal 12 3 2 2 2 5" xfId="6494" xr:uid="{00000000-0005-0000-0000-00002F440000}"/>
    <cellStyle name="Normal 12 3 2 2 2 5 2" xfId="15647" xr:uid="{00000000-0005-0000-0000-000030440000}"/>
    <cellStyle name="Normal 12 3 2 2 2 6" xfId="9678" xr:uid="{00000000-0005-0000-0000-000031440000}"/>
    <cellStyle name="Normal 12 3 2 2 3" xfId="1840" xr:uid="{00000000-0005-0000-0000-000032440000}"/>
    <cellStyle name="Normal 12 3 2 2 3 2" xfId="6498" xr:uid="{00000000-0005-0000-0000-000033440000}"/>
    <cellStyle name="Normal 12 3 2 2 3 2 2" xfId="15651" xr:uid="{00000000-0005-0000-0000-000034440000}"/>
    <cellStyle name="Normal 12 3 2 2 3 3" xfId="10994" xr:uid="{00000000-0005-0000-0000-000035440000}"/>
    <cellStyle name="Normal 12 3 2 2 4" xfId="3344" xr:uid="{00000000-0005-0000-0000-000036440000}"/>
    <cellStyle name="Normal 12 3 2 2 4 2" xfId="6499" xr:uid="{00000000-0005-0000-0000-000037440000}"/>
    <cellStyle name="Normal 12 3 2 2 4 2 2" xfId="15652" xr:uid="{00000000-0005-0000-0000-000038440000}"/>
    <cellStyle name="Normal 12 3 2 2 4 3" xfId="12498" xr:uid="{00000000-0005-0000-0000-000039440000}"/>
    <cellStyle name="Normal 12 3 2 2 5" xfId="1298" xr:uid="{00000000-0005-0000-0000-00003A440000}"/>
    <cellStyle name="Normal 12 3 2 2 5 2" xfId="6500" xr:uid="{00000000-0005-0000-0000-00003B440000}"/>
    <cellStyle name="Normal 12 3 2 2 5 2 2" xfId="15653" xr:uid="{00000000-0005-0000-0000-00003C440000}"/>
    <cellStyle name="Normal 12 3 2 2 5 3" xfId="10452" xr:uid="{00000000-0005-0000-0000-00003D440000}"/>
    <cellStyle name="Normal 12 3 2 2 6" xfId="6493" xr:uid="{00000000-0005-0000-0000-00003E440000}"/>
    <cellStyle name="Normal 12 3 2 2 6 2" xfId="15646" xr:uid="{00000000-0005-0000-0000-00003F440000}"/>
    <cellStyle name="Normal 12 3 2 2 7" xfId="9677" xr:uid="{00000000-0005-0000-0000-000040440000}"/>
    <cellStyle name="Normal 12 3 2 3" xfId="522" xr:uid="{00000000-0005-0000-0000-000041440000}"/>
    <cellStyle name="Normal 12 3 2 3 2" xfId="1842" xr:uid="{00000000-0005-0000-0000-000042440000}"/>
    <cellStyle name="Normal 12 3 2 3 2 2" xfId="6502" xr:uid="{00000000-0005-0000-0000-000043440000}"/>
    <cellStyle name="Normal 12 3 2 3 2 2 2" xfId="15655" xr:uid="{00000000-0005-0000-0000-000044440000}"/>
    <cellStyle name="Normal 12 3 2 3 2 3" xfId="10996" xr:uid="{00000000-0005-0000-0000-000045440000}"/>
    <cellStyle name="Normal 12 3 2 3 3" xfId="3346" xr:uid="{00000000-0005-0000-0000-000046440000}"/>
    <cellStyle name="Normal 12 3 2 3 3 2" xfId="6503" xr:uid="{00000000-0005-0000-0000-000047440000}"/>
    <cellStyle name="Normal 12 3 2 3 3 2 2" xfId="15656" xr:uid="{00000000-0005-0000-0000-000048440000}"/>
    <cellStyle name="Normal 12 3 2 3 3 3" xfId="12500" xr:uid="{00000000-0005-0000-0000-000049440000}"/>
    <cellStyle name="Normal 12 3 2 3 4" xfId="1300" xr:uid="{00000000-0005-0000-0000-00004A440000}"/>
    <cellStyle name="Normal 12 3 2 3 4 2" xfId="6504" xr:uid="{00000000-0005-0000-0000-00004B440000}"/>
    <cellStyle name="Normal 12 3 2 3 4 2 2" xfId="15657" xr:uid="{00000000-0005-0000-0000-00004C440000}"/>
    <cellStyle name="Normal 12 3 2 3 4 3" xfId="10454" xr:uid="{00000000-0005-0000-0000-00004D440000}"/>
    <cellStyle name="Normal 12 3 2 3 5" xfId="6501" xr:uid="{00000000-0005-0000-0000-00004E440000}"/>
    <cellStyle name="Normal 12 3 2 3 5 2" xfId="15654" xr:uid="{00000000-0005-0000-0000-00004F440000}"/>
    <cellStyle name="Normal 12 3 2 3 6" xfId="9679" xr:uid="{00000000-0005-0000-0000-000050440000}"/>
    <cellStyle name="Normal 12 3 2 4" xfId="1839" xr:uid="{00000000-0005-0000-0000-000051440000}"/>
    <cellStyle name="Normal 12 3 2 4 2" xfId="6505" xr:uid="{00000000-0005-0000-0000-000052440000}"/>
    <cellStyle name="Normal 12 3 2 4 2 2" xfId="15658" xr:uid="{00000000-0005-0000-0000-000053440000}"/>
    <cellStyle name="Normal 12 3 2 4 3" xfId="10993" xr:uid="{00000000-0005-0000-0000-000054440000}"/>
    <cellStyle name="Normal 12 3 2 5" xfId="3343" xr:uid="{00000000-0005-0000-0000-000055440000}"/>
    <cellStyle name="Normal 12 3 2 5 2" xfId="6506" xr:uid="{00000000-0005-0000-0000-000056440000}"/>
    <cellStyle name="Normal 12 3 2 5 2 2" xfId="15659" xr:uid="{00000000-0005-0000-0000-000057440000}"/>
    <cellStyle name="Normal 12 3 2 5 3" xfId="12497" xr:uid="{00000000-0005-0000-0000-000058440000}"/>
    <cellStyle name="Normal 12 3 2 6" xfId="1297" xr:uid="{00000000-0005-0000-0000-000059440000}"/>
    <cellStyle name="Normal 12 3 2 6 2" xfId="6507" xr:uid="{00000000-0005-0000-0000-00005A440000}"/>
    <cellStyle name="Normal 12 3 2 6 2 2" xfId="15660" xr:uid="{00000000-0005-0000-0000-00005B440000}"/>
    <cellStyle name="Normal 12 3 2 6 3" xfId="10451" xr:uid="{00000000-0005-0000-0000-00005C440000}"/>
    <cellStyle name="Normal 12 3 2 7" xfId="6492" xr:uid="{00000000-0005-0000-0000-00005D440000}"/>
    <cellStyle name="Normal 12 3 2 7 2" xfId="15645" xr:uid="{00000000-0005-0000-0000-00005E440000}"/>
    <cellStyle name="Normal 12 3 2 8" xfId="9676" xr:uid="{00000000-0005-0000-0000-00005F440000}"/>
    <cellStyle name="Normal 12 3 3" xfId="523" xr:uid="{00000000-0005-0000-0000-000060440000}"/>
    <cellStyle name="Normal 12 3 3 2" xfId="524" xr:uid="{00000000-0005-0000-0000-000061440000}"/>
    <cellStyle name="Normal 12 3 3 2 2" xfId="525" xr:uid="{00000000-0005-0000-0000-000062440000}"/>
    <cellStyle name="Normal 12 3 3 2 2 2" xfId="1845" xr:uid="{00000000-0005-0000-0000-000063440000}"/>
    <cellStyle name="Normal 12 3 3 2 2 2 2" xfId="6511" xr:uid="{00000000-0005-0000-0000-000064440000}"/>
    <cellStyle name="Normal 12 3 3 2 2 2 2 2" xfId="15664" xr:uid="{00000000-0005-0000-0000-000065440000}"/>
    <cellStyle name="Normal 12 3 3 2 2 2 3" xfId="10999" xr:uid="{00000000-0005-0000-0000-000066440000}"/>
    <cellStyle name="Normal 12 3 3 2 2 3" xfId="3349" xr:uid="{00000000-0005-0000-0000-000067440000}"/>
    <cellStyle name="Normal 12 3 3 2 2 3 2" xfId="6512" xr:uid="{00000000-0005-0000-0000-000068440000}"/>
    <cellStyle name="Normal 12 3 3 2 2 3 2 2" xfId="15665" xr:uid="{00000000-0005-0000-0000-000069440000}"/>
    <cellStyle name="Normal 12 3 3 2 2 3 3" xfId="12503" xr:uid="{00000000-0005-0000-0000-00006A440000}"/>
    <cellStyle name="Normal 12 3 3 2 2 4" xfId="1303" xr:uid="{00000000-0005-0000-0000-00006B440000}"/>
    <cellStyle name="Normal 12 3 3 2 2 4 2" xfId="6513" xr:uid="{00000000-0005-0000-0000-00006C440000}"/>
    <cellStyle name="Normal 12 3 3 2 2 4 2 2" xfId="15666" xr:uid="{00000000-0005-0000-0000-00006D440000}"/>
    <cellStyle name="Normal 12 3 3 2 2 4 3" xfId="10457" xr:uid="{00000000-0005-0000-0000-00006E440000}"/>
    <cellStyle name="Normal 12 3 3 2 2 5" xfId="6510" xr:uid="{00000000-0005-0000-0000-00006F440000}"/>
    <cellStyle name="Normal 12 3 3 2 2 5 2" xfId="15663" xr:uid="{00000000-0005-0000-0000-000070440000}"/>
    <cellStyle name="Normal 12 3 3 2 2 6" xfId="9682" xr:uid="{00000000-0005-0000-0000-000071440000}"/>
    <cellStyle name="Normal 12 3 3 2 3" xfId="1844" xr:uid="{00000000-0005-0000-0000-000072440000}"/>
    <cellStyle name="Normal 12 3 3 2 3 2" xfId="6514" xr:uid="{00000000-0005-0000-0000-000073440000}"/>
    <cellStyle name="Normal 12 3 3 2 3 2 2" xfId="15667" xr:uid="{00000000-0005-0000-0000-000074440000}"/>
    <cellStyle name="Normal 12 3 3 2 3 3" xfId="10998" xr:uid="{00000000-0005-0000-0000-000075440000}"/>
    <cellStyle name="Normal 12 3 3 2 4" xfId="3348" xr:uid="{00000000-0005-0000-0000-000076440000}"/>
    <cellStyle name="Normal 12 3 3 2 4 2" xfId="6515" xr:uid="{00000000-0005-0000-0000-000077440000}"/>
    <cellStyle name="Normal 12 3 3 2 4 2 2" xfId="15668" xr:uid="{00000000-0005-0000-0000-000078440000}"/>
    <cellStyle name="Normal 12 3 3 2 4 3" xfId="12502" xr:uid="{00000000-0005-0000-0000-000079440000}"/>
    <cellStyle name="Normal 12 3 3 2 5" xfId="1302" xr:uid="{00000000-0005-0000-0000-00007A440000}"/>
    <cellStyle name="Normal 12 3 3 2 5 2" xfId="6516" xr:uid="{00000000-0005-0000-0000-00007B440000}"/>
    <cellStyle name="Normal 12 3 3 2 5 2 2" xfId="15669" xr:uid="{00000000-0005-0000-0000-00007C440000}"/>
    <cellStyle name="Normal 12 3 3 2 5 3" xfId="10456" xr:uid="{00000000-0005-0000-0000-00007D440000}"/>
    <cellStyle name="Normal 12 3 3 2 6" xfId="6509" xr:uid="{00000000-0005-0000-0000-00007E440000}"/>
    <cellStyle name="Normal 12 3 3 2 6 2" xfId="15662" xr:uid="{00000000-0005-0000-0000-00007F440000}"/>
    <cellStyle name="Normal 12 3 3 2 7" xfId="9681" xr:uid="{00000000-0005-0000-0000-000080440000}"/>
    <cellStyle name="Normal 12 3 3 3" xfId="526" xr:uid="{00000000-0005-0000-0000-000081440000}"/>
    <cellStyle name="Normal 12 3 3 3 2" xfId="1846" xr:uid="{00000000-0005-0000-0000-000082440000}"/>
    <cellStyle name="Normal 12 3 3 3 2 2" xfId="6518" xr:uid="{00000000-0005-0000-0000-000083440000}"/>
    <cellStyle name="Normal 12 3 3 3 2 2 2" xfId="15671" xr:uid="{00000000-0005-0000-0000-000084440000}"/>
    <cellStyle name="Normal 12 3 3 3 2 3" xfId="11000" xr:uid="{00000000-0005-0000-0000-000085440000}"/>
    <cellStyle name="Normal 12 3 3 3 3" xfId="3350" xr:uid="{00000000-0005-0000-0000-000086440000}"/>
    <cellStyle name="Normal 12 3 3 3 3 2" xfId="6519" xr:uid="{00000000-0005-0000-0000-000087440000}"/>
    <cellStyle name="Normal 12 3 3 3 3 2 2" xfId="15672" xr:uid="{00000000-0005-0000-0000-000088440000}"/>
    <cellStyle name="Normal 12 3 3 3 3 3" xfId="12504" xr:uid="{00000000-0005-0000-0000-000089440000}"/>
    <cellStyle name="Normal 12 3 3 3 4" xfId="1304" xr:uid="{00000000-0005-0000-0000-00008A440000}"/>
    <cellStyle name="Normal 12 3 3 3 4 2" xfId="6520" xr:uid="{00000000-0005-0000-0000-00008B440000}"/>
    <cellStyle name="Normal 12 3 3 3 4 2 2" xfId="15673" xr:uid="{00000000-0005-0000-0000-00008C440000}"/>
    <cellStyle name="Normal 12 3 3 3 4 3" xfId="10458" xr:uid="{00000000-0005-0000-0000-00008D440000}"/>
    <cellStyle name="Normal 12 3 3 3 5" xfId="6517" xr:uid="{00000000-0005-0000-0000-00008E440000}"/>
    <cellStyle name="Normal 12 3 3 3 5 2" xfId="15670" xr:uid="{00000000-0005-0000-0000-00008F440000}"/>
    <cellStyle name="Normal 12 3 3 3 6" xfId="9683" xr:uid="{00000000-0005-0000-0000-000090440000}"/>
    <cellStyle name="Normal 12 3 3 4" xfId="1843" xr:uid="{00000000-0005-0000-0000-000091440000}"/>
    <cellStyle name="Normal 12 3 3 4 2" xfId="6521" xr:uid="{00000000-0005-0000-0000-000092440000}"/>
    <cellStyle name="Normal 12 3 3 4 2 2" xfId="15674" xr:uid="{00000000-0005-0000-0000-000093440000}"/>
    <cellStyle name="Normal 12 3 3 4 3" xfId="10997" xr:uid="{00000000-0005-0000-0000-000094440000}"/>
    <cellStyle name="Normal 12 3 3 5" xfId="3347" xr:uid="{00000000-0005-0000-0000-000095440000}"/>
    <cellStyle name="Normal 12 3 3 5 2" xfId="6522" xr:uid="{00000000-0005-0000-0000-000096440000}"/>
    <cellStyle name="Normal 12 3 3 5 2 2" xfId="15675" xr:uid="{00000000-0005-0000-0000-000097440000}"/>
    <cellStyle name="Normal 12 3 3 5 3" xfId="12501" xr:uid="{00000000-0005-0000-0000-000098440000}"/>
    <cellStyle name="Normal 12 3 3 6" xfId="1301" xr:uid="{00000000-0005-0000-0000-000099440000}"/>
    <cellStyle name="Normal 12 3 3 6 2" xfId="6523" xr:uid="{00000000-0005-0000-0000-00009A440000}"/>
    <cellStyle name="Normal 12 3 3 6 2 2" xfId="15676" xr:uid="{00000000-0005-0000-0000-00009B440000}"/>
    <cellStyle name="Normal 12 3 3 6 3" xfId="10455" xr:uid="{00000000-0005-0000-0000-00009C440000}"/>
    <cellStyle name="Normal 12 3 3 7" xfId="6508" xr:uid="{00000000-0005-0000-0000-00009D440000}"/>
    <cellStyle name="Normal 12 3 3 7 2" xfId="15661" xr:uid="{00000000-0005-0000-0000-00009E440000}"/>
    <cellStyle name="Normal 12 3 3 8" xfId="9680" xr:uid="{00000000-0005-0000-0000-00009F440000}"/>
    <cellStyle name="Normal 12 3 4" xfId="527" xr:uid="{00000000-0005-0000-0000-0000A0440000}"/>
    <cellStyle name="Normal 12 3 4 2" xfId="528" xr:uid="{00000000-0005-0000-0000-0000A1440000}"/>
    <cellStyle name="Normal 12 3 4 2 2" xfId="1848" xr:uid="{00000000-0005-0000-0000-0000A2440000}"/>
    <cellStyle name="Normal 12 3 4 2 2 2" xfId="6526" xr:uid="{00000000-0005-0000-0000-0000A3440000}"/>
    <cellStyle name="Normal 12 3 4 2 2 2 2" xfId="15679" xr:uid="{00000000-0005-0000-0000-0000A4440000}"/>
    <cellStyle name="Normal 12 3 4 2 2 3" xfId="11002" xr:uid="{00000000-0005-0000-0000-0000A5440000}"/>
    <cellStyle name="Normal 12 3 4 2 3" xfId="3352" xr:uid="{00000000-0005-0000-0000-0000A6440000}"/>
    <cellStyle name="Normal 12 3 4 2 3 2" xfId="6527" xr:uid="{00000000-0005-0000-0000-0000A7440000}"/>
    <cellStyle name="Normal 12 3 4 2 3 2 2" xfId="15680" xr:uid="{00000000-0005-0000-0000-0000A8440000}"/>
    <cellStyle name="Normal 12 3 4 2 3 3" xfId="12506" xr:uid="{00000000-0005-0000-0000-0000A9440000}"/>
    <cellStyle name="Normal 12 3 4 2 4" xfId="1306" xr:uid="{00000000-0005-0000-0000-0000AA440000}"/>
    <cellStyle name="Normal 12 3 4 2 4 2" xfId="6528" xr:uid="{00000000-0005-0000-0000-0000AB440000}"/>
    <cellStyle name="Normal 12 3 4 2 4 2 2" xfId="15681" xr:uid="{00000000-0005-0000-0000-0000AC440000}"/>
    <cellStyle name="Normal 12 3 4 2 4 3" xfId="10460" xr:uid="{00000000-0005-0000-0000-0000AD440000}"/>
    <cellStyle name="Normal 12 3 4 2 5" xfId="6525" xr:uid="{00000000-0005-0000-0000-0000AE440000}"/>
    <cellStyle name="Normal 12 3 4 2 5 2" xfId="15678" xr:uid="{00000000-0005-0000-0000-0000AF440000}"/>
    <cellStyle name="Normal 12 3 4 2 6" xfId="9685" xr:uid="{00000000-0005-0000-0000-0000B0440000}"/>
    <cellStyle name="Normal 12 3 4 3" xfId="1847" xr:uid="{00000000-0005-0000-0000-0000B1440000}"/>
    <cellStyle name="Normal 12 3 4 3 2" xfId="6529" xr:uid="{00000000-0005-0000-0000-0000B2440000}"/>
    <cellStyle name="Normal 12 3 4 3 2 2" xfId="15682" xr:uid="{00000000-0005-0000-0000-0000B3440000}"/>
    <cellStyle name="Normal 12 3 4 3 3" xfId="11001" xr:uid="{00000000-0005-0000-0000-0000B4440000}"/>
    <cellStyle name="Normal 12 3 4 4" xfId="3351" xr:uid="{00000000-0005-0000-0000-0000B5440000}"/>
    <cellStyle name="Normal 12 3 4 4 2" xfId="6530" xr:uid="{00000000-0005-0000-0000-0000B6440000}"/>
    <cellStyle name="Normal 12 3 4 4 2 2" xfId="15683" xr:uid="{00000000-0005-0000-0000-0000B7440000}"/>
    <cellStyle name="Normal 12 3 4 4 3" xfId="12505" xr:uid="{00000000-0005-0000-0000-0000B8440000}"/>
    <cellStyle name="Normal 12 3 4 5" xfId="1305" xr:uid="{00000000-0005-0000-0000-0000B9440000}"/>
    <cellStyle name="Normal 12 3 4 5 2" xfId="6531" xr:uid="{00000000-0005-0000-0000-0000BA440000}"/>
    <cellStyle name="Normal 12 3 4 5 2 2" xfId="15684" xr:uid="{00000000-0005-0000-0000-0000BB440000}"/>
    <cellStyle name="Normal 12 3 4 5 3" xfId="10459" xr:uid="{00000000-0005-0000-0000-0000BC440000}"/>
    <cellStyle name="Normal 12 3 4 6" xfId="6524" xr:uid="{00000000-0005-0000-0000-0000BD440000}"/>
    <cellStyle name="Normal 12 3 4 6 2" xfId="15677" xr:uid="{00000000-0005-0000-0000-0000BE440000}"/>
    <cellStyle name="Normal 12 3 4 7" xfId="9684" xr:uid="{00000000-0005-0000-0000-0000BF440000}"/>
    <cellStyle name="Normal 12 3 5" xfId="529" xr:uid="{00000000-0005-0000-0000-0000C0440000}"/>
    <cellStyle name="Normal 12 3 5 2" xfId="1849" xr:uid="{00000000-0005-0000-0000-0000C1440000}"/>
    <cellStyle name="Normal 12 3 5 2 2" xfId="6533" xr:uid="{00000000-0005-0000-0000-0000C2440000}"/>
    <cellStyle name="Normal 12 3 5 2 2 2" xfId="15686" xr:uid="{00000000-0005-0000-0000-0000C3440000}"/>
    <cellStyle name="Normal 12 3 5 2 3" xfId="11003" xr:uid="{00000000-0005-0000-0000-0000C4440000}"/>
    <cellStyle name="Normal 12 3 5 3" xfId="3353" xr:uid="{00000000-0005-0000-0000-0000C5440000}"/>
    <cellStyle name="Normal 12 3 5 3 2" xfId="6534" xr:uid="{00000000-0005-0000-0000-0000C6440000}"/>
    <cellStyle name="Normal 12 3 5 3 2 2" xfId="15687" xr:uid="{00000000-0005-0000-0000-0000C7440000}"/>
    <cellStyle name="Normal 12 3 5 3 3" xfId="12507" xr:uid="{00000000-0005-0000-0000-0000C8440000}"/>
    <cellStyle name="Normal 12 3 5 4" xfId="1307" xr:uid="{00000000-0005-0000-0000-0000C9440000}"/>
    <cellStyle name="Normal 12 3 5 4 2" xfId="6535" xr:uid="{00000000-0005-0000-0000-0000CA440000}"/>
    <cellStyle name="Normal 12 3 5 4 2 2" xfId="15688" xr:uid="{00000000-0005-0000-0000-0000CB440000}"/>
    <cellStyle name="Normal 12 3 5 4 3" xfId="10461" xr:uid="{00000000-0005-0000-0000-0000CC440000}"/>
    <cellStyle name="Normal 12 3 5 5" xfId="6532" xr:uid="{00000000-0005-0000-0000-0000CD440000}"/>
    <cellStyle name="Normal 12 3 5 5 2" xfId="15685" xr:uid="{00000000-0005-0000-0000-0000CE440000}"/>
    <cellStyle name="Normal 12 3 5 6" xfId="9686" xr:uid="{00000000-0005-0000-0000-0000CF440000}"/>
    <cellStyle name="Normal 12 3 6" xfId="530" xr:uid="{00000000-0005-0000-0000-0000D0440000}"/>
    <cellStyle name="Normal 12 3 7" xfId="1120" xr:uid="{00000000-0005-0000-0000-0000D1440000}"/>
    <cellStyle name="Normal 12 3 7 2" xfId="1702" xr:uid="{00000000-0005-0000-0000-0000D2440000}"/>
    <cellStyle name="Normal 12 3 7 2 2" xfId="6537" xr:uid="{00000000-0005-0000-0000-0000D3440000}"/>
    <cellStyle name="Normal 12 3 7 2 2 2" xfId="15690" xr:uid="{00000000-0005-0000-0000-0000D4440000}"/>
    <cellStyle name="Normal 12 3 7 2 3" xfId="9115" xr:uid="{00000000-0005-0000-0000-0000D5440000}"/>
    <cellStyle name="Normal 12 3 7 3" xfId="6536" xr:uid="{00000000-0005-0000-0000-0000D6440000}"/>
    <cellStyle name="Normal 12 3 7 3 2" xfId="15689" xr:uid="{00000000-0005-0000-0000-0000D7440000}"/>
    <cellStyle name="Normal 12 3 8" xfId="3342" xr:uid="{00000000-0005-0000-0000-0000D8440000}"/>
    <cellStyle name="Normal 12 3 8 2" xfId="6538" xr:uid="{00000000-0005-0000-0000-0000D9440000}"/>
    <cellStyle name="Normal 12 3 8 2 2" xfId="15691" xr:uid="{00000000-0005-0000-0000-0000DA440000}"/>
    <cellStyle name="Normal 12 3 8 3" xfId="12496" xr:uid="{00000000-0005-0000-0000-0000DB440000}"/>
    <cellStyle name="Normal 12 3 9" xfId="1296" xr:uid="{00000000-0005-0000-0000-0000DC440000}"/>
    <cellStyle name="Normal 12 3 9 2" xfId="6539" xr:uid="{00000000-0005-0000-0000-0000DD440000}"/>
    <cellStyle name="Normal 12 3 9 2 2" xfId="15692" xr:uid="{00000000-0005-0000-0000-0000DE440000}"/>
    <cellStyle name="Normal 12 3 9 3" xfId="10450" xr:uid="{00000000-0005-0000-0000-0000DF440000}"/>
    <cellStyle name="Normal 12 4" xfId="531" xr:uid="{00000000-0005-0000-0000-0000E0440000}"/>
    <cellStyle name="Normal 12 5" xfId="532" xr:uid="{00000000-0005-0000-0000-0000E1440000}"/>
    <cellStyle name="Normal 12 5 2" xfId="1852" xr:uid="{00000000-0005-0000-0000-0000E2440000}"/>
    <cellStyle name="Normal 12 5 2 2" xfId="6541" xr:uid="{00000000-0005-0000-0000-0000E3440000}"/>
    <cellStyle name="Normal 12 5 2 2 2" xfId="15694" xr:uid="{00000000-0005-0000-0000-0000E4440000}"/>
    <cellStyle name="Normal 12 5 2 3" xfId="11006" xr:uid="{00000000-0005-0000-0000-0000E5440000}"/>
    <cellStyle name="Normal 12 5 3" xfId="3354" xr:uid="{00000000-0005-0000-0000-0000E6440000}"/>
    <cellStyle name="Normal 12 5 3 2" xfId="6542" xr:uid="{00000000-0005-0000-0000-0000E7440000}"/>
    <cellStyle name="Normal 12 5 3 2 2" xfId="15695" xr:uid="{00000000-0005-0000-0000-0000E8440000}"/>
    <cellStyle name="Normal 12 5 3 3" xfId="12508" xr:uid="{00000000-0005-0000-0000-0000E9440000}"/>
    <cellStyle name="Normal 12 5 4" xfId="1308" xr:uid="{00000000-0005-0000-0000-0000EA440000}"/>
    <cellStyle name="Normal 12 5 4 2" xfId="6543" xr:uid="{00000000-0005-0000-0000-0000EB440000}"/>
    <cellStyle name="Normal 12 5 4 2 2" xfId="15696" xr:uid="{00000000-0005-0000-0000-0000EC440000}"/>
    <cellStyle name="Normal 12 5 4 3" xfId="10462" xr:uid="{00000000-0005-0000-0000-0000ED440000}"/>
    <cellStyle name="Normal 12 5 5" xfId="6540" xr:uid="{00000000-0005-0000-0000-0000EE440000}"/>
    <cellStyle name="Normal 12 5 5 2" xfId="15693" xr:uid="{00000000-0005-0000-0000-0000EF440000}"/>
    <cellStyle name="Normal 12 5 6" xfId="9689" xr:uid="{00000000-0005-0000-0000-0000F0440000}"/>
    <cellStyle name="Normal 12 6" xfId="533" xr:uid="{00000000-0005-0000-0000-0000F1440000}"/>
    <cellStyle name="Normal 12 7" xfId="6474" xr:uid="{00000000-0005-0000-0000-0000F2440000}"/>
    <cellStyle name="Normal 12 7 2" xfId="15627" xr:uid="{00000000-0005-0000-0000-0000F3440000}"/>
    <cellStyle name="Normal 13" xfId="215" xr:uid="{00000000-0005-0000-0000-0000F4440000}"/>
    <cellStyle name="Normal 13 10" xfId="5054" xr:uid="{00000000-0005-0000-0000-0000F5440000}"/>
    <cellStyle name="Normal 13 2" xfId="534" xr:uid="{00000000-0005-0000-0000-0000F6440000}"/>
    <cellStyle name="Normal 13 2 2" xfId="535" xr:uid="{00000000-0005-0000-0000-0000F7440000}"/>
    <cellStyle name="Normal 13 2 2 2" xfId="536" xr:uid="{00000000-0005-0000-0000-0000F8440000}"/>
    <cellStyle name="Normal 13 2 2 2 2" xfId="1857" xr:uid="{00000000-0005-0000-0000-0000F9440000}"/>
    <cellStyle name="Normal 13 2 2 2 2 2" xfId="6547" xr:uid="{00000000-0005-0000-0000-0000FA440000}"/>
    <cellStyle name="Normal 13 2 2 2 2 2 2" xfId="15700" xr:uid="{00000000-0005-0000-0000-0000FB440000}"/>
    <cellStyle name="Normal 13 2 2 2 2 3" xfId="11011" xr:uid="{00000000-0005-0000-0000-0000FC440000}"/>
    <cellStyle name="Normal 13 2 2 2 3" xfId="3358" xr:uid="{00000000-0005-0000-0000-0000FD440000}"/>
    <cellStyle name="Normal 13 2 2 2 3 2" xfId="6548" xr:uid="{00000000-0005-0000-0000-0000FE440000}"/>
    <cellStyle name="Normal 13 2 2 2 3 2 2" xfId="15701" xr:uid="{00000000-0005-0000-0000-0000FF440000}"/>
    <cellStyle name="Normal 13 2 2 2 3 3" xfId="12512" xr:uid="{00000000-0005-0000-0000-000000450000}"/>
    <cellStyle name="Normal 13 2 2 2 4" xfId="1312" xr:uid="{00000000-0005-0000-0000-000001450000}"/>
    <cellStyle name="Normal 13 2 2 2 4 2" xfId="6549" xr:uid="{00000000-0005-0000-0000-000002450000}"/>
    <cellStyle name="Normal 13 2 2 2 4 2 2" xfId="15702" xr:uid="{00000000-0005-0000-0000-000003450000}"/>
    <cellStyle name="Normal 13 2 2 2 4 3" xfId="10466" xr:uid="{00000000-0005-0000-0000-000004450000}"/>
    <cellStyle name="Normal 13 2 2 2 5" xfId="6546" xr:uid="{00000000-0005-0000-0000-000005450000}"/>
    <cellStyle name="Normal 13 2 2 2 5 2" xfId="15699" xr:uid="{00000000-0005-0000-0000-000006450000}"/>
    <cellStyle name="Normal 13 2 2 2 6" xfId="9693" xr:uid="{00000000-0005-0000-0000-000007450000}"/>
    <cellStyle name="Normal 13 2 2 3" xfId="1856" xr:uid="{00000000-0005-0000-0000-000008450000}"/>
    <cellStyle name="Normal 13 2 2 3 2" xfId="6550" xr:uid="{00000000-0005-0000-0000-000009450000}"/>
    <cellStyle name="Normal 13 2 2 3 2 2" xfId="15703" xr:uid="{00000000-0005-0000-0000-00000A450000}"/>
    <cellStyle name="Normal 13 2 2 3 3" xfId="11010" xr:uid="{00000000-0005-0000-0000-00000B450000}"/>
    <cellStyle name="Normal 13 2 2 4" xfId="3357" xr:uid="{00000000-0005-0000-0000-00000C450000}"/>
    <cellStyle name="Normal 13 2 2 4 2" xfId="6551" xr:uid="{00000000-0005-0000-0000-00000D450000}"/>
    <cellStyle name="Normal 13 2 2 4 2 2" xfId="15704" xr:uid="{00000000-0005-0000-0000-00000E450000}"/>
    <cellStyle name="Normal 13 2 2 4 3" xfId="12511" xr:uid="{00000000-0005-0000-0000-00000F450000}"/>
    <cellStyle name="Normal 13 2 2 5" xfId="1311" xr:uid="{00000000-0005-0000-0000-000010450000}"/>
    <cellStyle name="Normal 13 2 2 5 2" xfId="6552" xr:uid="{00000000-0005-0000-0000-000011450000}"/>
    <cellStyle name="Normal 13 2 2 5 2 2" xfId="15705" xr:uid="{00000000-0005-0000-0000-000012450000}"/>
    <cellStyle name="Normal 13 2 2 5 3" xfId="10465" xr:uid="{00000000-0005-0000-0000-000013450000}"/>
    <cellStyle name="Normal 13 2 2 6" xfId="6545" xr:uid="{00000000-0005-0000-0000-000014450000}"/>
    <cellStyle name="Normal 13 2 2 6 2" xfId="15698" xr:uid="{00000000-0005-0000-0000-000015450000}"/>
    <cellStyle name="Normal 13 2 2 7" xfId="9692" xr:uid="{00000000-0005-0000-0000-000016450000}"/>
    <cellStyle name="Normal 13 2 3" xfId="537" xr:uid="{00000000-0005-0000-0000-000017450000}"/>
    <cellStyle name="Normal 13 2 3 2" xfId="1858" xr:uid="{00000000-0005-0000-0000-000018450000}"/>
    <cellStyle name="Normal 13 2 3 2 2" xfId="6554" xr:uid="{00000000-0005-0000-0000-000019450000}"/>
    <cellStyle name="Normal 13 2 3 2 2 2" xfId="15707" xr:uid="{00000000-0005-0000-0000-00001A450000}"/>
    <cellStyle name="Normal 13 2 3 2 3" xfId="11012" xr:uid="{00000000-0005-0000-0000-00001B450000}"/>
    <cellStyle name="Normal 13 2 3 3" xfId="3359" xr:uid="{00000000-0005-0000-0000-00001C450000}"/>
    <cellStyle name="Normal 13 2 3 3 2" xfId="6555" xr:uid="{00000000-0005-0000-0000-00001D450000}"/>
    <cellStyle name="Normal 13 2 3 3 2 2" xfId="15708" xr:uid="{00000000-0005-0000-0000-00001E450000}"/>
    <cellStyle name="Normal 13 2 3 3 3" xfId="12513" xr:uid="{00000000-0005-0000-0000-00001F450000}"/>
    <cellStyle name="Normal 13 2 3 4" xfId="1313" xr:uid="{00000000-0005-0000-0000-000020450000}"/>
    <cellStyle name="Normal 13 2 3 4 2" xfId="6556" xr:uid="{00000000-0005-0000-0000-000021450000}"/>
    <cellStyle name="Normal 13 2 3 4 2 2" xfId="15709" xr:uid="{00000000-0005-0000-0000-000022450000}"/>
    <cellStyle name="Normal 13 2 3 4 3" xfId="10467" xr:uid="{00000000-0005-0000-0000-000023450000}"/>
    <cellStyle name="Normal 13 2 3 5" xfId="6553" xr:uid="{00000000-0005-0000-0000-000024450000}"/>
    <cellStyle name="Normal 13 2 3 5 2" xfId="15706" xr:uid="{00000000-0005-0000-0000-000025450000}"/>
    <cellStyle name="Normal 13 2 3 6" xfId="9694" xr:uid="{00000000-0005-0000-0000-000026450000}"/>
    <cellStyle name="Normal 13 2 4" xfId="1855" xr:uid="{00000000-0005-0000-0000-000027450000}"/>
    <cellStyle name="Normal 13 2 4 2" xfId="6557" xr:uid="{00000000-0005-0000-0000-000028450000}"/>
    <cellStyle name="Normal 13 2 4 2 2" xfId="15710" xr:uid="{00000000-0005-0000-0000-000029450000}"/>
    <cellStyle name="Normal 13 2 4 3" xfId="11009" xr:uid="{00000000-0005-0000-0000-00002A450000}"/>
    <cellStyle name="Normal 13 2 5" xfId="3356" xr:uid="{00000000-0005-0000-0000-00002B450000}"/>
    <cellStyle name="Normal 13 2 5 2" xfId="6558" xr:uid="{00000000-0005-0000-0000-00002C450000}"/>
    <cellStyle name="Normal 13 2 5 2 2" xfId="15711" xr:uid="{00000000-0005-0000-0000-00002D450000}"/>
    <cellStyle name="Normal 13 2 5 3" xfId="12510" xr:uid="{00000000-0005-0000-0000-00002E450000}"/>
    <cellStyle name="Normal 13 2 6" xfId="1310" xr:uid="{00000000-0005-0000-0000-00002F450000}"/>
    <cellStyle name="Normal 13 2 6 2" xfId="6559" xr:uid="{00000000-0005-0000-0000-000030450000}"/>
    <cellStyle name="Normal 13 2 6 2 2" xfId="15712" xr:uid="{00000000-0005-0000-0000-000031450000}"/>
    <cellStyle name="Normal 13 2 6 3" xfId="10464" xr:uid="{00000000-0005-0000-0000-000032450000}"/>
    <cellStyle name="Normal 13 2 7" xfId="6544" xr:uid="{00000000-0005-0000-0000-000033450000}"/>
    <cellStyle name="Normal 13 2 7 2" xfId="15697" xr:uid="{00000000-0005-0000-0000-000034450000}"/>
    <cellStyle name="Normal 13 2 8" xfId="9691" xr:uid="{00000000-0005-0000-0000-000035450000}"/>
    <cellStyle name="Normal 13 3" xfId="538" xr:uid="{00000000-0005-0000-0000-000036450000}"/>
    <cellStyle name="Normal 13 3 2" xfId="539" xr:uid="{00000000-0005-0000-0000-000037450000}"/>
    <cellStyle name="Normal 13 3 2 2" xfId="540" xr:uid="{00000000-0005-0000-0000-000038450000}"/>
    <cellStyle name="Normal 13 3 2 2 2" xfId="1861" xr:uid="{00000000-0005-0000-0000-000039450000}"/>
    <cellStyle name="Normal 13 3 2 2 2 2" xfId="6563" xr:uid="{00000000-0005-0000-0000-00003A450000}"/>
    <cellStyle name="Normal 13 3 2 2 2 2 2" xfId="15716" xr:uid="{00000000-0005-0000-0000-00003B450000}"/>
    <cellStyle name="Normal 13 3 2 2 2 3" xfId="11015" xr:uid="{00000000-0005-0000-0000-00003C450000}"/>
    <cellStyle name="Normal 13 3 2 2 3" xfId="3362" xr:uid="{00000000-0005-0000-0000-00003D450000}"/>
    <cellStyle name="Normal 13 3 2 2 3 2" xfId="6564" xr:uid="{00000000-0005-0000-0000-00003E450000}"/>
    <cellStyle name="Normal 13 3 2 2 3 2 2" xfId="15717" xr:uid="{00000000-0005-0000-0000-00003F450000}"/>
    <cellStyle name="Normal 13 3 2 2 3 3" xfId="12516" xr:uid="{00000000-0005-0000-0000-000040450000}"/>
    <cellStyle name="Normal 13 3 2 2 4" xfId="1316" xr:uid="{00000000-0005-0000-0000-000041450000}"/>
    <cellStyle name="Normal 13 3 2 2 4 2" xfId="6565" xr:uid="{00000000-0005-0000-0000-000042450000}"/>
    <cellStyle name="Normal 13 3 2 2 4 2 2" xfId="15718" xr:uid="{00000000-0005-0000-0000-000043450000}"/>
    <cellStyle name="Normal 13 3 2 2 4 3" xfId="10470" xr:uid="{00000000-0005-0000-0000-000044450000}"/>
    <cellStyle name="Normal 13 3 2 2 5" xfId="6562" xr:uid="{00000000-0005-0000-0000-000045450000}"/>
    <cellStyle name="Normal 13 3 2 2 5 2" xfId="15715" xr:uid="{00000000-0005-0000-0000-000046450000}"/>
    <cellStyle name="Normal 13 3 2 2 6" xfId="9697" xr:uid="{00000000-0005-0000-0000-000047450000}"/>
    <cellStyle name="Normal 13 3 2 3" xfId="1860" xr:uid="{00000000-0005-0000-0000-000048450000}"/>
    <cellStyle name="Normal 13 3 2 3 2" xfId="6566" xr:uid="{00000000-0005-0000-0000-000049450000}"/>
    <cellStyle name="Normal 13 3 2 3 2 2" xfId="15719" xr:uid="{00000000-0005-0000-0000-00004A450000}"/>
    <cellStyle name="Normal 13 3 2 3 3" xfId="11014" xr:uid="{00000000-0005-0000-0000-00004B450000}"/>
    <cellStyle name="Normal 13 3 2 4" xfId="3361" xr:uid="{00000000-0005-0000-0000-00004C450000}"/>
    <cellStyle name="Normal 13 3 2 4 2" xfId="6567" xr:uid="{00000000-0005-0000-0000-00004D450000}"/>
    <cellStyle name="Normal 13 3 2 4 2 2" xfId="15720" xr:uid="{00000000-0005-0000-0000-00004E450000}"/>
    <cellStyle name="Normal 13 3 2 4 3" xfId="12515" xr:uid="{00000000-0005-0000-0000-00004F450000}"/>
    <cellStyle name="Normal 13 3 2 5" xfId="1315" xr:uid="{00000000-0005-0000-0000-000050450000}"/>
    <cellStyle name="Normal 13 3 2 5 2" xfId="6568" xr:uid="{00000000-0005-0000-0000-000051450000}"/>
    <cellStyle name="Normal 13 3 2 5 2 2" xfId="15721" xr:uid="{00000000-0005-0000-0000-000052450000}"/>
    <cellStyle name="Normal 13 3 2 5 3" xfId="10469" xr:uid="{00000000-0005-0000-0000-000053450000}"/>
    <cellStyle name="Normal 13 3 2 6" xfId="6561" xr:uid="{00000000-0005-0000-0000-000054450000}"/>
    <cellStyle name="Normal 13 3 2 6 2" xfId="15714" xr:uid="{00000000-0005-0000-0000-000055450000}"/>
    <cellStyle name="Normal 13 3 2 7" xfId="9696" xr:uid="{00000000-0005-0000-0000-000056450000}"/>
    <cellStyle name="Normal 13 3 3" xfId="541" xr:uid="{00000000-0005-0000-0000-000057450000}"/>
    <cellStyle name="Normal 13 3 3 2" xfId="1862" xr:uid="{00000000-0005-0000-0000-000058450000}"/>
    <cellStyle name="Normal 13 3 3 2 2" xfId="6570" xr:uid="{00000000-0005-0000-0000-000059450000}"/>
    <cellStyle name="Normal 13 3 3 2 2 2" xfId="15723" xr:uid="{00000000-0005-0000-0000-00005A450000}"/>
    <cellStyle name="Normal 13 3 3 2 3" xfId="11016" xr:uid="{00000000-0005-0000-0000-00005B450000}"/>
    <cellStyle name="Normal 13 3 3 3" xfId="3363" xr:uid="{00000000-0005-0000-0000-00005C450000}"/>
    <cellStyle name="Normal 13 3 3 3 2" xfId="6571" xr:uid="{00000000-0005-0000-0000-00005D450000}"/>
    <cellStyle name="Normal 13 3 3 3 2 2" xfId="15724" xr:uid="{00000000-0005-0000-0000-00005E450000}"/>
    <cellStyle name="Normal 13 3 3 3 3" xfId="12517" xr:uid="{00000000-0005-0000-0000-00005F450000}"/>
    <cellStyle name="Normal 13 3 3 4" xfId="1317" xr:uid="{00000000-0005-0000-0000-000060450000}"/>
    <cellStyle name="Normal 13 3 3 4 2" xfId="6572" xr:uid="{00000000-0005-0000-0000-000061450000}"/>
    <cellStyle name="Normal 13 3 3 4 2 2" xfId="15725" xr:uid="{00000000-0005-0000-0000-000062450000}"/>
    <cellStyle name="Normal 13 3 3 4 3" xfId="10471" xr:uid="{00000000-0005-0000-0000-000063450000}"/>
    <cellStyle name="Normal 13 3 3 5" xfId="6569" xr:uid="{00000000-0005-0000-0000-000064450000}"/>
    <cellStyle name="Normal 13 3 3 5 2" xfId="15722" xr:uid="{00000000-0005-0000-0000-000065450000}"/>
    <cellStyle name="Normal 13 3 3 6" xfId="9698" xr:uid="{00000000-0005-0000-0000-000066450000}"/>
    <cellStyle name="Normal 13 3 4" xfId="1859" xr:uid="{00000000-0005-0000-0000-000067450000}"/>
    <cellStyle name="Normal 13 3 4 2" xfId="6573" xr:uid="{00000000-0005-0000-0000-000068450000}"/>
    <cellStyle name="Normal 13 3 4 2 2" xfId="15726" xr:uid="{00000000-0005-0000-0000-000069450000}"/>
    <cellStyle name="Normal 13 3 4 3" xfId="11013" xr:uid="{00000000-0005-0000-0000-00006A450000}"/>
    <cellStyle name="Normal 13 3 5" xfId="3360" xr:uid="{00000000-0005-0000-0000-00006B450000}"/>
    <cellStyle name="Normal 13 3 5 2" xfId="6574" xr:uid="{00000000-0005-0000-0000-00006C450000}"/>
    <cellStyle name="Normal 13 3 5 2 2" xfId="15727" xr:uid="{00000000-0005-0000-0000-00006D450000}"/>
    <cellStyle name="Normal 13 3 5 3" xfId="12514" xr:uid="{00000000-0005-0000-0000-00006E450000}"/>
    <cellStyle name="Normal 13 3 6" xfId="1314" xr:uid="{00000000-0005-0000-0000-00006F450000}"/>
    <cellStyle name="Normal 13 3 6 2" xfId="6575" xr:uid="{00000000-0005-0000-0000-000070450000}"/>
    <cellStyle name="Normal 13 3 6 2 2" xfId="15728" xr:uid="{00000000-0005-0000-0000-000071450000}"/>
    <cellStyle name="Normal 13 3 6 3" xfId="10468" xr:uid="{00000000-0005-0000-0000-000072450000}"/>
    <cellStyle name="Normal 13 3 7" xfId="6560" xr:uid="{00000000-0005-0000-0000-000073450000}"/>
    <cellStyle name="Normal 13 3 7 2" xfId="15713" xr:uid="{00000000-0005-0000-0000-000074450000}"/>
    <cellStyle name="Normal 13 3 8" xfId="9695" xr:uid="{00000000-0005-0000-0000-000075450000}"/>
    <cellStyle name="Normal 13 4" xfId="542" xr:uid="{00000000-0005-0000-0000-000076450000}"/>
    <cellStyle name="Normal 13 4 2" xfId="543" xr:uid="{00000000-0005-0000-0000-000077450000}"/>
    <cellStyle name="Normal 13 4 2 2" xfId="1864" xr:uid="{00000000-0005-0000-0000-000078450000}"/>
    <cellStyle name="Normal 13 4 2 2 2" xfId="6578" xr:uid="{00000000-0005-0000-0000-000079450000}"/>
    <cellStyle name="Normal 13 4 2 2 2 2" xfId="15731" xr:uid="{00000000-0005-0000-0000-00007A450000}"/>
    <cellStyle name="Normal 13 4 2 2 3" xfId="11018" xr:uid="{00000000-0005-0000-0000-00007B450000}"/>
    <cellStyle name="Normal 13 4 2 3" xfId="3365" xr:uid="{00000000-0005-0000-0000-00007C450000}"/>
    <cellStyle name="Normal 13 4 2 3 2" xfId="6579" xr:uid="{00000000-0005-0000-0000-00007D450000}"/>
    <cellStyle name="Normal 13 4 2 3 2 2" xfId="15732" xr:uid="{00000000-0005-0000-0000-00007E450000}"/>
    <cellStyle name="Normal 13 4 2 3 3" xfId="12519" xr:uid="{00000000-0005-0000-0000-00007F450000}"/>
    <cellStyle name="Normal 13 4 2 4" xfId="1319" xr:uid="{00000000-0005-0000-0000-000080450000}"/>
    <cellStyle name="Normal 13 4 2 4 2" xfId="6580" xr:uid="{00000000-0005-0000-0000-000081450000}"/>
    <cellStyle name="Normal 13 4 2 4 2 2" xfId="15733" xr:uid="{00000000-0005-0000-0000-000082450000}"/>
    <cellStyle name="Normal 13 4 2 4 3" xfId="10473" xr:uid="{00000000-0005-0000-0000-000083450000}"/>
    <cellStyle name="Normal 13 4 2 5" xfId="6577" xr:uid="{00000000-0005-0000-0000-000084450000}"/>
    <cellStyle name="Normal 13 4 2 5 2" xfId="15730" xr:uid="{00000000-0005-0000-0000-000085450000}"/>
    <cellStyle name="Normal 13 4 2 6" xfId="9700" xr:uid="{00000000-0005-0000-0000-000086450000}"/>
    <cellStyle name="Normal 13 4 3" xfId="1863" xr:uid="{00000000-0005-0000-0000-000087450000}"/>
    <cellStyle name="Normal 13 4 3 2" xfId="6581" xr:uid="{00000000-0005-0000-0000-000088450000}"/>
    <cellStyle name="Normal 13 4 3 2 2" xfId="15734" xr:uid="{00000000-0005-0000-0000-000089450000}"/>
    <cellStyle name="Normal 13 4 3 3" xfId="11017" xr:uid="{00000000-0005-0000-0000-00008A450000}"/>
    <cellStyle name="Normal 13 4 4" xfId="3364" xr:uid="{00000000-0005-0000-0000-00008B450000}"/>
    <cellStyle name="Normal 13 4 4 2" xfId="6582" xr:uid="{00000000-0005-0000-0000-00008C450000}"/>
    <cellStyle name="Normal 13 4 4 2 2" xfId="15735" xr:uid="{00000000-0005-0000-0000-00008D450000}"/>
    <cellStyle name="Normal 13 4 4 3" xfId="12518" xr:uid="{00000000-0005-0000-0000-00008E450000}"/>
    <cellStyle name="Normal 13 4 5" xfId="1318" xr:uid="{00000000-0005-0000-0000-00008F450000}"/>
    <cellStyle name="Normal 13 4 5 2" xfId="6583" xr:uid="{00000000-0005-0000-0000-000090450000}"/>
    <cellStyle name="Normal 13 4 5 2 2" xfId="15736" xr:uid="{00000000-0005-0000-0000-000091450000}"/>
    <cellStyle name="Normal 13 4 5 3" xfId="10472" xr:uid="{00000000-0005-0000-0000-000092450000}"/>
    <cellStyle name="Normal 13 4 6" xfId="6576" xr:uid="{00000000-0005-0000-0000-000093450000}"/>
    <cellStyle name="Normal 13 4 6 2" xfId="15729" xr:uid="{00000000-0005-0000-0000-000094450000}"/>
    <cellStyle name="Normal 13 4 7" xfId="9699" xr:uid="{00000000-0005-0000-0000-000095450000}"/>
    <cellStyle name="Normal 13 5" xfId="544" xr:uid="{00000000-0005-0000-0000-000096450000}"/>
    <cellStyle name="Normal 13 5 2" xfId="1865" xr:uid="{00000000-0005-0000-0000-000097450000}"/>
    <cellStyle name="Normal 13 5 2 2" xfId="6585" xr:uid="{00000000-0005-0000-0000-000098450000}"/>
    <cellStyle name="Normal 13 5 2 2 2" xfId="15738" xr:uid="{00000000-0005-0000-0000-000099450000}"/>
    <cellStyle name="Normal 13 5 2 3" xfId="11019" xr:uid="{00000000-0005-0000-0000-00009A450000}"/>
    <cellStyle name="Normal 13 5 3" xfId="3366" xr:uid="{00000000-0005-0000-0000-00009B450000}"/>
    <cellStyle name="Normal 13 5 3 2" xfId="6586" xr:uid="{00000000-0005-0000-0000-00009C450000}"/>
    <cellStyle name="Normal 13 5 3 2 2" xfId="15739" xr:uid="{00000000-0005-0000-0000-00009D450000}"/>
    <cellStyle name="Normal 13 5 3 3" xfId="12520" xr:uid="{00000000-0005-0000-0000-00009E450000}"/>
    <cellStyle name="Normal 13 5 4" xfId="1320" xr:uid="{00000000-0005-0000-0000-00009F450000}"/>
    <cellStyle name="Normal 13 5 4 2" xfId="6587" xr:uid="{00000000-0005-0000-0000-0000A0450000}"/>
    <cellStyle name="Normal 13 5 4 2 2" xfId="15740" xr:uid="{00000000-0005-0000-0000-0000A1450000}"/>
    <cellStyle name="Normal 13 5 4 3" xfId="10474" xr:uid="{00000000-0005-0000-0000-0000A2450000}"/>
    <cellStyle name="Normal 13 5 5" xfId="6584" xr:uid="{00000000-0005-0000-0000-0000A3450000}"/>
    <cellStyle name="Normal 13 5 5 2" xfId="15737" xr:uid="{00000000-0005-0000-0000-0000A4450000}"/>
    <cellStyle name="Normal 13 5 6" xfId="9701" xr:uid="{00000000-0005-0000-0000-0000A5450000}"/>
    <cellStyle name="Normal 13 6" xfId="545" xr:uid="{00000000-0005-0000-0000-0000A6450000}"/>
    <cellStyle name="Normal 13 7" xfId="1854" xr:uid="{00000000-0005-0000-0000-0000A7450000}"/>
    <cellStyle name="Normal 13 7 2" xfId="6588" xr:uid="{00000000-0005-0000-0000-0000A8450000}"/>
    <cellStyle name="Normal 13 7 2 2" xfId="15741" xr:uid="{00000000-0005-0000-0000-0000A9450000}"/>
    <cellStyle name="Normal 13 7 3" xfId="11008" xr:uid="{00000000-0005-0000-0000-0000AA450000}"/>
    <cellStyle name="Normal 13 8" xfId="3355" xr:uid="{00000000-0005-0000-0000-0000AB450000}"/>
    <cellStyle name="Normal 13 8 2" xfId="6589" xr:uid="{00000000-0005-0000-0000-0000AC450000}"/>
    <cellStyle name="Normal 13 8 2 2" xfId="15742" xr:uid="{00000000-0005-0000-0000-0000AD450000}"/>
    <cellStyle name="Normal 13 8 3" xfId="12509" xr:uid="{00000000-0005-0000-0000-0000AE450000}"/>
    <cellStyle name="Normal 13 9" xfId="1309" xr:uid="{00000000-0005-0000-0000-0000AF450000}"/>
    <cellStyle name="Normal 13 9 2" xfId="6590" xr:uid="{00000000-0005-0000-0000-0000B0450000}"/>
    <cellStyle name="Normal 13 9 2 2" xfId="15743" xr:uid="{00000000-0005-0000-0000-0000B1450000}"/>
    <cellStyle name="Normal 13 9 3" xfId="10463" xr:uid="{00000000-0005-0000-0000-0000B2450000}"/>
    <cellStyle name="Normal 14" xfId="546" xr:uid="{00000000-0005-0000-0000-0000B3450000}"/>
    <cellStyle name="Normal 14 2" xfId="547" xr:uid="{00000000-0005-0000-0000-0000B4450000}"/>
    <cellStyle name="Normal 15" xfId="548" xr:uid="{00000000-0005-0000-0000-0000B5450000}"/>
    <cellStyle name="Normal 15 10" xfId="9705" xr:uid="{00000000-0005-0000-0000-0000B6450000}"/>
    <cellStyle name="Normal 15 2" xfId="549" xr:uid="{00000000-0005-0000-0000-0000B7450000}"/>
    <cellStyle name="Normal 15 2 2" xfId="550" xr:uid="{00000000-0005-0000-0000-0000B8450000}"/>
    <cellStyle name="Normal 15 3" xfId="551" xr:uid="{00000000-0005-0000-0000-0000B9450000}"/>
    <cellStyle name="Normal 15 3 2" xfId="552" xr:uid="{00000000-0005-0000-0000-0000BA450000}"/>
    <cellStyle name="Normal 15 3 2 2" xfId="1873" xr:uid="{00000000-0005-0000-0000-0000BB450000}"/>
    <cellStyle name="Normal 15 3 2 2 2" xfId="6594" xr:uid="{00000000-0005-0000-0000-0000BC450000}"/>
    <cellStyle name="Normal 15 3 2 2 2 2" xfId="15747" xr:uid="{00000000-0005-0000-0000-0000BD450000}"/>
    <cellStyle name="Normal 15 3 2 2 3" xfId="11027" xr:uid="{00000000-0005-0000-0000-0000BE450000}"/>
    <cellStyle name="Normal 15 3 2 3" xfId="3369" xr:uid="{00000000-0005-0000-0000-0000BF450000}"/>
    <cellStyle name="Normal 15 3 2 3 2" xfId="6595" xr:uid="{00000000-0005-0000-0000-0000C0450000}"/>
    <cellStyle name="Normal 15 3 2 3 2 2" xfId="15748" xr:uid="{00000000-0005-0000-0000-0000C1450000}"/>
    <cellStyle name="Normal 15 3 2 3 3" xfId="12523" xr:uid="{00000000-0005-0000-0000-0000C2450000}"/>
    <cellStyle name="Normal 15 3 2 4" xfId="1323" xr:uid="{00000000-0005-0000-0000-0000C3450000}"/>
    <cellStyle name="Normal 15 3 2 4 2" xfId="6596" xr:uid="{00000000-0005-0000-0000-0000C4450000}"/>
    <cellStyle name="Normal 15 3 2 4 2 2" xfId="15749" xr:uid="{00000000-0005-0000-0000-0000C5450000}"/>
    <cellStyle name="Normal 15 3 2 4 3" xfId="10477" xr:uid="{00000000-0005-0000-0000-0000C6450000}"/>
    <cellStyle name="Normal 15 3 2 5" xfId="6593" xr:uid="{00000000-0005-0000-0000-0000C7450000}"/>
    <cellStyle name="Normal 15 3 2 5 2" xfId="15746" xr:uid="{00000000-0005-0000-0000-0000C8450000}"/>
    <cellStyle name="Normal 15 3 2 6" xfId="9709" xr:uid="{00000000-0005-0000-0000-0000C9450000}"/>
    <cellStyle name="Normal 15 3 3" xfId="1872" xr:uid="{00000000-0005-0000-0000-0000CA450000}"/>
    <cellStyle name="Normal 15 3 3 2" xfId="6597" xr:uid="{00000000-0005-0000-0000-0000CB450000}"/>
    <cellStyle name="Normal 15 3 3 2 2" xfId="15750" xr:uid="{00000000-0005-0000-0000-0000CC450000}"/>
    <cellStyle name="Normal 15 3 3 3" xfId="11026" xr:uid="{00000000-0005-0000-0000-0000CD450000}"/>
    <cellStyle name="Normal 15 3 4" xfId="3368" xr:uid="{00000000-0005-0000-0000-0000CE450000}"/>
    <cellStyle name="Normal 15 3 4 2" xfId="6598" xr:uid="{00000000-0005-0000-0000-0000CF450000}"/>
    <cellStyle name="Normal 15 3 4 2 2" xfId="15751" xr:uid="{00000000-0005-0000-0000-0000D0450000}"/>
    <cellStyle name="Normal 15 3 4 3" xfId="12522" xr:uid="{00000000-0005-0000-0000-0000D1450000}"/>
    <cellStyle name="Normal 15 3 5" xfId="1322" xr:uid="{00000000-0005-0000-0000-0000D2450000}"/>
    <cellStyle name="Normal 15 3 5 2" xfId="6599" xr:uid="{00000000-0005-0000-0000-0000D3450000}"/>
    <cellStyle name="Normal 15 3 5 2 2" xfId="15752" xr:uid="{00000000-0005-0000-0000-0000D4450000}"/>
    <cellStyle name="Normal 15 3 5 3" xfId="10476" xr:uid="{00000000-0005-0000-0000-0000D5450000}"/>
    <cellStyle name="Normal 15 3 6" xfId="6592" xr:uid="{00000000-0005-0000-0000-0000D6450000}"/>
    <cellStyle name="Normal 15 3 6 2" xfId="15745" xr:uid="{00000000-0005-0000-0000-0000D7450000}"/>
    <cellStyle name="Normal 15 3 7" xfId="9708" xr:uid="{00000000-0005-0000-0000-0000D8450000}"/>
    <cellStyle name="Normal 15 4" xfId="553" xr:uid="{00000000-0005-0000-0000-0000D9450000}"/>
    <cellStyle name="Normal 15 4 2" xfId="1874" xr:uid="{00000000-0005-0000-0000-0000DA450000}"/>
    <cellStyle name="Normal 15 4 2 2" xfId="6601" xr:uid="{00000000-0005-0000-0000-0000DB450000}"/>
    <cellStyle name="Normal 15 4 2 2 2" xfId="15754" xr:uid="{00000000-0005-0000-0000-0000DC450000}"/>
    <cellStyle name="Normal 15 4 2 3" xfId="11028" xr:uid="{00000000-0005-0000-0000-0000DD450000}"/>
    <cellStyle name="Normal 15 4 3" xfId="3370" xr:uid="{00000000-0005-0000-0000-0000DE450000}"/>
    <cellStyle name="Normal 15 4 3 2" xfId="6602" xr:uid="{00000000-0005-0000-0000-0000DF450000}"/>
    <cellStyle name="Normal 15 4 3 2 2" xfId="15755" xr:uid="{00000000-0005-0000-0000-0000E0450000}"/>
    <cellStyle name="Normal 15 4 3 3" xfId="12524" xr:uid="{00000000-0005-0000-0000-0000E1450000}"/>
    <cellStyle name="Normal 15 4 4" xfId="1324" xr:uid="{00000000-0005-0000-0000-0000E2450000}"/>
    <cellStyle name="Normal 15 4 4 2" xfId="6603" xr:uid="{00000000-0005-0000-0000-0000E3450000}"/>
    <cellStyle name="Normal 15 4 4 2 2" xfId="15756" xr:uid="{00000000-0005-0000-0000-0000E4450000}"/>
    <cellStyle name="Normal 15 4 4 3" xfId="10478" xr:uid="{00000000-0005-0000-0000-0000E5450000}"/>
    <cellStyle name="Normal 15 4 5" xfId="6600" xr:uid="{00000000-0005-0000-0000-0000E6450000}"/>
    <cellStyle name="Normal 15 4 5 2" xfId="15753" xr:uid="{00000000-0005-0000-0000-0000E7450000}"/>
    <cellStyle name="Normal 15 4 6" xfId="9710" xr:uid="{00000000-0005-0000-0000-0000E8450000}"/>
    <cellStyle name="Normal 15 5" xfId="554" xr:uid="{00000000-0005-0000-0000-0000E9450000}"/>
    <cellStyle name="Normal 15 6" xfId="1869" xr:uid="{00000000-0005-0000-0000-0000EA450000}"/>
    <cellStyle name="Normal 15 6 2" xfId="6604" xr:uid="{00000000-0005-0000-0000-0000EB450000}"/>
    <cellStyle name="Normal 15 6 2 2" xfId="15757" xr:uid="{00000000-0005-0000-0000-0000EC450000}"/>
    <cellStyle name="Normal 15 6 3" xfId="11023" xr:uid="{00000000-0005-0000-0000-0000ED450000}"/>
    <cellStyle name="Normal 15 7" xfId="3367" xr:uid="{00000000-0005-0000-0000-0000EE450000}"/>
    <cellStyle name="Normal 15 7 2" xfId="6605" xr:uid="{00000000-0005-0000-0000-0000EF450000}"/>
    <cellStyle name="Normal 15 7 2 2" xfId="15758" xr:uid="{00000000-0005-0000-0000-0000F0450000}"/>
    <cellStyle name="Normal 15 7 3" xfId="12521" xr:uid="{00000000-0005-0000-0000-0000F1450000}"/>
    <cellStyle name="Normal 15 8" xfId="1321" xr:uid="{00000000-0005-0000-0000-0000F2450000}"/>
    <cellStyle name="Normal 15 8 2" xfId="6606" xr:uid="{00000000-0005-0000-0000-0000F3450000}"/>
    <cellStyle name="Normal 15 8 2 2" xfId="15759" xr:uid="{00000000-0005-0000-0000-0000F4450000}"/>
    <cellStyle name="Normal 15 8 3" xfId="10475" xr:uid="{00000000-0005-0000-0000-0000F5450000}"/>
    <cellStyle name="Normal 15 9" xfId="6591" xr:uid="{00000000-0005-0000-0000-0000F6450000}"/>
    <cellStyle name="Normal 15 9 2" xfId="15744" xr:uid="{00000000-0005-0000-0000-0000F7450000}"/>
    <cellStyle name="Normal 16" xfId="555" xr:uid="{00000000-0005-0000-0000-0000F8450000}"/>
    <cellStyle name="Normal 16 10" xfId="6607" xr:uid="{00000000-0005-0000-0000-0000F9450000}"/>
    <cellStyle name="Normal 16 10 2" xfId="15760" xr:uid="{00000000-0005-0000-0000-0000FA450000}"/>
    <cellStyle name="Normal 16 11" xfId="9712" xr:uid="{00000000-0005-0000-0000-0000FB450000}"/>
    <cellStyle name="Normal 16 2" xfId="556" xr:uid="{00000000-0005-0000-0000-0000FC450000}"/>
    <cellStyle name="Normal 16 2 2" xfId="557" xr:uid="{00000000-0005-0000-0000-0000FD450000}"/>
    <cellStyle name="Normal 16 2 2 2" xfId="558" xr:uid="{00000000-0005-0000-0000-0000FE450000}"/>
    <cellStyle name="Normal 16 2 2 2 2" xfId="1878" xr:uid="{00000000-0005-0000-0000-0000FF450000}"/>
    <cellStyle name="Normal 16 2 2 2 2 2" xfId="6611" xr:uid="{00000000-0005-0000-0000-000000460000}"/>
    <cellStyle name="Normal 16 2 2 2 2 2 2" xfId="15764" xr:uid="{00000000-0005-0000-0000-000001460000}"/>
    <cellStyle name="Normal 16 2 2 2 2 3" xfId="11032" xr:uid="{00000000-0005-0000-0000-000002460000}"/>
    <cellStyle name="Normal 16 2 2 2 3" xfId="3374" xr:uid="{00000000-0005-0000-0000-000003460000}"/>
    <cellStyle name="Normal 16 2 2 2 3 2" xfId="6612" xr:uid="{00000000-0005-0000-0000-000004460000}"/>
    <cellStyle name="Normal 16 2 2 2 3 2 2" xfId="15765" xr:uid="{00000000-0005-0000-0000-000005460000}"/>
    <cellStyle name="Normal 16 2 2 2 3 3" xfId="12528" xr:uid="{00000000-0005-0000-0000-000006460000}"/>
    <cellStyle name="Normal 16 2 2 2 4" xfId="1328" xr:uid="{00000000-0005-0000-0000-000007460000}"/>
    <cellStyle name="Normal 16 2 2 2 4 2" xfId="6613" xr:uid="{00000000-0005-0000-0000-000008460000}"/>
    <cellStyle name="Normal 16 2 2 2 4 2 2" xfId="15766" xr:uid="{00000000-0005-0000-0000-000009460000}"/>
    <cellStyle name="Normal 16 2 2 2 4 3" xfId="10482" xr:uid="{00000000-0005-0000-0000-00000A460000}"/>
    <cellStyle name="Normal 16 2 2 2 5" xfId="6610" xr:uid="{00000000-0005-0000-0000-00000B460000}"/>
    <cellStyle name="Normal 16 2 2 2 5 2" xfId="15763" xr:uid="{00000000-0005-0000-0000-00000C460000}"/>
    <cellStyle name="Normal 16 2 2 2 6" xfId="9715" xr:uid="{00000000-0005-0000-0000-00000D460000}"/>
    <cellStyle name="Normal 16 2 2 3" xfId="1877" xr:uid="{00000000-0005-0000-0000-00000E460000}"/>
    <cellStyle name="Normal 16 2 2 3 2" xfId="6614" xr:uid="{00000000-0005-0000-0000-00000F460000}"/>
    <cellStyle name="Normal 16 2 2 3 2 2" xfId="15767" xr:uid="{00000000-0005-0000-0000-000010460000}"/>
    <cellStyle name="Normal 16 2 2 3 3" xfId="11031" xr:uid="{00000000-0005-0000-0000-000011460000}"/>
    <cellStyle name="Normal 16 2 2 4" xfId="3373" xr:uid="{00000000-0005-0000-0000-000012460000}"/>
    <cellStyle name="Normal 16 2 2 4 2" xfId="6615" xr:uid="{00000000-0005-0000-0000-000013460000}"/>
    <cellStyle name="Normal 16 2 2 4 2 2" xfId="15768" xr:uid="{00000000-0005-0000-0000-000014460000}"/>
    <cellStyle name="Normal 16 2 2 4 3" xfId="12527" xr:uid="{00000000-0005-0000-0000-000015460000}"/>
    <cellStyle name="Normal 16 2 2 5" xfId="1327" xr:uid="{00000000-0005-0000-0000-000016460000}"/>
    <cellStyle name="Normal 16 2 2 5 2" xfId="6616" xr:uid="{00000000-0005-0000-0000-000017460000}"/>
    <cellStyle name="Normal 16 2 2 5 2 2" xfId="15769" xr:uid="{00000000-0005-0000-0000-000018460000}"/>
    <cellStyle name="Normal 16 2 2 5 3" xfId="10481" xr:uid="{00000000-0005-0000-0000-000019460000}"/>
    <cellStyle name="Normal 16 2 2 6" xfId="6609" xr:uid="{00000000-0005-0000-0000-00001A460000}"/>
    <cellStyle name="Normal 16 2 2 6 2" xfId="15762" xr:uid="{00000000-0005-0000-0000-00001B460000}"/>
    <cellStyle name="Normal 16 2 2 7" xfId="9714" xr:uid="{00000000-0005-0000-0000-00001C460000}"/>
    <cellStyle name="Normal 16 2 3" xfId="559" xr:uid="{00000000-0005-0000-0000-00001D460000}"/>
    <cellStyle name="Normal 16 2 3 2" xfId="1879" xr:uid="{00000000-0005-0000-0000-00001E460000}"/>
    <cellStyle name="Normal 16 2 3 2 2" xfId="6618" xr:uid="{00000000-0005-0000-0000-00001F460000}"/>
    <cellStyle name="Normal 16 2 3 2 2 2" xfId="15771" xr:uid="{00000000-0005-0000-0000-000020460000}"/>
    <cellStyle name="Normal 16 2 3 2 3" xfId="11033" xr:uid="{00000000-0005-0000-0000-000021460000}"/>
    <cellStyle name="Normal 16 2 3 3" xfId="3375" xr:uid="{00000000-0005-0000-0000-000022460000}"/>
    <cellStyle name="Normal 16 2 3 3 2" xfId="6619" xr:uid="{00000000-0005-0000-0000-000023460000}"/>
    <cellStyle name="Normal 16 2 3 3 2 2" xfId="15772" xr:uid="{00000000-0005-0000-0000-000024460000}"/>
    <cellStyle name="Normal 16 2 3 3 3" xfId="12529" xr:uid="{00000000-0005-0000-0000-000025460000}"/>
    <cellStyle name="Normal 16 2 3 4" xfId="1329" xr:uid="{00000000-0005-0000-0000-000026460000}"/>
    <cellStyle name="Normal 16 2 3 4 2" xfId="6620" xr:uid="{00000000-0005-0000-0000-000027460000}"/>
    <cellStyle name="Normal 16 2 3 4 2 2" xfId="15773" xr:uid="{00000000-0005-0000-0000-000028460000}"/>
    <cellStyle name="Normal 16 2 3 4 3" xfId="10483" xr:uid="{00000000-0005-0000-0000-000029460000}"/>
    <cellStyle name="Normal 16 2 3 5" xfId="6617" xr:uid="{00000000-0005-0000-0000-00002A460000}"/>
    <cellStyle name="Normal 16 2 3 5 2" xfId="15770" xr:uid="{00000000-0005-0000-0000-00002B460000}"/>
    <cellStyle name="Normal 16 2 3 6" xfId="9716" xr:uid="{00000000-0005-0000-0000-00002C460000}"/>
    <cellStyle name="Normal 16 2 4" xfId="1876" xr:uid="{00000000-0005-0000-0000-00002D460000}"/>
    <cellStyle name="Normal 16 2 4 2" xfId="6621" xr:uid="{00000000-0005-0000-0000-00002E460000}"/>
    <cellStyle name="Normal 16 2 4 2 2" xfId="15774" xr:uid="{00000000-0005-0000-0000-00002F460000}"/>
    <cellStyle name="Normal 16 2 4 3" xfId="11030" xr:uid="{00000000-0005-0000-0000-000030460000}"/>
    <cellStyle name="Normal 16 2 5" xfId="3372" xr:uid="{00000000-0005-0000-0000-000031460000}"/>
    <cellStyle name="Normal 16 2 5 2" xfId="6622" xr:uid="{00000000-0005-0000-0000-000032460000}"/>
    <cellStyle name="Normal 16 2 5 2 2" xfId="15775" xr:uid="{00000000-0005-0000-0000-000033460000}"/>
    <cellStyle name="Normal 16 2 5 3" xfId="12526" xr:uid="{00000000-0005-0000-0000-000034460000}"/>
    <cellStyle name="Normal 16 2 6" xfId="1326" xr:uid="{00000000-0005-0000-0000-000035460000}"/>
    <cellStyle name="Normal 16 2 6 2" xfId="6623" xr:uid="{00000000-0005-0000-0000-000036460000}"/>
    <cellStyle name="Normal 16 2 6 2 2" xfId="15776" xr:uid="{00000000-0005-0000-0000-000037460000}"/>
    <cellStyle name="Normal 16 2 6 3" xfId="10480" xr:uid="{00000000-0005-0000-0000-000038460000}"/>
    <cellStyle name="Normal 16 2 7" xfId="6608" xr:uid="{00000000-0005-0000-0000-000039460000}"/>
    <cellStyle name="Normal 16 2 7 2" xfId="15761" xr:uid="{00000000-0005-0000-0000-00003A460000}"/>
    <cellStyle name="Normal 16 2 8" xfId="9713" xr:uid="{00000000-0005-0000-0000-00003B460000}"/>
    <cellStyle name="Normal 16 3" xfId="560" xr:uid="{00000000-0005-0000-0000-00003C460000}"/>
    <cellStyle name="Normal 16 3 2" xfId="561" xr:uid="{00000000-0005-0000-0000-00003D460000}"/>
    <cellStyle name="Normal 16 3 2 2" xfId="562" xr:uid="{00000000-0005-0000-0000-00003E460000}"/>
    <cellStyle name="Normal 16 3 2 2 2" xfId="1882" xr:uid="{00000000-0005-0000-0000-00003F460000}"/>
    <cellStyle name="Normal 16 3 2 2 2 2" xfId="6627" xr:uid="{00000000-0005-0000-0000-000040460000}"/>
    <cellStyle name="Normal 16 3 2 2 2 2 2" xfId="15780" xr:uid="{00000000-0005-0000-0000-000041460000}"/>
    <cellStyle name="Normal 16 3 2 2 2 3" xfId="11036" xr:uid="{00000000-0005-0000-0000-000042460000}"/>
    <cellStyle name="Normal 16 3 2 2 3" xfId="3378" xr:uid="{00000000-0005-0000-0000-000043460000}"/>
    <cellStyle name="Normal 16 3 2 2 3 2" xfId="6628" xr:uid="{00000000-0005-0000-0000-000044460000}"/>
    <cellStyle name="Normal 16 3 2 2 3 2 2" xfId="15781" xr:uid="{00000000-0005-0000-0000-000045460000}"/>
    <cellStyle name="Normal 16 3 2 2 3 3" xfId="12532" xr:uid="{00000000-0005-0000-0000-000046460000}"/>
    <cellStyle name="Normal 16 3 2 2 4" xfId="1332" xr:uid="{00000000-0005-0000-0000-000047460000}"/>
    <cellStyle name="Normal 16 3 2 2 4 2" xfId="6629" xr:uid="{00000000-0005-0000-0000-000048460000}"/>
    <cellStyle name="Normal 16 3 2 2 4 2 2" xfId="15782" xr:uid="{00000000-0005-0000-0000-000049460000}"/>
    <cellStyle name="Normal 16 3 2 2 4 3" xfId="10486" xr:uid="{00000000-0005-0000-0000-00004A460000}"/>
    <cellStyle name="Normal 16 3 2 2 5" xfId="6626" xr:uid="{00000000-0005-0000-0000-00004B460000}"/>
    <cellStyle name="Normal 16 3 2 2 5 2" xfId="15779" xr:uid="{00000000-0005-0000-0000-00004C460000}"/>
    <cellStyle name="Normal 16 3 2 2 6" xfId="9719" xr:uid="{00000000-0005-0000-0000-00004D460000}"/>
    <cellStyle name="Normal 16 3 2 3" xfId="1881" xr:uid="{00000000-0005-0000-0000-00004E460000}"/>
    <cellStyle name="Normal 16 3 2 3 2" xfId="6630" xr:uid="{00000000-0005-0000-0000-00004F460000}"/>
    <cellStyle name="Normal 16 3 2 3 2 2" xfId="15783" xr:uid="{00000000-0005-0000-0000-000050460000}"/>
    <cellStyle name="Normal 16 3 2 3 3" xfId="11035" xr:uid="{00000000-0005-0000-0000-000051460000}"/>
    <cellStyle name="Normal 16 3 2 4" xfId="3377" xr:uid="{00000000-0005-0000-0000-000052460000}"/>
    <cellStyle name="Normal 16 3 2 4 2" xfId="6631" xr:uid="{00000000-0005-0000-0000-000053460000}"/>
    <cellStyle name="Normal 16 3 2 4 2 2" xfId="15784" xr:uid="{00000000-0005-0000-0000-000054460000}"/>
    <cellStyle name="Normal 16 3 2 4 3" xfId="12531" xr:uid="{00000000-0005-0000-0000-000055460000}"/>
    <cellStyle name="Normal 16 3 2 5" xfId="1331" xr:uid="{00000000-0005-0000-0000-000056460000}"/>
    <cellStyle name="Normal 16 3 2 5 2" xfId="6632" xr:uid="{00000000-0005-0000-0000-000057460000}"/>
    <cellStyle name="Normal 16 3 2 5 2 2" xfId="15785" xr:uid="{00000000-0005-0000-0000-000058460000}"/>
    <cellStyle name="Normal 16 3 2 5 3" xfId="10485" xr:uid="{00000000-0005-0000-0000-000059460000}"/>
    <cellStyle name="Normal 16 3 2 6" xfId="6625" xr:uid="{00000000-0005-0000-0000-00005A460000}"/>
    <cellStyle name="Normal 16 3 2 6 2" xfId="15778" xr:uid="{00000000-0005-0000-0000-00005B460000}"/>
    <cellStyle name="Normal 16 3 2 7" xfId="9718" xr:uid="{00000000-0005-0000-0000-00005C460000}"/>
    <cellStyle name="Normal 16 3 3" xfId="563" xr:uid="{00000000-0005-0000-0000-00005D460000}"/>
    <cellStyle name="Normal 16 3 3 2" xfId="1883" xr:uid="{00000000-0005-0000-0000-00005E460000}"/>
    <cellStyle name="Normal 16 3 3 2 2" xfId="6634" xr:uid="{00000000-0005-0000-0000-00005F460000}"/>
    <cellStyle name="Normal 16 3 3 2 2 2" xfId="15787" xr:uid="{00000000-0005-0000-0000-000060460000}"/>
    <cellStyle name="Normal 16 3 3 2 3" xfId="11037" xr:uid="{00000000-0005-0000-0000-000061460000}"/>
    <cellStyle name="Normal 16 3 3 3" xfId="3379" xr:uid="{00000000-0005-0000-0000-000062460000}"/>
    <cellStyle name="Normal 16 3 3 3 2" xfId="6635" xr:uid="{00000000-0005-0000-0000-000063460000}"/>
    <cellStyle name="Normal 16 3 3 3 2 2" xfId="15788" xr:uid="{00000000-0005-0000-0000-000064460000}"/>
    <cellStyle name="Normal 16 3 3 3 3" xfId="12533" xr:uid="{00000000-0005-0000-0000-000065460000}"/>
    <cellStyle name="Normal 16 3 3 4" xfId="1333" xr:uid="{00000000-0005-0000-0000-000066460000}"/>
    <cellStyle name="Normal 16 3 3 4 2" xfId="6636" xr:uid="{00000000-0005-0000-0000-000067460000}"/>
    <cellStyle name="Normal 16 3 3 4 2 2" xfId="15789" xr:uid="{00000000-0005-0000-0000-000068460000}"/>
    <cellStyle name="Normal 16 3 3 4 3" xfId="10487" xr:uid="{00000000-0005-0000-0000-000069460000}"/>
    <cellStyle name="Normal 16 3 3 5" xfId="6633" xr:uid="{00000000-0005-0000-0000-00006A460000}"/>
    <cellStyle name="Normal 16 3 3 5 2" xfId="15786" xr:uid="{00000000-0005-0000-0000-00006B460000}"/>
    <cellStyle name="Normal 16 3 3 6" xfId="9720" xr:uid="{00000000-0005-0000-0000-00006C460000}"/>
    <cellStyle name="Normal 16 3 4" xfId="1880" xr:uid="{00000000-0005-0000-0000-00006D460000}"/>
    <cellStyle name="Normal 16 3 4 2" xfId="6637" xr:uid="{00000000-0005-0000-0000-00006E460000}"/>
    <cellStyle name="Normal 16 3 4 2 2" xfId="15790" xr:uid="{00000000-0005-0000-0000-00006F460000}"/>
    <cellStyle name="Normal 16 3 4 3" xfId="11034" xr:uid="{00000000-0005-0000-0000-000070460000}"/>
    <cellStyle name="Normal 16 3 5" xfId="3376" xr:uid="{00000000-0005-0000-0000-000071460000}"/>
    <cellStyle name="Normal 16 3 5 2" xfId="6638" xr:uid="{00000000-0005-0000-0000-000072460000}"/>
    <cellStyle name="Normal 16 3 5 2 2" xfId="15791" xr:uid="{00000000-0005-0000-0000-000073460000}"/>
    <cellStyle name="Normal 16 3 5 3" xfId="12530" xr:uid="{00000000-0005-0000-0000-000074460000}"/>
    <cellStyle name="Normal 16 3 6" xfId="1330" xr:uid="{00000000-0005-0000-0000-000075460000}"/>
    <cellStyle name="Normal 16 3 6 2" xfId="6639" xr:uid="{00000000-0005-0000-0000-000076460000}"/>
    <cellStyle name="Normal 16 3 6 2 2" xfId="15792" xr:uid="{00000000-0005-0000-0000-000077460000}"/>
    <cellStyle name="Normal 16 3 6 3" xfId="10484" xr:uid="{00000000-0005-0000-0000-000078460000}"/>
    <cellStyle name="Normal 16 3 7" xfId="6624" xr:uid="{00000000-0005-0000-0000-000079460000}"/>
    <cellStyle name="Normal 16 3 7 2" xfId="15777" xr:uid="{00000000-0005-0000-0000-00007A460000}"/>
    <cellStyle name="Normal 16 3 8" xfId="9717" xr:uid="{00000000-0005-0000-0000-00007B460000}"/>
    <cellStyle name="Normal 16 4" xfId="564" xr:uid="{00000000-0005-0000-0000-00007C460000}"/>
    <cellStyle name="Normal 16 4 2" xfId="565" xr:uid="{00000000-0005-0000-0000-00007D460000}"/>
    <cellStyle name="Normal 16 4 2 2" xfId="1885" xr:uid="{00000000-0005-0000-0000-00007E460000}"/>
    <cellStyle name="Normal 16 4 2 2 2" xfId="6642" xr:uid="{00000000-0005-0000-0000-00007F460000}"/>
    <cellStyle name="Normal 16 4 2 2 2 2" xfId="15795" xr:uid="{00000000-0005-0000-0000-000080460000}"/>
    <cellStyle name="Normal 16 4 2 2 3" xfId="11039" xr:uid="{00000000-0005-0000-0000-000081460000}"/>
    <cellStyle name="Normal 16 4 2 3" xfId="3381" xr:uid="{00000000-0005-0000-0000-000082460000}"/>
    <cellStyle name="Normal 16 4 2 3 2" xfId="6643" xr:uid="{00000000-0005-0000-0000-000083460000}"/>
    <cellStyle name="Normal 16 4 2 3 2 2" xfId="15796" xr:uid="{00000000-0005-0000-0000-000084460000}"/>
    <cellStyle name="Normal 16 4 2 3 3" xfId="12535" xr:uid="{00000000-0005-0000-0000-000085460000}"/>
    <cellStyle name="Normal 16 4 2 4" xfId="1335" xr:uid="{00000000-0005-0000-0000-000086460000}"/>
    <cellStyle name="Normal 16 4 2 4 2" xfId="6644" xr:uid="{00000000-0005-0000-0000-000087460000}"/>
    <cellStyle name="Normal 16 4 2 4 2 2" xfId="15797" xr:uid="{00000000-0005-0000-0000-000088460000}"/>
    <cellStyle name="Normal 16 4 2 4 3" xfId="10489" xr:uid="{00000000-0005-0000-0000-000089460000}"/>
    <cellStyle name="Normal 16 4 2 5" xfId="6641" xr:uid="{00000000-0005-0000-0000-00008A460000}"/>
    <cellStyle name="Normal 16 4 2 5 2" xfId="15794" xr:uid="{00000000-0005-0000-0000-00008B460000}"/>
    <cellStyle name="Normal 16 4 2 6" xfId="9722" xr:uid="{00000000-0005-0000-0000-00008C460000}"/>
    <cellStyle name="Normal 16 4 3" xfId="1884" xr:uid="{00000000-0005-0000-0000-00008D460000}"/>
    <cellStyle name="Normal 16 4 3 2" xfId="6645" xr:uid="{00000000-0005-0000-0000-00008E460000}"/>
    <cellStyle name="Normal 16 4 3 2 2" xfId="15798" xr:uid="{00000000-0005-0000-0000-00008F460000}"/>
    <cellStyle name="Normal 16 4 3 3" xfId="11038" xr:uid="{00000000-0005-0000-0000-000090460000}"/>
    <cellStyle name="Normal 16 4 4" xfId="3380" xr:uid="{00000000-0005-0000-0000-000091460000}"/>
    <cellStyle name="Normal 16 4 4 2" xfId="6646" xr:uid="{00000000-0005-0000-0000-000092460000}"/>
    <cellStyle name="Normal 16 4 4 2 2" xfId="15799" xr:uid="{00000000-0005-0000-0000-000093460000}"/>
    <cellStyle name="Normal 16 4 4 3" xfId="12534" xr:uid="{00000000-0005-0000-0000-000094460000}"/>
    <cellStyle name="Normal 16 4 5" xfId="1334" xr:uid="{00000000-0005-0000-0000-000095460000}"/>
    <cellStyle name="Normal 16 4 5 2" xfId="6647" xr:uid="{00000000-0005-0000-0000-000096460000}"/>
    <cellStyle name="Normal 16 4 5 2 2" xfId="15800" xr:uid="{00000000-0005-0000-0000-000097460000}"/>
    <cellStyle name="Normal 16 4 5 3" xfId="10488" xr:uid="{00000000-0005-0000-0000-000098460000}"/>
    <cellStyle name="Normal 16 4 6" xfId="6640" xr:uid="{00000000-0005-0000-0000-000099460000}"/>
    <cellStyle name="Normal 16 4 6 2" xfId="15793" xr:uid="{00000000-0005-0000-0000-00009A460000}"/>
    <cellStyle name="Normal 16 4 7" xfId="9721" xr:uid="{00000000-0005-0000-0000-00009B460000}"/>
    <cellStyle name="Normal 16 5" xfId="566" xr:uid="{00000000-0005-0000-0000-00009C460000}"/>
    <cellStyle name="Normal 16 5 2" xfId="1886" xr:uid="{00000000-0005-0000-0000-00009D460000}"/>
    <cellStyle name="Normal 16 5 2 2" xfId="6649" xr:uid="{00000000-0005-0000-0000-00009E460000}"/>
    <cellStyle name="Normal 16 5 2 2 2" xfId="15802" xr:uid="{00000000-0005-0000-0000-00009F460000}"/>
    <cellStyle name="Normal 16 5 2 3" xfId="11040" xr:uid="{00000000-0005-0000-0000-0000A0460000}"/>
    <cellStyle name="Normal 16 5 3" xfId="3382" xr:uid="{00000000-0005-0000-0000-0000A1460000}"/>
    <cellStyle name="Normal 16 5 3 2" xfId="6650" xr:uid="{00000000-0005-0000-0000-0000A2460000}"/>
    <cellStyle name="Normal 16 5 3 2 2" xfId="15803" xr:uid="{00000000-0005-0000-0000-0000A3460000}"/>
    <cellStyle name="Normal 16 5 3 3" xfId="12536" xr:uid="{00000000-0005-0000-0000-0000A4460000}"/>
    <cellStyle name="Normal 16 5 4" xfId="1336" xr:uid="{00000000-0005-0000-0000-0000A5460000}"/>
    <cellStyle name="Normal 16 5 4 2" xfId="6651" xr:uid="{00000000-0005-0000-0000-0000A6460000}"/>
    <cellStyle name="Normal 16 5 4 2 2" xfId="15804" xr:uid="{00000000-0005-0000-0000-0000A7460000}"/>
    <cellStyle name="Normal 16 5 4 3" xfId="10490" xr:uid="{00000000-0005-0000-0000-0000A8460000}"/>
    <cellStyle name="Normal 16 5 5" xfId="6648" xr:uid="{00000000-0005-0000-0000-0000A9460000}"/>
    <cellStyle name="Normal 16 5 5 2" xfId="15801" xr:uid="{00000000-0005-0000-0000-0000AA460000}"/>
    <cellStyle name="Normal 16 5 6" xfId="9723" xr:uid="{00000000-0005-0000-0000-0000AB460000}"/>
    <cellStyle name="Normal 16 6" xfId="567" xr:uid="{00000000-0005-0000-0000-0000AC460000}"/>
    <cellStyle name="Normal 16 7" xfId="1875" xr:uid="{00000000-0005-0000-0000-0000AD460000}"/>
    <cellStyle name="Normal 16 7 2" xfId="6652" xr:uid="{00000000-0005-0000-0000-0000AE460000}"/>
    <cellStyle name="Normal 16 7 2 2" xfId="15805" xr:uid="{00000000-0005-0000-0000-0000AF460000}"/>
    <cellStyle name="Normal 16 7 3" xfId="11029" xr:uid="{00000000-0005-0000-0000-0000B0460000}"/>
    <cellStyle name="Normal 16 8" xfId="3371" xr:uid="{00000000-0005-0000-0000-0000B1460000}"/>
    <cellStyle name="Normal 16 8 2" xfId="6653" xr:uid="{00000000-0005-0000-0000-0000B2460000}"/>
    <cellStyle name="Normal 16 8 2 2" xfId="15806" xr:uid="{00000000-0005-0000-0000-0000B3460000}"/>
    <cellStyle name="Normal 16 8 3" xfId="12525" xr:uid="{00000000-0005-0000-0000-0000B4460000}"/>
    <cellStyle name="Normal 16 9" xfId="1325" xr:uid="{00000000-0005-0000-0000-0000B5460000}"/>
    <cellStyle name="Normal 16 9 2" xfId="6654" xr:uid="{00000000-0005-0000-0000-0000B6460000}"/>
    <cellStyle name="Normal 16 9 2 2" xfId="15807" xr:uid="{00000000-0005-0000-0000-0000B7460000}"/>
    <cellStyle name="Normal 16 9 3" xfId="10479" xr:uid="{00000000-0005-0000-0000-0000B8460000}"/>
    <cellStyle name="Normal 17" xfId="568" xr:uid="{00000000-0005-0000-0000-0000B9460000}"/>
    <cellStyle name="Normal 17 2" xfId="1887" xr:uid="{00000000-0005-0000-0000-0000BA460000}"/>
    <cellStyle name="Normal 17 2 2" xfId="6656" xr:uid="{00000000-0005-0000-0000-0000BB460000}"/>
    <cellStyle name="Normal 17 2 2 2" xfId="15809" xr:uid="{00000000-0005-0000-0000-0000BC460000}"/>
    <cellStyle name="Normal 17 2 3" xfId="11041" xr:uid="{00000000-0005-0000-0000-0000BD460000}"/>
    <cellStyle name="Normal 17 3" xfId="3383" xr:uid="{00000000-0005-0000-0000-0000BE460000}"/>
    <cellStyle name="Normal 17 3 2" xfId="6657" xr:uid="{00000000-0005-0000-0000-0000BF460000}"/>
    <cellStyle name="Normal 17 3 2 2" xfId="15810" xr:uid="{00000000-0005-0000-0000-0000C0460000}"/>
    <cellStyle name="Normal 17 3 3" xfId="12537" xr:uid="{00000000-0005-0000-0000-0000C1460000}"/>
    <cellStyle name="Normal 17 4" xfId="1337" xr:uid="{00000000-0005-0000-0000-0000C2460000}"/>
    <cellStyle name="Normal 17 4 2" xfId="6658" xr:uid="{00000000-0005-0000-0000-0000C3460000}"/>
    <cellStyle name="Normal 17 4 2 2" xfId="15811" xr:uid="{00000000-0005-0000-0000-0000C4460000}"/>
    <cellStyle name="Normal 17 4 3" xfId="10491" xr:uid="{00000000-0005-0000-0000-0000C5460000}"/>
    <cellStyle name="Normal 17 5" xfId="6655" xr:uid="{00000000-0005-0000-0000-0000C6460000}"/>
    <cellStyle name="Normal 17 5 2" xfId="15808" xr:uid="{00000000-0005-0000-0000-0000C7460000}"/>
    <cellStyle name="Normal 17 6" xfId="9725" xr:uid="{00000000-0005-0000-0000-0000C8460000}"/>
    <cellStyle name="Normal 18" xfId="1112" xr:uid="{00000000-0005-0000-0000-0000C9460000}"/>
    <cellStyle name="Normal 18 2" xfId="2432" xr:uid="{00000000-0005-0000-0000-0000CA460000}"/>
    <cellStyle name="Normal 18 2 2" xfId="6659" xr:uid="{00000000-0005-0000-0000-0000CB460000}"/>
    <cellStyle name="Normal 18 2 2 2" xfId="15812" xr:uid="{00000000-0005-0000-0000-0000CC460000}"/>
    <cellStyle name="Normal 18 2 3" xfId="11586" xr:uid="{00000000-0005-0000-0000-0000CD460000}"/>
    <cellStyle name="Normal 19" xfId="1113" xr:uid="{00000000-0005-0000-0000-0000CE460000}"/>
    <cellStyle name="Normal 19 2" xfId="5055" xr:uid="{00000000-0005-0000-0000-0000CF460000}"/>
    <cellStyle name="Normal 2" xfId="3" xr:uid="{00000000-0005-0000-0000-0000D0460000}"/>
    <cellStyle name="Normal 2 10" xfId="569" xr:uid="{00000000-0005-0000-0000-0000D1460000}"/>
    <cellStyle name="Normal 2 10 2" xfId="1151" xr:uid="{00000000-0005-0000-0000-0000D2460000}"/>
    <cellStyle name="Normal 2 10 2 2" xfId="3898" xr:uid="{00000000-0005-0000-0000-0000D3460000}"/>
    <cellStyle name="Normal 2 10 2 2 2" xfId="6662" xr:uid="{00000000-0005-0000-0000-0000D4460000}"/>
    <cellStyle name="Normal 2 10 2 2 2 2" xfId="15815" xr:uid="{00000000-0005-0000-0000-0000D5460000}"/>
    <cellStyle name="Normal 2 10 2 2 3" xfId="13052" xr:uid="{00000000-0005-0000-0000-0000D6460000}"/>
    <cellStyle name="Normal 2 10 2 3" xfId="2204" xr:uid="{00000000-0005-0000-0000-0000D7460000}"/>
    <cellStyle name="Normal 2 10 2 3 2" xfId="6663" xr:uid="{00000000-0005-0000-0000-0000D8460000}"/>
    <cellStyle name="Normal 2 10 2 3 2 2" xfId="15816" xr:uid="{00000000-0005-0000-0000-0000D9460000}"/>
    <cellStyle name="Normal 2 10 2 3 3" xfId="11358" xr:uid="{00000000-0005-0000-0000-0000DA460000}"/>
    <cellStyle name="Normal 2 10 2 4" xfId="6661" xr:uid="{00000000-0005-0000-0000-0000DB460000}"/>
    <cellStyle name="Normal 2 10 2 4 2" xfId="15814" xr:uid="{00000000-0005-0000-0000-0000DC460000}"/>
    <cellStyle name="Normal 2 10 2 5" xfId="10305" xr:uid="{00000000-0005-0000-0000-0000DD460000}"/>
    <cellStyle name="Normal 2 10 3" xfId="1888" xr:uid="{00000000-0005-0000-0000-0000DE460000}"/>
    <cellStyle name="Normal 2 10 3 2" xfId="6664" xr:uid="{00000000-0005-0000-0000-0000DF460000}"/>
    <cellStyle name="Normal 2 10 3 2 2" xfId="15817" xr:uid="{00000000-0005-0000-0000-0000E0460000}"/>
    <cellStyle name="Normal 2 10 3 3" xfId="11042" xr:uid="{00000000-0005-0000-0000-0000E1460000}"/>
    <cellStyle name="Normal 2 10 4" xfId="3219" xr:uid="{00000000-0005-0000-0000-0000E2460000}"/>
    <cellStyle name="Normal 2 10 4 2" xfId="6665" xr:uid="{00000000-0005-0000-0000-0000E3460000}"/>
    <cellStyle name="Normal 2 10 4 2 2" xfId="15818" xr:uid="{00000000-0005-0000-0000-0000E4460000}"/>
    <cellStyle name="Normal 2 10 4 3" xfId="12373" xr:uid="{00000000-0005-0000-0000-0000E5460000}"/>
    <cellStyle name="Normal 2 10 5" xfId="1339" xr:uid="{00000000-0005-0000-0000-0000E6460000}"/>
    <cellStyle name="Normal 2 10 5 2" xfId="6666" xr:uid="{00000000-0005-0000-0000-0000E7460000}"/>
    <cellStyle name="Normal 2 10 5 2 2" xfId="15819" xr:uid="{00000000-0005-0000-0000-0000E8460000}"/>
    <cellStyle name="Normal 2 10 5 3" xfId="10493" xr:uid="{00000000-0005-0000-0000-0000E9460000}"/>
    <cellStyle name="Normal 2 10 6" xfId="6660" xr:uid="{00000000-0005-0000-0000-0000EA460000}"/>
    <cellStyle name="Normal 2 10 6 2" xfId="15813" xr:uid="{00000000-0005-0000-0000-0000EB460000}"/>
    <cellStyle name="Normal 2 10 7" xfId="9726" xr:uid="{00000000-0005-0000-0000-0000EC460000}"/>
    <cellStyle name="Normal 2 11" xfId="1117" xr:uid="{00000000-0005-0000-0000-0000ED460000}"/>
    <cellStyle name="Normal 2 11 2" xfId="3879" xr:uid="{00000000-0005-0000-0000-0000EE460000}"/>
    <cellStyle name="Normal 2 11 2 2" xfId="6668" xr:uid="{00000000-0005-0000-0000-0000EF460000}"/>
    <cellStyle name="Normal 2 11 2 2 2" xfId="15821" xr:uid="{00000000-0005-0000-0000-0000F0460000}"/>
    <cellStyle name="Normal 2 11 2 3" xfId="13033" xr:uid="{00000000-0005-0000-0000-0000F1460000}"/>
    <cellStyle name="Normal 2 11 3" xfId="2185" xr:uid="{00000000-0005-0000-0000-0000F2460000}"/>
    <cellStyle name="Normal 2 11 3 2" xfId="6669" xr:uid="{00000000-0005-0000-0000-0000F3460000}"/>
    <cellStyle name="Normal 2 11 3 2 2" xfId="15822" xr:uid="{00000000-0005-0000-0000-0000F4460000}"/>
    <cellStyle name="Normal 2 11 3 3" xfId="11339" xr:uid="{00000000-0005-0000-0000-0000F5460000}"/>
    <cellStyle name="Normal 2 11 4" xfId="6667" xr:uid="{00000000-0005-0000-0000-0000F6460000}"/>
    <cellStyle name="Normal 2 11 4 2" xfId="15820" xr:uid="{00000000-0005-0000-0000-0000F7460000}"/>
    <cellStyle name="Normal 2 11 5" xfId="10271" xr:uid="{00000000-0005-0000-0000-0000F8460000}"/>
    <cellStyle name="Normal 2 12" xfId="1194" xr:uid="{00000000-0005-0000-0000-0000F9460000}"/>
    <cellStyle name="Normal 2 12 2" xfId="3202" xr:uid="{00000000-0005-0000-0000-0000FA460000}"/>
    <cellStyle name="Normal 2 12 2 2" xfId="6671" xr:uid="{00000000-0005-0000-0000-0000FB460000}"/>
    <cellStyle name="Normal 2 12 2 2 2" xfId="15824" xr:uid="{00000000-0005-0000-0000-0000FC460000}"/>
    <cellStyle name="Normal 2 12 2 3" xfId="12356" xr:uid="{00000000-0005-0000-0000-0000FD460000}"/>
    <cellStyle name="Normal 2 12 3" xfId="6670" xr:uid="{00000000-0005-0000-0000-0000FE460000}"/>
    <cellStyle name="Normal 2 12 3 2" xfId="15823" xr:uid="{00000000-0005-0000-0000-0000FF460000}"/>
    <cellStyle name="Normal 2 12 4" xfId="10348" xr:uid="{00000000-0005-0000-0000-000000470000}"/>
    <cellStyle name="Normal 2 13" xfId="1338" xr:uid="{00000000-0005-0000-0000-000001470000}"/>
    <cellStyle name="Normal 2 13 2" xfId="6672" xr:uid="{00000000-0005-0000-0000-000002470000}"/>
    <cellStyle name="Normal 2 13 2 2" xfId="15825" xr:uid="{00000000-0005-0000-0000-000003470000}"/>
    <cellStyle name="Normal 2 13 3" xfId="10492" xr:uid="{00000000-0005-0000-0000-000004470000}"/>
    <cellStyle name="Normal 2 2" xfId="99" xr:uid="{00000000-0005-0000-0000-000005470000}"/>
    <cellStyle name="Normal 2 2 2" xfId="570" xr:uid="{00000000-0005-0000-0000-000006470000}"/>
    <cellStyle name="Normal 2 2 2 2" xfId="9133" xr:uid="{00000000-0005-0000-0000-000007470000}"/>
    <cellStyle name="Normal 2 2 3" xfId="9134" xr:uid="{00000000-0005-0000-0000-000008470000}"/>
    <cellStyle name="Normal 2 3" xfId="100" xr:uid="{00000000-0005-0000-0000-000009470000}"/>
    <cellStyle name="Normal 2 3 2" xfId="571" xr:uid="{00000000-0005-0000-0000-00000A470000}"/>
    <cellStyle name="Normal 2 4" xfId="101" xr:uid="{00000000-0005-0000-0000-00000B470000}"/>
    <cellStyle name="Normal 2 4 2" xfId="572" xr:uid="{00000000-0005-0000-0000-00000C470000}"/>
    <cellStyle name="Normal 2 5" xfId="102" xr:uid="{00000000-0005-0000-0000-00000D470000}"/>
    <cellStyle name="Normal 2 5 2" xfId="573" xr:uid="{00000000-0005-0000-0000-00000E470000}"/>
    <cellStyle name="Normal 2 6" xfId="103" xr:uid="{00000000-0005-0000-0000-00000F470000}"/>
    <cellStyle name="Normal 2 6 2" xfId="574" xr:uid="{00000000-0005-0000-0000-000010470000}"/>
    <cellStyle name="Normal 2 7" xfId="104" xr:uid="{00000000-0005-0000-0000-000011470000}"/>
    <cellStyle name="Normal 2 7 2" xfId="575" xr:uid="{00000000-0005-0000-0000-000012470000}"/>
    <cellStyle name="Normal 2 8" xfId="576" xr:uid="{00000000-0005-0000-0000-000013470000}"/>
    <cellStyle name="Normal 2 8 2" xfId="1126" xr:uid="{00000000-0005-0000-0000-000014470000}"/>
    <cellStyle name="Normal 2 8 2 2" xfId="1152" xr:uid="{00000000-0005-0000-0000-000015470000}"/>
    <cellStyle name="Normal 2 8 2 2 2" xfId="3899" xr:uid="{00000000-0005-0000-0000-000016470000}"/>
    <cellStyle name="Normal 2 8 2 2 2 2" xfId="6674" xr:uid="{00000000-0005-0000-0000-000017470000}"/>
    <cellStyle name="Normal 2 8 2 2 2 2 2" xfId="15827" xr:uid="{00000000-0005-0000-0000-000018470000}"/>
    <cellStyle name="Normal 2 8 2 2 2 3" xfId="13053" xr:uid="{00000000-0005-0000-0000-000019470000}"/>
    <cellStyle name="Normal 2 8 2 2 3" xfId="2205" xr:uid="{00000000-0005-0000-0000-00001A470000}"/>
    <cellStyle name="Normal 2 8 2 2 3 2" xfId="6675" xr:uid="{00000000-0005-0000-0000-00001B470000}"/>
    <cellStyle name="Normal 2 8 2 2 3 2 2" xfId="15828" xr:uid="{00000000-0005-0000-0000-00001C470000}"/>
    <cellStyle name="Normal 2 8 2 2 3 3" xfId="11359" xr:uid="{00000000-0005-0000-0000-00001D470000}"/>
    <cellStyle name="Normal 2 8 2 2 4" xfId="6673" xr:uid="{00000000-0005-0000-0000-00001E470000}"/>
    <cellStyle name="Normal 2 8 2 2 4 2" xfId="15826" xr:uid="{00000000-0005-0000-0000-00001F470000}"/>
    <cellStyle name="Normal 2 8 2 2 5" xfId="10306" xr:uid="{00000000-0005-0000-0000-000020470000}"/>
    <cellStyle name="Normal 2 8 2 3" xfId="1890" xr:uid="{00000000-0005-0000-0000-000021470000}"/>
    <cellStyle name="Normal 2 8 2 4" xfId="1608" xr:uid="{00000000-0005-0000-0000-000022470000}"/>
    <cellStyle name="Normal 2 8 2 4 2" xfId="6676" xr:uid="{00000000-0005-0000-0000-000023470000}"/>
    <cellStyle name="Normal 2 8 2 4 2 2" xfId="15829" xr:uid="{00000000-0005-0000-0000-000024470000}"/>
    <cellStyle name="Normal 2 8 2 4 3" xfId="10762" xr:uid="{00000000-0005-0000-0000-000025470000}"/>
    <cellStyle name="Normal 2 8 3" xfId="1153" xr:uid="{00000000-0005-0000-0000-000026470000}"/>
    <cellStyle name="Normal 2 8 3 2" xfId="3885" xr:uid="{00000000-0005-0000-0000-000027470000}"/>
    <cellStyle name="Normal 2 8 3 2 2" xfId="6678" xr:uid="{00000000-0005-0000-0000-000028470000}"/>
    <cellStyle name="Normal 2 8 3 2 2 2" xfId="15831" xr:uid="{00000000-0005-0000-0000-000029470000}"/>
    <cellStyle name="Normal 2 8 3 2 3" xfId="13039" xr:uid="{00000000-0005-0000-0000-00002A470000}"/>
    <cellStyle name="Normal 2 8 3 3" xfId="2191" xr:uid="{00000000-0005-0000-0000-00002B470000}"/>
    <cellStyle name="Normal 2 8 3 3 2" xfId="6679" xr:uid="{00000000-0005-0000-0000-00002C470000}"/>
    <cellStyle name="Normal 2 8 3 3 2 2" xfId="15832" xr:uid="{00000000-0005-0000-0000-00002D470000}"/>
    <cellStyle name="Normal 2 8 3 3 3" xfId="11345" xr:uid="{00000000-0005-0000-0000-00002E470000}"/>
    <cellStyle name="Normal 2 8 3 4" xfId="6677" xr:uid="{00000000-0005-0000-0000-00002F470000}"/>
    <cellStyle name="Normal 2 8 3 4 2" xfId="15830" xr:uid="{00000000-0005-0000-0000-000030470000}"/>
    <cellStyle name="Normal 2 8 3 5" xfId="10307" xr:uid="{00000000-0005-0000-0000-000031470000}"/>
    <cellStyle name="Normal 2 8 4" xfId="1700" xr:uid="{00000000-0005-0000-0000-000032470000}"/>
    <cellStyle name="Normal 2 8 4 2" xfId="6680" xr:uid="{00000000-0005-0000-0000-000033470000}"/>
    <cellStyle name="Normal 2 8 4 2 2" xfId="15833" xr:uid="{00000000-0005-0000-0000-000034470000}"/>
    <cellStyle name="Normal 2 8 4 3" xfId="10854" xr:uid="{00000000-0005-0000-0000-000035470000}"/>
    <cellStyle name="Normal 2 8 5" xfId="3208" xr:uid="{00000000-0005-0000-0000-000036470000}"/>
    <cellStyle name="Normal 2 8 5 2" xfId="6681" xr:uid="{00000000-0005-0000-0000-000037470000}"/>
    <cellStyle name="Normal 2 8 5 2 2" xfId="15834" xr:uid="{00000000-0005-0000-0000-000038470000}"/>
    <cellStyle name="Normal 2 8 5 3" xfId="12362" xr:uid="{00000000-0005-0000-0000-000039470000}"/>
    <cellStyle name="Normal 2 8 6" xfId="1340" xr:uid="{00000000-0005-0000-0000-00003A470000}"/>
    <cellStyle name="Normal 2 8 6 2" xfId="6682" xr:uid="{00000000-0005-0000-0000-00003B470000}"/>
    <cellStyle name="Normal 2 8 6 2 2" xfId="15835" xr:uid="{00000000-0005-0000-0000-00003C470000}"/>
    <cellStyle name="Normal 2 8 6 3" xfId="10494" xr:uid="{00000000-0005-0000-0000-00003D470000}"/>
    <cellStyle name="Normal 2 9" xfId="577" xr:uid="{00000000-0005-0000-0000-00003E470000}"/>
    <cellStyle name="Normal 2 9 2" xfId="1127" xr:uid="{00000000-0005-0000-0000-00003F470000}"/>
    <cellStyle name="Normal 2 9 2 2" xfId="1154" xr:uid="{00000000-0005-0000-0000-000040470000}"/>
    <cellStyle name="Normal 2 9 2 2 2" xfId="3900" xr:uid="{00000000-0005-0000-0000-000041470000}"/>
    <cellStyle name="Normal 2 9 2 2 2 2" xfId="6684" xr:uid="{00000000-0005-0000-0000-000042470000}"/>
    <cellStyle name="Normal 2 9 2 2 2 2 2" xfId="15837" xr:uid="{00000000-0005-0000-0000-000043470000}"/>
    <cellStyle name="Normal 2 9 2 2 2 3" xfId="13054" xr:uid="{00000000-0005-0000-0000-000044470000}"/>
    <cellStyle name="Normal 2 9 2 2 3" xfId="2206" xr:uid="{00000000-0005-0000-0000-000045470000}"/>
    <cellStyle name="Normal 2 9 2 2 3 2" xfId="6685" xr:uid="{00000000-0005-0000-0000-000046470000}"/>
    <cellStyle name="Normal 2 9 2 2 3 2 2" xfId="15838" xr:uid="{00000000-0005-0000-0000-000047470000}"/>
    <cellStyle name="Normal 2 9 2 2 3 3" xfId="11360" xr:uid="{00000000-0005-0000-0000-000048470000}"/>
    <cellStyle name="Normal 2 9 2 2 4" xfId="6683" xr:uid="{00000000-0005-0000-0000-000049470000}"/>
    <cellStyle name="Normal 2 9 2 2 4 2" xfId="15836" xr:uid="{00000000-0005-0000-0000-00004A470000}"/>
    <cellStyle name="Normal 2 9 2 2 5" xfId="10308" xr:uid="{00000000-0005-0000-0000-00004B470000}"/>
    <cellStyle name="Normal 2 9 2 3" xfId="1891" xr:uid="{00000000-0005-0000-0000-00004C470000}"/>
    <cellStyle name="Normal 2 9 2 4" xfId="1609" xr:uid="{00000000-0005-0000-0000-00004D470000}"/>
    <cellStyle name="Normal 2 9 2 4 2" xfId="6686" xr:uid="{00000000-0005-0000-0000-00004E470000}"/>
    <cellStyle name="Normal 2 9 2 4 2 2" xfId="15839" xr:uid="{00000000-0005-0000-0000-00004F470000}"/>
    <cellStyle name="Normal 2 9 2 4 3" xfId="10763" xr:uid="{00000000-0005-0000-0000-000050470000}"/>
    <cellStyle name="Normal 2 9 3" xfId="1155" xr:uid="{00000000-0005-0000-0000-000051470000}"/>
    <cellStyle name="Normal 2 9 3 2" xfId="3886" xr:uid="{00000000-0005-0000-0000-000052470000}"/>
    <cellStyle name="Normal 2 9 3 2 2" xfId="6688" xr:uid="{00000000-0005-0000-0000-000053470000}"/>
    <cellStyle name="Normal 2 9 3 2 2 2" xfId="15841" xr:uid="{00000000-0005-0000-0000-000054470000}"/>
    <cellStyle name="Normal 2 9 3 2 3" xfId="13040" xr:uid="{00000000-0005-0000-0000-000055470000}"/>
    <cellStyle name="Normal 2 9 3 3" xfId="2192" xr:uid="{00000000-0005-0000-0000-000056470000}"/>
    <cellStyle name="Normal 2 9 3 3 2" xfId="6689" xr:uid="{00000000-0005-0000-0000-000057470000}"/>
    <cellStyle name="Normal 2 9 3 3 2 2" xfId="15842" xr:uid="{00000000-0005-0000-0000-000058470000}"/>
    <cellStyle name="Normal 2 9 3 3 3" xfId="11346" xr:uid="{00000000-0005-0000-0000-000059470000}"/>
    <cellStyle name="Normal 2 9 3 4" xfId="6687" xr:uid="{00000000-0005-0000-0000-00005A470000}"/>
    <cellStyle name="Normal 2 9 3 4 2" xfId="15840" xr:uid="{00000000-0005-0000-0000-00005B470000}"/>
    <cellStyle name="Normal 2 9 3 5" xfId="10309" xr:uid="{00000000-0005-0000-0000-00005C470000}"/>
    <cellStyle name="Normal 2 9 4" xfId="1701" xr:uid="{00000000-0005-0000-0000-00005D470000}"/>
    <cellStyle name="Normal 2 9 4 2" xfId="6690" xr:uid="{00000000-0005-0000-0000-00005E470000}"/>
    <cellStyle name="Normal 2 9 4 2 2" xfId="15843" xr:uid="{00000000-0005-0000-0000-00005F470000}"/>
    <cellStyle name="Normal 2 9 4 3" xfId="10855" xr:uid="{00000000-0005-0000-0000-000060470000}"/>
    <cellStyle name="Normal 2 9 5" xfId="3209" xr:uid="{00000000-0005-0000-0000-000061470000}"/>
    <cellStyle name="Normal 2 9 5 2" xfId="6691" xr:uid="{00000000-0005-0000-0000-000062470000}"/>
    <cellStyle name="Normal 2 9 5 2 2" xfId="15844" xr:uid="{00000000-0005-0000-0000-000063470000}"/>
    <cellStyle name="Normal 2 9 5 3" xfId="12363" xr:uid="{00000000-0005-0000-0000-000064470000}"/>
    <cellStyle name="Normal 2 9 6" xfId="1341" xr:uid="{00000000-0005-0000-0000-000065470000}"/>
    <cellStyle name="Normal 2 9 6 2" xfId="6692" xr:uid="{00000000-0005-0000-0000-000066470000}"/>
    <cellStyle name="Normal 2 9 6 2 2" xfId="15845" xr:uid="{00000000-0005-0000-0000-000067470000}"/>
    <cellStyle name="Normal 2 9 6 3" xfId="10495" xr:uid="{00000000-0005-0000-0000-000068470000}"/>
    <cellStyle name="Normal 20" xfId="1197" xr:uid="{00000000-0005-0000-0000-000069470000}"/>
    <cellStyle name="Normal 20 2" xfId="6693" xr:uid="{00000000-0005-0000-0000-00006A470000}"/>
    <cellStyle name="Normal 20 2 2" xfId="15846" xr:uid="{00000000-0005-0000-0000-00006B470000}"/>
    <cellStyle name="Normal 20 3" xfId="10351" xr:uid="{00000000-0005-0000-0000-00006C470000}"/>
    <cellStyle name="Normal 21" xfId="9110" xr:uid="{00000000-0005-0000-0000-00006D470000}"/>
    <cellStyle name="Normal 21 2" xfId="9114" xr:uid="{00000000-0005-0000-0000-00006E470000}"/>
    <cellStyle name="Normal 22" xfId="9111" xr:uid="{00000000-0005-0000-0000-00006F470000}"/>
    <cellStyle name="Normal 22 2" xfId="9135" xr:uid="{00000000-0005-0000-0000-000070470000}"/>
    <cellStyle name="Normal 23" xfId="9157" xr:uid="{00000000-0005-0000-0000-000071470000}"/>
    <cellStyle name="Normal 23 2" xfId="18288" xr:uid="{00000000-0005-0000-0000-000072470000}"/>
    <cellStyle name="Normal 3" xfId="7" xr:uid="{00000000-0005-0000-0000-000073470000}"/>
    <cellStyle name="Normal 3 10" xfId="578" xr:uid="{00000000-0005-0000-0000-000074470000}"/>
    <cellStyle name="Normal 3 10 2" xfId="1892" xr:uid="{00000000-0005-0000-0000-000075470000}"/>
    <cellStyle name="Normal 3 10 2 2" xfId="6695" xr:uid="{00000000-0005-0000-0000-000076470000}"/>
    <cellStyle name="Normal 3 10 2 2 2" xfId="15848" xr:uid="{00000000-0005-0000-0000-000077470000}"/>
    <cellStyle name="Normal 3 10 2 3" xfId="11046" xr:uid="{00000000-0005-0000-0000-000078470000}"/>
    <cellStyle name="Normal 3 10 3" xfId="3384" xr:uid="{00000000-0005-0000-0000-000079470000}"/>
    <cellStyle name="Normal 3 10 3 2" xfId="6696" xr:uid="{00000000-0005-0000-0000-00007A470000}"/>
    <cellStyle name="Normal 3 10 3 2 2" xfId="15849" xr:uid="{00000000-0005-0000-0000-00007B470000}"/>
    <cellStyle name="Normal 3 10 3 3" xfId="12538" xr:uid="{00000000-0005-0000-0000-00007C470000}"/>
    <cellStyle name="Normal 3 10 4" xfId="1342" xr:uid="{00000000-0005-0000-0000-00007D470000}"/>
    <cellStyle name="Normal 3 10 4 2" xfId="6697" xr:uid="{00000000-0005-0000-0000-00007E470000}"/>
    <cellStyle name="Normal 3 10 4 2 2" xfId="15850" xr:uid="{00000000-0005-0000-0000-00007F470000}"/>
    <cellStyle name="Normal 3 10 4 3" xfId="10496" xr:uid="{00000000-0005-0000-0000-000080470000}"/>
    <cellStyle name="Normal 3 10 5" xfId="6694" xr:uid="{00000000-0005-0000-0000-000081470000}"/>
    <cellStyle name="Normal 3 10 5 2" xfId="15847" xr:uid="{00000000-0005-0000-0000-000082470000}"/>
    <cellStyle name="Normal 3 10 6" xfId="9735" xr:uid="{00000000-0005-0000-0000-000083470000}"/>
    <cellStyle name="Normal 3 11" xfId="579" xr:uid="{00000000-0005-0000-0000-000084470000}"/>
    <cellStyle name="Normal 3 11 2" xfId="1893" xr:uid="{00000000-0005-0000-0000-000085470000}"/>
    <cellStyle name="Normal 3 11 2 2" xfId="6699" xr:uid="{00000000-0005-0000-0000-000086470000}"/>
    <cellStyle name="Normal 3 11 2 2 2" xfId="15852" xr:uid="{00000000-0005-0000-0000-000087470000}"/>
    <cellStyle name="Normal 3 11 2 3" xfId="11047" xr:uid="{00000000-0005-0000-0000-000088470000}"/>
    <cellStyle name="Normal 3 11 3" xfId="3385" xr:uid="{00000000-0005-0000-0000-000089470000}"/>
    <cellStyle name="Normal 3 11 3 2" xfId="6700" xr:uid="{00000000-0005-0000-0000-00008A470000}"/>
    <cellStyle name="Normal 3 11 3 2 2" xfId="15853" xr:uid="{00000000-0005-0000-0000-00008B470000}"/>
    <cellStyle name="Normal 3 11 3 3" xfId="12539" xr:uid="{00000000-0005-0000-0000-00008C470000}"/>
    <cellStyle name="Normal 3 11 4" xfId="1343" xr:uid="{00000000-0005-0000-0000-00008D470000}"/>
    <cellStyle name="Normal 3 11 4 2" xfId="6701" xr:uid="{00000000-0005-0000-0000-00008E470000}"/>
    <cellStyle name="Normal 3 11 4 2 2" xfId="15854" xr:uid="{00000000-0005-0000-0000-00008F470000}"/>
    <cellStyle name="Normal 3 11 4 3" xfId="10497" xr:uid="{00000000-0005-0000-0000-000090470000}"/>
    <cellStyle name="Normal 3 11 5" xfId="6698" xr:uid="{00000000-0005-0000-0000-000091470000}"/>
    <cellStyle name="Normal 3 11 5 2" xfId="15851" xr:uid="{00000000-0005-0000-0000-000092470000}"/>
    <cellStyle name="Normal 3 11 6" xfId="9736" xr:uid="{00000000-0005-0000-0000-000093470000}"/>
    <cellStyle name="Normal 3 12" xfId="580" xr:uid="{00000000-0005-0000-0000-000094470000}"/>
    <cellStyle name="Normal 3 12 2" xfId="1894" xr:uid="{00000000-0005-0000-0000-000095470000}"/>
    <cellStyle name="Normal 3 12 2 2" xfId="6703" xr:uid="{00000000-0005-0000-0000-000096470000}"/>
    <cellStyle name="Normal 3 12 2 2 2" xfId="15856" xr:uid="{00000000-0005-0000-0000-000097470000}"/>
    <cellStyle name="Normal 3 12 2 3" xfId="11048" xr:uid="{00000000-0005-0000-0000-000098470000}"/>
    <cellStyle name="Normal 3 12 3" xfId="3386" xr:uid="{00000000-0005-0000-0000-000099470000}"/>
    <cellStyle name="Normal 3 12 3 2" xfId="6704" xr:uid="{00000000-0005-0000-0000-00009A470000}"/>
    <cellStyle name="Normal 3 12 3 2 2" xfId="15857" xr:uid="{00000000-0005-0000-0000-00009B470000}"/>
    <cellStyle name="Normal 3 12 3 3" xfId="12540" xr:uid="{00000000-0005-0000-0000-00009C470000}"/>
    <cellStyle name="Normal 3 12 4" xfId="1344" xr:uid="{00000000-0005-0000-0000-00009D470000}"/>
    <cellStyle name="Normal 3 12 4 2" xfId="6705" xr:uid="{00000000-0005-0000-0000-00009E470000}"/>
    <cellStyle name="Normal 3 12 4 2 2" xfId="15858" xr:uid="{00000000-0005-0000-0000-00009F470000}"/>
    <cellStyle name="Normal 3 12 4 3" xfId="10498" xr:uid="{00000000-0005-0000-0000-0000A0470000}"/>
    <cellStyle name="Normal 3 12 5" xfId="6702" xr:uid="{00000000-0005-0000-0000-0000A1470000}"/>
    <cellStyle name="Normal 3 12 5 2" xfId="15855" xr:uid="{00000000-0005-0000-0000-0000A2470000}"/>
    <cellStyle name="Normal 3 12 6" xfId="9737" xr:uid="{00000000-0005-0000-0000-0000A3470000}"/>
    <cellStyle name="Normal 3 2" xfId="105" xr:uid="{00000000-0005-0000-0000-0000A4470000}"/>
    <cellStyle name="Normal 3 2 2" xfId="106" xr:uid="{00000000-0005-0000-0000-0000A5470000}"/>
    <cellStyle name="Normal 3 2 2 2" xfId="581" xr:uid="{00000000-0005-0000-0000-0000A6470000}"/>
    <cellStyle name="Normal 3 2 2 2 2" xfId="582" xr:uid="{00000000-0005-0000-0000-0000A7470000}"/>
    <cellStyle name="Normal 3 2 2 2 2 2" xfId="1897" xr:uid="{00000000-0005-0000-0000-0000A8470000}"/>
    <cellStyle name="Normal 3 2 2 2 2 2 2" xfId="6709" xr:uid="{00000000-0005-0000-0000-0000A9470000}"/>
    <cellStyle name="Normal 3 2 2 2 2 2 2 2" xfId="15862" xr:uid="{00000000-0005-0000-0000-0000AA470000}"/>
    <cellStyle name="Normal 3 2 2 2 2 2 3" xfId="11051" xr:uid="{00000000-0005-0000-0000-0000AB470000}"/>
    <cellStyle name="Normal 3 2 2 2 2 3" xfId="3389" xr:uid="{00000000-0005-0000-0000-0000AC470000}"/>
    <cellStyle name="Normal 3 2 2 2 2 3 2" xfId="6710" xr:uid="{00000000-0005-0000-0000-0000AD470000}"/>
    <cellStyle name="Normal 3 2 2 2 2 3 2 2" xfId="15863" xr:uid="{00000000-0005-0000-0000-0000AE470000}"/>
    <cellStyle name="Normal 3 2 2 2 2 3 3" xfId="12543" xr:uid="{00000000-0005-0000-0000-0000AF470000}"/>
    <cellStyle name="Normal 3 2 2 2 2 4" xfId="1347" xr:uid="{00000000-0005-0000-0000-0000B0470000}"/>
    <cellStyle name="Normal 3 2 2 2 2 4 2" xfId="6711" xr:uid="{00000000-0005-0000-0000-0000B1470000}"/>
    <cellStyle name="Normal 3 2 2 2 2 4 2 2" xfId="15864" xr:uid="{00000000-0005-0000-0000-0000B2470000}"/>
    <cellStyle name="Normal 3 2 2 2 2 4 3" xfId="10501" xr:uid="{00000000-0005-0000-0000-0000B3470000}"/>
    <cellStyle name="Normal 3 2 2 2 2 5" xfId="6708" xr:uid="{00000000-0005-0000-0000-0000B4470000}"/>
    <cellStyle name="Normal 3 2 2 2 2 5 2" xfId="15861" xr:uid="{00000000-0005-0000-0000-0000B5470000}"/>
    <cellStyle name="Normal 3 2 2 2 2 6" xfId="9739" xr:uid="{00000000-0005-0000-0000-0000B6470000}"/>
    <cellStyle name="Normal 3 2 2 2 3" xfId="1896" xr:uid="{00000000-0005-0000-0000-0000B7470000}"/>
    <cellStyle name="Normal 3 2 2 2 3 2" xfId="6712" xr:uid="{00000000-0005-0000-0000-0000B8470000}"/>
    <cellStyle name="Normal 3 2 2 2 3 2 2" xfId="15865" xr:uid="{00000000-0005-0000-0000-0000B9470000}"/>
    <cellStyle name="Normal 3 2 2 2 3 3" xfId="11050" xr:uid="{00000000-0005-0000-0000-0000BA470000}"/>
    <cellStyle name="Normal 3 2 2 2 4" xfId="3388" xr:uid="{00000000-0005-0000-0000-0000BB470000}"/>
    <cellStyle name="Normal 3 2 2 2 4 2" xfId="6713" xr:uid="{00000000-0005-0000-0000-0000BC470000}"/>
    <cellStyle name="Normal 3 2 2 2 4 2 2" xfId="15866" xr:uid="{00000000-0005-0000-0000-0000BD470000}"/>
    <cellStyle name="Normal 3 2 2 2 4 3" xfId="12542" xr:uid="{00000000-0005-0000-0000-0000BE470000}"/>
    <cellStyle name="Normal 3 2 2 2 5" xfId="1346" xr:uid="{00000000-0005-0000-0000-0000BF470000}"/>
    <cellStyle name="Normal 3 2 2 2 5 2" xfId="6714" xr:uid="{00000000-0005-0000-0000-0000C0470000}"/>
    <cellStyle name="Normal 3 2 2 2 5 2 2" xfId="15867" xr:uid="{00000000-0005-0000-0000-0000C1470000}"/>
    <cellStyle name="Normal 3 2 2 2 5 3" xfId="10500" xr:uid="{00000000-0005-0000-0000-0000C2470000}"/>
    <cellStyle name="Normal 3 2 2 2 6" xfId="6707" xr:uid="{00000000-0005-0000-0000-0000C3470000}"/>
    <cellStyle name="Normal 3 2 2 2 6 2" xfId="15860" xr:uid="{00000000-0005-0000-0000-0000C4470000}"/>
    <cellStyle name="Normal 3 2 2 2 7" xfId="9738" xr:uid="{00000000-0005-0000-0000-0000C5470000}"/>
    <cellStyle name="Normal 3 2 2 3" xfId="583" xr:uid="{00000000-0005-0000-0000-0000C6470000}"/>
    <cellStyle name="Normal 3 2 2 3 2" xfId="1898" xr:uid="{00000000-0005-0000-0000-0000C7470000}"/>
    <cellStyle name="Normal 3 2 2 3 2 2" xfId="6716" xr:uid="{00000000-0005-0000-0000-0000C8470000}"/>
    <cellStyle name="Normal 3 2 2 3 2 2 2" xfId="15869" xr:uid="{00000000-0005-0000-0000-0000C9470000}"/>
    <cellStyle name="Normal 3 2 2 3 2 3" xfId="11052" xr:uid="{00000000-0005-0000-0000-0000CA470000}"/>
    <cellStyle name="Normal 3 2 2 3 3" xfId="3390" xr:uid="{00000000-0005-0000-0000-0000CB470000}"/>
    <cellStyle name="Normal 3 2 2 3 3 2" xfId="6717" xr:uid="{00000000-0005-0000-0000-0000CC470000}"/>
    <cellStyle name="Normal 3 2 2 3 3 2 2" xfId="15870" xr:uid="{00000000-0005-0000-0000-0000CD470000}"/>
    <cellStyle name="Normal 3 2 2 3 3 3" xfId="12544" xr:uid="{00000000-0005-0000-0000-0000CE470000}"/>
    <cellStyle name="Normal 3 2 2 3 4" xfId="1348" xr:uid="{00000000-0005-0000-0000-0000CF470000}"/>
    <cellStyle name="Normal 3 2 2 3 4 2" xfId="6718" xr:uid="{00000000-0005-0000-0000-0000D0470000}"/>
    <cellStyle name="Normal 3 2 2 3 4 2 2" xfId="15871" xr:uid="{00000000-0005-0000-0000-0000D1470000}"/>
    <cellStyle name="Normal 3 2 2 3 4 3" xfId="10502" xr:uid="{00000000-0005-0000-0000-0000D2470000}"/>
    <cellStyle name="Normal 3 2 2 3 5" xfId="6715" xr:uid="{00000000-0005-0000-0000-0000D3470000}"/>
    <cellStyle name="Normal 3 2 2 3 5 2" xfId="15868" xr:uid="{00000000-0005-0000-0000-0000D4470000}"/>
    <cellStyle name="Normal 3 2 2 3 6" xfId="9740" xr:uid="{00000000-0005-0000-0000-0000D5470000}"/>
    <cellStyle name="Normal 3 2 2 4" xfId="1895" xr:uid="{00000000-0005-0000-0000-0000D6470000}"/>
    <cellStyle name="Normal 3 2 2 4 2" xfId="6719" xr:uid="{00000000-0005-0000-0000-0000D7470000}"/>
    <cellStyle name="Normal 3 2 2 4 2 2" xfId="15872" xr:uid="{00000000-0005-0000-0000-0000D8470000}"/>
    <cellStyle name="Normal 3 2 2 4 3" xfId="11049" xr:uid="{00000000-0005-0000-0000-0000D9470000}"/>
    <cellStyle name="Normal 3 2 2 5" xfId="3387" xr:uid="{00000000-0005-0000-0000-0000DA470000}"/>
    <cellStyle name="Normal 3 2 2 5 2" xfId="6720" xr:uid="{00000000-0005-0000-0000-0000DB470000}"/>
    <cellStyle name="Normal 3 2 2 5 2 2" xfId="15873" xr:uid="{00000000-0005-0000-0000-0000DC470000}"/>
    <cellStyle name="Normal 3 2 2 5 3" xfId="12541" xr:uid="{00000000-0005-0000-0000-0000DD470000}"/>
    <cellStyle name="Normal 3 2 2 6" xfId="1345" xr:uid="{00000000-0005-0000-0000-0000DE470000}"/>
    <cellStyle name="Normal 3 2 2 6 2" xfId="6721" xr:uid="{00000000-0005-0000-0000-0000DF470000}"/>
    <cellStyle name="Normal 3 2 2 6 2 2" xfId="15874" xr:uid="{00000000-0005-0000-0000-0000E0470000}"/>
    <cellStyle name="Normal 3 2 2 6 3" xfId="10499" xr:uid="{00000000-0005-0000-0000-0000E1470000}"/>
    <cellStyle name="Normal 3 2 3" xfId="584" xr:uid="{00000000-0005-0000-0000-0000E2470000}"/>
    <cellStyle name="Normal 3 2 3 2" xfId="585" xr:uid="{00000000-0005-0000-0000-0000E3470000}"/>
    <cellStyle name="Normal 3 2 3 2 2" xfId="586" xr:uid="{00000000-0005-0000-0000-0000E4470000}"/>
    <cellStyle name="Normal 3 2 3 2 2 2" xfId="1901" xr:uid="{00000000-0005-0000-0000-0000E5470000}"/>
    <cellStyle name="Normal 3 2 3 2 2 2 2" xfId="6725" xr:uid="{00000000-0005-0000-0000-0000E6470000}"/>
    <cellStyle name="Normal 3 2 3 2 2 2 2 2" xfId="15878" xr:uid="{00000000-0005-0000-0000-0000E7470000}"/>
    <cellStyle name="Normal 3 2 3 2 2 2 3" xfId="11055" xr:uid="{00000000-0005-0000-0000-0000E8470000}"/>
    <cellStyle name="Normal 3 2 3 2 2 3" xfId="3393" xr:uid="{00000000-0005-0000-0000-0000E9470000}"/>
    <cellStyle name="Normal 3 2 3 2 2 3 2" xfId="6726" xr:uid="{00000000-0005-0000-0000-0000EA470000}"/>
    <cellStyle name="Normal 3 2 3 2 2 3 2 2" xfId="15879" xr:uid="{00000000-0005-0000-0000-0000EB470000}"/>
    <cellStyle name="Normal 3 2 3 2 2 3 3" xfId="12547" xr:uid="{00000000-0005-0000-0000-0000EC470000}"/>
    <cellStyle name="Normal 3 2 3 2 2 4" xfId="1351" xr:uid="{00000000-0005-0000-0000-0000ED470000}"/>
    <cellStyle name="Normal 3 2 3 2 2 4 2" xfId="6727" xr:uid="{00000000-0005-0000-0000-0000EE470000}"/>
    <cellStyle name="Normal 3 2 3 2 2 4 2 2" xfId="15880" xr:uid="{00000000-0005-0000-0000-0000EF470000}"/>
    <cellStyle name="Normal 3 2 3 2 2 4 3" xfId="10505" xr:uid="{00000000-0005-0000-0000-0000F0470000}"/>
    <cellStyle name="Normal 3 2 3 2 2 5" xfId="6724" xr:uid="{00000000-0005-0000-0000-0000F1470000}"/>
    <cellStyle name="Normal 3 2 3 2 2 5 2" xfId="15877" xr:uid="{00000000-0005-0000-0000-0000F2470000}"/>
    <cellStyle name="Normal 3 2 3 2 2 6" xfId="9743" xr:uid="{00000000-0005-0000-0000-0000F3470000}"/>
    <cellStyle name="Normal 3 2 3 2 3" xfId="1900" xr:uid="{00000000-0005-0000-0000-0000F4470000}"/>
    <cellStyle name="Normal 3 2 3 2 3 2" xfId="6728" xr:uid="{00000000-0005-0000-0000-0000F5470000}"/>
    <cellStyle name="Normal 3 2 3 2 3 2 2" xfId="15881" xr:uid="{00000000-0005-0000-0000-0000F6470000}"/>
    <cellStyle name="Normal 3 2 3 2 3 3" xfId="11054" xr:uid="{00000000-0005-0000-0000-0000F7470000}"/>
    <cellStyle name="Normal 3 2 3 2 4" xfId="3392" xr:uid="{00000000-0005-0000-0000-0000F8470000}"/>
    <cellStyle name="Normal 3 2 3 2 4 2" xfId="6729" xr:uid="{00000000-0005-0000-0000-0000F9470000}"/>
    <cellStyle name="Normal 3 2 3 2 4 2 2" xfId="15882" xr:uid="{00000000-0005-0000-0000-0000FA470000}"/>
    <cellStyle name="Normal 3 2 3 2 4 3" xfId="12546" xr:uid="{00000000-0005-0000-0000-0000FB470000}"/>
    <cellStyle name="Normal 3 2 3 2 5" xfId="1350" xr:uid="{00000000-0005-0000-0000-0000FC470000}"/>
    <cellStyle name="Normal 3 2 3 2 5 2" xfId="6730" xr:uid="{00000000-0005-0000-0000-0000FD470000}"/>
    <cellStyle name="Normal 3 2 3 2 5 2 2" xfId="15883" xr:uid="{00000000-0005-0000-0000-0000FE470000}"/>
    <cellStyle name="Normal 3 2 3 2 5 3" xfId="10504" xr:uid="{00000000-0005-0000-0000-0000FF470000}"/>
    <cellStyle name="Normal 3 2 3 2 6" xfId="6723" xr:uid="{00000000-0005-0000-0000-000000480000}"/>
    <cellStyle name="Normal 3 2 3 2 6 2" xfId="15876" xr:uid="{00000000-0005-0000-0000-000001480000}"/>
    <cellStyle name="Normal 3 2 3 2 7" xfId="9742" xr:uid="{00000000-0005-0000-0000-000002480000}"/>
    <cellStyle name="Normal 3 2 3 3" xfId="587" xr:uid="{00000000-0005-0000-0000-000003480000}"/>
    <cellStyle name="Normal 3 2 3 3 2" xfId="1902" xr:uid="{00000000-0005-0000-0000-000004480000}"/>
    <cellStyle name="Normal 3 2 3 3 2 2" xfId="6732" xr:uid="{00000000-0005-0000-0000-000005480000}"/>
    <cellStyle name="Normal 3 2 3 3 2 2 2" xfId="15885" xr:uid="{00000000-0005-0000-0000-000006480000}"/>
    <cellStyle name="Normal 3 2 3 3 2 3" xfId="11056" xr:uid="{00000000-0005-0000-0000-000007480000}"/>
    <cellStyle name="Normal 3 2 3 3 3" xfId="3394" xr:uid="{00000000-0005-0000-0000-000008480000}"/>
    <cellStyle name="Normal 3 2 3 3 3 2" xfId="6733" xr:uid="{00000000-0005-0000-0000-000009480000}"/>
    <cellStyle name="Normal 3 2 3 3 3 2 2" xfId="15886" xr:uid="{00000000-0005-0000-0000-00000A480000}"/>
    <cellStyle name="Normal 3 2 3 3 3 3" xfId="12548" xr:uid="{00000000-0005-0000-0000-00000B480000}"/>
    <cellStyle name="Normal 3 2 3 3 4" xfId="1352" xr:uid="{00000000-0005-0000-0000-00000C480000}"/>
    <cellStyle name="Normal 3 2 3 3 4 2" xfId="6734" xr:uid="{00000000-0005-0000-0000-00000D480000}"/>
    <cellStyle name="Normal 3 2 3 3 4 2 2" xfId="15887" xr:uid="{00000000-0005-0000-0000-00000E480000}"/>
    <cellStyle name="Normal 3 2 3 3 4 3" xfId="10506" xr:uid="{00000000-0005-0000-0000-00000F480000}"/>
    <cellStyle name="Normal 3 2 3 3 5" xfId="6731" xr:uid="{00000000-0005-0000-0000-000010480000}"/>
    <cellStyle name="Normal 3 2 3 3 5 2" xfId="15884" xr:uid="{00000000-0005-0000-0000-000011480000}"/>
    <cellStyle name="Normal 3 2 3 3 6" xfId="9744" xr:uid="{00000000-0005-0000-0000-000012480000}"/>
    <cellStyle name="Normal 3 2 3 4" xfId="1899" xr:uid="{00000000-0005-0000-0000-000013480000}"/>
    <cellStyle name="Normal 3 2 3 4 2" xfId="6735" xr:uid="{00000000-0005-0000-0000-000014480000}"/>
    <cellStyle name="Normal 3 2 3 4 2 2" xfId="15888" xr:uid="{00000000-0005-0000-0000-000015480000}"/>
    <cellStyle name="Normal 3 2 3 4 3" xfId="11053" xr:uid="{00000000-0005-0000-0000-000016480000}"/>
    <cellStyle name="Normal 3 2 3 5" xfId="3391" xr:uid="{00000000-0005-0000-0000-000017480000}"/>
    <cellStyle name="Normal 3 2 3 5 2" xfId="6736" xr:uid="{00000000-0005-0000-0000-000018480000}"/>
    <cellStyle name="Normal 3 2 3 5 2 2" xfId="15889" xr:uid="{00000000-0005-0000-0000-000019480000}"/>
    <cellStyle name="Normal 3 2 3 5 3" xfId="12545" xr:uid="{00000000-0005-0000-0000-00001A480000}"/>
    <cellStyle name="Normal 3 2 3 6" xfId="1349" xr:uid="{00000000-0005-0000-0000-00001B480000}"/>
    <cellStyle name="Normal 3 2 3 6 2" xfId="6737" xr:uid="{00000000-0005-0000-0000-00001C480000}"/>
    <cellStyle name="Normal 3 2 3 6 2 2" xfId="15890" xr:uid="{00000000-0005-0000-0000-00001D480000}"/>
    <cellStyle name="Normal 3 2 3 6 3" xfId="10503" xr:uid="{00000000-0005-0000-0000-00001E480000}"/>
    <cellStyle name="Normal 3 2 3 7" xfId="6722" xr:uid="{00000000-0005-0000-0000-00001F480000}"/>
    <cellStyle name="Normal 3 2 3 7 2" xfId="15875" xr:uid="{00000000-0005-0000-0000-000020480000}"/>
    <cellStyle name="Normal 3 2 3 8" xfId="9741" xr:uid="{00000000-0005-0000-0000-000021480000}"/>
    <cellStyle name="Normal 3 2 4" xfId="588" xr:uid="{00000000-0005-0000-0000-000022480000}"/>
    <cellStyle name="Normal 3 2 4 2" xfId="589" xr:uid="{00000000-0005-0000-0000-000023480000}"/>
    <cellStyle name="Normal 3 2 4 2 2" xfId="1904" xr:uid="{00000000-0005-0000-0000-000024480000}"/>
    <cellStyle name="Normal 3 2 4 2 2 2" xfId="6740" xr:uid="{00000000-0005-0000-0000-000025480000}"/>
    <cellStyle name="Normal 3 2 4 2 2 2 2" xfId="15893" xr:uid="{00000000-0005-0000-0000-000026480000}"/>
    <cellStyle name="Normal 3 2 4 2 2 3" xfId="11058" xr:uid="{00000000-0005-0000-0000-000027480000}"/>
    <cellStyle name="Normal 3 2 4 2 3" xfId="3396" xr:uid="{00000000-0005-0000-0000-000028480000}"/>
    <cellStyle name="Normal 3 2 4 2 3 2" xfId="6741" xr:uid="{00000000-0005-0000-0000-000029480000}"/>
    <cellStyle name="Normal 3 2 4 2 3 2 2" xfId="15894" xr:uid="{00000000-0005-0000-0000-00002A480000}"/>
    <cellStyle name="Normal 3 2 4 2 3 3" xfId="12550" xr:uid="{00000000-0005-0000-0000-00002B480000}"/>
    <cellStyle name="Normal 3 2 4 2 4" xfId="1354" xr:uid="{00000000-0005-0000-0000-00002C480000}"/>
    <cellStyle name="Normal 3 2 4 2 4 2" xfId="6742" xr:uid="{00000000-0005-0000-0000-00002D480000}"/>
    <cellStyle name="Normal 3 2 4 2 4 2 2" xfId="15895" xr:uid="{00000000-0005-0000-0000-00002E480000}"/>
    <cellStyle name="Normal 3 2 4 2 4 3" xfId="10508" xr:uid="{00000000-0005-0000-0000-00002F480000}"/>
    <cellStyle name="Normal 3 2 4 2 5" xfId="6739" xr:uid="{00000000-0005-0000-0000-000030480000}"/>
    <cellStyle name="Normal 3 2 4 2 5 2" xfId="15892" xr:uid="{00000000-0005-0000-0000-000031480000}"/>
    <cellStyle name="Normal 3 2 4 2 6" xfId="9746" xr:uid="{00000000-0005-0000-0000-000032480000}"/>
    <cellStyle name="Normal 3 2 4 3" xfId="1903" xr:uid="{00000000-0005-0000-0000-000033480000}"/>
    <cellStyle name="Normal 3 2 4 3 2" xfId="6743" xr:uid="{00000000-0005-0000-0000-000034480000}"/>
    <cellStyle name="Normal 3 2 4 3 2 2" xfId="15896" xr:uid="{00000000-0005-0000-0000-000035480000}"/>
    <cellStyle name="Normal 3 2 4 3 3" xfId="11057" xr:uid="{00000000-0005-0000-0000-000036480000}"/>
    <cellStyle name="Normal 3 2 4 4" xfId="3395" xr:uid="{00000000-0005-0000-0000-000037480000}"/>
    <cellStyle name="Normal 3 2 4 4 2" xfId="6744" xr:uid="{00000000-0005-0000-0000-000038480000}"/>
    <cellStyle name="Normal 3 2 4 4 2 2" xfId="15897" xr:uid="{00000000-0005-0000-0000-000039480000}"/>
    <cellStyle name="Normal 3 2 4 4 3" xfId="12549" xr:uid="{00000000-0005-0000-0000-00003A480000}"/>
    <cellStyle name="Normal 3 2 4 5" xfId="1353" xr:uid="{00000000-0005-0000-0000-00003B480000}"/>
    <cellStyle name="Normal 3 2 4 5 2" xfId="6745" xr:uid="{00000000-0005-0000-0000-00003C480000}"/>
    <cellStyle name="Normal 3 2 4 5 2 2" xfId="15898" xr:uid="{00000000-0005-0000-0000-00003D480000}"/>
    <cellStyle name="Normal 3 2 4 5 3" xfId="10507" xr:uid="{00000000-0005-0000-0000-00003E480000}"/>
    <cellStyle name="Normal 3 2 4 6" xfId="6738" xr:uid="{00000000-0005-0000-0000-00003F480000}"/>
    <cellStyle name="Normal 3 2 4 6 2" xfId="15891" xr:uid="{00000000-0005-0000-0000-000040480000}"/>
    <cellStyle name="Normal 3 2 4 7" xfId="9745" xr:uid="{00000000-0005-0000-0000-000041480000}"/>
    <cellStyle name="Normal 3 2 5" xfId="6706" xr:uid="{00000000-0005-0000-0000-000042480000}"/>
    <cellStyle name="Normal 3 2 5 2" xfId="15859" xr:uid="{00000000-0005-0000-0000-000043480000}"/>
    <cellStyle name="Normal 3 2 6" xfId="9263" xr:uid="{00000000-0005-0000-0000-000044480000}"/>
    <cellStyle name="Normal 3 3" xfId="107" xr:uid="{00000000-0005-0000-0000-000045480000}"/>
    <cellStyle name="Normal 3 3 2" xfId="590" xr:uid="{00000000-0005-0000-0000-000046480000}"/>
    <cellStyle name="Normal 3 4" xfId="108" xr:uid="{00000000-0005-0000-0000-000047480000}"/>
    <cellStyle name="Normal 3 4 2" xfId="591" xr:uid="{00000000-0005-0000-0000-000048480000}"/>
    <cellStyle name="Normal 3 5" xfId="109" xr:uid="{00000000-0005-0000-0000-000049480000}"/>
    <cellStyle name="Normal 3 5 2" xfId="592" xr:uid="{00000000-0005-0000-0000-00004A480000}"/>
    <cellStyle name="Normal 3 6" xfId="110" xr:uid="{00000000-0005-0000-0000-00004B480000}"/>
    <cellStyle name="Normal 3 6 2" xfId="593" xr:uid="{00000000-0005-0000-0000-00004C480000}"/>
    <cellStyle name="Normal 3 7" xfId="111" xr:uid="{00000000-0005-0000-0000-00004D480000}"/>
    <cellStyle name="Normal 3 7 2" xfId="594" xr:uid="{00000000-0005-0000-0000-00004E480000}"/>
    <cellStyle name="Normal 3 8" xfId="595" xr:uid="{00000000-0005-0000-0000-00004F480000}"/>
    <cellStyle name="Normal 3 9" xfId="596" xr:uid="{00000000-0005-0000-0000-000050480000}"/>
    <cellStyle name="Normal 4" xfId="8" xr:uid="{00000000-0005-0000-0000-000051480000}"/>
    <cellStyle name="Normal 4 2" xfId="112" xr:uid="{00000000-0005-0000-0000-000052480000}"/>
    <cellStyle name="Normal 4 2 2" xfId="9116" xr:uid="{00000000-0005-0000-0000-000053480000}"/>
    <cellStyle name="Normal 4 3" xfId="113" xr:uid="{00000000-0005-0000-0000-000054480000}"/>
    <cellStyle name="Normal 4 3 2" xfId="597" xr:uid="{00000000-0005-0000-0000-000055480000}"/>
    <cellStyle name="Normal 4 4" xfId="598" xr:uid="{00000000-0005-0000-0000-000056480000}"/>
    <cellStyle name="Normal 4 4 2" xfId="599" xr:uid="{00000000-0005-0000-0000-000057480000}"/>
    <cellStyle name="Normal 4 4 2 2" xfId="600" xr:uid="{00000000-0005-0000-0000-000058480000}"/>
    <cellStyle name="Normal 4 4 2 2 2" xfId="1911" xr:uid="{00000000-0005-0000-0000-000059480000}"/>
    <cellStyle name="Normal 4 4 2 2 2 2" xfId="6749" xr:uid="{00000000-0005-0000-0000-00005A480000}"/>
    <cellStyle name="Normal 4 4 2 2 2 2 2" xfId="15902" xr:uid="{00000000-0005-0000-0000-00005B480000}"/>
    <cellStyle name="Normal 4 4 2 2 2 3" xfId="11065" xr:uid="{00000000-0005-0000-0000-00005C480000}"/>
    <cellStyle name="Normal 4 4 2 2 3" xfId="3398" xr:uid="{00000000-0005-0000-0000-00005D480000}"/>
    <cellStyle name="Normal 4 4 2 2 3 2" xfId="6750" xr:uid="{00000000-0005-0000-0000-00005E480000}"/>
    <cellStyle name="Normal 4 4 2 2 3 2 2" xfId="15903" xr:uid="{00000000-0005-0000-0000-00005F480000}"/>
    <cellStyle name="Normal 4 4 2 2 3 3" xfId="12552" xr:uid="{00000000-0005-0000-0000-000060480000}"/>
    <cellStyle name="Normal 4 4 2 2 4" xfId="1358" xr:uid="{00000000-0005-0000-0000-000061480000}"/>
    <cellStyle name="Normal 4 4 2 2 4 2" xfId="6751" xr:uid="{00000000-0005-0000-0000-000062480000}"/>
    <cellStyle name="Normal 4 4 2 2 4 2 2" xfId="15904" xr:uid="{00000000-0005-0000-0000-000063480000}"/>
    <cellStyle name="Normal 4 4 2 2 4 3" xfId="10512" xr:uid="{00000000-0005-0000-0000-000064480000}"/>
    <cellStyle name="Normal 4 4 2 2 5" xfId="6748" xr:uid="{00000000-0005-0000-0000-000065480000}"/>
    <cellStyle name="Normal 4 4 2 2 5 2" xfId="15901" xr:uid="{00000000-0005-0000-0000-000066480000}"/>
    <cellStyle name="Normal 4 4 2 2 6" xfId="9757" xr:uid="{00000000-0005-0000-0000-000067480000}"/>
    <cellStyle name="Normal 4 4 2 3" xfId="1910" xr:uid="{00000000-0005-0000-0000-000068480000}"/>
    <cellStyle name="Normal 4 4 2 3 2" xfId="6752" xr:uid="{00000000-0005-0000-0000-000069480000}"/>
    <cellStyle name="Normal 4 4 2 3 2 2" xfId="15905" xr:uid="{00000000-0005-0000-0000-00006A480000}"/>
    <cellStyle name="Normal 4 4 2 3 3" xfId="11064" xr:uid="{00000000-0005-0000-0000-00006B480000}"/>
    <cellStyle name="Normal 4 4 2 4" xfId="3397" xr:uid="{00000000-0005-0000-0000-00006C480000}"/>
    <cellStyle name="Normal 4 4 2 4 2" xfId="6753" xr:uid="{00000000-0005-0000-0000-00006D480000}"/>
    <cellStyle name="Normal 4 4 2 4 2 2" xfId="15906" xr:uid="{00000000-0005-0000-0000-00006E480000}"/>
    <cellStyle name="Normal 4 4 2 4 3" xfId="12551" xr:uid="{00000000-0005-0000-0000-00006F480000}"/>
    <cellStyle name="Normal 4 4 2 5" xfId="1357" xr:uid="{00000000-0005-0000-0000-000070480000}"/>
    <cellStyle name="Normal 4 4 2 5 2" xfId="6754" xr:uid="{00000000-0005-0000-0000-000071480000}"/>
    <cellStyle name="Normal 4 4 2 5 2 2" xfId="15907" xr:uid="{00000000-0005-0000-0000-000072480000}"/>
    <cellStyle name="Normal 4 4 2 5 3" xfId="10511" xr:uid="{00000000-0005-0000-0000-000073480000}"/>
    <cellStyle name="Normal 4 4 2 6" xfId="6747" xr:uid="{00000000-0005-0000-0000-000074480000}"/>
    <cellStyle name="Normal 4 4 2 6 2" xfId="15900" xr:uid="{00000000-0005-0000-0000-000075480000}"/>
    <cellStyle name="Normal 4 4 2 7" xfId="9756" xr:uid="{00000000-0005-0000-0000-000076480000}"/>
    <cellStyle name="Normal 4 4 3" xfId="601" xr:uid="{00000000-0005-0000-0000-000077480000}"/>
    <cellStyle name="Normal 4 4 3 2" xfId="1912" xr:uid="{00000000-0005-0000-0000-000078480000}"/>
    <cellStyle name="Normal 4 4 3 2 2" xfId="6756" xr:uid="{00000000-0005-0000-0000-000079480000}"/>
    <cellStyle name="Normal 4 4 3 2 2 2" xfId="15909" xr:uid="{00000000-0005-0000-0000-00007A480000}"/>
    <cellStyle name="Normal 4 4 3 2 3" xfId="11066" xr:uid="{00000000-0005-0000-0000-00007B480000}"/>
    <cellStyle name="Normal 4 4 3 3" xfId="3399" xr:uid="{00000000-0005-0000-0000-00007C480000}"/>
    <cellStyle name="Normal 4 4 3 3 2" xfId="6757" xr:uid="{00000000-0005-0000-0000-00007D480000}"/>
    <cellStyle name="Normal 4 4 3 3 2 2" xfId="15910" xr:uid="{00000000-0005-0000-0000-00007E480000}"/>
    <cellStyle name="Normal 4 4 3 3 3" xfId="12553" xr:uid="{00000000-0005-0000-0000-00007F480000}"/>
    <cellStyle name="Normal 4 4 3 4" xfId="1359" xr:uid="{00000000-0005-0000-0000-000080480000}"/>
    <cellStyle name="Normal 4 4 3 4 2" xfId="6758" xr:uid="{00000000-0005-0000-0000-000081480000}"/>
    <cellStyle name="Normal 4 4 3 4 2 2" xfId="15911" xr:uid="{00000000-0005-0000-0000-000082480000}"/>
    <cellStyle name="Normal 4 4 3 4 3" xfId="10513" xr:uid="{00000000-0005-0000-0000-000083480000}"/>
    <cellStyle name="Normal 4 4 3 5" xfId="6755" xr:uid="{00000000-0005-0000-0000-000084480000}"/>
    <cellStyle name="Normal 4 4 3 5 2" xfId="15908" xr:uid="{00000000-0005-0000-0000-000085480000}"/>
    <cellStyle name="Normal 4 4 3 6" xfId="9758" xr:uid="{00000000-0005-0000-0000-000086480000}"/>
    <cellStyle name="Normal 4 4 4" xfId="1156" xr:uid="{00000000-0005-0000-0000-000087480000}"/>
    <cellStyle name="Normal 4 4 4 2" xfId="3901" xr:uid="{00000000-0005-0000-0000-000088480000}"/>
    <cellStyle name="Normal 4 4 4 2 2" xfId="6760" xr:uid="{00000000-0005-0000-0000-000089480000}"/>
    <cellStyle name="Normal 4 4 4 2 2 2" xfId="15913" xr:uid="{00000000-0005-0000-0000-00008A480000}"/>
    <cellStyle name="Normal 4 4 4 2 3" xfId="13055" xr:uid="{00000000-0005-0000-0000-00008B480000}"/>
    <cellStyle name="Normal 4 4 4 3" xfId="2207" xr:uid="{00000000-0005-0000-0000-00008C480000}"/>
    <cellStyle name="Normal 4 4 4 3 2" xfId="6761" xr:uid="{00000000-0005-0000-0000-00008D480000}"/>
    <cellStyle name="Normal 4 4 4 3 2 2" xfId="15914" xr:uid="{00000000-0005-0000-0000-00008E480000}"/>
    <cellStyle name="Normal 4 4 4 3 3" xfId="11361" xr:uid="{00000000-0005-0000-0000-00008F480000}"/>
    <cellStyle name="Normal 4 4 4 4" xfId="6759" xr:uid="{00000000-0005-0000-0000-000090480000}"/>
    <cellStyle name="Normal 4 4 4 4 2" xfId="15912" xr:uid="{00000000-0005-0000-0000-000091480000}"/>
    <cellStyle name="Normal 4 4 4 5" xfId="10310" xr:uid="{00000000-0005-0000-0000-000092480000}"/>
    <cellStyle name="Normal 4 4 5" xfId="1909" xr:uid="{00000000-0005-0000-0000-000093480000}"/>
    <cellStyle name="Normal 4 4 5 2" xfId="6762" xr:uid="{00000000-0005-0000-0000-000094480000}"/>
    <cellStyle name="Normal 4 4 5 2 2" xfId="15915" xr:uid="{00000000-0005-0000-0000-000095480000}"/>
    <cellStyle name="Normal 4 4 5 3" xfId="11063" xr:uid="{00000000-0005-0000-0000-000096480000}"/>
    <cellStyle name="Normal 4 4 6" xfId="3220" xr:uid="{00000000-0005-0000-0000-000097480000}"/>
    <cellStyle name="Normal 4 4 6 2" xfId="6763" xr:uid="{00000000-0005-0000-0000-000098480000}"/>
    <cellStyle name="Normal 4 4 6 2 2" xfId="15916" xr:uid="{00000000-0005-0000-0000-000099480000}"/>
    <cellStyle name="Normal 4 4 6 3" xfId="12374" xr:uid="{00000000-0005-0000-0000-00009A480000}"/>
    <cellStyle name="Normal 4 4 7" xfId="1356" xr:uid="{00000000-0005-0000-0000-00009B480000}"/>
    <cellStyle name="Normal 4 4 7 2" xfId="6764" xr:uid="{00000000-0005-0000-0000-00009C480000}"/>
    <cellStyle name="Normal 4 4 7 2 2" xfId="15917" xr:uid="{00000000-0005-0000-0000-00009D480000}"/>
    <cellStyle name="Normal 4 4 7 3" xfId="10510" xr:uid="{00000000-0005-0000-0000-00009E480000}"/>
    <cellStyle name="Normal 4 4 8" xfId="6746" xr:uid="{00000000-0005-0000-0000-00009F480000}"/>
    <cellStyle name="Normal 4 4 8 2" xfId="15899" xr:uid="{00000000-0005-0000-0000-0000A0480000}"/>
    <cellStyle name="Normal 4 4 9" xfId="9755" xr:uid="{00000000-0005-0000-0000-0000A1480000}"/>
    <cellStyle name="Normal 4 5" xfId="602" xr:uid="{00000000-0005-0000-0000-0000A2480000}"/>
    <cellStyle name="Normal 4 5 2" xfId="603" xr:uid="{00000000-0005-0000-0000-0000A3480000}"/>
    <cellStyle name="Normal 4 5 2 2" xfId="604" xr:uid="{00000000-0005-0000-0000-0000A4480000}"/>
    <cellStyle name="Normal 4 5 2 2 2" xfId="1915" xr:uid="{00000000-0005-0000-0000-0000A5480000}"/>
    <cellStyle name="Normal 4 5 2 2 2 2" xfId="6768" xr:uid="{00000000-0005-0000-0000-0000A6480000}"/>
    <cellStyle name="Normal 4 5 2 2 2 2 2" xfId="15921" xr:uid="{00000000-0005-0000-0000-0000A7480000}"/>
    <cellStyle name="Normal 4 5 2 2 2 3" xfId="11069" xr:uid="{00000000-0005-0000-0000-0000A8480000}"/>
    <cellStyle name="Normal 4 5 2 2 3" xfId="3402" xr:uid="{00000000-0005-0000-0000-0000A9480000}"/>
    <cellStyle name="Normal 4 5 2 2 3 2" xfId="6769" xr:uid="{00000000-0005-0000-0000-0000AA480000}"/>
    <cellStyle name="Normal 4 5 2 2 3 2 2" xfId="15922" xr:uid="{00000000-0005-0000-0000-0000AB480000}"/>
    <cellStyle name="Normal 4 5 2 2 3 3" xfId="12556" xr:uid="{00000000-0005-0000-0000-0000AC480000}"/>
    <cellStyle name="Normal 4 5 2 2 4" xfId="1362" xr:uid="{00000000-0005-0000-0000-0000AD480000}"/>
    <cellStyle name="Normal 4 5 2 2 4 2" xfId="6770" xr:uid="{00000000-0005-0000-0000-0000AE480000}"/>
    <cellStyle name="Normal 4 5 2 2 4 2 2" xfId="15923" xr:uid="{00000000-0005-0000-0000-0000AF480000}"/>
    <cellStyle name="Normal 4 5 2 2 4 3" xfId="10516" xr:uid="{00000000-0005-0000-0000-0000B0480000}"/>
    <cellStyle name="Normal 4 5 2 2 5" xfId="6767" xr:uid="{00000000-0005-0000-0000-0000B1480000}"/>
    <cellStyle name="Normal 4 5 2 2 5 2" xfId="15920" xr:uid="{00000000-0005-0000-0000-0000B2480000}"/>
    <cellStyle name="Normal 4 5 2 2 6" xfId="9761" xr:uid="{00000000-0005-0000-0000-0000B3480000}"/>
    <cellStyle name="Normal 4 5 2 3" xfId="1914" xr:uid="{00000000-0005-0000-0000-0000B4480000}"/>
    <cellStyle name="Normal 4 5 2 3 2" xfId="6771" xr:uid="{00000000-0005-0000-0000-0000B5480000}"/>
    <cellStyle name="Normal 4 5 2 3 2 2" xfId="15924" xr:uid="{00000000-0005-0000-0000-0000B6480000}"/>
    <cellStyle name="Normal 4 5 2 3 3" xfId="11068" xr:uid="{00000000-0005-0000-0000-0000B7480000}"/>
    <cellStyle name="Normal 4 5 2 4" xfId="3401" xr:uid="{00000000-0005-0000-0000-0000B8480000}"/>
    <cellStyle name="Normal 4 5 2 4 2" xfId="6772" xr:uid="{00000000-0005-0000-0000-0000B9480000}"/>
    <cellStyle name="Normal 4 5 2 4 2 2" xfId="15925" xr:uid="{00000000-0005-0000-0000-0000BA480000}"/>
    <cellStyle name="Normal 4 5 2 4 3" xfId="12555" xr:uid="{00000000-0005-0000-0000-0000BB480000}"/>
    <cellStyle name="Normal 4 5 2 5" xfId="1361" xr:uid="{00000000-0005-0000-0000-0000BC480000}"/>
    <cellStyle name="Normal 4 5 2 5 2" xfId="6773" xr:uid="{00000000-0005-0000-0000-0000BD480000}"/>
    <cellStyle name="Normal 4 5 2 5 2 2" xfId="15926" xr:uid="{00000000-0005-0000-0000-0000BE480000}"/>
    <cellStyle name="Normal 4 5 2 5 3" xfId="10515" xr:uid="{00000000-0005-0000-0000-0000BF480000}"/>
    <cellStyle name="Normal 4 5 2 6" xfId="6766" xr:uid="{00000000-0005-0000-0000-0000C0480000}"/>
    <cellStyle name="Normal 4 5 2 6 2" xfId="15919" xr:uid="{00000000-0005-0000-0000-0000C1480000}"/>
    <cellStyle name="Normal 4 5 2 7" xfId="9760" xr:uid="{00000000-0005-0000-0000-0000C2480000}"/>
    <cellStyle name="Normal 4 5 3" xfId="605" xr:uid="{00000000-0005-0000-0000-0000C3480000}"/>
    <cellStyle name="Normal 4 5 3 2" xfId="1916" xr:uid="{00000000-0005-0000-0000-0000C4480000}"/>
    <cellStyle name="Normal 4 5 3 2 2" xfId="6775" xr:uid="{00000000-0005-0000-0000-0000C5480000}"/>
    <cellStyle name="Normal 4 5 3 2 2 2" xfId="15928" xr:uid="{00000000-0005-0000-0000-0000C6480000}"/>
    <cellStyle name="Normal 4 5 3 2 3" xfId="11070" xr:uid="{00000000-0005-0000-0000-0000C7480000}"/>
    <cellStyle name="Normal 4 5 3 3" xfId="3403" xr:uid="{00000000-0005-0000-0000-0000C8480000}"/>
    <cellStyle name="Normal 4 5 3 3 2" xfId="6776" xr:uid="{00000000-0005-0000-0000-0000C9480000}"/>
    <cellStyle name="Normal 4 5 3 3 2 2" xfId="15929" xr:uid="{00000000-0005-0000-0000-0000CA480000}"/>
    <cellStyle name="Normal 4 5 3 3 3" xfId="12557" xr:uid="{00000000-0005-0000-0000-0000CB480000}"/>
    <cellStyle name="Normal 4 5 3 4" xfId="1363" xr:uid="{00000000-0005-0000-0000-0000CC480000}"/>
    <cellStyle name="Normal 4 5 3 4 2" xfId="6777" xr:uid="{00000000-0005-0000-0000-0000CD480000}"/>
    <cellStyle name="Normal 4 5 3 4 2 2" xfId="15930" xr:uid="{00000000-0005-0000-0000-0000CE480000}"/>
    <cellStyle name="Normal 4 5 3 4 3" xfId="10517" xr:uid="{00000000-0005-0000-0000-0000CF480000}"/>
    <cellStyle name="Normal 4 5 3 5" xfId="6774" xr:uid="{00000000-0005-0000-0000-0000D0480000}"/>
    <cellStyle name="Normal 4 5 3 5 2" xfId="15927" xr:uid="{00000000-0005-0000-0000-0000D1480000}"/>
    <cellStyle name="Normal 4 5 3 6" xfId="9762" xr:uid="{00000000-0005-0000-0000-0000D2480000}"/>
    <cellStyle name="Normal 4 5 4" xfId="1913" xr:uid="{00000000-0005-0000-0000-0000D3480000}"/>
    <cellStyle name="Normal 4 5 4 2" xfId="6778" xr:uid="{00000000-0005-0000-0000-0000D4480000}"/>
    <cellStyle name="Normal 4 5 4 2 2" xfId="15931" xr:uid="{00000000-0005-0000-0000-0000D5480000}"/>
    <cellStyle name="Normal 4 5 4 3" xfId="11067" xr:uid="{00000000-0005-0000-0000-0000D6480000}"/>
    <cellStyle name="Normal 4 5 5" xfId="3400" xr:uid="{00000000-0005-0000-0000-0000D7480000}"/>
    <cellStyle name="Normal 4 5 5 2" xfId="6779" xr:uid="{00000000-0005-0000-0000-0000D8480000}"/>
    <cellStyle name="Normal 4 5 5 2 2" xfId="15932" xr:uid="{00000000-0005-0000-0000-0000D9480000}"/>
    <cellStyle name="Normal 4 5 5 3" xfId="12554" xr:uid="{00000000-0005-0000-0000-0000DA480000}"/>
    <cellStyle name="Normal 4 5 6" xfId="1360" xr:uid="{00000000-0005-0000-0000-0000DB480000}"/>
    <cellStyle name="Normal 4 5 6 2" xfId="6780" xr:uid="{00000000-0005-0000-0000-0000DC480000}"/>
    <cellStyle name="Normal 4 5 6 2 2" xfId="15933" xr:uid="{00000000-0005-0000-0000-0000DD480000}"/>
    <cellStyle name="Normal 4 5 6 3" xfId="10514" xr:uid="{00000000-0005-0000-0000-0000DE480000}"/>
    <cellStyle name="Normal 4 5 7" xfId="6765" xr:uid="{00000000-0005-0000-0000-0000DF480000}"/>
    <cellStyle name="Normal 4 5 7 2" xfId="15918" xr:uid="{00000000-0005-0000-0000-0000E0480000}"/>
    <cellStyle name="Normal 4 5 8" xfId="9759" xr:uid="{00000000-0005-0000-0000-0000E1480000}"/>
    <cellStyle name="Normal 4 6" xfId="606" xr:uid="{00000000-0005-0000-0000-0000E2480000}"/>
    <cellStyle name="Normal 4 6 2" xfId="607" xr:uid="{00000000-0005-0000-0000-0000E3480000}"/>
    <cellStyle name="Normal 4 6 2 2" xfId="1918" xr:uid="{00000000-0005-0000-0000-0000E4480000}"/>
    <cellStyle name="Normal 4 6 2 2 2" xfId="6783" xr:uid="{00000000-0005-0000-0000-0000E5480000}"/>
    <cellStyle name="Normal 4 6 2 2 2 2" xfId="15936" xr:uid="{00000000-0005-0000-0000-0000E6480000}"/>
    <cellStyle name="Normal 4 6 2 2 3" xfId="11072" xr:uid="{00000000-0005-0000-0000-0000E7480000}"/>
    <cellStyle name="Normal 4 6 2 3" xfId="3405" xr:uid="{00000000-0005-0000-0000-0000E8480000}"/>
    <cellStyle name="Normal 4 6 2 3 2" xfId="6784" xr:uid="{00000000-0005-0000-0000-0000E9480000}"/>
    <cellStyle name="Normal 4 6 2 3 2 2" xfId="15937" xr:uid="{00000000-0005-0000-0000-0000EA480000}"/>
    <cellStyle name="Normal 4 6 2 3 3" xfId="12559" xr:uid="{00000000-0005-0000-0000-0000EB480000}"/>
    <cellStyle name="Normal 4 6 2 4" xfId="1365" xr:uid="{00000000-0005-0000-0000-0000EC480000}"/>
    <cellStyle name="Normal 4 6 2 4 2" xfId="6785" xr:uid="{00000000-0005-0000-0000-0000ED480000}"/>
    <cellStyle name="Normal 4 6 2 4 2 2" xfId="15938" xr:uid="{00000000-0005-0000-0000-0000EE480000}"/>
    <cellStyle name="Normal 4 6 2 4 3" xfId="10519" xr:uid="{00000000-0005-0000-0000-0000EF480000}"/>
    <cellStyle name="Normal 4 6 2 5" xfId="6782" xr:uid="{00000000-0005-0000-0000-0000F0480000}"/>
    <cellStyle name="Normal 4 6 2 5 2" xfId="15935" xr:uid="{00000000-0005-0000-0000-0000F1480000}"/>
    <cellStyle name="Normal 4 6 2 6" xfId="9764" xr:uid="{00000000-0005-0000-0000-0000F2480000}"/>
    <cellStyle name="Normal 4 6 3" xfId="1917" xr:uid="{00000000-0005-0000-0000-0000F3480000}"/>
    <cellStyle name="Normal 4 6 3 2" xfId="6786" xr:uid="{00000000-0005-0000-0000-0000F4480000}"/>
    <cellStyle name="Normal 4 6 3 2 2" xfId="15939" xr:uid="{00000000-0005-0000-0000-0000F5480000}"/>
    <cellStyle name="Normal 4 6 3 3" xfId="11071" xr:uid="{00000000-0005-0000-0000-0000F6480000}"/>
    <cellStyle name="Normal 4 6 4" xfId="3404" xr:uid="{00000000-0005-0000-0000-0000F7480000}"/>
    <cellStyle name="Normal 4 6 4 2" xfId="6787" xr:uid="{00000000-0005-0000-0000-0000F8480000}"/>
    <cellStyle name="Normal 4 6 4 2 2" xfId="15940" xr:uid="{00000000-0005-0000-0000-0000F9480000}"/>
    <cellStyle name="Normal 4 6 4 3" xfId="12558" xr:uid="{00000000-0005-0000-0000-0000FA480000}"/>
    <cellStyle name="Normal 4 6 5" xfId="1364" xr:uid="{00000000-0005-0000-0000-0000FB480000}"/>
    <cellStyle name="Normal 4 6 5 2" xfId="6788" xr:uid="{00000000-0005-0000-0000-0000FC480000}"/>
    <cellStyle name="Normal 4 6 5 2 2" xfId="15941" xr:uid="{00000000-0005-0000-0000-0000FD480000}"/>
    <cellStyle name="Normal 4 6 5 3" xfId="10518" xr:uid="{00000000-0005-0000-0000-0000FE480000}"/>
    <cellStyle name="Normal 4 6 6" xfId="6781" xr:uid="{00000000-0005-0000-0000-0000FF480000}"/>
    <cellStyle name="Normal 4 6 6 2" xfId="15934" xr:uid="{00000000-0005-0000-0000-000000490000}"/>
    <cellStyle name="Normal 4 6 7" xfId="9763" xr:uid="{00000000-0005-0000-0000-000001490000}"/>
    <cellStyle name="Normal 4 7" xfId="1157" xr:uid="{00000000-0005-0000-0000-000002490000}"/>
    <cellStyle name="Normal 4 7 2" xfId="3882" xr:uid="{00000000-0005-0000-0000-000003490000}"/>
    <cellStyle name="Normal 4 7 2 2" xfId="6790" xr:uid="{00000000-0005-0000-0000-000004490000}"/>
    <cellStyle name="Normal 4 7 2 2 2" xfId="15943" xr:uid="{00000000-0005-0000-0000-000005490000}"/>
    <cellStyle name="Normal 4 7 2 3" xfId="13036" xr:uid="{00000000-0005-0000-0000-000006490000}"/>
    <cellStyle name="Normal 4 7 3" xfId="2188" xr:uid="{00000000-0005-0000-0000-000007490000}"/>
    <cellStyle name="Normal 4 7 3 2" xfId="6791" xr:uid="{00000000-0005-0000-0000-000008490000}"/>
    <cellStyle name="Normal 4 7 3 2 2" xfId="15944" xr:uid="{00000000-0005-0000-0000-000009490000}"/>
    <cellStyle name="Normal 4 7 3 3" xfId="11342" xr:uid="{00000000-0005-0000-0000-00000A490000}"/>
    <cellStyle name="Normal 4 7 4" xfId="6789" xr:uid="{00000000-0005-0000-0000-00000B490000}"/>
    <cellStyle name="Normal 4 7 4 2" xfId="15942" xr:uid="{00000000-0005-0000-0000-00000C490000}"/>
    <cellStyle name="Normal 4 7 5" xfId="10311" xr:uid="{00000000-0005-0000-0000-00000D490000}"/>
    <cellStyle name="Normal 4 8" xfId="3205" xr:uid="{00000000-0005-0000-0000-00000E490000}"/>
    <cellStyle name="Normal 4 8 2" xfId="6792" xr:uid="{00000000-0005-0000-0000-00000F490000}"/>
    <cellStyle name="Normal 4 8 2 2" xfId="15945" xr:uid="{00000000-0005-0000-0000-000010490000}"/>
    <cellStyle name="Normal 4 8 3" xfId="12359" xr:uid="{00000000-0005-0000-0000-000011490000}"/>
    <cellStyle name="Normal 4 9" xfId="1355" xr:uid="{00000000-0005-0000-0000-000012490000}"/>
    <cellStyle name="Normal 4 9 2" xfId="6793" xr:uid="{00000000-0005-0000-0000-000013490000}"/>
    <cellStyle name="Normal 4 9 2 2" xfId="15946" xr:uid="{00000000-0005-0000-0000-000014490000}"/>
    <cellStyle name="Normal 4 9 3" xfId="10509" xr:uid="{00000000-0005-0000-0000-000015490000}"/>
    <cellStyle name="Normal 5" xfId="114" xr:uid="{00000000-0005-0000-0000-000016490000}"/>
    <cellStyle name="Normal 5 2" xfId="115" xr:uid="{00000000-0005-0000-0000-000017490000}"/>
    <cellStyle name="Normal 5 3" xfId="608" xr:uid="{00000000-0005-0000-0000-000018490000}"/>
    <cellStyle name="Normal 5 3 2" xfId="609" xr:uid="{00000000-0005-0000-0000-000019490000}"/>
    <cellStyle name="Normal 5 3 2 2" xfId="610" xr:uid="{00000000-0005-0000-0000-00001A490000}"/>
    <cellStyle name="Normal 5 3 2 2 2" xfId="1921" xr:uid="{00000000-0005-0000-0000-00001B490000}"/>
    <cellStyle name="Normal 5 3 2 2 2 2" xfId="6797" xr:uid="{00000000-0005-0000-0000-00001C490000}"/>
    <cellStyle name="Normal 5 3 2 2 2 2 2" xfId="15950" xr:uid="{00000000-0005-0000-0000-00001D490000}"/>
    <cellStyle name="Normal 5 3 2 2 2 3" xfId="11075" xr:uid="{00000000-0005-0000-0000-00001E490000}"/>
    <cellStyle name="Normal 5 3 2 2 3" xfId="3408" xr:uid="{00000000-0005-0000-0000-00001F490000}"/>
    <cellStyle name="Normal 5 3 2 2 3 2" xfId="6798" xr:uid="{00000000-0005-0000-0000-000020490000}"/>
    <cellStyle name="Normal 5 3 2 2 3 2 2" xfId="15951" xr:uid="{00000000-0005-0000-0000-000021490000}"/>
    <cellStyle name="Normal 5 3 2 2 3 3" xfId="12562" xr:uid="{00000000-0005-0000-0000-000022490000}"/>
    <cellStyle name="Normal 5 3 2 2 4" xfId="1368" xr:uid="{00000000-0005-0000-0000-000023490000}"/>
    <cellStyle name="Normal 5 3 2 2 4 2" xfId="6799" xr:uid="{00000000-0005-0000-0000-000024490000}"/>
    <cellStyle name="Normal 5 3 2 2 4 2 2" xfId="15952" xr:uid="{00000000-0005-0000-0000-000025490000}"/>
    <cellStyle name="Normal 5 3 2 2 4 3" xfId="10522" xr:uid="{00000000-0005-0000-0000-000026490000}"/>
    <cellStyle name="Normal 5 3 2 2 5" xfId="6796" xr:uid="{00000000-0005-0000-0000-000027490000}"/>
    <cellStyle name="Normal 5 3 2 2 5 2" xfId="15949" xr:uid="{00000000-0005-0000-0000-000028490000}"/>
    <cellStyle name="Normal 5 3 2 2 6" xfId="9767" xr:uid="{00000000-0005-0000-0000-000029490000}"/>
    <cellStyle name="Normal 5 3 2 3" xfId="1920" xr:uid="{00000000-0005-0000-0000-00002A490000}"/>
    <cellStyle name="Normal 5 3 2 3 2" xfId="6800" xr:uid="{00000000-0005-0000-0000-00002B490000}"/>
    <cellStyle name="Normal 5 3 2 3 2 2" xfId="15953" xr:uid="{00000000-0005-0000-0000-00002C490000}"/>
    <cellStyle name="Normal 5 3 2 3 3" xfId="11074" xr:uid="{00000000-0005-0000-0000-00002D490000}"/>
    <cellStyle name="Normal 5 3 2 4" xfId="3407" xr:uid="{00000000-0005-0000-0000-00002E490000}"/>
    <cellStyle name="Normal 5 3 2 4 2" xfId="6801" xr:uid="{00000000-0005-0000-0000-00002F490000}"/>
    <cellStyle name="Normal 5 3 2 4 2 2" xfId="15954" xr:uid="{00000000-0005-0000-0000-000030490000}"/>
    <cellStyle name="Normal 5 3 2 4 3" xfId="12561" xr:uid="{00000000-0005-0000-0000-000031490000}"/>
    <cellStyle name="Normal 5 3 2 5" xfId="1367" xr:uid="{00000000-0005-0000-0000-000032490000}"/>
    <cellStyle name="Normal 5 3 2 5 2" xfId="6802" xr:uid="{00000000-0005-0000-0000-000033490000}"/>
    <cellStyle name="Normal 5 3 2 5 2 2" xfId="15955" xr:uid="{00000000-0005-0000-0000-000034490000}"/>
    <cellStyle name="Normal 5 3 2 5 3" xfId="10521" xr:uid="{00000000-0005-0000-0000-000035490000}"/>
    <cellStyle name="Normal 5 3 2 6" xfId="6795" xr:uid="{00000000-0005-0000-0000-000036490000}"/>
    <cellStyle name="Normal 5 3 2 6 2" xfId="15948" xr:uid="{00000000-0005-0000-0000-000037490000}"/>
    <cellStyle name="Normal 5 3 2 7" xfId="9766" xr:uid="{00000000-0005-0000-0000-000038490000}"/>
    <cellStyle name="Normal 5 3 3" xfId="611" xr:uid="{00000000-0005-0000-0000-000039490000}"/>
    <cellStyle name="Normal 5 3 3 2" xfId="1922" xr:uid="{00000000-0005-0000-0000-00003A490000}"/>
    <cellStyle name="Normal 5 3 3 2 2" xfId="6804" xr:uid="{00000000-0005-0000-0000-00003B490000}"/>
    <cellStyle name="Normal 5 3 3 2 2 2" xfId="15957" xr:uid="{00000000-0005-0000-0000-00003C490000}"/>
    <cellStyle name="Normal 5 3 3 2 3" xfId="11076" xr:uid="{00000000-0005-0000-0000-00003D490000}"/>
    <cellStyle name="Normal 5 3 3 3" xfId="3409" xr:uid="{00000000-0005-0000-0000-00003E490000}"/>
    <cellStyle name="Normal 5 3 3 3 2" xfId="6805" xr:uid="{00000000-0005-0000-0000-00003F490000}"/>
    <cellStyle name="Normal 5 3 3 3 2 2" xfId="15958" xr:uid="{00000000-0005-0000-0000-000040490000}"/>
    <cellStyle name="Normal 5 3 3 3 3" xfId="12563" xr:uid="{00000000-0005-0000-0000-000041490000}"/>
    <cellStyle name="Normal 5 3 3 4" xfId="1369" xr:uid="{00000000-0005-0000-0000-000042490000}"/>
    <cellStyle name="Normal 5 3 3 4 2" xfId="6806" xr:uid="{00000000-0005-0000-0000-000043490000}"/>
    <cellStyle name="Normal 5 3 3 4 2 2" xfId="15959" xr:uid="{00000000-0005-0000-0000-000044490000}"/>
    <cellStyle name="Normal 5 3 3 4 3" xfId="10523" xr:uid="{00000000-0005-0000-0000-000045490000}"/>
    <cellStyle name="Normal 5 3 3 5" xfId="6803" xr:uid="{00000000-0005-0000-0000-000046490000}"/>
    <cellStyle name="Normal 5 3 3 5 2" xfId="15956" xr:uid="{00000000-0005-0000-0000-000047490000}"/>
    <cellStyle name="Normal 5 3 3 6" xfId="9768" xr:uid="{00000000-0005-0000-0000-000048490000}"/>
    <cellStyle name="Normal 5 3 4" xfId="612" xr:uid="{00000000-0005-0000-0000-000049490000}"/>
    <cellStyle name="Normal 5 3 5" xfId="1919" xr:uid="{00000000-0005-0000-0000-00004A490000}"/>
    <cellStyle name="Normal 5 3 5 2" xfId="6807" xr:uid="{00000000-0005-0000-0000-00004B490000}"/>
    <cellStyle name="Normal 5 3 5 2 2" xfId="15960" xr:uid="{00000000-0005-0000-0000-00004C490000}"/>
    <cellStyle name="Normal 5 3 5 3" xfId="11073" xr:uid="{00000000-0005-0000-0000-00004D490000}"/>
    <cellStyle name="Normal 5 3 6" xfId="3406" xr:uid="{00000000-0005-0000-0000-00004E490000}"/>
    <cellStyle name="Normal 5 3 6 2" xfId="6808" xr:uid="{00000000-0005-0000-0000-00004F490000}"/>
    <cellStyle name="Normal 5 3 6 2 2" xfId="15961" xr:uid="{00000000-0005-0000-0000-000050490000}"/>
    <cellStyle name="Normal 5 3 6 3" xfId="12560" xr:uid="{00000000-0005-0000-0000-000051490000}"/>
    <cellStyle name="Normal 5 3 7" xfId="1366" xr:uid="{00000000-0005-0000-0000-000052490000}"/>
    <cellStyle name="Normal 5 3 7 2" xfId="6809" xr:uid="{00000000-0005-0000-0000-000053490000}"/>
    <cellStyle name="Normal 5 3 7 2 2" xfId="15962" xr:uid="{00000000-0005-0000-0000-000054490000}"/>
    <cellStyle name="Normal 5 3 7 3" xfId="10520" xr:uid="{00000000-0005-0000-0000-000055490000}"/>
    <cellStyle name="Normal 5 3 8" xfId="6794" xr:uid="{00000000-0005-0000-0000-000056490000}"/>
    <cellStyle name="Normal 5 3 8 2" xfId="15947" xr:uid="{00000000-0005-0000-0000-000057490000}"/>
    <cellStyle name="Normal 5 3 9" xfId="9765" xr:uid="{00000000-0005-0000-0000-000058490000}"/>
    <cellStyle name="Normal 6" xfId="116" xr:uid="{00000000-0005-0000-0000-000059490000}"/>
    <cellStyle name="Normal 6 2" xfId="117" xr:uid="{00000000-0005-0000-0000-00005A490000}"/>
    <cellStyle name="Normal 7" xfId="118" xr:uid="{00000000-0005-0000-0000-00005B490000}"/>
    <cellStyle name="Normal 7 2" xfId="613" xr:uid="{00000000-0005-0000-0000-00005C490000}"/>
    <cellStyle name="Normal 8" xfId="119" xr:uid="{00000000-0005-0000-0000-00005D490000}"/>
    <cellStyle name="Normal 8 2" xfId="614" xr:uid="{00000000-0005-0000-0000-00005E490000}"/>
    <cellStyle name="Normal 8 2 2" xfId="615" xr:uid="{00000000-0005-0000-0000-00005F490000}"/>
    <cellStyle name="Normal 8 2 3" xfId="616" xr:uid="{00000000-0005-0000-0000-000060490000}"/>
    <cellStyle name="Normal 9" xfId="120" xr:uid="{00000000-0005-0000-0000-000061490000}"/>
    <cellStyle name="Normal 9 10" xfId="617" xr:uid="{00000000-0005-0000-0000-000062490000}"/>
    <cellStyle name="Normal 9 10 2" xfId="618" xr:uid="{00000000-0005-0000-0000-000063490000}"/>
    <cellStyle name="Normal 9 10 2 2" xfId="1924" xr:uid="{00000000-0005-0000-0000-000064490000}"/>
    <cellStyle name="Normal 9 10 2 2 2" xfId="6813" xr:uid="{00000000-0005-0000-0000-000065490000}"/>
    <cellStyle name="Normal 9 10 2 2 2 2" xfId="15966" xr:uid="{00000000-0005-0000-0000-000066490000}"/>
    <cellStyle name="Normal 9 10 2 2 3" xfId="11078" xr:uid="{00000000-0005-0000-0000-000067490000}"/>
    <cellStyle name="Normal 9 10 2 3" xfId="3411" xr:uid="{00000000-0005-0000-0000-000068490000}"/>
    <cellStyle name="Normal 9 10 2 3 2" xfId="6814" xr:uid="{00000000-0005-0000-0000-000069490000}"/>
    <cellStyle name="Normal 9 10 2 3 2 2" xfId="15967" xr:uid="{00000000-0005-0000-0000-00006A490000}"/>
    <cellStyle name="Normal 9 10 2 3 3" xfId="12565" xr:uid="{00000000-0005-0000-0000-00006B490000}"/>
    <cellStyle name="Normal 9 10 2 4" xfId="1372" xr:uid="{00000000-0005-0000-0000-00006C490000}"/>
    <cellStyle name="Normal 9 10 2 4 2" xfId="6815" xr:uid="{00000000-0005-0000-0000-00006D490000}"/>
    <cellStyle name="Normal 9 10 2 4 2 2" xfId="15968" xr:uid="{00000000-0005-0000-0000-00006E490000}"/>
    <cellStyle name="Normal 9 10 2 4 3" xfId="10526" xr:uid="{00000000-0005-0000-0000-00006F490000}"/>
    <cellStyle name="Normal 9 10 2 5" xfId="6812" xr:uid="{00000000-0005-0000-0000-000070490000}"/>
    <cellStyle name="Normal 9 10 2 5 2" xfId="15965" xr:uid="{00000000-0005-0000-0000-000071490000}"/>
    <cellStyle name="Normal 9 10 2 6" xfId="9775" xr:uid="{00000000-0005-0000-0000-000072490000}"/>
    <cellStyle name="Normal 9 10 3" xfId="1923" xr:uid="{00000000-0005-0000-0000-000073490000}"/>
    <cellStyle name="Normal 9 10 3 2" xfId="6816" xr:uid="{00000000-0005-0000-0000-000074490000}"/>
    <cellStyle name="Normal 9 10 3 2 2" xfId="15969" xr:uid="{00000000-0005-0000-0000-000075490000}"/>
    <cellStyle name="Normal 9 10 3 3" xfId="11077" xr:uid="{00000000-0005-0000-0000-000076490000}"/>
    <cellStyle name="Normal 9 10 4" xfId="3410" xr:uid="{00000000-0005-0000-0000-000077490000}"/>
    <cellStyle name="Normal 9 10 4 2" xfId="6817" xr:uid="{00000000-0005-0000-0000-000078490000}"/>
    <cellStyle name="Normal 9 10 4 2 2" xfId="15970" xr:uid="{00000000-0005-0000-0000-000079490000}"/>
    <cellStyle name="Normal 9 10 4 3" xfId="12564" xr:uid="{00000000-0005-0000-0000-00007A490000}"/>
    <cellStyle name="Normal 9 10 5" xfId="1371" xr:uid="{00000000-0005-0000-0000-00007B490000}"/>
    <cellStyle name="Normal 9 10 5 2" xfId="6818" xr:uid="{00000000-0005-0000-0000-00007C490000}"/>
    <cellStyle name="Normal 9 10 5 2 2" xfId="15971" xr:uid="{00000000-0005-0000-0000-00007D490000}"/>
    <cellStyle name="Normal 9 10 5 3" xfId="10525" xr:uid="{00000000-0005-0000-0000-00007E490000}"/>
    <cellStyle name="Normal 9 10 6" xfId="6811" xr:uid="{00000000-0005-0000-0000-00007F490000}"/>
    <cellStyle name="Normal 9 10 6 2" xfId="15964" xr:uid="{00000000-0005-0000-0000-000080490000}"/>
    <cellStyle name="Normal 9 10 7" xfId="9774" xr:uid="{00000000-0005-0000-0000-000081490000}"/>
    <cellStyle name="Normal 9 11" xfId="619" xr:uid="{00000000-0005-0000-0000-000082490000}"/>
    <cellStyle name="Normal 9 11 2" xfId="1925" xr:uid="{00000000-0005-0000-0000-000083490000}"/>
    <cellStyle name="Normal 9 11 2 2" xfId="6820" xr:uid="{00000000-0005-0000-0000-000084490000}"/>
    <cellStyle name="Normal 9 11 2 2 2" xfId="15973" xr:uid="{00000000-0005-0000-0000-000085490000}"/>
    <cellStyle name="Normal 9 11 2 3" xfId="11079" xr:uid="{00000000-0005-0000-0000-000086490000}"/>
    <cellStyle name="Normal 9 11 3" xfId="3412" xr:uid="{00000000-0005-0000-0000-000087490000}"/>
    <cellStyle name="Normal 9 11 3 2" xfId="6821" xr:uid="{00000000-0005-0000-0000-000088490000}"/>
    <cellStyle name="Normal 9 11 3 2 2" xfId="15974" xr:uid="{00000000-0005-0000-0000-000089490000}"/>
    <cellStyle name="Normal 9 11 3 3" xfId="12566" xr:uid="{00000000-0005-0000-0000-00008A490000}"/>
    <cellStyle name="Normal 9 11 4" xfId="1373" xr:uid="{00000000-0005-0000-0000-00008B490000}"/>
    <cellStyle name="Normal 9 11 4 2" xfId="6822" xr:uid="{00000000-0005-0000-0000-00008C490000}"/>
    <cellStyle name="Normal 9 11 4 2 2" xfId="15975" xr:uid="{00000000-0005-0000-0000-00008D490000}"/>
    <cellStyle name="Normal 9 11 4 3" xfId="10527" xr:uid="{00000000-0005-0000-0000-00008E490000}"/>
    <cellStyle name="Normal 9 11 5" xfId="6819" xr:uid="{00000000-0005-0000-0000-00008F490000}"/>
    <cellStyle name="Normal 9 11 5 2" xfId="15972" xr:uid="{00000000-0005-0000-0000-000090490000}"/>
    <cellStyle name="Normal 9 11 6" xfId="9776" xr:uid="{00000000-0005-0000-0000-000091490000}"/>
    <cellStyle name="Normal 9 12" xfId="620" xr:uid="{00000000-0005-0000-0000-000092490000}"/>
    <cellStyle name="Normal 9 13" xfId="1135" xr:uid="{00000000-0005-0000-0000-000093490000}"/>
    <cellStyle name="Normal 9 13 2" xfId="3872" xr:uid="{00000000-0005-0000-0000-000094490000}"/>
    <cellStyle name="Normal 9 13 2 2" xfId="6824" xr:uid="{00000000-0005-0000-0000-000095490000}"/>
    <cellStyle name="Normal 9 13 2 2 2" xfId="15977" xr:uid="{00000000-0005-0000-0000-000096490000}"/>
    <cellStyle name="Normal 9 13 2 3" xfId="13026" xr:uid="{00000000-0005-0000-0000-000097490000}"/>
    <cellStyle name="Normal 9 13 3" xfId="2178" xr:uid="{00000000-0005-0000-0000-000098490000}"/>
    <cellStyle name="Normal 9 13 3 2" xfId="6825" xr:uid="{00000000-0005-0000-0000-000099490000}"/>
    <cellStyle name="Normal 9 13 3 2 2" xfId="15978" xr:uid="{00000000-0005-0000-0000-00009A490000}"/>
    <cellStyle name="Normal 9 13 3 3" xfId="11332" xr:uid="{00000000-0005-0000-0000-00009B490000}"/>
    <cellStyle name="Normal 9 13 4" xfId="6823" xr:uid="{00000000-0005-0000-0000-00009C490000}"/>
    <cellStyle name="Normal 9 13 4 2" xfId="15976" xr:uid="{00000000-0005-0000-0000-00009D490000}"/>
    <cellStyle name="Normal 9 13 5" xfId="10289" xr:uid="{00000000-0005-0000-0000-00009E490000}"/>
    <cellStyle name="Normal 9 14" xfId="1158" xr:uid="{00000000-0005-0000-0000-00009F490000}"/>
    <cellStyle name="Normal 9 14 2" xfId="3887" xr:uid="{00000000-0005-0000-0000-0000A0490000}"/>
    <cellStyle name="Normal 9 14 2 2" xfId="6827" xr:uid="{00000000-0005-0000-0000-0000A1490000}"/>
    <cellStyle name="Normal 9 14 2 2 2" xfId="15980" xr:uid="{00000000-0005-0000-0000-0000A2490000}"/>
    <cellStyle name="Normal 9 14 2 3" xfId="13041" xr:uid="{00000000-0005-0000-0000-0000A3490000}"/>
    <cellStyle name="Normal 9 14 3" xfId="2193" xr:uid="{00000000-0005-0000-0000-0000A4490000}"/>
    <cellStyle name="Normal 9 14 3 2" xfId="6828" xr:uid="{00000000-0005-0000-0000-0000A5490000}"/>
    <cellStyle name="Normal 9 14 3 2 2" xfId="15981" xr:uid="{00000000-0005-0000-0000-0000A6490000}"/>
    <cellStyle name="Normal 9 14 3 3" xfId="11347" xr:uid="{00000000-0005-0000-0000-0000A7490000}"/>
    <cellStyle name="Normal 9 14 4" xfId="6826" xr:uid="{00000000-0005-0000-0000-0000A8490000}"/>
    <cellStyle name="Normal 9 14 4 2" xfId="15979" xr:uid="{00000000-0005-0000-0000-0000A9490000}"/>
    <cellStyle name="Normal 9 14 5" xfId="10312" xr:uid="{00000000-0005-0000-0000-0000AA490000}"/>
    <cellStyle name="Normal 9 15" xfId="1685" xr:uid="{00000000-0005-0000-0000-0000AB490000}"/>
    <cellStyle name="Normal 9 15 2" xfId="3662" xr:uid="{00000000-0005-0000-0000-0000AC490000}"/>
    <cellStyle name="Normal 9 15 2 2" xfId="6830" xr:uid="{00000000-0005-0000-0000-0000AD490000}"/>
    <cellStyle name="Normal 9 15 2 2 2" xfId="15983" xr:uid="{00000000-0005-0000-0000-0000AE490000}"/>
    <cellStyle name="Normal 9 15 2 3" xfId="12816" xr:uid="{00000000-0005-0000-0000-0000AF490000}"/>
    <cellStyle name="Normal 9 15 3" xfId="6829" xr:uid="{00000000-0005-0000-0000-0000B0490000}"/>
    <cellStyle name="Normal 9 15 3 2" xfId="15982" xr:uid="{00000000-0005-0000-0000-0000B1490000}"/>
    <cellStyle name="Normal 9 15 4" xfId="10839" xr:uid="{00000000-0005-0000-0000-0000B2490000}"/>
    <cellStyle name="Normal 9 16" xfId="3210" xr:uid="{00000000-0005-0000-0000-0000B3490000}"/>
    <cellStyle name="Normal 9 16 2" xfId="6831" xr:uid="{00000000-0005-0000-0000-0000B4490000}"/>
    <cellStyle name="Normal 9 16 2 2" xfId="15984" xr:uid="{00000000-0005-0000-0000-0000B5490000}"/>
    <cellStyle name="Normal 9 16 3" xfId="12364" xr:uid="{00000000-0005-0000-0000-0000B6490000}"/>
    <cellStyle name="Normal 9 17" xfId="1370" xr:uid="{00000000-0005-0000-0000-0000B7490000}"/>
    <cellStyle name="Normal 9 17 2" xfId="6832" xr:uid="{00000000-0005-0000-0000-0000B8490000}"/>
    <cellStyle name="Normal 9 17 2 2" xfId="15985" xr:uid="{00000000-0005-0000-0000-0000B9490000}"/>
    <cellStyle name="Normal 9 17 3" xfId="10524" xr:uid="{00000000-0005-0000-0000-0000BA490000}"/>
    <cellStyle name="Normal 9 18" xfId="6810" xr:uid="{00000000-0005-0000-0000-0000BB490000}"/>
    <cellStyle name="Normal 9 18 2" xfId="15963" xr:uid="{00000000-0005-0000-0000-0000BC490000}"/>
    <cellStyle name="Normal 9 19" xfId="9278" xr:uid="{00000000-0005-0000-0000-0000BD490000}"/>
    <cellStyle name="Normal 9 2" xfId="621" xr:uid="{00000000-0005-0000-0000-0000BE490000}"/>
    <cellStyle name="Normal 9 2 10" xfId="3215" xr:uid="{00000000-0005-0000-0000-0000BF490000}"/>
    <cellStyle name="Normal 9 2 10 2" xfId="6834" xr:uid="{00000000-0005-0000-0000-0000C0490000}"/>
    <cellStyle name="Normal 9 2 10 2 2" xfId="15987" xr:uid="{00000000-0005-0000-0000-0000C1490000}"/>
    <cellStyle name="Normal 9 2 10 3" xfId="12369" xr:uid="{00000000-0005-0000-0000-0000C2490000}"/>
    <cellStyle name="Normal 9 2 11" xfId="1374" xr:uid="{00000000-0005-0000-0000-0000C3490000}"/>
    <cellStyle name="Normal 9 2 11 2" xfId="6835" xr:uid="{00000000-0005-0000-0000-0000C4490000}"/>
    <cellStyle name="Normal 9 2 11 2 2" xfId="15988" xr:uid="{00000000-0005-0000-0000-0000C5490000}"/>
    <cellStyle name="Normal 9 2 11 3" xfId="10528" xr:uid="{00000000-0005-0000-0000-0000C6490000}"/>
    <cellStyle name="Normal 9 2 12" xfId="6833" xr:uid="{00000000-0005-0000-0000-0000C7490000}"/>
    <cellStyle name="Normal 9 2 12 2" xfId="15986" xr:uid="{00000000-0005-0000-0000-0000C8490000}"/>
    <cellStyle name="Normal 9 2 13" xfId="9778" xr:uid="{00000000-0005-0000-0000-0000C9490000}"/>
    <cellStyle name="Normal 9 2 2" xfId="622" xr:uid="{00000000-0005-0000-0000-0000CA490000}"/>
    <cellStyle name="Normal 9 2 2 10" xfId="6836" xr:uid="{00000000-0005-0000-0000-0000CB490000}"/>
    <cellStyle name="Normal 9 2 2 10 2" xfId="15989" xr:uid="{00000000-0005-0000-0000-0000CC490000}"/>
    <cellStyle name="Normal 9 2 2 11" xfId="9779" xr:uid="{00000000-0005-0000-0000-0000CD490000}"/>
    <cellStyle name="Normal 9 2 2 2" xfId="623" xr:uid="{00000000-0005-0000-0000-0000CE490000}"/>
    <cellStyle name="Normal 9 2 2 2 2" xfId="624" xr:uid="{00000000-0005-0000-0000-0000CF490000}"/>
    <cellStyle name="Normal 9 2 2 2 2 2" xfId="625" xr:uid="{00000000-0005-0000-0000-0000D0490000}"/>
    <cellStyle name="Normal 9 2 2 2 2 2 2" xfId="1930" xr:uid="{00000000-0005-0000-0000-0000D1490000}"/>
    <cellStyle name="Normal 9 2 2 2 2 2 2 2" xfId="6840" xr:uid="{00000000-0005-0000-0000-0000D2490000}"/>
    <cellStyle name="Normal 9 2 2 2 2 2 2 2 2" xfId="15993" xr:uid="{00000000-0005-0000-0000-0000D3490000}"/>
    <cellStyle name="Normal 9 2 2 2 2 2 2 3" xfId="11084" xr:uid="{00000000-0005-0000-0000-0000D4490000}"/>
    <cellStyle name="Normal 9 2 2 2 2 2 3" xfId="3416" xr:uid="{00000000-0005-0000-0000-0000D5490000}"/>
    <cellStyle name="Normal 9 2 2 2 2 2 3 2" xfId="6841" xr:uid="{00000000-0005-0000-0000-0000D6490000}"/>
    <cellStyle name="Normal 9 2 2 2 2 2 3 2 2" xfId="15994" xr:uid="{00000000-0005-0000-0000-0000D7490000}"/>
    <cellStyle name="Normal 9 2 2 2 2 2 3 3" xfId="12570" xr:uid="{00000000-0005-0000-0000-0000D8490000}"/>
    <cellStyle name="Normal 9 2 2 2 2 2 4" xfId="1378" xr:uid="{00000000-0005-0000-0000-0000D9490000}"/>
    <cellStyle name="Normal 9 2 2 2 2 2 4 2" xfId="6842" xr:uid="{00000000-0005-0000-0000-0000DA490000}"/>
    <cellStyle name="Normal 9 2 2 2 2 2 4 2 2" xfId="15995" xr:uid="{00000000-0005-0000-0000-0000DB490000}"/>
    <cellStyle name="Normal 9 2 2 2 2 2 4 3" xfId="10532" xr:uid="{00000000-0005-0000-0000-0000DC490000}"/>
    <cellStyle name="Normal 9 2 2 2 2 2 5" xfId="6839" xr:uid="{00000000-0005-0000-0000-0000DD490000}"/>
    <cellStyle name="Normal 9 2 2 2 2 2 5 2" xfId="15992" xr:uid="{00000000-0005-0000-0000-0000DE490000}"/>
    <cellStyle name="Normal 9 2 2 2 2 2 6" xfId="9782" xr:uid="{00000000-0005-0000-0000-0000DF490000}"/>
    <cellStyle name="Normal 9 2 2 2 2 3" xfId="1929" xr:uid="{00000000-0005-0000-0000-0000E0490000}"/>
    <cellStyle name="Normal 9 2 2 2 2 3 2" xfId="6843" xr:uid="{00000000-0005-0000-0000-0000E1490000}"/>
    <cellStyle name="Normal 9 2 2 2 2 3 2 2" xfId="15996" xr:uid="{00000000-0005-0000-0000-0000E2490000}"/>
    <cellStyle name="Normal 9 2 2 2 2 3 3" xfId="11083" xr:uid="{00000000-0005-0000-0000-0000E3490000}"/>
    <cellStyle name="Normal 9 2 2 2 2 4" xfId="3415" xr:uid="{00000000-0005-0000-0000-0000E4490000}"/>
    <cellStyle name="Normal 9 2 2 2 2 4 2" xfId="6844" xr:uid="{00000000-0005-0000-0000-0000E5490000}"/>
    <cellStyle name="Normal 9 2 2 2 2 4 2 2" xfId="15997" xr:uid="{00000000-0005-0000-0000-0000E6490000}"/>
    <cellStyle name="Normal 9 2 2 2 2 4 3" xfId="12569" xr:uid="{00000000-0005-0000-0000-0000E7490000}"/>
    <cellStyle name="Normal 9 2 2 2 2 5" xfId="1377" xr:uid="{00000000-0005-0000-0000-0000E8490000}"/>
    <cellStyle name="Normal 9 2 2 2 2 5 2" xfId="6845" xr:uid="{00000000-0005-0000-0000-0000E9490000}"/>
    <cellStyle name="Normal 9 2 2 2 2 5 2 2" xfId="15998" xr:uid="{00000000-0005-0000-0000-0000EA490000}"/>
    <cellStyle name="Normal 9 2 2 2 2 5 3" xfId="10531" xr:uid="{00000000-0005-0000-0000-0000EB490000}"/>
    <cellStyle name="Normal 9 2 2 2 2 6" xfId="6838" xr:uid="{00000000-0005-0000-0000-0000EC490000}"/>
    <cellStyle name="Normal 9 2 2 2 2 6 2" xfId="15991" xr:uid="{00000000-0005-0000-0000-0000ED490000}"/>
    <cellStyle name="Normal 9 2 2 2 2 7" xfId="9781" xr:uid="{00000000-0005-0000-0000-0000EE490000}"/>
    <cellStyle name="Normal 9 2 2 2 3" xfId="626" xr:uid="{00000000-0005-0000-0000-0000EF490000}"/>
    <cellStyle name="Normal 9 2 2 2 3 2" xfId="1931" xr:uid="{00000000-0005-0000-0000-0000F0490000}"/>
    <cellStyle name="Normal 9 2 2 2 3 2 2" xfId="6847" xr:uid="{00000000-0005-0000-0000-0000F1490000}"/>
    <cellStyle name="Normal 9 2 2 2 3 2 2 2" xfId="16000" xr:uid="{00000000-0005-0000-0000-0000F2490000}"/>
    <cellStyle name="Normal 9 2 2 2 3 2 3" xfId="11085" xr:uid="{00000000-0005-0000-0000-0000F3490000}"/>
    <cellStyle name="Normal 9 2 2 2 3 3" xfId="3417" xr:uid="{00000000-0005-0000-0000-0000F4490000}"/>
    <cellStyle name="Normal 9 2 2 2 3 3 2" xfId="6848" xr:uid="{00000000-0005-0000-0000-0000F5490000}"/>
    <cellStyle name="Normal 9 2 2 2 3 3 2 2" xfId="16001" xr:uid="{00000000-0005-0000-0000-0000F6490000}"/>
    <cellStyle name="Normal 9 2 2 2 3 3 3" xfId="12571" xr:uid="{00000000-0005-0000-0000-0000F7490000}"/>
    <cellStyle name="Normal 9 2 2 2 3 4" xfId="1379" xr:uid="{00000000-0005-0000-0000-0000F8490000}"/>
    <cellStyle name="Normal 9 2 2 2 3 4 2" xfId="6849" xr:uid="{00000000-0005-0000-0000-0000F9490000}"/>
    <cellStyle name="Normal 9 2 2 2 3 4 2 2" xfId="16002" xr:uid="{00000000-0005-0000-0000-0000FA490000}"/>
    <cellStyle name="Normal 9 2 2 2 3 4 3" xfId="10533" xr:uid="{00000000-0005-0000-0000-0000FB490000}"/>
    <cellStyle name="Normal 9 2 2 2 3 5" xfId="6846" xr:uid="{00000000-0005-0000-0000-0000FC490000}"/>
    <cellStyle name="Normal 9 2 2 2 3 5 2" xfId="15999" xr:uid="{00000000-0005-0000-0000-0000FD490000}"/>
    <cellStyle name="Normal 9 2 2 2 3 6" xfId="9783" xr:uid="{00000000-0005-0000-0000-0000FE490000}"/>
    <cellStyle name="Normal 9 2 2 2 4" xfId="1928" xr:uid="{00000000-0005-0000-0000-0000FF490000}"/>
    <cellStyle name="Normal 9 2 2 2 4 2" xfId="6850" xr:uid="{00000000-0005-0000-0000-0000004A0000}"/>
    <cellStyle name="Normal 9 2 2 2 4 2 2" xfId="16003" xr:uid="{00000000-0005-0000-0000-0000014A0000}"/>
    <cellStyle name="Normal 9 2 2 2 4 3" xfId="11082" xr:uid="{00000000-0005-0000-0000-0000024A0000}"/>
    <cellStyle name="Normal 9 2 2 2 5" xfId="3414" xr:uid="{00000000-0005-0000-0000-0000034A0000}"/>
    <cellStyle name="Normal 9 2 2 2 5 2" xfId="6851" xr:uid="{00000000-0005-0000-0000-0000044A0000}"/>
    <cellStyle name="Normal 9 2 2 2 5 2 2" xfId="16004" xr:uid="{00000000-0005-0000-0000-0000054A0000}"/>
    <cellStyle name="Normal 9 2 2 2 5 3" xfId="12568" xr:uid="{00000000-0005-0000-0000-0000064A0000}"/>
    <cellStyle name="Normal 9 2 2 2 6" xfId="1376" xr:uid="{00000000-0005-0000-0000-0000074A0000}"/>
    <cellStyle name="Normal 9 2 2 2 6 2" xfId="6852" xr:uid="{00000000-0005-0000-0000-0000084A0000}"/>
    <cellStyle name="Normal 9 2 2 2 6 2 2" xfId="16005" xr:uid="{00000000-0005-0000-0000-0000094A0000}"/>
    <cellStyle name="Normal 9 2 2 2 6 3" xfId="10530" xr:uid="{00000000-0005-0000-0000-00000A4A0000}"/>
    <cellStyle name="Normal 9 2 2 2 7" xfId="6837" xr:uid="{00000000-0005-0000-0000-00000B4A0000}"/>
    <cellStyle name="Normal 9 2 2 2 7 2" xfId="15990" xr:uid="{00000000-0005-0000-0000-00000C4A0000}"/>
    <cellStyle name="Normal 9 2 2 2 8" xfId="9780" xr:uid="{00000000-0005-0000-0000-00000D4A0000}"/>
    <cellStyle name="Normal 9 2 2 3" xfId="627" xr:uid="{00000000-0005-0000-0000-00000E4A0000}"/>
    <cellStyle name="Normal 9 2 2 3 2" xfId="628" xr:uid="{00000000-0005-0000-0000-00000F4A0000}"/>
    <cellStyle name="Normal 9 2 2 3 2 2" xfId="629" xr:uid="{00000000-0005-0000-0000-0000104A0000}"/>
    <cellStyle name="Normal 9 2 2 3 2 2 2" xfId="1934" xr:uid="{00000000-0005-0000-0000-0000114A0000}"/>
    <cellStyle name="Normal 9 2 2 3 2 2 2 2" xfId="6856" xr:uid="{00000000-0005-0000-0000-0000124A0000}"/>
    <cellStyle name="Normal 9 2 2 3 2 2 2 2 2" xfId="16009" xr:uid="{00000000-0005-0000-0000-0000134A0000}"/>
    <cellStyle name="Normal 9 2 2 3 2 2 2 3" xfId="11088" xr:uid="{00000000-0005-0000-0000-0000144A0000}"/>
    <cellStyle name="Normal 9 2 2 3 2 2 3" xfId="3420" xr:uid="{00000000-0005-0000-0000-0000154A0000}"/>
    <cellStyle name="Normal 9 2 2 3 2 2 3 2" xfId="6857" xr:uid="{00000000-0005-0000-0000-0000164A0000}"/>
    <cellStyle name="Normal 9 2 2 3 2 2 3 2 2" xfId="16010" xr:uid="{00000000-0005-0000-0000-0000174A0000}"/>
    <cellStyle name="Normal 9 2 2 3 2 2 3 3" xfId="12574" xr:uid="{00000000-0005-0000-0000-0000184A0000}"/>
    <cellStyle name="Normal 9 2 2 3 2 2 4" xfId="1382" xr:uid="{00000000-0005-0000-0000-0000194A0000}"/>
    <cellStyle name="Normal 9 2 2 3 2 2 4 2" xfId="6858" xr:uid="{00000000-0005-0000-0000-00001A4A0000}"/>
    <cellStyle name="Normal 9 2 2 3 2 2 4 2 2" xfId="16011" xr:uid="{00000000-0005-0000-0000-00001B4A0000}"/>
    <cellStyle name="Normal 9 2 2 3 2 2 4 3" xfId="10536" xr:uid="{00000000-0005-0000-0000-00001C4A0000}"/>
    <cellStyle name="Normal 9 2 2 3 2 2 5" xfId="6855" xr:uid="{00000000-0005-0000-0000-00001D4A0000}"/>
    <cellStyle name="Normal 9 2 2 3 2 2 5 2" xfId="16008" xr:uid="{00000000-0005-0000-0000-00001E4A0000}"/>
    <cellStyle name="Normal 9 2 2 3 2 2 6" xfId="9786" xr:uid="{00000000-0005-0000-0000-00001F4A0000}"/>
    <cellStyle name="Normal 9 2 2 3 2 3" xfId="1933" xr:uid="{00000000-0005-0000-0000-0000204A0000}"/>
    <cellStyle name="Normal 9 2 2 3 2 3 2" xfId="6859" xr:uid="{00000000-0005-0000-0000-0000214A0000}"/>
    <cellStyle name="Normal 9 2 2 3 2 3 2 2" xfId="16012" xr:uid="{00000000-0005-0000-0000-0000224A0000}"/>
    <cellStyle name="Normal 9 2 2 3 2 3 3" xfId="11087" xr:uid="{00000000-0005-0000-0000-0000234A0000}"/>
    <cellStyle name="Normal 9 2 2 3 2 4" xfId="3419" xr:uid="{00000000-0005-0000-0000-0000244A0000}"/>
    <cellStyle name="Normal 9 2 2 3 2 4 2" xfId="6860" xr:uid="{00000000-0005-0000-0000-0000254A0000}"/>
    <cellStyle name="Normal 9 2 2 3 2 4 2 2" xfId="16013" xr:uid="{00000000-0005-0000-0000-0000264A0000}"/>
    <cellStyle name="Normal 9 2 2 3 2 4 3" xfId="12573" xr:uid="{00000000-0005-0000-0000-0000274A0000}"/>
    <cellStyle name="Normal 9 2 2 3 2 5" xfId="1381" xr:uid="{00000000-0005-0000-0000-0000284A0000}"/>
    <cellStyle name="Normal 9 2 2 3 2 5 2" xfId="6861" xr:uid="{00000000-0005-0000-0000-0000294A0000}"/>
    <cellStyle name="Normal 9 2 2 3 2 5 2 2" xfId="16014" xr:uid="{00000000-0005-0000-0000-00002A4A0000}"/>
    <cellStyle name="Normal 9 2 2 3 2 5 3" xfId="10535" xr:uid="{00000000-0005-0000-0000-00002B4A0000}"/>
    <cellStyle name="Normal 9 2 2 3 2 6" xfId="6854" xr:uid="{00000000-0005-0000-0000-00002C4A0000}"/>
    <cellStyle name="Normal 9 2 2 3 2 6 2" xfId="16007" xr:uid="{00000000-0005-0000-0000-00002D4A0000}"/>
    <cellStyle name="Normal 9 2 2 3 2 7" xfId="9785" xr:uid="{00000000-0005-0000-0000-00002E4A0000}"/>
    <cellStyle name="Normal 9 2 2 3 3" xfId="630" xr:uid="{00000000-0005-0000-0000-00002F4A0000}"/>
    <cellStyle name="Normal 9 2 2 3 3 2" xfId="1935" xr:uid="{00000000-0005-0000-0000-0000304A0000}"/>
    <cellStyle name="Normal 9 2 2 3 3 2 2" xfId="6863" xr:uid="{00000000-0005-0000-0000-0000314A0000}"/>
    <cellStyle name="Normal 9 2 2 3 3 2 2 2" xfId="16016" xr:uid="{00000000-0005-0000-0000-0000324A0000}"/>
    <cellStyle name="Normal 9 2 2 3 3 2 3" xfId="11089" xr:uid="{00000000-0005-0000-0000-0000334A0000}"/>
    <cellStyle name="Normal 9 2 2 3 3 3" xfId="3421" xr:uid="{00000000-0005-0000-0000-0000344A0000}"/>
    <cellStyle name="Normal 9 2 2 3 3 3 2" xfId="6864" xr:uid="{00000000-0005-0000-0000-0000354A0000}"/>
    <cellStyle name="Normal 9 2 2 3 3 3 2 2" xfId="16017" xr:uid="{00000000-0005-0000-0000-0000364A0000}"/>
    <cellStyle name="Normal 9 2 2 3 3 3 3" xfId="12575" xr:uid="{00000000-0005-0000-0000-0000374A0000}"/>
    <cellStyle name="Normal 9 2 2 3 3 4" xfId="1383" xr:uid="{00000000-0005-0000-0000-0000384A0000}"/>
    <cellStyle name="Normal 9 2 2 3 3 4 2" xfId="6865" xr:uid="{00000000-0005-0000-0000-0000394A0000}"/>
    <cellStyle name="Normal 9 2 2 3 3 4 2 2" xfId="16018" xr:uid="{00000000-0005-0000-0000-00003A4A0000}"/>
    <cellStyle name="Normal 9 2 2 3 3 4 3" xfId="10537" xr:uid="{00000000-0005-0000-0000-00003B4A0000}"/>
    <cellStyle name="Normal 9 2 2 3 3 5" xfId="6862" xr:uid="{00000000-0005-0000-0000-00003C4A0000}"/>
    <cellStyle name="Normal 9 2 2 3 3 5 2" xfId="16015" xr:uid="{00000000-0005-0000-0000-00003D4A0000}"/>
    <cellStyle name="Normal 9 2 2 3 3 6" xfId="9787" xr:uid="{00000000-0005-0000-0000-00003E4A0000}"/>
    <cellStyle name="Normal 9 2 2 3 4" xfId="1932" xr:uid="{00000000-0005-0000-0000-00003F4A0000}"/>
    <cellStyle name="Normal 9 2 2 3 4 2" xfId="6866" xr:uid="{00000000-0005-0000-0000-0000404A0000}"/>
    <cellStyle name="Normal 9 2 2 3 4 2 2" xfId="16019" xr:uid="{00000000-0005-0000-0000-0000414A0000}"/>
    <cellStyle name="Normal 9 2 2 3 4 3" xfId="11086" xr:uid="{00000000-0005-0000-0000-0000424A0000}"/>
    <cellStyle name="Normal 9 2 2 3 5" xfId="3418" xr:uid="{00000000-0005-0000-0000-0000434A0000}"/>
    <cellStyle name="Normal 9 2 2 3 5 2" xfId="6867" xr:uid="{00000000-0005-0000-0000-0000444A0000}"/>
    <cellStyle name="Normal 9 2 2 3 5 2 2" xfId="16020" xr:uid="{00000000-0005-0000-0000-0000454A0000}"/>
    <cellStyle name="Normal 9 2 2 3 5 3" xfId="12572" xr:uid="{00000000-0005-0000-0000-0000464A0000}"/>
    <cellStyle name="Normal 9 2 2 3 6" xfId="1380" xr:uid="{00000000-0005-0000-0000-0000474A0000}"/>
    <cellStyle name="Normal 9 2 2 3 6 2" xfId="6868" xr:uid="{00000000-0005-0000-0000-0000484A0000}"/>
    <cellStyle name="Normal 9 2 2 3 6 2 2" xfId="16021" xr:uid="{00000000-0005-0000-0000-0000494A0000}"/>
    <cellStyle name="Normal 9 2 2 3 6 3" xfId="10534" xr:uid="{00000000-0005-0000-0000-00004A4A0000}"/>
    <cellStyle name="Normal 9 2 2 3 7" xfId="6853" xr:uid="{00000000-0005-0000-0000-00004B4A0000}"/>
    <cellStyle name="Normal 9 2 2 3 7 2" xfId="16006" xr:uid="{00000000-0005-0000-0000-00004C4A0000}"/>
    <cellStyle name="Normal 9 2 2 3 8" xfId="9784" xr:uid="{00000000-0005-0000-0000-00004D4A0000}"/>
    <cellStyle name="Normal 9 2 2 4" xfId="631" xr:uid="{00000000-0005-0000-0000-00004E4A0000}"/>
    <cellStyle name="Normal 9 2 2 4 2" xfId="632" xr:uid="{00000000-0005-0000-0000-00004F4A0000}"/>
    <cellStyle name="Normal 9 2 2 4 2 2" xfId="1937" xr:uid="{00000000-0005-0000-0000-0000504A0000}"/>
    <cellStyle name="Normal 9 2 2 4 2 2 2" xfId="6871" xr:uid="{00000000-0005-0000-0000-0000514A0000}"/>
    <cellStyle name="Normal 9 2 2 4 2 2 2 2" xfId="16024" xr:uid="{00000000-0005-0000-0000-0000524A0000}"/>
    <cellStyle name="Normal 9 2 2 4 2 2 3" xfId="11091" xr:uid="{00000000-0005-0000-0000-0000534A0000}"/>
    <cellStyle name="Normal 9 2 2 4 2 3" xfId="3423" xr:uid="{00000000-0005-0000-0000-0000544A0000}"/>
    <cellStyle name="Normal 9 2 2 4 2 3 2" xfId="6872" xr:uid="{00000000-0005-0000-0000-0000554A0000}"/>
    <cellStyle name="Normal 9 2 2 4 2 3 2 2" xfId="16025" xr:uid="{00000000-0005-0000-0000-0000564A0000}"/>
    <cellStyle name="Normal 9 2 2 4 2 3 3" xfId="12577" xr:uid="{00000000-0005-0000-0000-0000574A0000}"/>
    <cellStyle name="Normal 9 2 2 4 2 4" xfId="1385" xr:uid="{00000000-0005-0000-0000-0000584A0000}"/>
    <cellStyle name="Normal 9 2 2 4 2 4 2" xfId="6873" xr:uid="{00000000-0005-0000-0000-0000594A0000}"/>
    <cellStyle name="Normal 9 2 2 4 2 4 2 2" xfId="16026" xr:uid="{00000000-0005-0000-0000-00005A4A0000}"/>
    <cellStyle name="Normal 9 2 2 4 2 4 3" xfId="10539" xr:uid="{00000000-0005-0000-0000-00005B4A0000}"/>
    <cellStyle name="Normal 9 2 2 4 2 5" xfId="6870" xr:uid="{00000000-0005-0000-0000-00005C4A0000}"/>
    <cellStyle name="Normal 9 2 2 4 2 5 2" xfId="16023" xr:uid="{00000000-0005-0000-0000-00005D4A0000}"/>
    <cellStyle name="Normal 9 2 2 4 2 6" xfId="9789" xr:uid="{00000000-0005-0000-0000-00005E4A0000}"/>
    <cellStyle name="Normal 9 2 2 4 3" xfId="1936" xr:uid="{00000000-0005-0000-0000-00005F4A0000}"/>
    <cellStyle name="Normal 9 2 2 4 3 2" xfId="6874" xr:uid="{00000000-0005-0000-0000-0000604A0000}"/>
    <cellStyle name="Normal 9 2 2 4 3 2 2" xfId="16027" xr:uid="{00000000-0005-0000-0000-0000614A0000}"/>
    <cellStyle name="Normal 9 2 2 4 3 3" xfId="11090" xr:uid="{00000000-0005-0000-0000-0000624A0000}"/>
    <cellStyle name="Normal 9 2 2 4 4" xfId="3422" xr:uid="{00000000-0005-0000-0000-0000634A0000}"/>
    <cellStyle name="Normal 9 2 2 4 4 2" xfId="6875" xr:uid="{00000000-0005-0000-0000-0000644A0000}"/>
    <cellStyle name="Normal 9 2 2 4 4 2 2" xfId="16028" xr:uid="{00000000-0005-0000-0000-0000654A0000}"/>
    <cellStyle name="Normal 9 2 2 4 4 3" xfId="12576" xr:uid="{00000000-0005-0000-0000-0000664A0000}"/>
    <cellStyle name="Normal 9 2 2 4 5" xfId="1384" xr:uid="{00000000-0005-0000-0000-0000674A0000}"/>
    <cellStyle name="Normal 9 2 2 4 5 2" xfId="6876" xr:uid="{00000000-0005-0000-0000-0000684A0000}"/>
    <cellStyle name="Normal 9 2 2 4 5 2 2" xfId="16029" xr:uid="{00000000-0005-0000-0000-0000694A0000}"/>
    <cellStyle name="Normal 9 2 2 4 5 3" xfId="10538" xr:uid="{00000000-0005-0000-0000-00006A4A0000}"/>
    <cellStyle name="Normal 9 2 2 4 6" xfId="6869" xr:uid="{00000000-0005-0000-0000-00006B4A0000}"/>
    <cellStyle name="Normal 9 2 2 4 6 2" xfId="16022" xr:uid="{00000000-0005-0000-0000-00006C4A0000}"/>
    <cellStyle name="Normal 9 2 2 4 7" xfId="9788" xr:uid="{00000000-0005-0000-0000-00006D4A0000}"/>
    <cellStyle name="Normal 9 2 2 5" xfId="633" xr:uid="{00000000-0005-0000-0000-00006E4A0000}"/>
    <cellStyle name="Normal 9 2 2 5 2" xfId="1938" xr:uid="{00000000-0005-0000-0000-00006F4A0000}"/>
    <cellStyle name="Normal 9 2 2 5 2 2" xfId="6878" xr:uid="{00000000-0005-0000-0000-0000704A0000}"/>
    <cellStyle name="Normal 9 2 2 5 2 2 2" xfId="16031" xr:uid="{00000000-0005-0000-0000-0000714A0000}"/>
    <cellStyle name="Normal 9 2 2 5 2 3" xfId="11092" xr:uid="{00000000-0005-0000-0000-0000724A0000}"/>
    <cellStyle name="Normal 9 2 2 5 3" xfId="3424" xr:uid="{00000000-0005-0000-0000-0000734A0000}"/>
    <cellStyle name="Normal 9 2 2 5 3 2" xfId="6879" xr:uid="{00000000-0005-0000-0000-0000744A0000}"/>
    <cellStyle name="Normal 9 2 2 5 3 2 2" xfId="16032" xr:uid="{00000000-0005-0000-0000-0000754A0000}"/>
    <cellStyle name="Normal 9 2 2 5 3 3" xfId="12578" xr:uid="{00000000-0005-0000-0000-0000764A0000}"/>
    <cellStyle name="Normal 9 2 2 5 4" xfId="1386" xr:uid="{00000000-0005-0000-0000-0000774A0000}"/>
    <cellStyle name="Normal 9 2 2 5 4 2" xfId="6880" xr:uid="{00000000-0005-0000-0000-0000784A0000}"/>
    <cellStyle name="Normal 9 2 2 5 4 2 2" xfId="16033" xr:uid="{00000000-0005-0000-0000-0000794A0000}"/>
    <cellStyle name="Normal 9 2 2 5 4 3" xfId="10540" xr:uid="{00000000-0005-0000-0000-00007A4A0000}"/>
    <cellStyle name="Normal 9 2 2 5 5" xfId="6877" xr:uid="{00000000-0005-0000-0000-00007B4A0000}"/>
    <cellStyle name="Normal 9 2 2 5 5 2" xfId="16030" xr:uid="{00000000-0005-0000-0000-00007C4A0000}"/>
    <cellStyle name="Normal 9 2 2 5 6" xfId="9790" xr:uid="{00000000-0005-0000-0000-00007D4A0000}"/>
    <cellStyle name="Normal 9 2 2 6" xfId="634" xr:uid="{00000000-0005-0000-0000-00007E4A0000}"/>
    <cellStyle name="Normal 9 2 2 7" xfId="1927" xr:uid="{00000000-0005-0000-0000-00007F4A0000}"/>
    <cellStyle name="Normal 9 2 2 7 2" xfId="6881" xr:uid="{00000000-0005-0000-0000-0000804A0000}"/>
    <cellStyle name="Normal 9 2 2 7 2 2" xfId="16034" xr:uid="{00000000-0005-0000-0000-0000814A0000}"/>
    <cellStyle name="Normal 9 2 2 7 3" xfId="11081" xr:uid="{00000000-0005-0000-0000-0000824A0000}"/>
    <cellStyle name="Normal 9 2 2 8" xfId="3413" xr:uid="{00000000-0005-0000-0000-0000834A0000}"/>
    <cellStyle name="Normal 9 2 2 8 2" xfId="6882" xr:uid="{00000000-0005-0000-0000-0000844A0000}"/>
    <cellStyle name="Normal 9 2 2 8 2 2" xfId="16035" xr:uid="{00000000-0005-0000-0000-0000854A0000}"/>
    <cellStyle name="Normal 9 2 2 8 3" xfId="12567" xr:uid="{00000000-0005-0000-0000-0000864A0000}"/>
    <cellStyle name="Normal 9 2 2 9" xfId="1375" xr:uid="{00000000-0005-0000-0000-0000874A0000}"/>
    <cellStyle name="Normal 9 2 2 9 2" xfId="6883" xr:uid="{00000000-0005-0000-0000-0000884A0000}"/>
    <cellStyle name="Normal 9 2 2 9 2 2" xfId="16036" xr:uid="{00000000-0005-0000-0000-0000894A0000}"/>
    <cellStyle name="Normal 9 2 2 9 3" xfId="10529" xr:uid="{00000000-0005-0000-0000-00008A4A0000}"/>
    <cellStyle name="Normal 9 2 3" xfId="635" xr:uid="{00000000-0005-0000-0000-00008B4A0000}"/>
    <cellStyle name="Normal 9 2 3 2" xfId="636" xr:uid="{00000000-0005-0000-0000-00008C4A0000}"/>
    <cellStyle name="Normal 9 2 3 2 2" xfId="637" xr:uid="{00000000-0005-0000-0000-00008D4A0000}"/>
    <cellStyle name="Normal 9 2 3 2 2 2" xfId="1941" xr:uid="{00000000-0005-0000-0000-00008E4A0000}"/>
    <cellStyle name="Normal 9 2 3 2 2 2 2" xfId="6887" xr:uid="{00000000-0005-0000-0000-00008F4A0000}"/>
    <cellStyle name="Normal 9 2 3 2 2 2 2 2" xfId="16040" xr:uid="{00000000-0005-0000-0000-0000904A0000}"/>
    <cellStyle name="Normal 9 2 3 2 2 2 3" xfId="11095" xr:uid="{00000000-0005-0000-0000-0000914A0000}"/>
    <cellStyle name="Normal 9 2 3 2 2 3" xfId="3427" xr:uid="{00000000-0005-0000-0000-0000924A0000}"/>
    <cellStyle name="Normal 9 2 3 2 2 3 2" xfId="6888" xr:uid="{00000000-0005-0000-0000-0000934A0000}"/>
    <cellStyle name="Normal 9 2 3 2 2 3 2 2" xfId="16041" xr:uid="{00000000-0005-0000-0000-0000944A0000}"/>
    <cellStyle name="Normal 9 2 3 2 2 3 3" xfId="12581" xr:uid="{00000000-0005-0000-0000-0000954A0000}"/>
    <cellStyle name="Normal 9 2 3 2 2 4" xfId="1389" xr:uid="{00000000-0005-0000-0000-0000964A0000}"/>
    <cellStyle name="Normal 9 2 3 2 2 4 2" xfId="6889" xr:uid="{00000000-0005-0000-0000-0000974A0000}"/>
    <cellStyle name="Normal 9 2 3 2 2 4 2 2" xfId="16042" xr:uid="{00000000-0005-0000-0000-0000984A0000}"/>
    <cellStyle name="Normal 9 2 3 2 2 4 3" xfId="10543" xr:uid="{00000000-0005-0000-0000-0000994A0000}"/>
    <cellStyle name="Normal 9 2 3 2 2 5" xfId="6886" xr:uid="{00000000-0005-0000-0000-00009A4A0000}"/>
    <cellStyle name="Normal 9 2 3 2 2 5 2" xfId="16039" xr:uid="{00000000-0005-0000-0000-00009B4A0000}"/>
    <cellStyle name="Normal 9 2 3 2 2 6" xfId="9794" xr:uid="{00000000-0005-0000-0000-00009C4A0000}"/>
    <cellStyle name="Normal 9 2 3 2 3" xfId="1940" xr:uid="{00000000-0005-0000-0000-00009D4A0000}"/>
    <cellStyle name="Normal 9 2 3 2 3 2" xfId="6890" xr:uid="{00000000-0005-0000-0000-00009E4A0000}"/>
    <cellStyle name="Normal 9 2 3 2 3 2 2" xfId="16043" xr:uid="{00000000-0005-0000-0000-00009F4A0000}"/>
    <cellStyle name="Normal 9 2 3 2 3 3" xfId="11094" xr:uid="{00000000-0005-0000-0000-0000A04A0000}"/>
    <cellStyle name="Normal 9 2 3 2 4" xfId="3426" xr:uid="{00000000-0005-0000-0000-0000A14A0000}"/>
    <cellStyle name="Normal 9 2 3 2 4 2" xfId="6891" xr:uid="{00000000-0005-0000-0000-0000A24A0000}"/>
    <cellStyle name="Normal 9 2 3 2 4 2 2" xfId="16044" xr:uid="{00000000-0005-0000-0000-0000A34A0000}"/>
    <cellStyle name="Normal 9 2 3 2 4 3" xfId="12580" xr:uid="{00000000-0005-0000-0000-0000A44A0000}"/>
    <cellStyle name="Normal 9 2 3 2 5" xfId="1388" xr:uid="{00000000-0005-0000-0000-0000A54A0000}"/>
    <cellStyle name="Normal 9 2 3 2 5 2" xfId="6892" xr:uid="{00000000-0005-0000-0000-0000A64A0000}"/>
    <cellStyle name="Normal 9 2 3 2 5 2 2" xfId="16045" xr:uid="{00000000-0005-0000-0000-0000A74A0000}"/>
    <cellStyle name="Normal 9 2 3 2 5 3" xfId="10542" xr:uid="{00000000-0005-0000-0000-0000A84A0000}"/>
    <cellStyle name="Normal 9 2 3 2 6" xfId="6885" xr:uid="{00000000-0005-0000-0000-0000A94A0000}"/>
    <cellStyle name="Normal 9 2 3 2 6 2" xfId="16038" xr:uid="{00000000-0005-0000-0000-0000AA4A0000}"/>
    <cellStyle name="Normal 9 2 3 2 7" xfId="9793" xr:uid="{00000000-0005-0000-0000-0000AB4A0000}"/>
    <cellStyle name="Normal 9 2 3 3" xfId="638" xr:uid="{00000000-0005-0000-0000-0000AC4A0000}"/>
    <cellStyle name="Normal 9 2 3 3 2" xfId="1942" xr:uid="{00000000-0005-0000-0000-0000AD4A0000}"/>
    <cellStyle name="Normal 9 2 3 3 2 2" xfId="6894" xr:uid="{00000000-0005-0000-0000-0000AE4A0000}"/>
    <cellStyle name="Normal 9 2 3 3 2 2 2" xfId="16047" xr:uid="{00000000-0005-0000-0000-0000AF4A0000}"/>
    <cellStyle name="Normal 9 2 3 3 2 3" xfId="11096" xr:uid="{00000000-0005-0000-0000-0000B04A0000}"/>
    <cellStyle name="Normal 9 2 3 3 3" xfId="3428" xr:uid="{00000000-0005-0000-0000-0000B14A0000}"/>
    <cellStyle name="Normal 9 2 3 3 3 2" xfId="6895" xr:uid="{00000000-0005-0000-0000-0000B24A0000}"/>
    <cellStyle name="Normal 9 2 3 3 3 2 2" xfId="16048" xr:uid="{00000000-0005-0000-0000-0000B34A0000}"/>
    <cellStyle name="Normal 9 2 3 3 3 3" xfId="12582" xr:uid="{00000000-0005-0000-0000-0000B44A0000}"/>
    <cellStyle name="Normal 9 2 3 3 4" xfId="1390" xr:uid="{00000000-0005-0000-0000-0000B54A0000}"/>
    <cellStyle name="Normal 9 2 3 3 4 2" xfId="6896" xr:uid="{00000000-0005-0000-0000-0000B64A0000}"/>
    <cellStyle name="Normal 9 2 3 3 4 2 2" xfId="16049" xr:uid="{00000000-0005-0000-0000-0000B74A0000}"/>
    <cellStyle name="Normal 9 2 3 3 4 3" xfId="10544" xr:uid="{00000000-0005-0000-0000-0000B84A0000}"/>
    <cellStyle name="Normal 9 2 3 3 5" xfId="6893" xr:uid="{00000000-0005-0000-0000-0000B94A0000}"/>
    <cellStyle name="Normal 9 2 3 3 5 2" xfId="16046" xr:uid="{00000000-0005-0000-0000-0000BA4A0000}"/>
    <cellStyle name="Normal 9 2 3 3 6" xfId="9795" xr:uid="{00000000-0005-0000-0000-0000BB4A0000}"/>
    <cellStyle name="Normal 9 2 3 4" xfId="1939" xr:uid="{00000000-0005-0000-0000-0000BC4A0000}"/>
    <cellStyle name="Normal 9 2 3 4 2" xfId="6897" xr:uid="{00000000-0005-0000-0000-0000BD4A0000}"/>
    <cellStyle name="Normal 9 2 3 4 2 2" xfId="16050" xr:uid="{00000000-0005-0000-0000-0000BE4A0000}"/>
    <cellStyle name="Normal 9 2 3 4 3" xfId="11093" xr:uid="{00000000-0005-0000-0000-0000BF4A0000}"/>
    <cellStyle name="Normal 9 2 3 5" xfId="3425" xr:uid="{00000000-0005-0000-0000-0000C04A0000}"/>
    <cellStyle name="Normal 9 2 3 5 2" xfId="6898" xr:uid="{00000000-0005-0000-0000-0000C14A0000}"/>
    <cellStyle name="Normal 9 2 3 5 2 2" xfId="16051" xr:uid="{00000000-0005-0000-0000-0000C24A0000}"/>
    <cellStyle name="Normal 9 2 3 5 3" xfId="12579" xr:uid="{00000000-0005-0000-0000-0000C34A0000}"/>
    <cellStyle name="Normal 9 2 3 6" xfId="1387" xr:uid="{00000000-0005-0000-0000-0000C44A0000}"/>
    <cellStyle name="Normal 9 2 3 6 2" xfId="6899" xr:uid="{00000000-0005-0000-0000-0000C54A0000}"/>
    <cellStyle name="Normal 9 2 3 6 2 2" xfId="16052" xr:uid="{00000000-0005-0000-0000-0000C64A0000}"/>
    <cellStyle name="Normal 9 2 3 6 3" xfId="10541" xr:uid="{00000000-0005-0000-0000-0000C74A0000}"/>
    <cellStyle name="Normal 9 2 3 7" xfId="6884" xr:uid="{00000000-0005-0000-0000-0000C84A0000}"/>
    <cellStyle name="Normal 9 2 3 7 2" xfId="16037" xr:uid="{00000000-0005-0000-0000-0000C94A0000}"/>
    <cellStyle name="Normal 9 2 3 8" xfId="9792" xr:uid="{00000000-0005-0000-0000-0000CA4A0000}"/>
    <cellStyle name="Normal 9 2 4" xfId="639" xr:uid="{00000000-0005-0000-0000-0000CB4A0000}"/>
    <cellStyle name="Normal 9 2 4 2" xfId="640" xr:uid="{00000000-0005-0000-0000-0000CC4A0000}"/>
    <cellStyle name="Normal 9 2 4 2 2" xfId="641" xr:uid="{00000000-0005-0000-0000-0000CD4A0000}"/>
    <cellStyle name="Normal 9 2 4 2 2 2" xfId="1945" xr:uid="{00000000-0005-0000-0000-0000CE4A0000}"/>
    <cellStyle name="Normal 9 2 4 2 2 2 2" xfId="6903" xr:uid="{00000000-0005-0000-0000-0000CF4A0000}"/>
    <cellStyle name="Normal 9 2 4 2 2 2 2 2" xfId="16056" xr:uid="{00000000-0005-0000-0000-0000D04A0000}"/>
    <cellStyle name="Normal 9 2 4 2 2 2 3" xfId="11099" xr:uid="{00000000-0005-0000-0000-0000D14A0000}"/>
    <cellStyle name="Normal 9 2 4 2 2 3" xfId="3431" xr:uid="{00000000-0005-0000-0000-0000D24A0000}"/>
    <cellStyle name="Normal 9 2 4 2 2 3 2" xfId="6904" xr:uid="{00000000-0005-0000-0000-0000D34A0000}"/>
    <cellStyle name="Normal 9 2 4 2 2 3 2 2" xfId="16057" xr:uid="{00000000-0005-0000-0000-0000D44A0000}"/>
    <cellStyle name="Normal 9 2 4 2 2 3 3" xfId="12585" xr:uid="{00000000-0005-0000-0000-0000D54A0000}"/>
    <cellStyle name="Normal 9 2 4 2 2 4" xfId="1393" xr:uid="{00000000-0005-0000-0000-0000D64A0000}"/>
    <cellStyle name="Normal 9 2 4 2 2 4 2" xfId="6905" xr:uid="{00000000-0005-0000-0000-0000D74A0000}"/>
    <cellStyle name="Normal 9 2 4 2 2 4 2 2" xfId="16058" xr:uid="{00000000-0005-0000-0000-0000D84A0000}"/>
    <cellStyle name="Normal 9 2 4 2 2 4 3" xfId="10547" xr:uid="{00000000-0005-0000-0000-0000D94A0000}"/>
    <cellStyle name="Normal 9 2 4 2 2 5" xfId="6902" xr:uid="{00000000-0005-0000-0000-0000DA4A0000}"/>
    <cellStyle name="Normal 9 2 4 2 2 5 2" xfId="16055" xr:uid="{00000000-0005-0000-0000-0000DB4A0000}"/>
    <cellStyle name="Normal 9 2 4 2 2 6" xfId="9798" xr:uid="{00000000-0005-0000-0000-0000DC4A0000}"/>
    <cellStyle name="Normal 9 2 4 2 3" xfId="1944" xr:uid="{00000000-0005-0000-0000-0000DD4A0000}"/>
    <cellStyle name="Normal 9 2 4 2 3 2" xfId="6906" xr:uid="{00000000-0005-0000-0000-0000DE4A0000}"/>
    <cellStyle name="Normal 9 2 4 2 3 2 2" xfId="16059" xr:uid="{00000000-0005-0000-0000-0000DF4A0000}"/>
    <cellStyle name="Normal 9 2 4 2 3 3" xfId="11098" xr:uid="{00000000-0005-0000-0000-0000E04A0000}"/>
    <cellStyle name="Normal 9 2 4 2 4" xfId="3430" xr:uid="{00000000-0005-0000-0000-0000E14A0000}"/>
    <cellStyle name="Normal 9 2 4 2 4 2" xfId="6907" xr:uid="{00000000-0005-0000-0000-0000E24A0000}"/>
    <cellStyle name="Normal 9 2 4 2 4 2 2" xfId="16060" xr:uid="{00000000-0005-0000-0000-0000E34A0000}"/>
    <cellStyle name="Normal 9 2 4 2 4 3" xfId="12584" xr:uid="{00000000-0005-0000-0000-0000E44A0000}"/>
    <cellStyle name="Normal 9 2 4 2 5" xfId="1392" xr:uid="{00000000-0005-0000-0000-0000E54A0000}"/>
    <cellStyle name="Normal 9 2 4 2 5 2" xfId="6908" xr:uid="{00000000-0005-0000-0000-0000E64A0000}"/>
    <cellStyle name="Normal 9 2 4 2 5 2 2" xfId="16061" xr:uid="{00000000-0005-0000-0000-0000E74A0000}"/>
    <cellStyle name="Normal 9 2 4 2 5 3" xfId="10546" xr:uid="{00000000-0005-0000-0000-0000E84A0000}"/>
    <cellStyle name="Normal 9 2 4 2 6" xfId="6901" xr:uid="{00000000-0005-0000-0000-0000E94A0000}"/>
    <cellStyle name="Normal 9 2 4 2 6 2" xfId="16054" xr:uid="{00000000-0005-0000-0000-0000EA4A0000}"/>
    <cellStyle name="Normal 9 2 4 2 7" xfId="9797" xr:uid="{00000000-0005-0000-0000-0000EB4A0000}"/>
    <cellStyle name="Normal 9 2 4 3" xfId="642" xr:uid="{00000000-0005-0000-0000-0000EC4A0000}"/>
    <cellStyle name="Normal 9 2 4 3 2" xfId="1946" xr:uid="{00000000-0005-0000-0000-0000ED4A0000}"/>
    <cellStyle name="Normal 9 2 4 3 2 2" xfId="6910" xr:uid="{00000000-0005-0000-0000-0000EE4A0000}"/>
    <cellStyle name="Normal 9 2 4 3 2 2 2" xfId="16063" xr:uid="{00000000-0005-0000-0000-0000EF4A0000}"/>
    <cellStyle name="Normal 9 2 4 3 2 3" xfId="11100" xr:uid="{00000000-0005-0000-0000-0000F04A0000}"/>
    <cellStyle name="Normal 9 2 4 3 3" xfId="3432" xr:uid="{00000000-0005-0000-0000-0000F14A0000}"/>
    <cellStyle name="Normal 9 2 4 3 3 2" xfId="6911" xr:uid="{00000000-0005-0000-0000-0000F24A0000}"/>
    <cellStyle name="Normal 9 2 4 3 3 2 2" xfId="16064" xr:uid="{00000000-0005-0000-0000-0000F34A0000}"/>
    <cellStyle name="Normal 9 2 4 3 3 3" xfId="12586" xr:uid="{00000000-0005-0000-0000-0000F44A0000}"/>
    <cellStyle name="Normal 9 2 4 3 4" xfId="1394" xr:uid="{00000000-0005-0000-0000-0000F54A0000}"/>
    <cellStyle name="Normal 9 2 4 3 4 2" xfId="6912" xr:uid="{00000000-0005-0000-0000-0000F64A0000}"/>
    <cellStyle name="Normal 9 2 4 3 4 2 2" xfId="16065" xr:uid="{00000000-0005-0000-0000-0000F74A0000}"/>
    <cellStyle name="Normal 9 2 4 3 4 3" xfId="10548" xr:uid="{00000000-0005-0000-0000-0000F84A0000}"/>
    <cellStyle name="Normal 9 2 4 3 5" xfId="6909" xr:uid="{00000000-0005-0000-0000-0000F94A0000}"/>
    <cellStyle name="Normal 9 2 4 3 5 2" xfId="16062" xr:uid="{00000000-0005-0000-0000-0000FA4A0000}"/>
    <cellStyle name="Normal 9 2 4 3 6" xfId="9799" xr:uid="{00000000-0005-0000-0000-0000FB4A0000}"/>
    <cellStyle name="Normal 9 2 4 4" xfId="1943" xr:uid="{00000000-0005-0000-0000-0000FC4A0000}"/>
    <cellStyle name="Normal 9 2 4 4 2" xfId="6913" xr:uid="{00000000-0005-0000-0000-0000FD4A0000}"/>
    <cellStyle name="Normal 9 2 4 4 2 2" xfId="16066" xr:uid="{00000000-0005-0000-0000-0000FE4A0000}"/>
    <cellStyle name="Normal 9 2 4 4 3" xfId="11097" xr:uid="{00000000-0005-0000-0000-0000FF4A0000}"/>
    <cellStyle name="Normal 9 2 4 5" xfId="3429" xr:uid="{00000000-0005-0000-0000-0000004B0000}"/>
    <cellStyle name="Normal 9 2 4 5 2" xfId="6914" xr:uid="{00000000-0005-0000-0000-0000014B0000}"/>
    <cellStyle name="Normal 9 2 4 5 2 2" xfId="16067" xr:uid="{00000000-0005-0000-0000-0000024B0000}"/>
    <cellStyle name="Normal 9 2 4 5 3" xfId="12583" xr:uid="{00000000-0005-0000-0000-0000034B0000}"/>
    <cellStyle name="Normal 9 2 4 6" xfId="1391" xr:uid="{00000000-0005-0000-0000-0000044B0000}"/>
    <cellStyle name="Normal 9 2 4 6 2" xfId="6915" xr:uid="{00000000-0005-0000-0000-0000054B0000}"/>
    <cellStyle name="Normal 9 2 4 6 2 2" xfId="16068" xr:uid="{00000000-0005-0000-0000-0000064B0000}"/>
    <cellStyle name="Normal 9 2 4 6 3" xfId="10545" xr:uid="{00000000-0005-0000-0000-0000074B0000}"/>
    <cellStyle name="Normal 9 2 4 7" xfId="6900" xr:uid="{00000000-0005-0000-0000-0000084B0000}"/>
    <cellStyle name="Normal 9 2 4 7 2" xfId="16053" xr:uid="{00000000-0005-0000-0000-0000094B0000}"/>
    <cellStyle name="Normal 9 2 4 8" xfId="9796" xr:uid="{00000000-0005-0000-0000-00000A4B0000}"/>
    <cellStyle name="Normal 9 2 5" xfId="643" xr:uid="{00000000-0005-0000-0000-00000B4B0000}"/>
    <cellStyle name="Normal 9 2 5 2" xfId="644" xr:uid="{00000000-0005-0000-0000-00000C4B0000}"/>
    <cellStyle name="Normal 9 2 5 2 2" xfId="1948" xr:uid="{00000000-0005-0000-0000-00000D4B0000}"/>
    <cellStyle name="Normal 9 2 5 2 2 2" xfId="6918" xr:uid="{00000000-0005-0000-0000-00000E4B0000}"/>
    <cellStyle name="Normal 9 2 5 2 2 2 2" xfId="16071" xr:uid="{00000000-0005-0000-0000-00000F4B0000}"/>
    <cellStyle name="Normal 9 2 5 2 2 3" xfId="11102" xr:uid="{00000000-0005-0000-0000-0000104B0000}"/>
    <cellStyle name="Normal 9 2 5 2 3" xfId="3434" xr:uid="{00000000-0005-0000-0000-0000114B0000}"/>
    <cellStyle name="Normal 9 2 5 2 3 2" xfId="6919" xr:uid="{00000000-0005-0000-0000-0000124B0000}"/>
    <cellStyle name="Normal 9 2 5 2 3 2 2" xfId="16072" xr:uid="{00000000-0005-0000-0000-0000134B0000}"/>
    <cellStyle name="Normal 9 2 5 2 3 3" xfId="12588" xr:uid="{00000000-0005-0000-0000-0000144B0000}"/>
    <cellStyle name="Normal 9 2 5 2 4" xfId="1396" xr:uid="{00000000-0005-0000-0000-0000154B0000}"/>
    <cellStyle name="Normal 9 2 5 2 4 2" xfId="6920" xr:uid="{00000000-0005-0000-0000-0000164B0000}"/>
    <cellStyle name="Normal 9 2 5 2 4 2 2" xfId="16073" xr:uid="{00000000-0005-0000-0000-0000174B0000}"/>
    <cellStyle name="Normal 9 2 5 2 4 3" xfId="10550" xr:uid="{00000000-0005-0000-0000-0000184B0000}"/>
    <cellStyle name="Normal 9 2 5 2 5" xfId="6917" xr:uid="{00000000-0005-0000-0000-0000194B0000}"/>
    <cellStyle name="Normal 9 2 5 2 5 2" xfId="16070" xr:uid="{00000000-0005-0000-0000-00001A4B0000}"/>
    <cellStyle name="Normal 9 2 5 2 6" xfId="9801" xr:uid="{00000000-0005-0000-0000-00001B4B0000}"/>
    <cellStyle name="Normal 9 2 5 3" xfId="1947" xr:uid="{00000000-0005-0000-0000-00001C4B0000}"/>
    <cellStyle name="Normal 9 2 5 3 2" xfId="6921" xr:uid="{00000000-0005-0000-0000-00001D4B0000}"/>
    <cellStyle name="Normal 9 2 5 3 2 2" xfId="16074" xr:uid="{00000000-0005-0000-0000-00001E4B0000}"/>
    <cellStyle name="Normal 9 2 5 3 3" xfId="11101" xr:uid="{00000000-0005-0000-0000-00001F4B0000}"/>
    <cellStyle name="Normal 9 2 5 4" xfId="3433" xr:uid="{00000000-0005-0000-0000-0000204B0000}"/>
    <cellStyle name="Normal 9 2 5 4 2" xfId="6922" xr:uid="{00000000-0005-0000-0000-0000214B0000}"/>
    <cellStyle name="Normal 9 2 5 4 2 2" xfId="16075" xr:uid="{00000000-0005-0000-0000-0000224B0000}"/>
    <cellStyle name="Normal 9 2 5 4 3" xfId="12587" xr:uid="{00000000-0005-0000-0000-0000234B0000}"/>
    <cellStyle name="Normal 9 2 5 5" xfId="1395" xr:uid="{00000000-0005-0000-0000-0000244B0000}"/>
    <cellStyle name="Normal 9 2 5 5 2" xfId="6923" xr:uid="{00000000-0005-0000-0000-0000254B0000}"/>
    <cellStyle name="Normal 9 2 5 5 2 2" xfId="16076" xr:uid="{00000000-0005-0000-0000-0000264B0000}"/>
    <cellStyle name="Normal 9 2 5 5 3" xfId="10549" xr:uid="{00000000-0005-0000-0000-0000274B0000}"/>
    <cellStyle name="Normal 9 2 5 6" xfId="6916" xr:uid="{00000000-0005-0000-0000-0000284B0000}"/>
    <cellStyle name="Normal 9 2 5 6 2" xfId="16069" xr:uid="{00000000-0005-0000-0000-0000294B0000}"/>
    <cellStyle name="Normal 9 2 5 7" xfId="9800" xr:uid="{00000000-0005-0000-0000-00002A4B0000}"/>
    <cellStyle name="Normal 9 2 6" xfId="645" xr:uid="{00000000-0005-0000-0000-00002B4B0000}"/>
    <cellStyle name="Normal 9 2 6 2" xfId="1949" xr:uid="{00000000-0005-0000-0000-00002C4B0000}"/>
    <cellStyle name="Normal 9 2 6 2 2" xfId="6925" xr:uid="{00000000-0005-0000-0000-00002D4B0000}"/>
    <cellStyle name="Normal 9 2 6 2 2 2" xfId="16078" xr:uid="{00000000-0005-0000-0000-00002E4B0000}"/>
    <cellStyle name="Normal 9 2 6 2 3" xfId="11103" xr:uid="{00000000-0005-0000-0000-00002F4B0000}"/>
    <cellStyle name="Normal 9 2 6 3" xfId="3435" xr:uid="{00000000-0005-0000-0000-0000304B0000}"/>
    <cellStyle name="Normal 9 2 6 3 2" xfId="6926" xr:uid="{00000000-0005-0000-0000-0000314B0000}"/>
    <cellStyle name="Normal 9 2 6 3 2 2" xfId="16079" xr:uid="{00000000-0005-0000-0000-0000324B0000}"/>
    <cellStyle name="Normal 9 2 6 3 3" xfId="12589" xr:uid="{00000000-0005-0000-0000-0000334B0000}"/>
    <cellStyle name="Normal 9 2 6 4" xfId="1397" xr:uid="{00000000-0005-0000-0000-0000344B0000}"/>
    <cellStyle name="Normal 9 2 6 4 2" xfId="6927" xr:uid="{00000000-0005-0000-0000-0000354B0000}"/>
    <cellStyle name="Normal 9 2 6 4 2 2" xfId="16080" xr:uid="{00000000-0005-0000-0000-0000364B0000}"/>
    <cellStyle name="Normal 9 2 6 4 3" xfId="10551" xr:uid="{00000000-0005-0000-0000-0000374B0000}"/>
    <cellStyle name="Normal 9 2 6 5" xfId="6924" xr:uid="{00000000-0005-0000-0000-0000384B0000}"/>
    <cellStyle name="Normal 9 2 6 5 2" xfId="16077" xr:uid="{00000000-0005-0000-0000-0000394B0000}"/>
    <cellStyle name="Normal 9 2 6 6" xfId="9802" xr:uid="{00000000-0005-0000-0000-00003A4B0000}"/>
    <cellStyle name="Normal 9 2 7" xfId="646" xr:uid="{00000000-0005-0000-0000-00003B4B0000}"/>
    <cellStyle name="Normal 9 2 8" xfId="1159" xr:uid="{00000000-0005-0000-0000-00003C4B0000}"/>
    <cellStyle name="Normal 9 2 8 2" xfId="3893" xr:uid="{00000000-0005-0000-0000-00003D4B0000}"/>
    <cellStyle name="Normal 9 2 8 2 2" xfId="6929" xr:uid="{00000000-0005-0000-0000-00003E4B0000}"/>
    <cellStyle name="Normal 9 2 8 2 2 2" xfId="16082" xr:uid="{00000000-0005-0000-0000-00003F4B0000}"/>
    <cellStyle name="Normal 9 2 8 2 3" xfId="13047" xr:uid="{00000000-0005-0000-0000-0000404B0000}"/>
    <cellStyle name="Normal 9 2 8 3" xfId="2199" xr:uid="{00000000-0005-0000-0000-0000414B0000}"/>
    <cellStyle name="Normal 9 2 8 3 2" xfId="6930" xr:uid="{00000000-0005-0000-0000-0000424B0000}"/>
    <cellStyle name="Normal 9 2 8 3 2 2" xfId="16083" xr:uid="{00000000-0005-0000-0000-0000434B0000}"/>
    <cellStyle name="Normal 9 2 8 3 3" xfId="11353" xr:uid="{00000000-0005-0000-0000-0000444B0000}"/>
    <cellStyle name="Normal 9 2 8 4" xfId="6928" xr:uid="{00000000-0005-0000-0000-0000454B0000}"/>
    <cellStyle name="Normal 9 2 8 4 2" xfId="16081" xr:uid="{00000000-0005-0000-0000-0000464B0000}"/>
    <cellStyle name="Normal 9 2 8 5" xfId="10313" xr:uid="{00000000-0005-0000-0000-0000474B0000}"/>
    <cellStyle name="Normal 9 2 9" xfId="1926" xr:uid="{00000000-0005-0000-0000-0000484B0000}"/>
    <cellStyle name="Normal 9 2 9 2" xfId="6931" xr:uid="{00000000-0005-0000-0000-0000494B0000}"/>
    <cellStyle name="Normal 9 2 9 2 2" xfId="16084" xr:uid="{00000000-0005-0000-0000-00004A4B0000}"/>
    <cellStyle name="Normal 9 2 9 3" xfId="11080" xr:uid="{00000000-0005-0000-0000-00004B4B0000}"/>
    <cellStyle name="Normal 9 3" xfId="647" xr:uid="{00000000-0005-0000-0000-00004C4B0000}"/>
    <cellStyle name="Normal 9 3 10" xfId="3223" xr:uid="{00000000-0005-0000-0000-00004D4B0000}"/>
    <cellStyle name="Normal 9 3 10 2" xfId="6933" xr:uid="{00000000-0005-0000-0000-00004E4B0000}"/>
    <cellStyle name="Normal 9 3 10 2 2" xfId="16086" xr:uid="{00000000-0005-0000-0000-00004F4B0000}"/>
    <cellStyle name="Normal 9 3 10 3" xfId="12377" xr:uid="{00000000-0005-0000-0000-0000504B0000}"/>
    <cellStyle name="Normal 9 3 11" xfId="1398" xr:uid="{00000000-0005-0000-0000-0000514B0000}"/>
    <cellStyle name="Normal 9 3 11 2" xfId="6934" xr:uid="{00000000-0005-0000-0000-0000524B0000}"/>
    <cellStyle name="Normal 9 3 11 2 2" xfId="16087" xr:uid="{00000000-0005-0000-0000-0000534B0000}"/>
    <cellStyle name="Normal 9 3 11 3" xfId="10552" xr:uid="{00000000-0005-0000-0000-0000544B0000}"/>
    <cellStyle name="Normal 9 3 12" xfId="6932" xr:uid="{00000000-0005-0000-0000-0000554B0000}"/>
    <cellStyle name="Normal 9 3 12 2" xfId="16085" xr:uid="{00000000-0005-0000-0000-0000564B0000}"/>
    <cellStyle name="Normal 9 3 13" xfId="9804" xr:uid="{00000000-0005-0000-0000-0000574B0000}"/>
    <cellStyle name="Normal 9 3 2" xfId="648" xr:uid="{00000000-0005-0000-0000-0000584B0000}"/>
    <cellStyle name="Normal 9 3 2 10" xfId="6935" xr:uid="{00000000-0005-0000-0000-0000594B0000}"/>
    <cellStyle name="Normal 9 3 2 10 2" xfId="16088" xr:uid="{00000000-0005-0000-0000-00005A4B0000}"/>
    <cellStyle name="Normal 9 3 2 11" xfId="9805" xr:uid="{00000000-0005-0000-0000-00005B4B0000}"/>
    <cellStyle name="Normal 9 3 2 2" xfId="649" xr:uid="{00000000-0005-0000-0000-00005C4B0000}"/>
    <cellStyle name="Normal 9 3 2 2 2" xfId="650" xr:uid="{00000000-0005-0000-0000-00005D4B0000}"/>
    <cellStyle name="Normal 9 3 2 2 2 2" xfId="651" xr:uid="{00000000-0005-0000-0000-00005E4B0000}"/>
    <cellStyle name="Normal 9 3 2 2 2 2 2" xfId="1954" xr:uid="{00000000-0005-0000-0000-00005F4B0000}"/>
    <cellStyle name="Normal 9 3 2 2 2 2 2 2" xfId="6939" xr:uid="{00000000-0005-0000-0000-0000604B0000}"/>
    <cellStyle name="Normal 9 3 2 2 2 2 2 2 2" xfId="16092" xr:uid="{00000000-0005-0000-0000-0000614B0000}"/>
    <cellStyle name="Normal 9 3 2 2 2 2 2 3" xfId="11108" xr:uid="{00000000-0005-0000-0000-0000624B0000}"/>
    <cellStyle name="Normal 9 3 2 2 2 2 3" xfId="3439" xr:uid="{00000000-0005-0000-0000-0000634B0000}"/>
    <cellStyle name="Normal 9 3 2 2 2 2 3 2" xfId="6940" xr:uid="{00000000-0005-0000-0000-0000644B0000}"/>
    <cellStyle name="Normal 9 3 2 2 2 2 3 2 2" xfId="16093" xr:uid="{00000000-0005-0000-0000-0000654B0000}"/>
    <cellStyle name="Normal 9 3 2 2 2 2 3 3" xfId="12593" xr:uid="{00000000-0005-0000-0000-0000664B0000}"/>
    <cellStyle name="Normal 9 3 2 2 2 2 4" xfId="1402" xr:uid="{00000000-0005-0000-0000-0000674B0000}"/>
    <cellStyle name="Normal 9 3 2 2 2 2 4 2" xfId="6941" xr:uid="{00000000-0005-0000-0000-0000684B0000}"/>
    <cellStyle name="Normal 9 3 2 2 2 2 4 2 2" xfId="16094" xr:uid="{00000000-0005-0000-0000-0000694B0000}"/>
    <cellStyle name="Normal 9 3 2 2 2 2 4 3" xfId="10556" xr:uid="{00000000-0005-0000-0000-00006A4B0000}"/>
    <cellStyle name="Normal 9 3 2 2 2 2 5" xfId="6938" xr:uid="{00000000-0005-0000-0000-00006B4B0000}"/>
    <cellStyle name="Normal 9 3 2 2 2 2 5 2" xfId="16091" xr:uid="{00000000-0005-0000-0000-00006C4B0000}"/>
    <cellStyle name="Normal 9 3 2 2 2 2 6" xfId="9808" xr:uid="{00000000-0005-0000-0000-00006D4B0000}"/>
    <cellStyle name="Normal 9 3 2 2 2 3" xfId="1953" xr:uid="{00000000-0005-0000-0000-00006E4B0000}"/>
    <cellStyle name="Normal 9 3 2 2 2 3 2" xfId="6942" xr:uid="{00000000-0005-0000-0000-00006F4B0000}"/>
    <cellStyle name="Normal 9 3 2 2 2 3 2 2" xfId="16095" xr:uid="{00000000-0005-0000-0000-0000704B0000}"/>
    <cellStyle name="Normal 9 3 2 2 2 3 3" xfId="11107" xr:uid="{00000000-0005-0000-0000-0000714B0000}"/>
    <cellStyle name="Normal 9 3 2 2 2 4" xfId="3438" xr:uid="{00000000-0005-0000-0000-0000724B0000}"/>
    <cellStyle name="Normal 9 3 2 2 2 4 2" xfId="6943" xr:uid="{00000000-0005-0000-0000-0000734B0000}"/>
    <cellStyle name="Normal 9 3 2 2 2 4 2 2" xfId="16096" xr:uid="{00000000-0005-0000-0000-0000744B0000}"/>
    <cellStyle name="Normal 9 3 2 2 2 4 3" xfId="12592" xr:uid="{00000000-0005-0000-0000-0000754B0000}"/>
    <cellStyle name="Normal 9 3 2 2 2 5" xfId="1401" xr:uid="{00000000-0005-0000-0000-0000764B0000}"/>
    <cellStyle name="Normal 9 3 2 2 2 5 2" xfId="6944" xr:uid="{00000000-0005-0000-0000-0000774B0000}"/>
    <cellStyle name="Normal 9 3 2 2 2 5 2 2" xfId="16097" xr:uid="{00000000-0005-0000-0000-0000784B0000}"/>
    <cellStyle name="Normal 9 3 2 2 2 5 3" xfId="10555" xr:uid="{00000000-0005-0000-0000-0000794B0000}"/>
    <cellStyle name="Normal 9 3 2 2 2 6" xfId="6937" xr:uid="{00000000-0005-0000-0000-00007A4B0000}"/>
    <cellStyle name="Normal 9 3 2 2 2 6 2" xfId="16090" xr:uid="{00000000-0005-0000-0000-00007B4B0000}"/>
    <cellStyle name="Normal 9 3 2 2 2 7" xfId="9807" xr:uid="{00000000-0005-0000-0000-00007C4B0000}"/>
    <cellStyle name="Normal 9 3 2 2 3" xfId="652" xr:uid="{00000000-0005-0000-0000-00007D4B0000}"/>
    <cellStyle name="Normal 9 3 2 2 3 2" xfId="1955" xr:uid="{00000000-0005-0000-0000-00007E4B0000}"/>
    <cellStyle name="Normal 9 3 2 2 3 2 2" xfId="6946" xr:uid="{00000000-0005-0000-0000-00007F4B0000}"/>
    <cellStyle name="Normal 9 3 2 2 3 2 2 2" xfId="16099" xr:uid="{00000000-0005-0000-0000-0000804B0000}"/>
    <cellStyle name="Normal 9 3 2 2 3 2 3" xfId="11109" xr:uid="{00000000-0005-0000-0000-0000814B0000}"/>
    <cellStyle name="Normal 9 3 2 2 3 3" xfId="3440" xr:uid="{00000000-0005-0000-0000-0000824B0000}"/>
    <cellStyle name="Normal 9 3 2 2 3 3 2" xfId="6947" xr:uid="{00000000-0005-0000-0000-0000834B0000}"/>
    <cellStyle name="Normal 9 3 2 2 3 3 2 2" xfId="16100" xr:uid="{00000000-0005-0000-0000-0000844B0000}"/>
    <cellStyle name="Normal 9 3 2 2 3 3 3" xfId="12594" xr:uid="{00000000-0005-0000-0000-0000854B0000}"/>
    <cellStyle name="Normal 9 3 2 2 3 4" xfId="1403" xr:uid="{00000000-0005-0000-0000-0000864B0000}"/>
    <cellStyle name="Normal 9 3 2 2 3 4 2" xfId="6948" xr:uid="{00000000-0005-0000-0000-0000874B0000}"/>
    <cellStyle name="Normal 9 3 2 2 3 4 2 2" xfId="16101" xr:uid="{00000000-0005-0000-0000-0000884B0000}"/>
    <cellStyle name="Normal 9 3 2 2 3 4 3" xfId="10557" xr:uid="{00000000-0005-0000-0000-0000894B0000}"/>
    <cellStyle name="Normal 9 3 2 2 3 5" xfId="6945" xr:uid="{00000000-0005-0000-0000-00008A4B0000}"/>
    <cellStyle name="Normal 9 3 2 2 3 5 2" xfId="16098" xr:uid="{00000000-0005-0000-0000-00008B4B0000}"/>
    <cellStyle name="Normal 9 3 2 2 3 6" xfId="9809" xr:uid="{00000000-0005-0000-0000-00008C4B0000}"/>
    <cellStyle name="Normal 9 3 2 2 4" xfId="1952" xr:uid="{00000000-0005-0000-0000-00008D4B0000}"/>
    <cellStyle name="Normal 9 3 2 2 4 2" xfId="6949" xr:uid="{00000000-0005-0000-0000-00008E4B0000}"/>
    <cellStyle name="Normal 9 3 2 2 4 2 2" xfId="16102" xr:uid="{00000000-0005-0000-0000-00008F4B0000}"/>
    <cellStyle name="Normal 9 3 2 2 4 3" xfId="11106" xr:uid="{00000000-0005-0000-0000-0000904B0000}"/>
    <cellStyle name="Normal 9 3 2 2 5" xfId="3437" xr:uid="{00000000-0005-0000-0000-0000914B0000}"/>
    <cellStyle name="Normal 9 3 2 2 5 2" xfId="6950" xr:uid="{00000000-0005-0000-0000-0000924B0000}"/>
    <cellStyle name="Normal 9 3 2 2 5 2 2" xfId="16103" xr:uid="{00000000-0005-0000-0000-0000934B0000}"/>
    <cellStyle name="Normal 9 3 2 2 5 3" xfId="12591" xr:uid="{00000000-0005-0000-0000-0000944B0000}"/>
    <cellStyle name="Normal 9 3 2 2 6" xfId="1400" xr:uid="{00000000-0005-0000-0000-0000954B0000}"/>
    <cellStyle name="Normal 9 3 2 2 6 2" xfId="6951" xr:uid="{00000000-0005-0000-0000-0000964B0000}"/>
    <cellStyle name="Normal 9 3 2 2 6 2 2" xfId="16104" xr:uid="{00000000-0005-0000-0000-0000974B0000}"/>
    <cellStyle name="Normal 9 3 2 2 6 3" xfId="10554" xr:uid="{00000000-0005-0000-0000-0000984B0000}"/>
    <cellStyle name="Normal 9 3 2 2 7" xfId="6936" xr:uid="{00000000-0005-0000-0000-0000994B0000}"/>
    <cellStyle name="Normal 9 3 2 2 7 2" xfId="16089" xr:uid="{00000000-0005-0000-0000-00009A4B0000}"/>
    <cellStyle name="Normal 9 3 2 2 8" xfId="9806" xr:uid="{00000000-0005-0000-0000-00009B4B0000}"/>
    <cellStyle name="Normal 9 3 2 3" xfId="653" xr:uid="{00000000-0005-0000-0000-00009C4B0000}"/>
    <cellStyle name="Normal 9 3 2 3 2" xfId="654" xr:uid="{00000000-0005-0000-0000-00009D4B0000}"/>
    <cellStyle name="Normal 9 3 2 3 2 2" xfId="655" xr:uid="{00000000-0005-0000-0000-00009E4B0000}"/>
    <cellStyle name="Normal 9 3 2 3 2 2 2" xfId="1958" xr:uid="{00000000-0005-0000-0000-00009F4B0000}"/>
    <cellStyle name="Normal 9 3 2 3 2 2 2 2" xfId="6955" xr:uid="{00000000-0005-0000-0000-0000A04B0000}"/>
    <cellStyle name="Normal 9 3 2 3 2 2 2 2 2" xfId="16108" xr:uid="{00000000-0005-0000-0000-0000A14B0000}"/>
    <cellStyle name="Normal 9 3 2 3 2 2 2 3" xfId="11112" xr:uid="{00000000-0005-0000-0000-0000A24B0000}"/>
    <cellStyle name="Normal 9 3 2 3 2 2 3" xfId="3443" xr:uid="{00000000-0005-0000-0000-0000A34B0000}"/>
    <cellStyle name="Normal 9 3 2 3 2 2 3 2" xfId="6956" xr:uid="{00000000-0005-0000-0000-0000A44B0000}"/>
    <cellStyle name="Normal 9 3 2 3 2 2 3 2 2" xfId="16109" xr:uid="{00000000-0005-0000-0000-0000A54B0000}"/>
    <cellStyle name="Normal 9 3 2 3 2 2 3 3" xfId="12597" xr:uid="{00000000-0005-0000-0000-0000A64B0000}"/>
    <cellStyle name="Normal 9 3 2 3 2 2 4" xfId="1406" xr:uid="{00000000-0005-0000-0000-0000A74B0000}"/>
    <cellStyle name="Normal 9 3 2 3 2 2 4 2" xfId="6957" xr:uid="{00000000-0005-0000-0000-0000A84B0000}"/>
    <cellStyle name="Normal 9 3 2 3 2 2 4 2 2" xfId="16110" xr:uid="{00000000-0005-0000-0000-0000A94B0000}"/>
    <cellStyle name="Normal 9 3 2 3 2 2 4 3" xfId="10560" xr:uid="{00000000-0005-0000-0000-0000AA4B0000}"/>
    <cellStyle name="Normal 9 3 2 3 2 2 5" xfId="6954" xr:uid="{00000000-0005-0000-0000-0000AB4B0000}"/>
    <cellStyle name="Normal 9 3 2 3 2 2 5 2" xfId="16107" xr:uid="{00000000-0005-0000-0000-0000AC4B0000}"/>
    <cellStyle name="Normal 9 3 2 3 2 2 6" xfId="9812" xr:uid="{00000000-0005-0000-0000-0000AD4B0000}"/>
    <cellStyle name="Normal 9 3 2 3 2 3" xfId="1957" xr:uid="{00000000-0005-0000-0000-0000AE4B0000}"/>
    <cellStyle name="Normal 9 3 2 3 2 3 2" xfId="6958" xr:uid="{00000000-0005-0000-0000-0000AF4B0000}"/>
    <cellStyle name="Normal 9 3 2 3 2 3 2 2" xfId="16111" xr:uid="{00000000-0005-0000-0000-0000B04B0000}"/>
    <cellStyle name="Normal 9 3 2 3 2 3 3" xfId="11111" xr:uid="{00000000-0005-0000-0000-0000B14B0000}"/>
    <cellStyle name="Normal 9 3 2 3 2 4" xfId="3442" xr:uid="{00000000-0005-0000-0000-0000B24B0000}"/>
    <cellStyle name="Normal 9 3 2 3 2 4 2" xfId="6959" xr:uid="{00000000-0005-0000-0000-0000B34B0000}"/>
    <cellStyle name="Normal 9 3 2 3 2 4 2 2" xfId="16112" xr:uid="{00000000-0005-0000-0000-0000B44B0000}"/>
    <cellStyle name="Normal 9 3 2 3 2 4 3" xfId="12596" xr:uid="{00000000-0005-0000-0000-0000B54B0000}"/>
    <cellStyle name="Normal 9 3 2 3 2 5" xfId="1405" xr:uid="{00000000-0005-0000-0000-0000B64B0000}"/>
    <cellStyle name="Normal 9 3 2 3 2 5 2" xfId="6960" xr:uid="{00000000-0005-0000-0000-0000B74B0000}"/>
    <cellStyle name="Normal 9 3 2 3 2 5 2 2" xfId="16113" xr:uid="{00000000-0005-0000-0000-0000B84B0000}"/>
    <cellStyle name="Normal 9 3 2 3 2 5 3" xfId="10559" xr:uid="{00000000-0005-0000-0000-0000B94B0000}"/>
    <cellStyle name="Normal 9 3 2 3 2 6" xfId="6953" xr:uid="{00000000-0005-0000-0000-0000BA4B0000}"/>
    <cellStyle name="Normal 9 3 2 3 2 6 2" xfId="16106" xr:uid="{00000000-0005-0000-0000-0000BB4B0000}"/>
    <cellStyle name="Normal 9 3 2 3 2 7" xfId="9811" xr:uid="{00000000-0005-0000-0000-0000BC4B0000}"/>
    <cellStyle name="Normal 9 3 2 3 3" xfId="656" xr:uid="{00000000-0005-0000-0000-0000BD4B0000}"/>
    <cellStyle name="Normal 9 3 2 3 3 2" xfId="1959" xr:uid="{00000000-0005-0000-0000-0000BE4B0000}"/>
    <cellStyle name="Normal 9 3 2 3 3 2 2" xfId="6962" xr:uid="{00000000-0005-0000-0000-0000BF4B0000}"/>
    <cellStyle name="Normal 9 3 2 3 3 2 2 2" xfId="16115" xr:uid="{00000000-0005-0000-0000-0000C04B0000}"/>
    <cellStyle name="Normal 9 3 2 3 3 2 3" xfId="11113" xr:uid="{00000000-0005-0000-0000-0000C14B0000}"/>
    <cellStyle name="Normal 9 3 2 3 3 3" xfId="3444" xr:uid="{00000000-0005-0000-0000-0000C24B0000}"/>
    <cellStyle name="Normal 9 3 2 3 3 3 2" xfId="6963" xr:uid="{00000000-0005-0000-0000-0000C34B0000}"/>
    <cellStyle name="Normal 9 3 2 3 3 3 2 2" xfId="16116" xr:uid="{00000000-0005-0000-0000-0000C44B0000}"/>
    <cellStyle name="Normal 9 3 2 3 3 3 3" xfId="12598" xr:uid="{00000000-0005-0000-0000-0000C54B0000}"/>
    <cellStyle name="Normal 9 3 2 3 3 4" xfId="1407" xr:uid="{00000000-0005-0000-0000-0000C64B0000}"/>
    <cellStyle name="Normal 9 3 2 3 3 4 2" xfId="6964" xr:uid="{00000000-0005-0000-0000-0000C74B0000}"/>
    <cellStyle name="Normal 9 3 2 3 3 4 2 2" xfId="16117" xr:uid="{00000000-0005-0000-0000-0000C84B0000}"/>
    <cellStyle name="Normal 9 3 2 3 3 4 3" xfId="10561" xr:uid="{00000000-0005-0000-0000-0000C94B0000}"/>
    <cellStyle name="Normal 9 3 2 3 3 5" xfId="6961" xr:uid="{00000000-0005-0000-0000-0000CA4B0000}"/>
    <cellStyle name="Normal 9 3 2 3 3 5 2" xfId="16114" xr:uid="{00000000-0005-0000-0000-0000CB4B0000}"/>
    <cellStyle name="Normal 9 3 2 3 3 6" xfId="9813" xr:uid="{00000000-0005-0000-0000-0000CC4B0000}"/>
    <cellStyle name="Normal 9 3 2 3 4" xfId="1956" xr:uid="{00000000-0005-0000-0000-0000CD4B0000}"/>
    <cellStyle name="Normal 9 3 2 3 4 2" xfId="6965" xr:uid="{00000000-0005-0000-0000-0000CE4B0000}"/>
    <cellStyle name="Normal 9 3 2 3 4 2 2" xfId="16118" xr:uid="{00000000-0005-0000-0000-0000CF4B0000}"/>
    <cellStyle name="Normal 9 3 2 3 4 3" xfId="11110" xr:uid="{00000000-0005-0000-0000-0000D04B0000}"/>
    <cellStyle name="Normal 9 3 2 3 5" xfId="3441" xr:uid="{00000000-0005-0000-0000-0000D14B0000}"/>
    <cellStyle name="Normal 9 3 2 3 5 2" xfId="6966" xr:uid="{00000000-0005-0000-0000-0000D24B0000}"/>
    <cellStyle name="Normal 9 3 2 3 5 2 2" xfId="16119" xr:uid="{00000000-0005-0000-0000-0000D34B0000}"/>
    <cellStyle name="Normal 9 3 2 3 5 3" xfId="12595" xr:uid="{00000000-0005-0000-0000-0000D44B0000}"/>
    <cellStyle name="Normal 9 3 2 3 6" xfId="1404" xr:uid="{00000000-0005-0000-0000-0000D54B0000}"/>
    <cellStyle name="Normal 9 3 2 3 6 2" xfId="6967" xr:uid="{00000000-0005-0000-0000-0000D64B0000}"/>
    <cellStyle name="Normal 9 3 2 3 6 2 2" xfId="16120" xr:uid="{00000000-0005-0000-0000-0000D74B0000}"/>
    <cellStyle name="Normal 9 3 2 3 6 3" xfId="10558" xr:uid="{00000000-0005-0000-0000-0000D84B0000}"/>
    <cellStyle name="Normal 9 3 2 3 7" xfId="6952" xr:uid="{00000000-0005-0000-0000-0000D94B0000}"/>
    <cellStyle name="Normal 9 3 2 3 7 2" xfId="16105" xr:uid="{00000000-0005-0000-0000-0000DA4B0000}"/>
    <cellStyle name="Normal 9 3 2 3 8" xfId="9810" xr:uid="{00000000-0005-0000-0000-0000DB4B0000}"/>
    <cellStyle name="Normal 9 3 2 4" xfId="657" xr:uid="{00000000-0005-0000-0000-0000DC4B0000}"/>
    <cellStyle name="Normal 9 3 2 4 2" xfId="658" xr:uid="{00000000-0005-0000-0000-0000DD4B0000}"/>
    <cellStyle name="Normal 9 3 2 4 2 2" xfId="1961" xr:uid="{00000000-0005-0000-0000-0000DE4B0000}"/>
    <cellStyle name="Normal 9 3 2 4 2 2 2" xfId="6970" xr:uid="{00000000-0005-0000-0000-0000DF4B0000}"/>
    <cellStyle name="Normal 9 3 2 4 2 2 2 2" xfId="16123" xr:uid="{00000000-0005-0000-0000-0000E04B0000}"/>
    <cellStyle name="Normal 9 3 2 4 2 2 3" xfId="11115" xr:uid="{00000000-0005-0000-0000-0000E14B0000}"/>
    <cellStyle name="Normal 9 3 2 4 2 3" xfId="3446" xr:uid="{00000000-0005-0000-0000-0000E24B0000}"/>
    <cellStyle name="Normal 9 3 2 4 2 3 2" xfId="6971" xr:uid="{00000000-0005-0000-0000-0000E34B0000}"/>
    <cellStyle name="Normal 9 3 2 4 2 3 2 2" xfId="16124" xr:uid="{00000000-0005-0000-0000-0000E44B0000}"/>
    <cellStyle name="Normal 9 3 2 4 2 3 3" xfId="12600" xr:uid="{00000000-0005-0000-0000-0000E54B0000}"/>
    <cellStyle name="Normal 9 3 2 4 2 4" xfId="1409" xr:uid="{00000000-0005-0000-0000-0000E64B0000}"/>
    <cellStyle name="Normal 9 3 2 4 2 4 2" xfId="6972" xr:uid="{00000000-0005-0000-0000-0000E74B0000}"/>
    <cellStyle name="Normal 9 3 2 4 2 4 2 2" xfId="16125" xr:uid="{00000000-0005-0000-0000-0000E84B0000}"/>
    <cellStyle name="Normal 9 3 2 4 2 4 3" xfId="10563" xr:uid="{00000000-0005-0000-0000-0000E94B0000}"/>
    <cellStyle name="Normal 9 3 2 4 2 5" xfId="6969" xr:uid="{00000000-0005-0000-0000-0000EA4B0000}"/>
    <cellStyle name="Normal 9 3 2 4 2 5 2" xfId="16122" xr:uid="{00000000-0005-0000-0000-0000EB4B0000}"/>
    <cellStyle name="Normal 9 3 2 4 2 6" xfId="9815" xr:uid="{00000000-0005-0000-0000-0000EC4B0000}"/>
    <cellStyle name="Normal 9 3 2 4 3" xfId="1960" xr:uid="{00000000-0005-0000-0000-0000ED4B0000}"/>
    <cellStyle name="Normal 9 3 2 4 3 2" xfId="6973" xr:uid="{00000000-0005-0000-0000-0000EE4B0000}"/>
    <cellStyle name="Normal 9 3 2 4 3 2 2" xfId="16126" xr:uid="{00000000-0005-0000-0000-0000EF4B0000}"/>
    <cellStyle name="Normal 9 3 2 4 3 3" xfId="11114" xr:uid="{00000000-0005-0000-0000-0000F04B0000}"/>
    <cellStyle name="Normal 9 3 2 4 4" xfId="3445" xr:uid="{00000000-0005-0000-0000-0000F14B0000}"/>
    <cellStyle name="Normal 9 3 2 4 4 2" xfId="6974" xr:uid="{00000000-0005-0000-0000-0000F24B0000}"/>
    <cellStyle name="Normal 9 3 2 4 4 2 2" xfId="16127" xr:uid="{00000000-0005-0000-0000-0000F34B0000}"/>
    <cellStyle name="Normal 9 3 2 4 4 3" xfId="12599" xr:uid="{00000000-0005-0000-0000-0000F44B0000}"/>
    <cellStyle name="Normal 9 3 2 4 5" xfId="1408" xr:uid="{00000000-0005-0000-0000-0000F54B0000}"/>
    <cellStyle name="Normal 9 3 2 4 5 2" xfId="6975" xr:uid="{00000000-0005-0000-0000-0000F64B0000}"/>
    <cellStyle name="Normal 9 3 2 4 5 2 2" xfId="16128" xr:uid="{00000000-0005-0000-0000-0000F74B0000}"/>
    <cellStyle name="Normal 9 3 2 4 5 3" xfId="10562" xr:uid="{00000000-0005-0000-0000-0000F84B0000}"/>
    <cellStyle name="Normal 9 3 2 4 6" xfId="6968" xr:uid="{00000000-0005-0000-0000-0000F94B0000}"/>
    <cellStyle name="Normal 9 3 2 4 6 2" xfId="16121" xr:uid="{00000000-0005-0000-0000-0000FA4B0000}"/>
    <cellStyle name="Normal 9 3 2 4 7" xfId="9814" xr:uid="{00000000-0005-0000-0000-0000FB4B0000}"/>
    <cellStyle name="Normal 9 3 2 5" xfId="659" xr:uid="{00000000-0005-0000-0000-0000FC4B0000}"/>
    <cellStyle name="Normal 9 3 2 5 2" xfId="1962" xr:uid="{00000000-0005-0000-0000-0000FD4B0000}"/>
    <cellStyle name="Normal 9 3 2 5 2 2" xfId="6977" xr:uid="{00000000-0005-0000-0000-0000FE4B0000}"/>
    <cellStyle name="Normal 9 3 2 5 2 2 2" xfId="16130" xr:uid="{00000000-0005-0000-0000-0000FF4B0000}"/>
    <cellStyle name="Normal 9 3 2 5 2 3" xfId="11116" xr:uid="{00000000-0005-0000-0000-0000004C0000}"/>
    <cellStyle name="Normal 9 3 2 5 3" xfId="3447" xr:uid="{00000000-0005-0000-0000-0000014C0000}"/>
    <cellStyle name="Normal 9 3 2 5 3 2" xfId="6978" xr:uid="{00000000-0005-0000-0000-0000024C0000}"/>
    <cellStyle name="Normal 9 3 2 5 3 2 2" xfId="16131" xr:uid="{00000000-0005-0000-0000-0000034C0000}"/>
    <cellStyle name="Normal 9 3 2 5 3 3" xfId="12601" xr:uid="{00000000-0005-0000-0000-0000044C0000}"/>
    <cellStyle name="Normal 9 3 2 5 4" xfId="1410" xr:uid="{00000000-0005-0000-0000-0000054C0000}"/>
    <cellStyle name="Normal 9 3 2 5 4 2" xfId="6979" xr:uid="{00000000-0005-0000-0000-0000064C0000}"/>
    <cellStyle name="Normal 9 3 2 5 4 2 2" xfId="16132" xr:uid="{00000000-0005-0000-0000-0000074C0000}"/>
    <cellStyle name="Normal 9 3 2 5 4 3" xfId="10564" xr:uid="{00000000-0005-0000-0000-0000084C0000}"/>
    <cellStyle name="Normal 9 3 2 5 5" xfId="6976" xr:uid="{00000000-0005-0000-0000-0000094C0000}"/>
    <cellStyle name="Normal 9 3 2 5 5 2" xfId="16129" xr:uid="{00000000-0005-0000-0000-00000A4C0000}"/>
    <cellStyle name="Normal 9 3 2 5 6" xfId="9816" xr:uid="{00000000-0005-0000-0000-00000B4C0000}"/>
    <cellStyle name="Normal 9 3 2 6" xfId="660" xr:uid="{00000000-0005-0000-0000-00000C4C0000}"/>
    <cellStyle name="Normal 9 3 2 7" xfId="1951" xr:uid="{00000000-0005-0000-0000-00000D4C0000}"/>
    <cellStyle name="Normal 9 3 2 7 2" xfId="6980" xr:uid="{00000000-0005-0000-0000-00000E4C0000}"/>
    <cellStyle name="Normal 9 3 2 7 2 2" xfId="16133" xr:uid="{00000000-0005-0000-0000-00000F4C0000}"/>
    <cellStyle name="Normal 9 3 2 7 3" xfId="11105" xr:uid="{00000000-0005-0000-0000-0000104C0000}"/>
    <cellStyle name="Normal 9 3 2 8" xfId="3436" xr:uid="{00000000-0005-0000-0000-0000114C0000}"/>
    <cellStyle name="Normal 9 3 2 8 2" xfId="6981" xr:uid="{00000000-0005-0000-0000-0000124C0000}"/>
    <cellStyle name="Normal 9 3 2 8 2 2" xfId="16134" xr:uid="{00000000-0005-0000-0000-0000134C0000}"/>
    <cellStyle name="Normal 9 3 2 8 3" xfId="12590" xr:uid="{00000000-0005-0000-0000-0000144C0000}"/>
    <cellStyle name="Normal 9 3 2 9" xfId="1399" xr:uid="{00000000-0005-0000-0000-0000154C0000}"/>
    <cellStyle name="Normal 9 3 2 9 2" xfId="6982" xr:uid="{00000000-0005-0000-0000-0000164C0000}"/>
    <cellStyle name="Normal 9 3 2 9 2 2" xfId="16135" xr:uid="{00000000-0005-0000-0000-0000174C0000}"/>
    <cellStyle name="Normal 9 3 2 9 3" xfId="10553" xr:uid="{00000000-0005-0000-0000-0000184C0000}"/>
    <cellStyle name="Normal 9 3 3" xfId="661" xr:uid="{00000000-0005-0000-0000-0000194C0000}"/>
    <cellStyle name="Normal 9 3 3 2" xfId="662" xr:uid="{00000000-0005-0000-0000-00001A4C0000}"/>
    <cellStyle name="Normal 9 3 3 2 2" xfId="663" xr:uid="{00000000-0005-0000-0000-00001B4C0000}"/>
    <cellStyle name="Normal 9 3 3 2 2 2" xfId="1965" xr:uid="{00000000-0005-0000-0000-00001C4C0000}"/>
    <cellStyle name="Normal 9 3 3 2 2 2 2" xfId="6986" xr:uid="{00000000-0005-0000-0000-00001D4C0000}"/>
    <cellStyle name="Normal 9 3 3 2 2 2 2 2" xfId="16139" xr:uid="{00000000-0005-0000-0000-00001E4C0000}"/>
    <cellStyle name="Normal 9 3 3 2 2 2 3" xfId="11119" xr:uid="{00000000-0005-0000-0000-00001F4C0000}"/>
    <cellStyle name="Normal 9 3 3 2 2 3" xfId="3450" xr:uid="{00000000-0005-0000-0000-0000204C0000}"/>
    <cellStyle name="Normal 9 3 3 2 2 3 2" xfId="6987" xr:uid="{00000000-0005-0000-0000-0000214C0000}"/>
    <cellStyle name="Normal 9 3 3 2 2 3 2 2" xfId="16140" xr:uid="{00000000-0005-0000-0000-0000224C0000}"/>
    <cellStyle name="Normal 9 3 3 2 2 3 3" xfId="12604" xr:uid="{00000000-0005-0000-0000-0000234C0000}"/>
    <cellStyle name="Normal 9 3 3 2 2 4" xfId="1413" xr:uid="{00000000-0005-0000-0000-0000244C0000}"/>
    <cellStyle name="Normal 9 3 3 2 2 4 2" xfId="6988" xr:uid="{00000000-0005-0000-0000-0000254C0000}"/>
    <cellStyle name="Normal 9 3 3 2 2 4 2 2" xfId="16141" xr:uid="{00000000-0005-0000-0000-0000264C0000}"/>
    <cellStyle name="Normal 9 3 3 2 2 4 3" xfId="10567" xr:uid="{00000000-0005-0000-0000-0000274C0000}"/>
    <cellStyle name="Normal 9 3 3 2 2 5" xfId="6985" xr:uid="{00000000-0005-0000-0000-0000284C0000}"/>
    <cellStyle name="Normal 9 3 3 2 2 5 2" xfId="16138" xr:uid="{00000000-0005-0000-0000-0000294C0000}"/>
    <cellStyle name="Normal 9 3 3 2 2 6" xfId="9820" xr:uid="{00000000-0005-0000-0000-00002A4C0000}"/>
    <cellStyle name="Normal 9 3 3 2 3" xfId="1964" xr:uid="{00000000-0005-0000-0000-00002B4C0000}"/>
    <cellStyle name="Normal 9 3 3 2 3 2" xfId="6989" xr:uid="{00000000-0005-0000-0000-00002C4C0000}"/>
    <cellStyle name="Normal 9 3 3 2 3 2 2" xfId="16142" xr:uid="{00000000-0005-0000-0000-00002D4C0000}"/>
    <cellStyle name="Normal 9 3 3 2 3 3" xfId="11118" xr:uid="{00000000-0005-0000-0000-00002E4C0000}"/>
    <cellStyle name="Normal 9 3 3 2 4" xfId="3449" xr:uid="{00000000-0005-0000-0000-00002F4C0000}"/>
    <cellStyle name="Normal 9 3 3 2 4 2" xfId="6990" xr:uid="{00000000-0005-0000-0000-0000304C0000}"/>
    <cellStyle name="Normal 9 3 3 2 4 2 2" xfId="16143" xr:uid="{00000000-0005-0000-0000-0000314C0000}"/>
    <cellStyle name="Normal 9 3 3 2 4 3" xfId="12603" xr:uid="{00000000-0005-0000-0000-0000324C0000}"/>
    <cellStyle name="Normal 9 3 3 2 5" xfId="1412" xr:uid="{00000000-0005-0000-0000-0000334C0000}"/>
    <cellStyle name="Normal 9 3 3 2 5 2" xfId="6991" xr:uid="{00000000-0005-0000-0000-0000344C0000}"/>
    <cellStyle name="Normal 9 3 3 2 5 2 2" xfId="16144" xr:uid="{00000000-0005-0000-0000-0000354C0000}"/>
    <cellStyle name="Normal 9 3 3 2 5 3" xfId="10566" xr:uid="{00000000-0005-0000-0000-0000364C0000}"/>
    <cellStyle name="Normal 9 3 3 2 6" xfId="6984" xr:uid="{00000000-0005-0000-0000-0000374C0000}"/>
    <cellStyle name="Normal 9 3 3 2 6 2" xfId="16137" xr:uid="{00000000-0005-0000-0000-0000384C0000}"/>
    <cellStyle name="Normal 9 3 3 2 7" xfId="9819" xr:uid="{00000000-0005-0000-0000-0000394C0000}"/>
    <cellStyle name="Normal 9 3 3 3" xfId="664" xr:uid="{00000000-0005-0000-0000-00003A4C0000}"/>
    <cellStyle name="Normal 9 3 3 3 2" xfId="1966" xr:uid="{00000000-0005-0000-0000-00003B4C0000}"/>
    <cellStyle name="Normal 9 3 3 3 2 2" xfId="6993" xr:uid="{00000000-0005-0000-0000-00003C4C0000}"/>
    <cellStyle name="Normal 9 3 3 3 2 2 2" xfId="16146" xr:uid="{00000000-0005-0000-0000-00003D4C0000}"/>
    <cellStyle name="Normal 9 3 3 3 2 3" xfId="11120" xr:uid="{00000000-0005-0000-0000-00003E4C0000}"/>
    <cellStyle name="Normal 9 3 3 3 3" xfId="3451" xr:uid="{00000000-0005-0000-0000-00003F4C0000}"/>
    <cellStyle name="Normal 9 3 3 3 3 2" xfId="6994" xr:uid="{00000000-0005-0000-0000-0000404C0000}"/>
    <cellStyle name="Normal 9 3 3 3 3 2 2" xfId="16147" xr:uid="{00000000-0005-0000-0000-0000414C0000}"/>
    <cellStyle name="Normal 9 3 3 3 3 3" xfId="12605" xr:uid="{00000000-0005-0000-0000-0000424C0000}"/>
    <cellStyle name="Normal 9 3 3 3 4" xfId="1414" xr:uid="{00000000-0005-0000-0000-0000434C0000}"/>
    <cellStyle name="Normal 9 3 3 3 4 2" xfId="6995" xr:uid="{00000000-0005-0000-0000-0000444C0000}"/>
    <cellStyle name="Normal 9 3 3 3 4 2 2" xfId="16148" xr:uid="{00000000-0005-0000-0000-0000454C0000}"/>
    <cellStyle name="Normal 9 3 3 3 4 3" xfId="10568" xr:uid="{00000000-0005-0000-0000-0000464C0000}"/>
    <cellStyle name="Normal 9 3 3 3 5" xfId="6992" xr:uid="{00000000-0005-0000-0000-0000474C0000}"/>
    <cellStyle name="Normal 9 3 3 3 5 2" xfId="16145" xr:uid="{00000000-0005-0000-0000-0000484C0000}"/>
    <cellStyle name="Normal 9 3 3 3 6" xfId="9821" xr:uid="{00000000-0005-0000-0000-0000494C0000}"/>
    <cellStyle name="Normal 9 3 3 4" xfId="1963" xr:uid="{00000000-0005-0000-0000-00004A4C0000}"/>
    <cellStyle name="Normal 9 3 3 4 2" xfId="6996" xr:uid="{00000000-0005-0000-0000-00004B4C0000}"/>
    <cellStyle name="Normal 9 3 3 4 2 2" xfId="16149" xr:uid="{00000000-0005-0000-0000-00004C4C0000}"/>
    <cellStyle name="Normal 9 3 3 4 3" xfId="11117" xr:uid="{00000000-0005-0000-0000-00004D4C0000}"/>
    <cellStyle name="Normal 9 3 3 5" xfId="3448" xr:uid="{00000000-0005-0000-0000-00004E4C0000}"/>
    <cellStyle name="Normal 9 3 3 5 2" xfId="6997" xr:uid="{00000000-0005-0000-0000-00004F4C0000}"/>
    <cellStyle name="Normal 9 3 3 5 2 2" xfId="16150" xr:uid="{00000000-0005-0000-0000-0000504C0000}"/>
    <cellStyle name="Normal 9 3 3 5 3" xfId="12602" xr:uid="{00000000-0005-0000-0000-0000514C0000}"/>
    <cellStyle name="Normal 9 3 3 6" xfId="1411" xr:uid="{00000000-0005-0000-0000-0000524C0000}"/>
    <cellStyle name="Normal 9 3 3 6 2" xfId="6998" xr:uid="{00000000-0005-0000-0000-0000534C0000}"/>
    <cellStyle name="Normal 9 3 3 6 2 2" xfId="16151" xr:uid="{00000000-0005-0000-0000-0000544C0000}"/>
    <cellStyle name="Normal 9 3 3 6 3" xfId="10565" xr:uid="{00000000-0005-0000-0000-0000554C0000}"/>
    <cellStyle name="Normal 9 3 3 7" xfId="6983" xr:uid="{00000000-0005-0000-0000-0000564C0000}"/>
    <cellStyle name="Normal 9 3 3 7 2" xfId="16136" xr:uid="{00000000-0005-0000-0000-0000574C0000}"/>
    <cellStyle name="Normal 9 3 3 8" xfId="9818" xr:uid="{00000000-0005-0000-0000-0000584C0000}"/>
    <cellStyle name="Normal 9 3 4" xfId="665" xr:uid="{00000000-0005-0000-0000-0000594C0000}"/>
    <cellStyle name="Normal 9 3 4 2" xfId="666" xr:uid="{00000000-0005-0000-0000-00005A4C0000}"/>
    <cellStyle name="Normal 9 3 4 2 2" xfId="667" xr:uid="{00000000-0005-0000-0000-00005B4C0000}"/>
    <cellStyle name="Normal 9 3 4 2 2 2" xfId="1969" xr:uid="{00000000-0005-0000-0000-00005C4C0000}"/>
    <cellStyle name="Normal 9 3 4 2 2 2 2" xfId="7002" xr:uid="{00000000-0005-0000-0000-00005D4C0000}"/>
    <cellStyle name="Normal 9 3 4 2 2 2 2 2" xfId="16155" xr:uid="{00000000-0005-0000-0000-00005E4C0000}"/>
    <cellStyle name="Normal 9 3 4 2 2 2 3" xfId="11123" xr:uid="{00000000-0005-0000-0000-00005F4C0000}"/>
    <cellStyle name="Normal 9 3 4 2 2 3" xfId="3454" xr:uid="{00000000-0005-0000-0000-0000604C0000}"/>
    <cellStyle name="Normal 9 3 4 2 2 3 2" xfId="7003" xr:uid="{00000000-0005-0000-0000-0000614C0000}"/>
    <cellStyle name="Normal 9 3 4 2 2 3 2 2" xfId="16156" xr:uid="{00000000-0005-0000-0000-0000624C0000}"/>
    <cellStyle name="Normal 9 3 4 2 2 3 3" xfId="12608" xr:uid="{00000000-0005-0000-0000-0000634C0000}"/>
    <cellStyle name="Normal 9 3 4 2 2 4" xfId="1417" xr:uid="{00000000-0005-0000-0000-0000644C0000}"/>
    <cellStyle name="Normal 9 3 4 2 2 4 2" xfId="7004" xr:uid="{00000000-0005-0000-0000-0000654C0000}"/>
    <cellStyle name="Normal 9 3 4 2 2 4 2 2" xfId="16157" xr:uid="{00000000-0005-0000-0000-0000664C0000}"/>
    <cellStyle name="Normal 9 3 4 2 2 4 3" xfId="10571" xr:uid="{00000000-0005-0000-0000-0000674C0000}"/>
    <cellStyle name="Normal 9 3 4 2 2 5" xfId="7001" xr:uid="{00000000-0005-0000-0000-0000684C0000}"/>
    <cellStyle name="Normal 9 3 4 2 2 5 2" xfId="16154" xr:uid="{00000000-0005-0000-0000-0000694C0000}"/>
    <cellStyle name="Normal 9 3 4 2 2 6" xfId="9824" xr:uid="{00000000-0005-0000-0000-00006A4C0000}"/>
    <cellStyle name="Normal 9 3 4 2 3" xfId="1968" xr:uid="{00000000-0005-0000-0000-00006B4C0000}"/>
    <cellStyle name="Normal 9 3 4 2 3 2" xfId="7005" xr:uid="{00000000-0005-0000-0000-00006C4C0000}"/>
    <cellStyle name="Normal 9 3 4 2 3 2 2" xfId="16158" xr:uid="{00000000-0005-0000-0000-00006D4C0000}"/>
    <cellStyle name="Normal 9 3 4 2 3 3" xfId="11122" xr:uid="{00000000-0005-0000-0000-00006E4C0000}"/>
    <cellStyle name="Normal 9 3 4 2 4" xfId="3453" xr:uid="{00000000-0005-0000-0000-00006F4C0000}"/>
    <cellStyle name="Normal 9 3 4 2 4 2" xfId="7006" xr:uid="{00000000-0005-0000-0000-0000704C0000}"/>
    <cellStyle name="Normal 9 3 4 2 4 2 2" xfId="16159" xr:uid="{00000000-0005-0000-0000-0000714C0000}"/>
    <cellStyle name="Normal 9 3 4 2 4 3" xfId="12607" xr:uid="{00000000-0005-0000-0000-0000724C0000}"/>
    <cellStyle name="Normal 9 3 4 2 5" xfId="1416" xr:uid="{00000000-0005-0000-0000-0000734C0000}"/>
    <cellStyle name="Normal 9 3 4 2 5 2" xfId="7007" xr:uid="{00000000-0005-0000-0000-0000744C0000}"/>
    <cellStyle name="Normal 9 3 4 2 5 2 2" xfId="16160" xr:uid="{00000000-0005-0000-0000-0000754C0000}"/>
    <cellStyle name="Normal 9 3 4 2 5 3" xfId="10570" xr:uid="{00000000-0005-0000-0000-0000764C0000}"/>
    <cellStyle name="Normal 9 3 4 2 6" xfId="7000" xr:uid="{00000000-0005-0000-0000-0000774C0000}"/>
    <cellStyle name="Normal 9 3 4 2 6 2" xfId="16153" xr:uid="{00000000-0005-0000-0000-0000784C0000}"/>
    <cellStyle name="Normal 9 3 4 2 7" xfId="9823" xr:uid="{00000000-0005-0000-0000-0000794C0000}"/>
    <cellStyle name="Normal 9 3 4 3" xfId="668" xr:uid="{00000000-0005-0000-0000-00007A4C0000}"/>
    <cellStyle name="Normal 9 3 4 3 2" xfId="1970" xr:uid="{00000000-0005-0000-0000-00007B4C0000}"/>
    <cellStyle name="Normal 9 3 4 3 2 2" xfId="7009" xr:uid="{00000000-0005-0000-0000-00007C4C0000}"/>
    <cellStyle name="Normal 9 3 4 3 2 2 2" xfId="16162" xr:uid="{00000000-0005-0000-0000-00007D4C0000}"/>
    <cellStyle name="Normal 9 3 4 3 2 3" xfId="11124" xr:uid="{00000000-0005-0000-0000-00007E4C0000}"/>
    <cellStyle name="Normal 9 3 4 3 3" xfId="3455" xr:uid="{00000000-0005-0000-0000-00007F4C0000}"/>
    <cellStyle name="Normal 9 3 4 3 3 2" xfId="7010" xr:uid="{00000000-0005-0000-0000-0000804C0000}"/>
    <cellStyle name="Normal 9 3 4 3 3 2 2" xfId="16163" xr:uid="{00000000-0005-0000-0000-0000814C0000}"/>
    <cellStyle name="Normal 9 3 4 3 3 3" xfId="12609" xr:uid="{00000000-0005-0000-0000-0000824C0000}"/>
    <cellStyle name="Normal 9 3 4 3 4" xfId="1418" xr:uid="{00000000-0005-0000-0000-0000834C0000}"/>
    <cellStyle name="Normal 9 3 4 3 4 2" xfId="7011" xr:uid="{00000000-0005-0000-0000-0000844C0000}"/>
    <cellStyle name="Normal 9 3 4 3 4 2 2" xfId="16164" xr:uid="{00000000-0005-0000-0000-0000854C0000}"/>
    <cellStyle name="Normal 9 3 4 3 4 3" xfId="10572" xr:uid="{00000000-0005-0000-0000-0000864C0000}"/>
    <cellStyle name="Normal 9 3 4 3 5" xfId="7008" xr:uid="{00000000-0005-0000-0000-0000874C0000}"/>
    <cellStyle name="Normal 9 3 4 3 5 2" xfId="16161" xr:uid="{00000000-0005-0000-0000-0000884C0000}"/>
    <cellStyle name="Normal 9 3 4 3 6" xfId="9825" xr:uid="{00000000-0005-0000-0000-0000894C0000}"/>
    <cellStyle name="Normal 9 3 4 4" xfId="1967" xr:uid="{00000000-0005-0000-0000-00008A4C0000}"/>
    <cellStyle name="Normal 9 3 4 4 2" xfId="7012" xr:uid="{00000000-0005-0000-0000-00008B4C0000}"/>
    <cellStyle name="Normal 9 3 4 4 2 2" xfId="16165" xr:uid="{00000000-0005-0000-0000-00008C4C0000}"/>
    <cellStyle name="Normal 9 3 4 4 3" xfId="11121" xr:uid="{00000000-0005-0000-0000-00008D4C0000}"/>
    <cellStyle name="Normal 9 3 4 5" xfId="3452" xr:uid="{00000000-0005-0000-0000-00008E4C0000}"/>
    <cellStyle name="Normal 9 3 4 5 2" xfId="7013" xr:uid="{00000000-0005-0000-0000-00008F4C0000}"/>
    <cellStyle name="Normal 9 3 4 5 2 2" xfId="16166" xr:uid="{00000000-0005-0000-0000-0000904C0000}"/>
    <cellStyle name="Normal 9 3 4 5 3" xfId="12606" xr:uid="{00000000-0005-0000-0000-0000914C0000}"/>
    <cellStyle name="Normal 9 3 4 6" xfId="1415" xr:uid="{00000000-0005-0000-0000-0000924C0000}"/>
    <cellStyle name="Normal 9 3 4 6 2" xfId="7014" xr:uid="{00000000-0005-0000-0000-0000934C0000}"/>
    <cellStyle name="Normal 9 3 4 6 2 2" xfId="16167" xr:uid="{00000000-0005-0000-0000-0000944C0000}"/>
    <cellStyle name="Normal 9 3 4 6 3" xfId="10569" xr:uid="{00000000-0005-0000-0000-0000954C0000}"/>
    <cellStyle name="Normal 9 3 4 7" xfId="6999" xr:uid="{00000000-0005-0000-0000-0000964C0000}"/>
    <cellStyle name="Normal 9 3 4 7 2" xfId="16152" xr:uid="{00000000-0005-0000-0000-0000974C0000}"/>
    <cellStyle name="Normal 9 3 4 8" xfId="9822" xr:uid="{00000000-0005-0000-0000-0000984C0000}"/>
    <cellStyle name="Normal 9 3 5" xfId="669" xr:uid="{00000000-0005-0000-0000-0000994C0000}"/>
    <cellStyle name="Normal 9 3 5 2" xfId="670" xr:uid="{00000000-0005-0000-0000-00009A4C0000}"/>
    <cellStyle name="Normal 9 3 5 2 2" xfId="1972" xr:uid="{00000000-0005-0000-0000-00009B4C0000}"/>
    <cellStyle name="Normal 9 3 5 2 2 2" xfId="7017" xr:uid="{00000000-0005-0000-0000-00009C4C0000}"/>
    <cellStyle name="Normal 9 3 5 2 2 2 2" xfId="16170" xr:uid="{00000000-0005-0000-0000-00009D4C0000}"/>
    <cellStyle name="Normal 9 3 5 2 2 3" xfId="11126" xr:uid="{00000000-0005-0000-0000-00009E4C0000}"/>
    <cellStyle name="Normal 9 3 5 2 3" xfId="3457" xr:uid="{00000000-0005-0000-0000-00009F4C0000}"/>
    <cellStyle name="Normal 9 3 5 2 3 2" xfId="7018" xr:uid="{00000000-0005-0000-0000-0000A04C0000}"/>
    <cellStyle name="Normal 9 3 5 2 3 2 2" xfId="16171" xr:uid="{00000000-0005-0000-0000-0000A14C0000}"/>
    <cellStyle name="Normal 9 3 5 2 3 3" xfId="12611" xr:uid="{00000000-0005-0000-0000-0000A24C0000}"/>
    <cellStyle name="Normal 9 3 5 2 4" xfId="1420" xr:uid="{00000000-0005-0000-0000-0000A34C0000}"/>
    <cellStyle name="Normal 9 3 5 2 4 2" xfId="7019" xr:uid="{00000000-0005-0000-0000-0000A44C0000}"/>
    <cellStyle name="Normal 9 3 5 2 4 2 2" xfId="16172" xr:uid="{00000000-0005-0000-0000-0000A54C0000}"/>
    <cellStyle name="Normal 9 3 5 2 4 3" xfId="10574" xr:uid="{00000000-0005-0000-0000-0000A64C0000}"/>
    <cellStyle name="Normal 9 3 5 2 5" xfId="7016" xr:uid="{00000000-0005-0000-0000-0000A74C0000}"/>
    <cellStyle name="Normal 9 3 5 2 5 2" xfId="16169" xr:uid="{00000000-0005-0000-0000-0000A84C0000}"/>
    <cellStyle name="Normal 9 3 5 2 6" xfId="9827" xr:uid="{00000000-0005-0000-0000-0000A94C0000}"/>
    <cellStyle name="Normal 9 3 5 3" xfId="1971" xr:uid="{00000000-0005-0000-0000-0000AA4C0000}"/>
    <cellStyle name="Normal 9 3 5 3 2" xfId="7020" xr:uid="{00000000-0005-0000-0000-0000AB4C0000}"/>
    <cellStyle name="Normal 9 3 5 3 2 2" xfId="16173" xr:uid="{00000000-0005-0000-0000-0000AC4C0000}"/>
    <cellStyle name="Normal 9 3 5 3 3" xfId="11125" xr:uid="{00000000-0005-0000-0000-0000AD4C0000}"/>
    <cellStyle name="Normal 9 3 5 4" xfId="3456" xr:uid="{00000000-0005-0000-0000-0000AE4C0000}"/>
    <cellStyle name="Normal 9 3 5 4 2" xfId="7021" xr:uid="{00000000-0005-0000-0000-0000AF4C0000}"/>
    <cellStyle name="Normal 9 3 5 4 2 2" xfId="16174" xr:uid="{00000000-0005-0000-0000-0000B04C0000}"/>
    <cellStyle name="Normal 9 3 5 4 3" xfId="12610" xr:uid="{00000000-0005-0000-0000-0000B14C0000}"/>
    <cellStyle name="Normal 9 3 5 5" xfId="1419" xr:uid="{00000000-0005-0000-0000-0000B24C0000}"/>
    <cellStyle name="Normal 9 3 5 5 2" xfId="7022" xr:uid="{00000000-0005-0000-0000-0000B34C0000}"/>
    <cellStyle name="Normal 9 3 5 5 2 2" xfId="16175" xr:uid="{00000000-0005-0000-0000-0000B44C0000}"/>
    <cellStyle name="Normal 9 3 5 5 3" xfId="10573" xr:uid="{00000000-0005-0000-0000-0000B54C0000}"/>
    <cellStyle name="Normal 9 3 5 6" xfId="7015" xr:uid="{00000000-0005-0000-0000-0000B64C0000}"/>
    <cellStyle name="Normal 9 3 5 6 2" xfId="16168" xr:uid="{00000000-0005-0000-0000-0000B74C0000}"/>
    <cellStyle name="Normal 9 3 5 7" xfId="9826" xr:uid="{00000000-0005-0000-0000-0000B84C0000}"/>
    <cellStyle name="Normal 9 3 6" xfId="671" xr:uid="{00000000-0005-0000-0000-0000B94C0000}"/>
    <cellStyle name="Normal 9 3 6 2" xfId="1973" xr:uid="{00000000-0005-0000-0000-0000BA4C0000}"/>
    <cellStyle name="Normal 9 3 6 2 2" xfId="7024" xr:uid="{00000000-0005-0000-0000-0000BB4C0000}"/>
    <cellStyle name="Normal 9 3 6 2 2 2" xfId="16177" xr:uid="{00000000-0005-0000-0000-0000BC4C0000}"/>
    <cellStyle name="Normal 9 3 6 2 3" xfId="11127" xr:uid="{00000000-0005-0000-0000-0000BD4C0000}"/>
    <cellStyle name="Normal 9 3 6 3" xfId="3458" xr:uid="{00000000-0005-0000-0000-0000BE4C0000}"/>
    <cellStyle name="Normal 9 3 6 3 2" xfId="7025" xr:uid="{00000000-0005-0000-0000-0000BF4C0000}"/>
    <cellStyle name="Normal 9 3 6 3 2 2" xfId="16178" xr:uid="{00000000-0005-0000-0000-0000C04C0000}"/>
    <cellStyle name="Normal 9 3 6 3 3" xfId="12612" xr:uid="{00000000-0005-0000-0000-0000C14C0000}"/>
    <cellStyle name="Normal 9 3 6 4" xfId="1421" xr:uid="{00000000-0005-0000-0000-0000C24C0000}"/>
    <cellStyle name="Normal 9 3 6 4 2" xfId="7026" xr:uid="{00000000-0005-0000-0000-0000C34C0000}"/>
    <cellStyle name="Normal 9 3 6 4 2 2" xfId="16179" xr:uid="{00000000-0005-0000-0000-0000C44C0000}"/>
    <cellStyle name="Normal 9 3 6 4 3" xfId="10575" xr:uid="{00000000-0005-0000-0000-0000C54C0000}"/>
    <cellStyle name="Normal 9 3 6 5" xfId="7023" xr:uid="{00000000-0005-0000-0000-0000C64C0000}"/>
    <cellStyle name="Normal 9 3 6 5 2" xfId="16176" xr:uid="{00000000-0005-0000-0000-0000C74C0000}"/>
    <cellStyle name="Normal 9 3 6 6" xfId="9828" xr:uid="{00000000-0005-0000-0000-0000C84C0000}"/>
    <cellStyle name="Normal 9 3 7" xfId="672" xr:uid="{00000000-0005-0000-0000-0000C94C0000}"/>
    <cellStyle name="Normal 9 3 8" xfId="1160" xr:uid="{00000000-0005-0000-0000-0000CA4C0000}"/>
    <cellStyle name="Normal 9 3 8 2" xfId="3908" xr:uid="{00000000-0005-0000-0000-0000CB4C0000}"/>
    <cellStyle name="Normal 9 3 8 2 2" xfId="7028" xr:uid="{00000000-0005-0000-0000-0000CC4C0000}"/>
    <cellStyle name="Normal 9 3 8 2 2 2" xfId="16181" xr:uid="{00000000-0005-0000-0000-0000CD4C0000}"/>
    <cellStyle name="Normal 9 3 8 2 3" xfId="13062" xr:uid="{00000000-0005-0000-0000-0000CE4C0000}"/>
    <cellStyle name="Normal 9 3 8 3" xfId="2214" xr:uid="{00000000-0005-0000-0000-0000CF4C0000}"/>
    <cellStyle name="Normal 9 3 8 3 2" xfId="7029" xr:uid="{00000000-0005-0000-0000-0000D04C0000}"/>
    <cellStyle name="Normal 9 3 8 3 2 2" xfId="16182" xr:uid="{00000000-0005-0000-0000-0000D14C0000}"/>
    <cellStyle name="Normal 9 3 8 3 3" xfId="11368" xr:uid="{00000000-0005-0000-0000-0000D24C0000}"/>
    <cellStyle name="Normal 9 3 8 4" xfId="7027" xr:uid="{00000000-0005-0000-0000-0000D34C0000}"/>
    <cellStyle name="Normal 9 3 8 4 2" xfId="16180" xr:uid="{00000000-0005-0000-0000-0000D44C0000}"/>
    <cellStyle name="Normal 9 3 8 5" xfId="10314" xr:uid="{00000000-0005-0000-0000-0000D54C0000}"/>
    <cellStyle name="Normal 9 3 9" xfId="1950" xr:uid="{00000000-0005-0000-0000-0000D64C0000}"/>
    <cellStyle name="Normal 9 3 9 2" xfId="7030" xr:uid="{00000000-0005-0000-0000-0000D74C0000}"/>
    <cellStyle name="Normal 9 3 9 2 2" xfId="16183" xr:uid="{00000000-0005-0000-0000-0000D84C0000}"/>
    <cellStyle name="Normal 9 3 9 3" xfId="11104" xr:uid="{00000000-0005-0000-0000-0000D94C0000}"/>
    <cellStyle name="Normal 9 4" xfId="673" xr:uid="{00000000-0005-0000-0000-0000DA4C0000}"/>
    <cellStyle name="Normal 9 4 10" xfId="7031" xr:uid="{00000000-0005-0000-0000-0000DB4C0000}"/>
    <cellStyle name="Normal 9 4 10 2" xfId="16184" xr:uid="{00000000-0005-0000-0000-0000DC4C0000}"/>
    <cellStyle name="Normal 9 4 11" xfId="9830" xr:uid="{00000000-0005-0000-0000-0000DD4C0000}"/>
    <cellStyle name="Normal 9 4 2" xfId="674" xr:uid="{00000000-0005-0000-0000-0000DE4C0000}"/>
    <cellStyle name="Normal 9 4 2 10" xfId="9831" xr:uid="{00000000-0005-0000-0000-0000DF4C0000}"/>
    <cellStyle name="Normal 9 4 2 2" xfId="675" xr:uid="{00000000-0005-0000-0000-0000E04C0000}"/>
    <cellStyle name="Normal 9 4 2 2 2" xfId="676" xr:uid="{00000000-0005-0000-0000-0000E14C0000}"/>
    <cellStyle name="Normal 9 4 2 2 2 2" xfId="677" xr:uid="{00000000-0005-0000-0000-0000E24C0000}"/>
    <cellStyle name="Normal 9 4 2 2 2 2 2" xfId="1978" xr:uid="{00000000-0005-0000-0000-0000E34C0000}"/>
    <cellStyle name="Normal 9 4 2 2 2 2 2 2" xfId="7036" xr:uid="{00000000-0005-0000-0000-0000E44C0000}"/>
    <cellStyle name="Normal 9 4 2 2 2 2 2 2 2" xfId="16189" xr:uid="{00000000-0005-0000-0000-0000E54C0000}"/>
    <cellStyle name="Normal 9 4 2 2 2 2 2 3" xfId="11132" xr:uid="{00000000-0005-0000-0000-0000E64C0000}"/>
    <cellStyle name="Normal 9 4 2 2 2 2 3" xfId="3463" xr:uid="{00000000-0005-0000-0000-0000E74C0000}"/>
    <cellStyle name="Normal 9 4 2 2 2 2 3 2" xfId="7037" xr:uid="{00000000-0005-0000-0000-0000E84C0000}"/>
    <cellStyle name="Normal 9 4 2 2 2 2 3 2 2" xfId="16190" xr:uid="{00000000-0005-0000-0000-0000E94C0000}"/>
    <cellStyle name="Normal 9 4 2 2 2 2 3 3" xfId="12617" xr:uid="{00000000-0005-0000-0000-0000EA4C0000}"/>
    <cellStyle name="Normal 9 4 2 2 2 2 4" xfId="1426" xr:uid="{00000000-0005-0000-0000-0000EB4C0000}"/>
    <cellStyle name="Normal 9 4 2 2 2 2 4 2" xfId="7038" xr:uid="{00000000-0005-0000-0000-0000EC4C0000}"/>
    <cellStyle name="Normal 9 4 2 2 2 2 4 2 2" xfId="16191" xr:uid="{00000000-0005-0000-0000-0000ED4C0000}"/>
    <cellStyle name="Normal 9 4 2 2 2 2 4 3" xfId="10580" xr:uid="{00000000-0005-0000-0000-0000EE4C0000}"/>
    <cellStyle name="Normal 9 4 2 2 2 2 5" xfId="7035" xr:uid="{00000000-0005-0000-0000-0000EF4C0000}"/>
    <cellStyle name="Normal 9 4 2 2 2 2 5 2" xfId="16188" xr:uid="{00000000-0005-0000-0000-0000F04C0000}"/>
    <cellStyle name="Normal 9 4 2 2 2 2 6" xfId="9834" xr:uid="{00000000-0005-0000-0000-0000F14C0000}"/>
    <cellStyle name="Normal 9 4 2 2 2 3" xfId="1977" xr:uid="{00000000-0005-0000-0000-0000F24C0000}"/>
    <cellStyle name="Normal 9 4 2 2 2 3 2" xfId="7039" xr:uid="{00000000-0005-0000-0000-0000F34C0000}"/>
    <cellStyle name="Normal 9 4 2 2 2 3 2 2" xfId="16192" xr:uid="{00000000-0005-0000-0000-0000F44C0000}"/>
    <cellStyle name="Normal 9 4 2 2 2 3 3" xfId="11131" xr:uid="{00000000-0005-0000-0000-0000F54C0000}"/>
    <cellStyle name="Normal 9 4 2 2 2 4" xfId="3462" xr:uid="{00000000-0005-0000-0000-0000F64C0000}"/>
    <cellStyle name="Normal 9 4 2 2 2 4 2" xfId="7040" xr:uid="{00000000-0005-0000-0000-0000F74C0000}"/>
    <cellStyle name="Normal 9 4 2 2 2 4 2 2" xfId="16193" xr:uid="{00000000-0005-0000-0000-0000F84C0000}"/>
    <cellStyle name="Normal 9 4 2 2 2 4 3" xfId="12616" xr:uid="{00000000-0005-0000-0000-0000F94C0000}"/>
    <cellStyle name="Normal 9 4 2 2 2 5" xfId="1425" xr:uid="{00000000-0005-0000-0000-0000FA4C0000}"/>
    <cellStyle name="Normal 9 4 2 2 2 5 2" xfId="7041" xr:uid="{00000000-0005-0000-0000-0000FB4C0000}"/>
    <cellStyle name="Normal 9 4 2 2 2 5 2 2" xfId="16194" xr:uid="{00000000-0005-0000-0000-0000FC4C0000}"/>
    <cellStyle name="Normal 9 4 2 2 2 5 3" xfId="10579" xr:uid="{00000000-0005-0000-0000-0000FD4C0000}"/>
    <cellStyle name="Normal 9 4 2 2 2 6" xfId="7034" xr:uid="{00000000-0005-0000-0000-0000FE4C0000}"/>
    <cellStyle name="Normal 9 4 2 2 2 6 2" xfId="16187" xr:uid="{00000000-0005-0000-0000-0000FF4C0000}"/>
    <cellStyle name="Normal 9 4 2 2 2 7" xfId="9833" xr:uid="{00000000-0005-0000-0000-0000004D0000}"/>
    <cellStyle name="Normal 9 4 2 2 3" xfId="678" xr:uid="{00000000-0005-0000-0000-0000014D0000}"/>
    <cellStyle name="Normal 9 4 2 2 3 2" xfId="1979" xr:uid="{00000000-0005-0000-0000-0000024D0000}"/>
    <cellStyle name="Normal 9 4 2 2 3 2 2" xfId="7043" xr:uid="{00000000-0005-0000-0000-0000034D0000}"/>
    <cellStyle name="Normal 9 4 2 2 3 2 2 2" xfId="16196" xr:uid="{00000000-0005-0000-0000-0000044D0000}"/>
    <cellStyle name="Normal 9 4 2 2 3 2 3" xfId="11133" xr:uid="{00000000-0005-0000-0000-0000054D0000}"/>
    <cellStyle name="Normal 9 4 2 2 3 3" xfId="3464" xr:uid="{00000000-0005-0000-0000-0000064D0000}"/>
    <cellStyle name="Normal 9 4 2 2 3 3 2" xfId="7044" xr:uid="{00000000-0005-0000-0000-0000074D0000}"/>
    <cellStyle name="Normal 9 4 2 2 3 3 2 2" xfId="16197" xr:uid="{00000000-0005-0000-0000-0000084D0000}"/>
    <cellStyle name="Normal 9 4 2 2 3 3 3" xfId="12618" xr:uid="{00000000-0005-0000-0000-0000094D0000}"/>
    <cellStyle name="Normal 9 4 2 2 3 4" xfId="1427" xr:uid="{00000000-0005-0000-0000-00000A4D0000}"/>
    <cellStyle name="Normal 9 4 2 2 3 4 2" xfId="7045" xr:uid="{00000000-0005-0000-0000-00000B4D0000}"/>
    <cellStyle name="Normal 9 4 2 2 3 4 2 2" xfId="16198" xr:uid="{00000000-0005-0000-0000-00000C4D0000}"/>
    <cellStyle name="Normal 9 4 2 2 3 4 3" xfId="10581" xr:uid="{00000000-0005-0000-0000-00000D4D0000}"/>
    <cellStyle name="Normal 9 4 2 2 3 5" xfId="7042" xr:uid="{00000000-0005-0000-0000-00000E4D0000}"/>
    <cellStyle name="Normal 9 4 2 2 3 5 2" xfId="16195" xr:uid="{00000000-0005-0000-0000-00000F4D0000}"/>
    <cellStyle name="Normal 9 4 2 2 3 6" xfId="9835" xr:uid="{00000000-0005-0000-0000-0000104D0000}"/>
    <cellStyle name="Normal 9 4 2 2 4" xfId="1976" xr:uid="{00000000-0005-0000-0000-0000114D0000}"/>
    <cellStyle name="Normal 9 4 2 2 4 2" xfId="7046" xr:uid="{00000000-0005-0000-0000-0000124D0000}"/>
    <cellStyle name="Normal 9 4 2 2 4 2 2" xfId="16199" xr:uid="{00000000-0005-0000-0000-0000134D0000}"/>
    <cellStyle name="Normal 9 4 2 2 4 3" xfId="11130" xr:uid="{00000000-0005-0000-0000-0000144D0000}"/>
    <cellStyle name="Normal 9 4 2 2 5" xfId="3461" xr:uid="{00000000-0005-0000-0000-0000154D0000}"/>
    <cellStyle name="Normal 9 4 2 2 5 2" xfId="7047" xr:uid="{00000000-0005-0000-0000-0000164D0000}"/>
    <cellStyle name="Normal 9 4 2 2 5 2 2" xfId="16200" xr:uid="{00000000-0005-0000-0000-0000174D0000}"/>
    <cellStyle name="Normal 9 4 2 2 5 3" xfId="12615" xr:uid="{00000000-0005-0000-0000-0000184D0000}"/>
    <cellStyle name="Normal 9 4 2 2 6" xfId="1424" xr:uid="{00000000-0005-0000-0000-0000194D0000}"/>
    <cellStyle name="Normal 9 4 2 2 6 2" xfId="7048" xr:uid="{00000000-0005-0000-0000-00001A4D0000}"/>
    <cellStyle name="Normal 9 4 2 2 6 2 2" xfId="16201" xr:uid="{00000000-0005-0000-0000-00001B4D0000}"/>
    <cellStyle name="Normal 9 4 2 2 6 3" xfId="10578" xr:uid="{00000000-0005-0000-0000-00001C4D0000}"/>
    <cellStyle name="Normal 9 4 2 2 7" xfId="7033" xr:uid="{00000000-0005-0000-0000-00001D4D0000}"/>
    <cellStyle name="Normal 9 4 2 2 7 2" xfId="16186" xr:uid="{00000000-0005-0000-0000-00001E4D0000}"/>
    <cellStyle name="Normal 9 4 2 2 8" xfId="9832" xr:uid="{00000000-0005-0000-0000-00001F4D0000}"/>
    <cellStyle name="Normal 9 4 2 3" xfId="679" xr:uid="{00000000-0005-0000-0000-0000204D0000}"/>
    <cellStyle name="Normal 9 4 2 3 2" xfId="680" xr:uid="{00000000-0005-0000-0000-0000214D0000}"/>
    <cellStyle name="Normal 9 4 2 3 2 2" xfId="1981" xr:uid="{00000000-0005-0000-0000-0000224D0000}"/>
    <cellStyle name="Normal 9 4 2 3 2 2 2" xfId="7051" xr:uid="{00000000-0005-0000-0000-0000234D0000}"/>
    <cellStyle name="Normal 9 4 2 3 2 2 2 2" xfId="16204" xr:uid="{00000000-0005-0000-0000-0000244D0000}"/>
    <cellStyle name="Normal 9 4 2 3 2 2 3" xfId="11135" xr:uid="{00000000-0005-0000-0000-0000254D0000}"/>
    <cellStyle name="Normal 9 4 2 3 2 3" xfId="3466" xr:uid="{00000000-0005-0000-0000-0000264D0000}"/>
    <cellStyle name="Normal 9 4 2 3 2 3 2" xfId="7052" xr:uid="{00000000-0005-0000-0000-0000274D0000}"/>
    <cellStyle name="Normal 9 4 2 3 2 3 2 2" xfId="16205" xr:uid="{00000000-0005-0000-0000-0000284D0000}"/>
    <cellStyle name="Normal 9 4 2 3 2 3 3" xfId="12620" xr:uid="{00000000-0005-0000-0000-0000294D0000}"/>
    <cellStyle name="Normal 9 4 2 3 2 4" xfId="1429" xr:uid="{00000000-0005-0000-0000-00002A4D0000}"/>
    <cellStyle name="Normal 9 4 2 3 2 4 2" xfId="7053" xr:uid="{00000000-0005-0000-0000-00002B4D0000}"/>
    <cellStyle name="Normal 9 4 2 3 2 4 2 2" xfId="16206" xr:uid="{00000000-0005-0000-0000-00002C4D0000}"/>
    <cellStyle name="Normal 9 4 2 3 2 4 3" xfId="10583" xr:uid="{00000000-0005-0000-0000-00002D4D0000}"/>
    <cellStyle name="Normal 9 4 2 3 2 5" xfId="7050" xr:uid="{00000000-0005-0000-0000-00002E4D0000}"/>
    <cellStyle name="Normal 9 4 2 3 2 5 2" xfId="16203" xr:uid="{00000000-0005-0000-0000-00002F4D0000}"/>
    <cellStyle name="Normal 9 4 2 3 2 6" xfId="9837" xr:uid="{00000000-0005-0000-0000-0000304D0000}"/>
    <cellStyle name="Normal 9 4 2 3 3" xfId="1980" xr:uid="{00000000-0005-0000-0000-0000314D0000}"/>
    <cellStyle name="Normal 9 4 2 3 3 2" xfId="7054" xr:uid="{00000000-0005-0000-0000-0000324D0000}"/>
    <cellStyle name="Normal 9 4 2 3 3 2 2" xfId="16207" xr:uid="{00000000-0005-0000-0000-0000334D0000}"/>
    <cellStyle name="Normal 9 4 2 3 3 3" xfId="11134" xr:uid="{00000000-0005-0000-0000-0000344D0000}"/>
    <cellStyle name="Normal 9 4 2 3 4" xfId="3465" xr:uid="{00000000-0005-0000-0000-0000354D0000}"/>
    <cellStyle name="Normal 9 4 2 3 4 2" xfId="7055" xr:uid="{00000000-0005-0000-0000-0000364D0000}"/>
    <cellStyle name="Normal 9 4 2 3 4 2 2" xfId="16208" xr:uid="{00000000-0005-0000-0000-0000374D0000}"/>
    <cellStyle name="Normal 9 4 2 3 4 3" xfId="12619" xr:uid="{00000000-0005-0000-0000-0000384D0000}"/>
    <cellStyle name="Normal 9 4 2 3 5" xfId="1428" xr:uid="{00000000-0005-0000-0000-0000394D0000}"/>
    <cellStyle name="Normal 9 4 2 3 5 2" xfId="7056" xr:uid="{00000000-0005-0000-0000-00003A4D0000}"/>
    <cellStyle name="Normal 9 4 2 3 5 2 2" xfId="16209" xr:uid="{00000000-0005-0000-0000-00003B4D0000}"/>
    <cellStyle name="Normal 9 4 2 3 5 3" xfId="10582" xr:uid="{00000000-0005-0000-0000-00003C4D0000}"/>
    <cellStyle name="Normal 9 4 2 3 6" xfId="7049" xr:uid="{00000000-0005-0000-0000-00003D4D0000}"/>
    <cellStyle name="Normal 9 4 2 3 6 2" xfId="16202" xr:uid="{00000000-0005-0000-0000-00003E4D0000}"/>
    <cellStyle name="Normal 9 4 2 3 7" xfId="9836" xr:uid="{00000000-0005-0000-0000-00003F4D0000}"/>
    <cellStyle name="Normal 9 4 2 4" xfId="681" xr:uid="{00000000-0005-0000-0000-0000404D0000}"/>
    <cellStyle name="Normal 9 4 2 4 2" xfId="1982" xr:uid="{00000000-0005-0000-0000-0000414D0000}"/>
    <cellStyle name="Normal 9 4 2 4 2 2" xfId="7058" xr:uid="{00000000-0005-0000-0000-0000424D0000}"/>
    <cellStyle name="Normal 9 4 2 4 2 2 2" xfId="16211" xr:uid="{00000000-0005-0000-0000-0000434D0000}"/>
    <cellStyle name="Normal 9 4 2 4 2 3" xfId="11136" xr:uid="{00000000-0005-0000-0000-0000444D0000}"/>
    <cellStyle name="Normal 9 4 2 4 3" xfId="3467" xr:uid="{00000000-0005-0000-0000-0000454D0000}"/>
    <cellStyle name="Normal 9 4 2 4 3 2" xfId="7059" xr:uid="{00000000-0005-0000-0000-0000464D0000}"/>
    <cellStyle name="Normal 9 4 2 4 3 2 2" xfId="16212" xr:uid="{00000000-0005-0000-0000-0000474D0000}"/>
    <cellStyle name="Normal 9 4 2 4 3 3" xfId="12621" xr:uid="{00000000-0005-0000-0000-0000484D0000}"/>
    <cellStyle name="Normal 9 4 2 4 4" xfId="1430" xr:uid="{00000000-0005-0000-0000-0000494D0000}"/>
    <cellStyle name="Normal 9 4 2 4 4 2" xfId="7060" xr:uid="{00000000-0005-0000-0000-00004A4D0000}"/>
    <cellStyle name="Normal 9 4 2 4 4 2 2" xfId="16213" xr:uid="{00000000-0005-0000-0000-00004B4D0000}"/>
    <cellStyle name="Normal 9 4 2 4 4 3" xfId="10584" xr:uid="{00000000-0005-0000-0000-00004C4D0000}"/>
    <cellStyle name="Normal 9 4 2 4 5" xfId="7057" xr:uid="{00000000-0005-0000-0000-00004D4D0000}"/>
    <cellStyle name="Normal 9 4 2 4 5 2" xfId="16210" xr:uid="{00000000-0005-0000-0000-00004E4D0000}"/>
    <cellStyle name="Normal 9 4 2 4 6" xfId="9838" xr:uid="{00000000-0005-0000-0000-00004F4D0000}"/>
    <cellStyle name="Normal 9 4 2 5" xfId="682" xr:uid="{00000000-0005-0000-0000-0000504D0000}"/>
    <cellStyle name="Normal 9 4 2 6" xfId="1975" xr:uid="{00000000-0005-0000-0000-0000514D0000}"/>
    <cellStyle name="Normal 9 4 2 6 2" xfId="7061" xr:uid="{00000000-0005-0000-0000-0000524D0000}"/>
    <cellStyle name="Normal 9 4 2 6 2 2" xfId="16214" xr:uid="{00000000-0005-0000-0000-0000534D0000}"/>
    <cellStyle name="Normal 9 4 2 6 3" xfId="11129" xr:uid="{00000000-0005-0000-0000-0000544D0000}"/>
    <cellStyle name="Normal 9 4 2 7" xfId="3460" xr:uid="{00000000-0005-0000-0000-0000554D0000}"/>
    <cellStyle name="Normal 9 4 2 7 2" xfId="7062" xr:uid="{00000000-0005-0000-0000-0000564D0000}"/>
    <cellStyle name="Normal 9 4 2 7 2 2" xfId="16215" xr:uid="{00000000-0005-0000-0000-0000574D0000}"/>
    <cellStyle name="Normal 9 4 2 7 3" xfId="12614" xr:uid="{00000000-0005-0000-0000-0000584D0000}"/>
    <cellStyle name="Normal 9 4 2 8" xfId="1423" xr:uid="{00000000-0005-0000-0000-0000594D0000}"/>
    <cellStyle name="Normal 9 4 2 8 2" xfId="7063" xr:uid="{00000000-0005-0000-0000-00005A4D0000}"/>
    <cellStyle name="Normal 9 4 2 8 2 2" xfId="16216" xr:uid="{00000000-0005-0000-0000-00005B4D0000}"/>
    <cellStyle name="Normal 9 4 2 8 3" xfId="10577" xr:uid="{00000000-0005-0000-0000-00005C4D0000}"/>
    <cellStyle name="Normal 9 4 2 9" xfId="7032" xr:uid="{00000000-0005-0000-0000-00005D4D0000}"/>
    <cellStyle name="Normal 9 4 2 9 2" xfId="16185" xr:uid="{00000000-0005-0000-0000-00005E4D0000}"/>
    <cellStyle name="Normal 9 4 3" xfId="683" xr:uid="{00000000-0005-0000-0000-00005F4D0000}"/>
    <cellStyle name="Normal 9 4 3 2" xfId="684" xr:uid="{00000000-0005-0000-0000-0000604D0000}"/>
    <cellStyle name="Normal 9 4 3 2 2" xfId="685" xr:uid="{00000000-0005-0000-0000-0000614D0000}"/>
    <cellStyle name="Normal 9 4 3 2 2 2" xfId="1985" xr:uid="{00000000-0005-0000-0000-0000624D0000}"/>
    <cellStyle name="Normal 9 4 3 2 2 2 2" xfId="7067" xr:uid="{00000000-0005-0000-0000-0000634D0000}"/>
    <cellStyle name="Normal 9 4 3 2 2 2 2 2" xfId="16220" xr:uid="{00000000-0005-0000-0000-0000644D0000}"/>
    <cellStyle name="Normal 9 4 3 2 2 2 3" xfId="11139" xr:uid="{00000000-0005-0000-0000-0000654D0000}"/>
    <cellStyle name="Normal 9 4 3 2 2 3" xfId="3470" xr:uid="{00000000-0005-0000-0000-0000664D0000}"/>
    <cellStyle name="Normal 9 4 3 2 2 3 2" xfId="7068" xr:uid="{00000000-0005-0000-0000-0000674D0000}"/>
    <cellStyle name="Normal 9 4 3 2 2 3 2 2" xfId="16221" xr:uid="{00000000-0005-0000-0000-0000684D0000}"/>
    <cellStyle name="Normal 9 4 3 2 2 3 3" xfId="12624" xr:uid="{00000000-0005-0000-0000-0000694D0000}"/>
    <cellStyle name="Normal 9 4 3 2 2 4" xfId="1433" xr:uid="{00000000-0005-0000-0000-00006A4D0000}"/>
    <cellStyle name="Normal 9 4 3 2 2 4 2" xfId="7069" xr:uid="{00000000-0005-0000-0000-00006B4D0000}"/>
    <cellStyle name="Normal 9 4 3 2 2 4 2 2" xfId="16222" xr:uid="{00000000-0005-0000-0000-00006C4D0000}"/>
    <cellStyle name="Normal 9 4 3 2 2 4 3" xfId="10587" xr:uid="{00000000-0005-0000-0000-00006D4D0000}"/>
    <cellStyle name="Normal 9 4 3 2 2 5" xfId="7066" xr:uid="{00000000-0005-0000-0000-00006E4D0000}"/>
    <cellStyle name="Normal 9 4 3 2 2 5 2" xfId="16219" xr:uid="{00000000-0005-0000-0000-00006F4D0000}"/>
    <cellStyle name="Normal 9 4 3 2 2 6" xfId="9842" xr:uid="{00000000-0005-0000-0000-0000704D0000}"/>
    <cellStyle name="Normal 9 4 3 2 3" xfId="1984" xr:uid="{00000000-0005-0000-0000-0000714D0000}"/>
    <cellStyle name="Normal 9 4 3 2 3 2" xfId="7070" xr:uid="{00000000-0005-0000-0000-0000724D0000}"/>
    <cellStyle name="Normal 9 4 3 2 3 2 2" xfId="16223" xr:uid="{00000000-0005-0000-0000-0000734D0000}"/>
    <cellStyle name="Normal 9 4 3 2 3 3" xfId="11138" xr:uid="{00000000-0005-0000-0000-0000744D0000}"/>
    <cellStyle name="Normal 9 4 3 2 4" xfId="3469" xr:uid="{00000000-0005-0000-0000-0000754D0000}"/>
    <cellStyle name="Normal 9 4 3 2 4 2" xfId="7071" xr:uid="{00000000-0005-0000-0000-0000764D0000}"/>
    <cellStyle name="Normal 9 4 3 2 4 2 2" xfId="16224" xr:uid="{00000000-0005-0000-0000-0000774D0000}"/>
    <cellStyle name="Normal 9 4 3 2 4 3" xfId="12623" xr:uid="{00000000-0005-0000-0000-0000784D0000}"/>
    <cellStyle name="Normal 9 4 3 2 5" xfId="1432" xr:uid="{00000000-0005-0000-0000-0000794D0000}"/>
    <cellStyle name="Normal 9 4 3 2 5 2" xfId="7072" xr:uid="{00000000-0005-0000-0000-00007A4D0000}"/>
    <cellStyle name="Normal 9 4 3 2 5 2 2" xfId="16225" xr:uid="{00000000-0005-0000-0000-00007B4D0000}"/>
    <cellStyle name="Normal 9 4 3 2 5 3" xfId="10586" xr:uid="{00000000-0005-0000-0000-00007C4D0000}"/>
    <cellStyle name="Normal 9 4 3 2 6" xfId="7065" xr:uid="{00000000-0005-0000-0000-00007D4D0000}"/>
    <cellStyle name="Normal 9 4 3 2 6 2" xfId="16218" xr:uid="{00000000-0005-0000-0000-00007E4D0000}"/>
    <cellStyle name="Normal 9 4 3 2 7" xfId="9841" xr:uid="{00000000-0005-0000-0000-00007F4D0000}"/>
    <cellStyle name="Normal 9 4 3 3" xfId="686" xr:uid="{00000000-0005-0000-0000-0000804D0000}"/>
    <cellStyle name="Normal 9 4 3 3 2" xfId="1986" xr:uid="{00000000-0005-0000-0000-0000814D0000}"/>
    <cellStyle name="Normal 9 4 3 3 2 2" xfId="7074" xr:uid="{00000000-0005-0000-0000-0000824D0000}"/>
    <cellStyle name="Normal 9 4 3 3 2 2 2" xfId="16227" xr:uid="{00000000-0005-0000-0000-0000834D0000}"/>
    <cellStyle name="Normal 9 4 3 3 2 3" xfId="11140" xr:uid="{00000000-0005-0000-0000-0000844D0000}"/>
    <cellStyle name="Normal 9 4 3 3 3" xfId="3471" xr:uid="{00000000-0005-0000-0000-0000854D0000}"/>
    <cellStyle name="Normal 9 4 3 3 3 2" xfId="7075" xr:uid="{00000000-0005-0000-0000-0000864D0000}"/>
    <cellStyle name="Normal 9 4 3 3 3 2 2" xfId="16228" xr:uid="{00000000-0005-0000-0000-0000874D0000}"/>
    <cellStyle name="Normal 9 4 3 3 3 3" xfId="12625" xr:uid="{00000000-0005-0000-0000-0000884D0000}"/>
    <cellStyle name="Normal 9 4 3 3 4" xfId="1434" xr:uid="{00000000-0005-0000-0000-0000894D0000}"/>
    <cellStyle name="Normal 9 4 3 3 4 2" xfId="7076" xr:uid="{00000000-0005-0000-0000-00008A4D0000}"/>
    <cellStyle name="Normal 9 4 3 3 4 2 2" xfId="16229" xr:uid="{00000000-0005-0000-0000-00008B4D0000}"/>
    <cellStyle name="Normal 9 4 3 3 4 3" xfId="10588" xr:uid="{00000000-0005-0000-0000-00008C4D0000}"/>
    <cellStyle name="Normal 9 4 3 3 5" xfId="7073" xr:uid="{00000000-0005-0000-0000-00008D4D0000}"/>
    <cellStyle name="Normal 9 4 3 3 5 2" xfId="16226" xr:uid="{00000000-0005-0000-0000-00008E4D0000}"/>
    <cellStyle name="Normal 9 4 3 3 6" xfId="9843" xr:uid="{00000000-0005-0000-0000-00008F4D0000}"/>
    <cellStyle name="Normal 9 4 3 4" xfId="1983" xr:uid="{00000000-0005-0000-0000-0000904D0000}"/>
    <cellStyle name="Normal 9 4 3 4 2" xfId="7077" xr:uid="{00000000-0005-0000-0000-0000914D0000}"/>
    <cellStyle name="Normal 9 4 3 4 2 2" xfId="16230" xr:uid="{00000000-0005-0000-0000-0000924D0000}"/>
    <cellStyle name="Normal 9 4 3 4 3" xfId="11137" xr:uid="{00000000-0005-0000-0000-0000934D0000}"/>
    <cellStyle name="Normal 9 4 3 5" xfId="3468" xr:uid="{00000000-0005-0000-0000-0000944D0000}"/>
    <cellStyle name="Normal 9 4 3 5 2" xfId="7078" xr:uid="{00000000-0005-0000-0000-0000954D0000}"/>
    <cellStyle name="Normal 9 4 3 5 2 2" xfId="16231" xr:uid="{00000000-0005-0000-0000-0000964D0000}"/>
    <cellStyle name="Normal 9 4 3 5 3" xfId="12622" xr:uid="{00000000-0005-0000-0000-0000974D0000}"/>
    <cellStyle name="Normal 9 4 3 6" xfId="1431" xr:uid="{00000000-0005-0000-0000-0000984D0000}"/>
    <cellStyle name="Normal 9 4 3 6 2" xfId="7079" xr:uid="{00000000-0005-0000-0000-0000994D0000}"/>
    <cellStyle name="Normal 9 4 3 6 2 2" xfId="16232" xr:uid="{00000000-0005-0000-0000-00009A4D0000}"/>
    <cellStyle name="Normal 9 4 3 6 3" xfId="10585" xr:uid="{00000000-0005-0000-0000-00009B4D0000}"/>
    <cellStyle name="Normal 9 4 3 7" xfId="7064" xr:uid="{00000000-0005-0000-0000-00009C4D0000}"/>
    <cellStyle name="Normal 9 4 3 7 2" xfId="16217" xr:uid="{00000000-0005-0000-0000-00009D4D0000}"/>
    <cellStyle name="Normal 9 4 3 8" xfId="9840" xr:uid="{00000000-0005-0000-0000-00009E4D0000}"/>
    <cellStyle name="Normal 9 4 4" xfId="687" xr:uid="{00000000-0005-0000-0000-00009F4D0000}"/>
    <cellStyle name="Normal 9 4 4 2" xfId="688" xr:uid="{00000000-0005-0000-0000-0000A04D0000}"/>
    <cellStyle name="Normal 9 4 4 2 2" xfId="1988" xr:uid="{00000000-0005-0000-0000-0000A14D0000}"/>
    <cellStyle name="Normal 9 4 4 2 2 2" xfId="7082" xr:uid="{00000000-0005-0000-0000-0000A24D0000}"/>
    <cellStyle name="Normal 9 4 4 2 2 2 2" xfId="16235" xr:uid="{00000000-0005-0000-0000-0000A34D0000}"/>
    <cellStyle name="Normal 9 4 4 2 2 3" xfId="11142" xr:uid="{00000000-0005-0000-0000-0000A44D0000}"/>
    <cellStyle name="Normal 9 4 4 2 3" xfId="3473" xr:uid="{00000000-0005-0000-0000-0000A54D0000}"/>
    <cellStyle name="Normal 9 4 4 2 3 2" xfId="7083" xr:uid="{00000000-0005-0000-0000-0000A64D0000}"/>
    <cellStyle name="Normal 9 4 4 2 3 2 2" xfId="16236" xr:uid="{00000000-0005-0000-0000-0000A74D0000}"/>
    <cellStyle name="Normal 9 4 4 2 3 3" xfId="12627" xr:uid="{00000000-0005-0000-0000-0000A84D0000}"/>
    <cellStyle name="Normal 9 4 4 2 4" xfId="1436" xr:uid="{00000000-0005-0000-0000-0000A94D0000}"/>
    <cellStyle name="Normal 9 4 4 2 4 2" xfId="7084" xr:uid="{00000000-0005-0000-0000-0000AA4D0000}"/>
    <cellStyle name="Normal 9 4 4 2 4 2 2" xfId="16237" xr:uid="{00000000-0005-0000-0000-0000AB4D0000}"/>
    <cellStyle name="Normal 9 4 4 2 4 3" xfId="10590" xr:uid="{00000000-0005-0000-0000-0000AC4D0000}"/>
    <cellStyle name="Normal 9 4 4 2 5" xfId="7081" xr:uid="{00000000-0005-0000-0000-0000AD4D0000}"/>
    <cellStyle name="Normal 9 4 4 2 5 2" xfId="16234" xr:uid="{00000000-0005-0000-0000-0000AE4D0000}"/>
    <cellStyle name="Normal 9 4 4 2 6" xfId="9845" xr:uid="{00000000-0005-0000-0000-0000AF4D0000}"/>
    <cellStyle name="Normal 9 4 4 3" xfId="1987" xr:uid="{00000000-0005-0000-0000-0000B04D0000}"/>
    <cellStyle name="Normal 9 4 4 3 2" xfId="7085" xr:uid="{00000000-0005-0000-0000-0000B14D0000}"/>
    <cellStyle name="Normal 9 4 4 3 2 2" xfId="16238" xr:uid="{00000000-0005-0000-0000-0000B24D0000}"/>
    <cellStyle name="Normal 9 4 4 3 3" xfId="11141" xr:uid="{00000000-0005-0000-0000-0000B34D0000}"/>
    <cellStyle name="Normal 9 4 4 4" xfId="3472" xr:uid="{00000000-0005-0000-0000-0000B44D0000}"/>
    <cellStyle name="Normal 9 4 4 4 2" xfId="7086" xr:uid="{00000000-0005-0000-0000-0000B54D0000}"/>
    <cellStyle name="Normal 9 4 4 4 2 2" xfId="16239" xr:uid="{00000000-0005-0000-0000-0000B64D0000}"/>
    <cellStyle name="Normal 9 4 4 4 3" xfId="12626" xr:uid="{00000000-0005-0000-0000-0000B74D0000}"/>
    <cellStyle name="Normal 9 4 4 5" xfId="1435" xr:uid="{00000000-0005-0000-0000-0000B84D0000}"/>
    <cellStyle name="Normal 9 4 4 5 2" xfId="7087" xr:uid="{00000000-0005-0000-0000-0000B94D0000}"/>
    <cellStyle name="Normal 9 4 4 5 2 2" xfId="16240" xr:uid="{00000000-0005-0000-0000-0000BA4D0000}"/>
    <cellStyle name="Normal 9 4 4 5 3" xfId="10589" xr:uid="{00000000-0005-0000-0000-0000BB4D0000}"/>
    <cellStyle name="Normal 9 4 4 6" xfId="7080" xr:uid="{00000000-0005-0000-0000-0000BC4D0000}"/>
    <cellStyle name="Normal 9 4 4 6 2" xfId="16233" xr:uid="{00000000-0005-0000-0000-0000BD4D0000}"/>
    <cellStyle name="Normal 9 4 4 7" xfId="9844" xr:uid="{00000000-0005-0000-0000-0000BE4D0000}"/>
    <cellStyle name="Normal 9 4 5" xfId="689" xr:uid="{00000000-0005-0000-0000-0000BF4D0000}"/>
    <cellStyle name="Normal 9 4 5 2" xfId="1989" xr:uid="{00000000-0005-0000-0000-0000C04D0000}"/>
    <cellStyle name="Normal 9 4 5 2 2" xfId="7089" xr:uid="{00000000-0005-0000-0000-0000C14D0000}"/>
    <cellStyle name="Normal 9 4 5 2 2 2" xfId="16242" xr:uid="{00000000-0005-0000-0000-0000C24D0000}"/>
    <cellStyle name="Normal 9 4 5 2 3" xfId="11143" xr:uid="{00000000-0005-0000-0000-0000C34D0000}"/>
    <cellStyle name="Normal 9 4 5 3" xfId="3474" xr:uid="{00000000-0005-0000-0000-0000C44D0000}"/>
    <cellStyle name="Normal 9 4 5 3 2" xfId="7090" xr:uid="{00000000-0005-0000-0000-0000C54D0000}"/>
    <cellStyle name="Normal 9 4 5 3 2 2" xfId="16243" xr:uid="{00000000-0005-0000-0000-0000C64D0000}"/>
    <cellStyle name="Normal 9 4 5 3 3" xfId="12628" xr:uid="{00000000-0005-0000-0000-0000C74D0000}"/>
    <cellStyle name="Normal 9 4 5 4" xfId="1437" xr:uid="{00000000-0005-0000-0000-0000C84D0000}"/>
    <cellStyle name="Normal 9 4 5 4 2" xfId="7091" xr:uid="{00000000-0005-0000-0000-0000C94D0000}"/>
    <cellStyle name="Normal 9 4 5 4 2 2" xfId="16244" xr:uid="{00000000-0005-0000-0000-0000CA4D0000}"/>
    <cellStyle name="Normal 9 4 5 4 3" xfId="10591" xr:uid="{00000000-0005-0000-0000-0000CB4D0000}"/>
    <cellStyle name="Normal 9 4 5 5" xfId="7088" xr:uid="{00000000-0005-0000-0000-0000CC4D0000}"/>
    <cellStyle name="Normal 9 4 5 5 2" xfId="16241" xr:uid="{00000000-0005-0000-0000-0000CD4D0000}"/>
    <cellStyle name="Normal 9 4 5 6" xfId="9846" xr:uid="{00000000-0005-0000-0000-0000CE4D0000}"/>
    <cellStyle name="Normal 9 4 6" xfId="690" xr:uid="{00000000-0005-0000-0000-0000CF4D0000}"/>
    <cellStyle name="Normal 9 4 7" xfId="1974" xr:uid="{00000000-0005-0000-0000-0000D04D0000}"/>
    <cellStyle name="Normal 9 4 7 2" xfId="7092" xr:uid="{00000000-0005-0000-0000-0000D14D0000}"/>
    <cellStyle name="Normal 9 4 7 2 2" xfId="16245" xr:uid="{00000000-0005-0000-0000-0000D24D0000}"/>
    <cellStyle name="Normal 9 4 7 3" xfId="11128" xr:uid="{00000000-0005-0000-0000-0000D34D0000}"/>
    <cellStyle name="Normal 9 4 8" xfId="3459" xr:uid="{00000000-0005-0000-0000-0000D44D0000}"/>
    <cellStyle name="Normal 9 4 8 2" xfId="7093" xr:uid="{00000000-0005-0000-0000-0000D54D0000}"/>
    <cellStyle name="Normal 9 4 8 2 2" xfId="16246" xr:uid="{00000000-0005-0000-0000-0000D64D0000}"/>
    <cellStyle name="Normal 9 4 8 3" xfId="12613" xr:uid="{00000000-0005-0000-0000-0000D74D0000}"/>
    <cellStyle name="Normal 9 4 9" xfId="1422" xr:uid="{00000000-0005-0000-0000-0000D84D0000}"/>
    <cellStyle name="Normal 9 4 9 2" xfId="7094" xr:uid="{00000000-0005-0000-0000-0000D94D0000}"/>
    <cellStyle name="Normal 9 4 9 2 2" xfId="16247" xr:uid="{00000000-0005-0000-0000-0000DA4D0000}"/>
    <cellStyle name="Normal 9 4 9 3" xfId="10576" xr:uid="{00000000-0005-0000-0000-0000DB4D0000}"/>
    <cellStyle name="Normal 9 5" xfId="691" xr:uid="{00000000-0005-0000-0000-0000DC4D0000}"/>
    <cellStyle name="Normal 9 5 10" xfId="7095" xr:uid="{00000000-0005-0000-0000-0000DD4D0000}"/>
    <cellStyle name="Normal 9 5 10 2" xfId="16248" xr:uid="{00000000-0005-0000-0000-0000DE4D0000}"/>
    <cellStyle name="Normal 9 5 11" xfId="9848" xr:uid="{00000000-0005-0000-0000-0000DF4D0000}"/>
    <cellStyle name="Normal 9 5 2" xfId="692" xr:uid="{00000000-0005-0000-0000-0000E04D0000}"/>
    <cellStyle name="Normal 9 5 2 2" xfId="693" xr:uid="{00000000-0005-0000-0000-0000E14D0000}"/>
    <cellStyle name="Normal 9 5 2 2 2" xfId="694" xr:uid="{00000000-0005-0000-0000-0000E24D0000}"/>
    <cellStyle name="Normal 9 5 2 2 2 2" xfId="1993" xr:uid="{00000000-0005-0000-0000-0000E34D0000}"/>
    <cellStyle name="Normal 9 5 2 2 2 2 2" xfId="7099" xr:uid="{00000000-0005-0000-0000-0000E44D0000}"/>
    <cellStyle name="Normal 9 5 2 2 2 2 2 2" xfId="16252" xr:uid="{00000000-0005-0000-0000-0000E54D0000}"/>
    <cellStyle name="Normal 9 5 2 2 2 2 3" xfId="11147" xr:uid="{00000000-0005-0000-0000-0000E64D0000}"/>
    <cellStyle name="Normal 9 5 2 2 2 3" xfId="3478" xr:uid="{00000000-0005-0000-0000-0000E74D0000}"/>
    <cellStyle name="Normal 9 5 2 2 2 3 2" xfId="7100" xr:uid="{00000000-0005-0000-0000-0000E84D0000}"/>
    <cellStyle name="Normal 9 5 2 2 2 3 2 2" xfId="16253" xr:uid="{00000000-0005-0000-0000-0000E94D0000}"/>
    <cellStyle name="Normal 9 5 2 2 2 3 3" xfId="12632" xr:uid="{00000000-0005-0000-0000-0000EA4D0000}"/>
    <cellStyle name="Normal 9 5 2 2 2 4" xfId="1441" xr:uid="{00000000-0005-0000-0000-0000EB4D0000}"/>
    <cellStyle name="Normal 9 5 2 2 2 4 2" xfId="7101" xr:uid="{00000000-0005-0000-0000-0000EC4D0000}"/>
    <cellStyle name="Normal 9 5 2 2 2 4 2 2" xfId="16254" xr:uid="{00000000-0005-0000-0000-0000ED4D0000}"/>
    <cellStyle name="Normal 9 5 2 2 2 4 3" xfId="10595" xr:uid="{00000000-0005-0000-0000-0000EE4D0000}"/>
    <cellStyle name="Normal 9 5 2 2 2 5" xfId="7098" xr:uid="{00000000-0005-0000-0000-0000EF4D0000}"/>
    <cellStyle name="Normal 9 5 2 2 2 5 2" xfId="16251" xr:uid="{00000000-0005-0000-0000-0000F04D0000}"/>
    <cellStyle name="Normal 9 5 2 2 2 6" xfId="9851" xr:uid="{00000000-0005-0000-0000-0000F14D0000}"/>
    <cellStyle name="Normal 9 5 2 2 3" xfId="1992" xr:uid="{00000000-0005-0000-0000-0000F24D0000}"/>
    <cellStyle name="Normal 9 5 2 2 3 2" xfId="7102" xr:uid="{00000000-0005-0000-0000-0000F34D0000}"/>
    <cellStyle name="Normal 9 5 2 2 3 2 2" xfId="16255" xr:uid="{00000000-0005-0000-0000-0000F44D0000}"/>
    <cellStyle name="Normal 9 5 2 2 3 3" xfId="11146" xr:uid="{00000000-0005-0000-0000-0000F54D0000}"/>
    <cellStyle name="Normal 9 5 2 2 4" xfId="3477" xr:uid="{00000000-0005-0000-0000-0000F64D0000}"/>
    <cellStyle name="Normal 9 5 2 2 4 2" xfId="7103" xr:uid="{00000000-0005-0000-0000-0000F74D0000}"/>
    <cellStyle name="Normal 9 5 2 2 4 2 2" xfId="16256" xr:uid="{00000000-0005-0000-0000-0000F84D0000}"/>
    <cellStyle name="Normal 9 5 2 2 4 3" xfId="12631" xr:uid="{00000000-0005-0000-0000-0000F94D0000}"/>
    <cellStyle name="Normal 9 5 2 2 5" xfId="1440" xr:uid="{00000000-0005-0000-0000-0000FA4D0000}"/>
    <cellStyle name="Normal 9 5 2 2 5 2" xfId="7104" xr:uid="{00000000-0005-0000-0000-0000FB4D0000}"/>
    <cellStyle name="Normal 9 5 2 2 5 2 2" xfId="16257" xr:uid="{00000000-0005-0000-0000-0000FC4D0000}"/>
    <cellStyle name="Normal 9 5 2 2 5 3" xfId="10594" xr:uid="{00000000-0005-0000-0000-0000FD4D0000}"/>
    <cellStyle name="Normal 9 5 2 2 6" xfId="7097" xr:uid="{00000000-0005-0000-0000-0000FE4D0000}"/>
    <cellStyle name="Normal 9 5 2 2 6 2" xfId="16250" xr:uid="{00000000-0005-0000-0000-0000FF4D0000}"/>
    <cellStyle name="Normal 9 5 2 2 7" xfId="9850" xr:uid="{00000000-0005-0000-0000-0000004E0000}"/>
    <cellStyle name="Normal 9 5 2 3" xfId="695" xr:uid="{00000000-0005-0000-0000-0000014E0000}"/>
    <cellStyle name="Normal 9 5 2 3 2" xfId="1994" xr:uid="{00000000-0005-0000-0000-0000024E0000}"/>
    <cellStyle name="Normal 9 5 2 3 2 2" xfId="7106" xr:uid="{00000000-0005-0000-0000-0000034E0000}"/>
    <cellStyle name="Normal 9 5 2 3 2 2 2" xfId="16259" xr:uid="{00000000-0005-0000-0000-0000044E0000}"/>
    <cellStyle name="Normal 9 5 2 3 2 3" xfId="11148" xr:uid="{00000000-0005-0000-0000-0000054E0000}"/>
    <cellStyle name="Normal 9 5 2 3 3" xfId="3479" xr:uid="{00000000-0005-0000-0000-0000064E0000}"/>
    <cellStyle name="Normal 9 5 2 3 3 2" xfId="7107" xr:uid="{00000000-0005-0000-0000-0000074E0000}"/>
    <cellStyle name="Normal 9 5 2 3 3 2 2" xfId="16260" xr:uid="{00000000-0005-0000-0000-0000084E0000}"/>
    <cellStyle name="Normal 9 5 2 3 3 3" xfId="12633" xr:uid="{00000000-0005-0000-0000-0000094E0000}"/>
    <cellStyle name="Normal 9 5 2 3 4" xfId="1442" xr:uid="{00000000-0005-0000-0000-00000A4E0000}"/>
    <cellStyle name="Normal 9 5 2 3 4 2" xfId="7108" xr:uid="{00000000-0005-0000-0000-00000B4E0000}"/>
    <cellStyle name="Normal 9 5 2 3 4 2 2" xfId="16261" xr:uid="{00000000-0005-0000-0000-00000C4E0000}"/>
    <cellStyle name="Normal 9 5 2 3 4 3" xfId="10596" xr:uid="{00000000-0005-0000-0000-00000D4E0000}"/>
    <cellStyle name="Normal 9 5 2 3 5" xfId="7105" xr:uid="{00000000-0005-0000-0000-00000E4E0000}"/>
    <cellStyle name="Normal 9 5 2 3 5 2" xfId="16258" xr:uid="{00000000-0005-0000-0000-00000F4E0000}"/>
    <cellStyle name="Normal 9 5 2 3 6" xfId="9852" xr:uid="{00000000-0005-0000-0000-0000104E0000}"/>
    <cellStyle name="Normal 9 5 2 4" xfId="1991" xr:uid="{00000000-0005-0000-0000-0000114E0000}"/>
    <cellStyle name="Normal 9 5 2 4 2" xfId="7109" xr:uid="{00000000-0005-0000-0000-0000124E0000}"/>
    <cellStyle name="Normal 9 5 2 4 2 2" xfId="16262" xr:uid="{00000000-0005-0000-0000-0000134E0000}"/>
    <cellStyle name="Normal 9 5 2 4 3" xfId="11145" xr:uid="{00000000-0005-0000-0000-0000144E0000}"/>
    <cellStyle name="Normal 9 5 2 5" xfId="3476" xr:uid="{00000000-0005-0000-0000-0000154E0000}"/>
    <cellStyle name="Normal 9 5 2 5 2" xfId="7110" xr:uid="{00000000-0005-0000-0000-0000164E0000}"/>
    <cellStyle name="Normal 9 5 2 5 2 2" xfId="16263" xr:uid="{00000000-0005-0000-0000-0000174E0000}"/>
    <cellStyle name="Normal 9 5 2 5 3" xfId="12630" xr:uid="{00000000-0005-0000-0000-0000184E0000}"/>
    <cellStyle name="Normal 9 5 2 6" xfId="1439" xr:uid="{00000000-0005-0000-0000-0000194E0000}"/>
    <cellStyle name="Normal 9 5 2 6 2" xfId="7111" xr:uid="{00000000-0005-0000-0000-00001A4E0000}"/>
    <cellStyle name="Normal 9 5 2 6 2 2" xfId="16264" xr:uid="{00000000-0005-0000-0000-00001B4E0000}"/>
    <cellStyle name="Normal 9 5 2 6 3" xfId="10593" xr:uid="{00000000-0005-0000-0000-00001C4E0000}"/>
    <cellStyle name="Normal 9 5 2 7" xfId="7096" xr:uid="{00000000-0005-0000-0000-00001D4E0000}"/>
    <cellStyle name="Normal 9 5 2 7 2" xfId="16249" xr:uid="{00000000-0005-0000-0000-00001E4E0000}"/>
    <cellStyle name="Normal 9 5 2 8" xfId="9849" xr:uid="{00000000-0005-0000-0000-00001F4E0000}"/>
    <cellStyle name="Normal 9 5 3" xfId="696" xr:uid="{00000000-0005-0000-0000-0000204E0000}"/>
    <cellStyle name="Normal 9 5 3 2" xfId="697" xr:uid="{00000000-0005-0000-0000-0000214E0000}"/>
    <cellStyle name="Normal 9 5 3 2 2" xfId="698" xr:uid="{00000000-0005-0000-0000-0000224E0000}"/>
    <cellStyle name="Normal 9 5 3 2 2 2" xfId="1997" xr:uid="{00000000-0005-0000-0000-0000234E0000}"/>
    <cellStyle name="Normal 9 5 3 2 2 2 2" xfId="7115" xr:uid="{00000000-0005-0000-0000-0000244E0000}"/>
    <cellStyle name="Normal 9 5 3 2 2 2 2 2" xfId="16268" xr:uid="{00000000-0005-0000-0000-0000254E0000}"/>
    <cellStyle name="Normal 9 5 3 2 2 2 3" xfId="11151" xr:uid="{00000000-0005-0000-0000-0000264E0000}"/>
    <cellStyle name="Normal 9 5 3 2 2 3" xfId="3482" xr:uid="{00000000-0005-0000-0000-0000274E0000}"/>
    <cellStyle name="Normal 9 5 3 2 2 3 2" xfId="7116" xr:uid="{00000000-0005-0000-0000-0000284E0000}"/>
    <cellStyle name="Normal 9 5 3 2 2 3 2 2" xfId="16269" xr:uid="{00000000-0005-0000-0000-0000294E0000}"/>
    <cellStyle name="Normal 9 5 3 2 2 3 3" xfId="12636" xr:uid="{00000000-0005-0000-0000-00002A4E0000}"/>
    <cellStyle name="Normal 9 5 3 2 2 4" xfId="1445" xr:uid="{00000000-0005-0000-0000-00002B4E0000}"/>
    <cellStyle name="Normal 9 5 3 2 2 4 2" xfId="7117" xr:uid="{00000000-0005-0000-0000-00002C4E0000}"/>
    <cellStyle name="Normal 9 5 3 2 2 4 2 2" xfId="16270" xr:uid="{00000000-0005-0000-0000-00002D4E0000}"/>
    <cellStyle name="Normal 9 5 3 2 2 4 3" xfId="10599" xr:uid="{00000000-0005-0000-0000-00002E4E0000}"/>
    <cellStyle name="Normal 9 5 3 2 2 5" xfId="7114" xr:uid="{00000000-0005-0000-0000-00002F4E0000}"/>
    <cellStyle name="Normal 9 5 3 2 2 5 2" xfId="16267" xr:uid="{00000000-0005-0000-0000-0000304E0000}"/>
    <cellStyle name="Normal 9 5 3 2 2 6" xfId="9855" xr:uid="{00000000-0005-0000-0000-0000314E0000}"/>
    <cellStyle name="Normal 9 5 3 2 3" xfId="1996" xr:uid="{00000000-0005-0000-0000-0000324E0000}"/>
    <cellStyle name="Normal 9 5 3 2 3 2" xfId="7118" xr:uid="{00000000-0005-0000-0000-0000334E0000}"/>
    <cellStyle name="Normal 9 5 3 2 3 2 2" xfId="16271" xr:uid="{00000000-0005-0000-0000-0000344E0000}"/>
    <cellStyle name="Normal 9 5 3 2 3 3" xfId="11150" xr:uid="{00000000-0005-0000-0000-0000354E0000}"/>
    <cellStyle name="Normal 9 5 3 2 4" xfId="3481" xr:uid="{00000000-0005-0000-0000-0000364E0000}"/>
    <cellStyle name="Normal 9 5 3 2 4 2" xfId="7119" xr:uid="{00000000-0005-0000-0000-0000374E0000}"/>
    <cellStyle name="Normal 9 5 3 2 4 2 2" xfId="16272" xr:uid="{00000000-0005-0000-0000-0000384E0000}"/>
    <cellStyle name="Normal 9 5 3 2 4 3" xfId="12635" xr:uid="{00000000-0005-0000-0000-0000394E0000}"/>
    <cellStyle name="Normal 9 5 3 2 5" xfId="1444" xr:uid="{00000000-0005-0000-0000-00003A4E0000}"/>
    <cellStyle name="Normal 9 5 3 2 5 2" xfId="7120" xr:uid="{00000000-0005-0000-0000-00003B4E0000}"/>
    <cellStyle name="Normal 9 5 3 2 5 2 2" xfId="16273" xr:uid="{00000000-0005-0000-0000-00003C4E0000}"/>
    <cellStyle name="Normal 9 5 3 2 5 3" xfId="10598" xr:uid="{00000000-0005-0000-0000-00003D4E0000}"/>
    <cellStyle name="Normal 9 5 3 2 6" xfId="7113" xr:uid="{00000000-0005-0000-0000-00003E4E0000}"/>
    <cellStyle name="Normal 9 5 3 2 6 2" xfId="16266" xr:uid="{00000000-0005-0000-0000-00003F4E0000}"/>
    <cellStyle name="Normal 9 5 3 2 7" xfId="9854" xr:uid="{00000000-0005-0000-0000-0000404E0000}"/>
    <cellStyle name="Normal 9 5 3 3" xfId="699" xr:uid="{00000000-0005-0000-0000-0000414E0000}"/>
    <cellStyle name="Normal 9 5 3 3 2" xfId="1998" xr:uid="{00000000-0005-0000-0000-0000424E0000}"/>
    <cellStyle name="Normal 9 5 3 3 2 2" xfId="7122" xr:uid="{00000000-0005-0000-0000-0000434E0000}"/>
    <cellStyle name="Normal 9 5 3 3 2 2 2" xfId="16275" xr:uid="{00000000-0005-0000-0000-0000444E0000}"/>
    <cellStyle name="Normal 9 5 3 3 2 3" xfId="11152" xr:uid="{00000000-0005-0000-0000-0000454E0000}"/>
    <cellStyle name="Normal 9 5 3 3 3" xfId="3483" xr:uid="{00000000-0005-0000-0000-0000464E0000}"/>
    <cellStyle name="Normal 9 5 3 3 3 2" xfId="7123" xr:uid="{00000000-0005-0000-0000-0000474E0000}"/>
    <cellStyle name="Normal 9 5 3 3 3 2 2" xfId="16276" xr:uid="{00000000-0005-0000-0000-0000484E0000}"/>
    <cellStyle name="Normal 9 5 3 3 3 3" xfId="12637" xr:uid="{00000000-0005-0000-0000-0000494E0000}"/>
    <cellStyle name="Normal 9 5 3 3 4" xfId="1446" xr:uid="{00000000-0005-0000-0000-00004A4E0000}"/>
    <cellStyle name="Normal 9 5 3 3 4 2" xfId="7124" xr:uid="{00000000-0005-0000-0000-00004B4E0000}"/>
    <cellStyle name="Normal 9 5 3 3 4 2 2" xfId="16277" xr:uid="{00000000-0005-0000-0000-00004C4E0000}"/>
    <cellStyle name="Normal 9 5 3 3 4 3" xfId="10600" xr:uid="{00000000-0005-0000-0000-00004D4E0000}"/>
    <cellStyle name="Normal 9 5 3 3 5" xfId="7121" xr:uid="{00000000-0005-0000-0000-00004E4E0000}"/>
    <cellStyle name="Normal 9 5 3 3 5 2" xfId="16274" xr:uid="{00000000-0005-0000-0000-00004F4E0000}"/>
    <cellStyle name="Normal 9 5 3 3 6" xfId="9856" xr:uid="{00000000-0005-0000-0000-0000504E0000}"/>
    <cellStyle name="Normal 9 5 3 4" xfId="1995" xr:uid="{00000000-0005-0000-0000-0000514E0000}"/>
    <cellStyle name="Normal 9 5 3 4 2" xfId="7125" xr:uid="{00000000-0005-0000-0000-0000524E0000}"/>
    <cellStyle name="Normal 9 5 3 4 2 2" xfId="16278" xr:uid="{00000000-0005-0000-0000-0000534E0000}"/>
    <cellStyle name="Normal 9 5 3 4 3" xfId="11149" xr:uid="{00000000-0005-0000-0000-0000544E0000}"/>
    <cellStyle name="Normal 9 5 3 5" xfId="3480" xr:uid="{00000000-0005-0000-0000-0000554E0000}"/>
    <cellStyle name="Normal 9 5 3 5 2" xfId="7126" xr:uid="{00000000-0005-0000-0000-0000564E0000}"/>
    <cellStyle name="Normal 9 5 3 5 2 2" xfId="16279" xr:uid="{00000000-0005-0000-0000-0000574E0000}"/>
    <cellStyle name="Normal 9 5 3 5 3" xfId="12634" xr:uid="{00000000-0005-0000-0000-0000584E0000}"/>
    <cellStyle name="Normal 9 5 3 6" xfId="1443" xr:uid="{00000000-0005-0000-0000-0000594E0000}"/>
    <cellStyle name="Normal 9 5 3 6 2" xfId="7127" xr:uid="{00000000-0005-0000-0000-00005A4E0000}"/>
    <cellStyle name="Normal 9 5 3 6 2 2" xfId="16280" xr:uid="{00000000-0005-0000-0000-00005B4E0000}"/>
    <cellStyle name="Normal 9 5 3 6 3" xfId="10597" xr:uid="{00000000-0005-0000-0000-00005C4E0000}"/>
    <cellStyle name="Normal 9 5 3 7" xfId="7112" xr:uid="{00000000-0005-0000-0000-00005D4E0000}"/>
    <cellStyle name="Normal 9 5 3 7 2" xfId="16265" xr:uid="{00000000-0005-0000-0000-00005E4E0000}"/>
    <cellStyle name="Normal 9 5 3 8" xfId="9853" xr:uid="{00000000-0005-0000-0000-00005F4E0000}"/>
    <cellStyle name="Normal 9 5 4" xfId="700" xr:uid="{00000000-0005-0000-0000-0000604E0000}"/>
    <cellStyle name="Normal 9 5 4 2" xfId="701" xr:uid="{00000000-0005-0000-0000-0000614E0000}"/>
    <cellStyle name="Normal 9 5 4 2 2" xfId="2000" xr:uid="{00000000-0005-0000-0000-0000624E0000}"/>
    <cellStyle name="Normal 9 5 4 2 2 2" xfId="7130" xr:uid="{00000000-0005-0000-0000-0000634E0000}"/>
    <cellStyle name="Normal 9 5 4 2 2 2 2" xfId="16283" xr:uid="{00000000-0005-0000-0000-0000644E0000}"/>
    <cellStyle name="Normal 9 5 4 2 2 3" xfId="11154" xr:uid="{00000000-0005-0000-0000-0000654E0000}"/>
    <cellStyle name="Normal 9 5 4 2 3" xfId="3485" xr:uid="{00000000-0005-0000-0000-0000664E0000}"/>
    <cellStyle name="Normal 9 5 4 2 3 2" xfId="7131" xr:uid="{00000000-0005-0000-0000-0000674E0000}"/>
    <cellStyle name="Normal 9 5 4 2 3 2 2" xfId="16284" xr:uid="{00000000-0005-0000-0000-0000684E0000}"/>
    <cellStyle name="Normal 9 5 4 2 3 3" xfId="12639" xr:uid="{00000000-0005-0000-0000-0000694E0000}"/>
    <cellStyle name="Normal 9 5 4 2 4" xfId="1448" xr:uid="{00000000-0005-0000-0000-00006A4E0000}"/>
    <cellStyle name="Normal 9 5 4 2 4 2" xfId="7132" xr:uid="{00000000-0005-0000-0000-00006B4E0000}"/>
    <cellStyle name="Normal 9 5 4 2 4 2 2" xfId="16285" xr:uid="{00000000-0005-0000-0000-00006C4E0000}"/>
    <cellStyle name="Normal 9 5 4 2 4 3" xfId="10602" xr:uid="{00000000-0005-0000-0000-00006D4E0000}"/>
    <cellStyle name="Normal 9 5 4 2 5" xfId="7129" xr:uid="{00000000-0005-0000-0000-00006E4E0000}"/>
    <cellStyle name="Normal 9 5 4 2 5 2" xfId="16282" xr:uid="{00000000-0005-0000-0000-00006F4E0000}"/>
    <cellStyle name="Normal 9 5 4 2 6" xfId="9858" xr:uid="{00000000-0005-0000-0000-0000704E0000}"/>
    <cellStyle name="Normal 9 5 4 3" xfId="1999" xr:uid="{00000000-0005-0000-0000-0000714E0000}"/>
    <cellStyle name="Normal 9 5 4 3 2" xfId="7133" xr:uid="{00000000-0005-0000-0000-0000724E0000}"/>
    <cellStyle name="Normal 9 5 4 3 2 2" xfId="16286" xr:uid="{00000000-0005-0000-0000-0000734E0000}"/>
    <cellStyle name="Normal 9 5 4 3 3" xfId="11153" xr:uid="{00000000-0005-0000-0000-0000744E0000}"/>
    <cellStyle name="Normal 9 5 4 4" xfId="3484" xr:uid="{00000000-0005-0000-0000-0000754E0000}"/>
    <cellStyle name="Normal 9 5 4 4 2" xfId="7134" xr:uid="{00000000-0005-0000-0000-0000764E0000}"/>
    <cellStyle name="Normal 9 5 4 4 2 2" xfId="16287" xr:uid="{00000000-0005-0000-0000-0000774E0000}"/>
    <cellStyle name="Normal 9 5 4 4 3" xfId="12638" xr:uid="{00000000-0005-0000-0000-0000784E0000}"/>
    <cellStyle name="Normal 9 5 4 5" xfId="1447" xr:uid="{00000000-0005-0000-0000-0000794E0000}"/>
    <cellStyle name="Normal 9 5 4 5 2" xfId="7135" xr:uid="{00000000-0005-0000-0000-00007A4E0000}"/>
    <cellStyle name="Normal 9 5 4 5 2 2" xfId="16288" xr:uid="{00000000-0005-0000-0000-00007B4E0000}"/>
    <cellStyle name="Normal 9 5 4 5 3" xfId="10601" xr:uid="{00000000-0005-0000-0000-00007C4E0000}"/>
    <cellStyle name="Normal 9 5 4 6" xfId="7128" xr:uid="{00000000-0005-0000-0000-00007D4E0000}"/>
    <cellStyle name="Normal 9 5 4 6 2" xfId="16281" xr:uid="{00000000-0005-0000-0000-00007E4E0000}"/>
    <cellStyle name="Normal 9 5 4 7" xfId="9857" xr:uid="{00000000-0005-0000-0000-00007F4E0000}"/>
    <cellStyle name="Normal 9 5 5" xfId="702" xr:uid="{00000000-0005-0000-0000-0000804E0000}"/>
    <cellStyle name="Normal 9 5 5 2" xfId="2001" xr:uid="{00000000-0005-0000-0000-0000814E0000}"/>
    <cellStyle name="Normal 9 5 5 2 2" xfId="7137" xr:uid="{00000000-0005-0000-0000-0000824E0000}"/>
    <cellStyle name="Normal 9 5 5 2 2 2" xfId="16290" xr:uid="{00000000-0005-0000-0000-0000834E0000}"/>
    <cellStyle name="Normal 9 5 5 2 3" xfId="11155" xr:uid="{00000000-0005-0000-0000-0000844E0000}"/>
    <cellStyle name="Normal 9 5 5 3" xfId="3486" xr:uid="{00000000-0005-0000-0000-0000854E0000}"/>
    <cellStyle name="Normal 9 5 5 3 2" xfId="7138" xr:uid="{00000000-0005-0000-0000-0000864E0000}"/>
    <cellStyle name="Normal 9 5 5 3 2 2" xfId="16291" xr:uid="{00000000-0005-0000-0000-0000874E0000}"/>
    <cellStyle name="Normal 9 5 5 3 3" xfId="12640" xr:uid="{00000000-0005-0000-0000-0000884E0000}"/>
    <cellStyle name="Normal 9 5 5 4" xfId="1449" xr:uid="{00000000-0005-0000-0000-0000894E0000}"/>
    <cellStyle name="Normal 9 5 5 4 2" xfId="7139" xr:uid="{00000000-0005-0000-0000-00008A4E0000}"/>
    <cellStyle name="Normal 9 5 5 4 2 2" xfId="16292" xr:uid="{00000000-0005-0000-0000-00008B4E0000}"/>
    <cellStyle name="Normal 9 5 5 4 3" xfId="10603" xr:uid="{00000000-0005-0000-0000-00008C4E0000}"/>
    <cellStyle name="Normal 9 5 5 5" xfId="7136" xr:uid="{00000000-0005-0000-0000-00008D4E0000}"/>
    <cellStyle name="Normal 9 5 5 5 2" xfId="16289" xr:uid="{00000000-0005-0000-0000-00008E4E0000}"/>
    <cellStyle name="Normal 9 5 5 6" xfId="9859" xr:uid="{00000000-0005-0000-0000-00008F4E0000}"/>
    <cellStyle name="Normal 9 5 6" xfId="703" xr:uid="{00000000-0005-0000-0000-0000904E0000}"/>
    <cellStyle name="Normal 9 5 7" xfId="1990" xr:uid="{00000000-0005-0000-0000-0000914E0000}"/>
    <cellStyle name="Normal 9 5 7 2" xfId="7140" xr:uid="{00000000-0005-0000-0000-0000924E0000}"/>
    <cellStyle name="Normal 9 5 7 2 2" xfId="16293" xr:uid="{00000000-0005-0000-0000-0000934E0000}"/>
    <cellStyle name="Normal 9 5 7 3" xfId="11144" xr:uid="{00000000-0005-0000-0000-0000944E0000}"/>
    <cellStyle name="Normal 9 5 8" xfId="3475" xr:uid="{00000000-0005-0000-0000-0000954E0000}"/>
    <cellStyle name="Normal 9 5 8 2" xfId="7141" xr:uid="{00000000-0005-0000-0000-0000964E0000}"/>
    <cellStyle name="Normal 9 5 8 2 2" xfId="16294" xr:uid="{00000000-0005-0000-0000-0000974E0000}"/>
    <cellStyle name="Normal 9 5 8 3" xfId="12629" xr:uid="{00000000-0005-0000-0000-0000984E0000}"/>
    <cellStyle name="Normal 9 5 9" xfId="1438" xr:uid="{00000000-0005-0000-0000-0000994E0000}"/>
    <cellStyle name="Normal 9 5 9 2" xfId="7142" xr:uid="{00000000-0005-0000-0000-00009A4E0000}"/>
    <cellStyle name="Normal 9 5 9 2 2" xfId="16295" xr:uid="{00000000-0005-0000-0000-00009B4E0000}"/>
    <cellStyle name="Normal 9 5 9 3" xfId="10592" xr:uid="{00000000-0005-0000-0000-00009C4E0000}"/>
    <cellStyle name="Normal 9 6" xfId="704" xr:uid="{00000000-0005-0000-0000-00009D4E0000}"/>
    <cellStyle name="Normal 9 6 10" xfId="9861" xr:uid="{00000000-0005-0000-0000-00009E4E0000}"/>
    <cellStyle name="Normal 9 6 2" xfId="705" xr:uid="{00000000-0005-0000-0000-00009F4E0000}"/>
    <cellStyle name="Normal 9 6 2 2" xfId="706" xr:uid="{00000000-0005-0000-0000-0000A04E0000}"/>
    <cellStyle name="Normal 9 6 2 2 2" xfId="707" xr:uid="{00000000-0005-0000-0000-0000A14E0000}"/>
    <cellStyle name="Normal 9 6 2 2 2 2" xfId="2005" xr:uid="{00000000-0005-0000-0000-0000A24E0000}"/>
    <cellStyle name="Normal 9 6 2 2 2 2 2" xfId="7147" xr:uid="{00000000-0005-0000-0000-0000A34E0000}"/>
    <cellStyle name="Normal 9 6 2 2 2 2 2 2" xfId="16300" xr:uid="{00000000-0005-0000-0000-0000A44E0000}"/>
    <cellStyle name="Normal 9 6 2 2 2 2 3" xfId="11159" xr:uid="{00000000-0005-0000-0000-0000A54E0000}"/>
    <cellStyle name="Normal 9 6 2 2 2 3" xfId="3490" xr:uid="{00000000-0005-0000-0000-0000A64E0000}"/>
    <cellStyle name="Normal 9 6 2 2 2 3 2" xfId="7148" xr:uid="{00000000-0005-0000-0000-0000A74E0000}"/>
    <cellStyle name="Normal 9 6 2 2 2 3 2 2" xfId="16301" xr:uid="{00000000-0005-0000-0000-0000A84E0000}"/>
    <cellStyle name="Normal 9 6 2 2 2 3 3" xfId="12644" xr:uid="{00000000-0005-0000-0000-0000A94E0000}"/>
    <cellStyle name="Normal 9 6 2 2 2 4" xfId="1453" xr:uid="{00000000-0005-0000-0000-0000AA4E0000}"/>
    <cellStyle name="Normal 9 6 2 2 2 4 2" xfId="7149" xr:uid="{00000000-0005-0000-0000-0000AB4E0000}"/>
    <cellStyle name="Normal 9 6 2 2 2 4 2 2" xfId="16302" xr:uid="{00000000-0005-0000-0000-0000AC4E0000}"/>
    <cellStyle name="Normal 9 6 2 2 2 4 3" xfId="10607" xr:uid="{00000000-0005-0000-0000-0000AD4E0000}"/>
    <cellStyle name="Normal 9 6 2 2 2 5" xfId="7146" xr:uid="{00000000-0005-0000-0000-0000AE4E0000}"/>
    <cellStyle name="Normal 9 6 2 2 2 5 2" xfId="16299" xr:uid="{00000000-0005-0000-0000-0000AF4E0000}"/>
    <cellStyle name="Normal 9 6 2 2 2 6" xfId="9864" xr:uid="{00000000-0005-0000-0000-0000B04E0000}"/>
    <cellStyle name="Normal 9 6 2 2 3" xfId="2004" xr:uid="{00000000-0005-0000-0000-0000B14E0000}"/>
    <cellStyle name="Normal 9 6 2 2 3 2" xfId="7150" xr:uid="{00000000-0005-0000-0000-0000B24E0000}"/>
    <cellStyle name="Normal 9 6 2 2 3 2 2" xfId="16303" xr:uid="{00000000-0005-0000-0000-0000B34E0000}"/>
    <cellStyle name="Normal 9 6 2 2 3 3" xfId="11158" xr:uid="{00000000-0005-0000-0000-0000B44E0000}"/>
    <cellStyle name="Normal 9 6 2 2 4" xfId="3489" xr:uid="{00000000-0005-0000-0000-0000B54E0000}"/>
    <cellStyle name="Normal 9 6 2 2 4 2" xfId="7151" xr:uid="{00000000-0005-0000-0000-0000B64E0000}"/>
    <cellStyle name="Normal 9 6 2 2 4 2 2" xfId="16304" xr:uid="{00000000-0005-0000-0000-0000B74E0000}"/>
    <cellStyle name="Normal 9 6 2 2 4 3" xfId="12643" xr:uid="{00000000-0005-0000-0000-0000B84E0000}"/>
    <cellStyle name="Normal 9 6 2 2 5" xfId="1452" xr:uid="{00000000-0005-0000-0000-0000B94E0000}"/>
    <cellStyle name="Normal 9 6 2 2 5 2" xfId="7152" xr:uid="{00000000-0005-0000-0000-0000BA4E0000}"/>
    <cellStyle name="Normal 9 6 2 2 5 2 2" xfId="16305" xr:uid="{00000000-0005-0000-0000-0000BB4E0000}"/>
    <cellStyle name="Normal 9 6 2 2 5 3" xfId="10606" xr:uid="{00000000-0005-0000-0000-0000BC4E0000}"/>
    <cellStyle name="Normal 9 6 2 2 6" xfId="7145" xr:uid="{00000000-0005-0000-0000-0000BD4E0000}"/>
    <cellStyle name="Normal 9 6 2 2 6 2" xfId="16298" xr:uid="{00000000-0005-0000-0000-0000BE4E0000}"/>
    <cellStyle name="Normal 9 6 2 2 7" xfId="9863" xr:uid="{00000000-0005-0000-0000-0000BF4E0000}"/>
    <cellStyle name="Normal 9 6 2 3" xfId="708" xr:uid="{00000000-0005-0000-0000-0000C04E0000}"/>
    <cellStyle name="Normal 9 6 2 3 2" xfId="2006" xr:uid="{00000000-0005-0000-0000-0000C14E0000}"/>
    <cellStyle name="Normal 9 6 2 3 2 2" xfId="7154" xr:uid="{00000000-0005-0000-0000-0000C24E0000}"/>
    <cellStyle name="Normal 9 6 2 3 2 2 2" xfId="16307" xr:uid="{00000000-0005-0000-0000-0000C34E0000}"/>
    <cellStyle name="Normal 9 6 2 3 2 3" xfId="11160" xr:uid="{00000000-0005-0000-0000-0000C44E0000}"/>
    <cellStyle name="Normal 9 6 2 3 3" xfId="3491" xr:uid="{00000000-0005-0000-0000-0000C54E0000}"/>
    <cellStyle name="Normal 9 6 2 3 3 2" xfId="7155" xr:uid="{00000000-0005-0000-0000-0000C64E0000}"/>
    <cellStyle name="Normal 9 6 2 3 3 2 2" xfId="16308" xr:uid="{00000000-0005-0000-0000-0000C74E0000}"/>
    <cellStyle name="Normal 9 6 2 3 3 3" xfId="12645" xr:uid="{00000000-0005-0000-0000-0000C84E0000}"/>
    <cellStyle name="Normal 9 6 2 3 4" xfId="1454" xr:uid="{00000000-0005-0000-0000-0000C94E0000}"/>
    <cellStyle name="Normal 9 6 2 3 4 2" xfId="7156" xr:uid="{00000000-0005-0000-0000-0000CA4E0000}"/>
    <cellStyle name="Normal 9 6 2 3 4 2 2" xfId="16309" xr:uid="{00000000-0005-0000-0000-0000CB4E0000}"/>
    <cellStyle name="Normal 9 6 2 3 4 3" xfId="10608" xr:uid="{00000000-0005-0000-0000-0000CC4E0000}"/>
    <cellStyle name="Normal 9 6 2 3 5" xfId="7153" xr:uid="{00000000-0005-0000-0000-0000CD4E0000}"/>
    <cellStyle name="Normal 9 6 2 3 5 2" xfId="16306" xr:uid="{00000000-0005-0000-0000-0000CE4E0000}"/>
    <cellStyle name="Normal 9 6 2 3 6" xfId="9865" xr:uid="{00000000-0005-0000-0000-0000CF4E0000}"/>
    <cellStyle name="Normal 9 6 2 4" xfId="2003" xr:uid="{00000000-0005-0000-0000-0000D04E0000}"/>
    <cellStyle name="Normal 9 6 2 4 2" xfId="7157" xr:uid="{00000000-0005-0000-0000-0000D14E0000}"/>
    <cellStyle name="Normal 9 6 2 4 2 2" xfId="16310" xr:uid="{00000000-0005-0000-0000-0000D24E0000}"/>
    <cellStyle name="Normal 9 6 2 4 3" xfId="11157" xr:uid="{00000000-0005-0000-0000-0000D34E0000}"/>
    <cellStyle name="Normal 9 6 2 5" xfId="3488" xr:uid="{00000000-0005-0000-0000-0000D44E0000}"/>
    <cellStyle name="Normal 9 6 2 5 2" xfId="7158" xr:uid="{00000000-0005-0000-0000-0000D54E0000}"/>
    <cellStyle name="Normal 9 6 2 5 2 2" xfId="16311" xr:uid="{00000000-0005-0000-0000-0000D64E0000}"/>
    <cellStyle name="Normal 9 6 2 5 3" xfId="12642" xr:uid="{00000000-0005-0000-0000-0000D74E0000}"/>
    <cellStyle name="Normal 9 6 2 6" xfId="1451" xr:uid="{00000000-0005-0000-0000-0000D84E0000}"/>
    <cellStyle name="Normal 9 6 2 6 2" xfId="7159" xr:uid="{00000000-0005-0000-0000-0000D94E0000}"/>
    <cellStyle name="Normal 9 6 2 6 2 2" xfId="16312" xr:uid="{00000000-0005-0000-0000-0000DA4E0000}"/>
    <cellStyle name="Normal 9 6 2 6 3" xfId="10605" xr:uid="{00000000-0005-0000-0000-0000DB4E0000}"/>
    <cellStyle name="Normal 9 6 2 7" xfId="7144" xr:uid="{00000000-0005-0000-0000-0000DC4E0000}"/>
    <cellStyle name="Normal 9 6 2 7 2" xfId="16297" xr:uid="{00000000-0005-0000-0000-0000DD4E0000}"/>
    <cellStyle name="Normal 9 6 2 8" xfId="9862" xr:uid="{00000000-0005-0000-0000-0000DE4E0000}"/>
    <cellStyle name="Normal 9 6 3" xfId="709" xr:uid="{00000000-0005-0000-0000-0000DF4E0000}"/>
    <cellStyle name="Normal 9 6 3 2" xfId="710" xr:uid="{00000000-0005-0000-0000-0000E04E0000}"/>
    <cellStyle name="Normal 9 6 3 2 2" xfId="2008" xr:uid="{00000000-0005-0000-0000-0000E14E0000}"/>
    <cellStyle name="Normal 9 6 3 2 2 2" xfId="7162" xr:uid="{00000000-0005-0000-0000-0000E24E0000}"/>
    <cellStyle name="Normal 9 6 3 2 2 2 2" xfId="16315" xr:uid="{00000000-0005-0000-0000-0000E34E0000}"/>
    <cellStyle name="Normal 9 6 3 2 2 3" xfId="11162" xr:uid="{00000000-0005-0000-0000-0000E44E0000}"/>
    <cellStyle name="Normal 9 6 3 2 3" xfId="3493" xr:uid="{00000000-0005-0000-0000-0000E54E0000}"/>
    <cellStyle name="Normal 9 6 3 2 3 2" xfId="7163" xr:uid="{00000000-0005-0000-0000-0000E64E0000}"/>
    <cellStyle name="Normal 9 6 3 2 3 2 2" xfId="16316" xr:uid="{00000000-0005-0000-0000-0000E74E0000}"/>
    <cellStyle name="Normal 9 6 3 2 3 3" xfId="12647" xr:uid="{00000000-0005-0000-0000-0000E84E0000}"/>
    <cellStyle name="Normal 9 6 3 2 4" xfId="1456" xr:uid="{00000000-0005-0000-0000-0000E94E0000}"/>
    <cellStyle name="Normal 9 6 3 2 4 2" xfId="7164" xr:uid="{00000000-0005-0000-0000-0000EA4E0000}"/>
    <cellStyle name="Normal 9 6 3 2 4 2 2" xfId="16317" xr:uid="{00000000-0005-0000-0000-0000EB4E0000}"/>
    <cellStyle name="Normal 9 6 3 2 4 3" xfId="10610" xr:uid="{00000000-0005-0000-0000-0000EC4E0000}"/>
    <cellStyle name="Normal 9 6 3 2 5" xfId="7161" xr:uid="{00000000-0005-0000-0000-0000ED4E0000}"/>
    <cellStyle name="Normal 9 6 3 2 5 2" xfId="16314" xr:uid="{00000000-0005-0000-0000-0000EE4E0000}"/>
    <cellStyle name="Normal 9 6 3 2 6" xfId="9867" xr:uid="{00000000-0005-0000-0000-0000EF4E0000}"/>
    <cellStyle name="Normal 9 6 3 3" xfId="2007" xr:uid="{00000000-0005-0000-0000-0000F04E0000}"/>
    <cellStyle name="Normal 9 6 3 3 2" xfId="7165" xr:uid="{00000000-0005-0000-0000-0000F14E0000}"/>
    <cellStyle name="Normal 9 6 3 3 2 2" xfId="16318" xr:uid="{00000000-0005-0000-0000-0000F24E0000}"/>
    <cellStyle name="Normal 9 6 3 3 3" xfId="11161" xr:uid="{00000000-0005-0000-0000-0000F34E0000}"/>
    <cellStyle name="Normal 9 6 3 4" xfId="3492" xr:uid="{00000000-0005-0000-0000-0000F44E0000}"/>
    <cellStyle name="Normal 9 6 3 4 2" xfId="7166" xr:uid="{00000000-0005-0000-0000-0000F54E0000}"/>
    <cellStyle name="Normal 9 6 3 4 2 2" xfId="16319" xr:uid="{00000000-0005-0000-0000-0000F64E0000}"/>
    <cellStyle name="Normal 9 6 3 4 3" xfId="12646" xr:uid="{00000000-0005-0000-0000-0000F74E0000}"/>
    <cellStyle name="Normal 9 6 3 5" xfId="1455" xr:uid="{00000000-0005-0000-0000-0000F84E0000}"/>
    <cellStyle name="Normal 9 6 3 5 2" xfId="7167" xr:uid="{00000000-0005-0000-0000-0000F94E0000}"/>
    <cellStyle name="Normal 9 6 3 5 2 2" xfId="16320" xr:uid="{00000000-0005-0000-0000-0000FA4E0000}"/>
    <cellStyle name="Normal 9 6 3 5 3" xfId="10609" xr:uid="{00000000-0005-0000-0000-0000FB4E0000}"/>
    <cellStyle name="Normal 9 6 3 6" xfId="7160" xr:uid="{00000000-0005-0000-0000-0000FC4E0000}"/>
    <cellStyle name="Normal 9 6 3 6 2" xfId="16313" xr:uid="{00000000-0005-0000-0000-0000FD4E0000}"/>
    <cellStyle name="Normal 9 6 3 7" xfId="9866" xr:uid="{00000000-0005-0000-0000-0000FE4E0000}"/>
    <cellStyle name="Normal 9 6 4" xfId="711" xr:uid="{00000000-0005-0000-0000-0000FF4E0000}"/>
    <cellStyle name="Normal 9 6 4 2" xfId="2009" xr:uid="{00000000-0005-0000-0000-0000004F0000}"/>
    <cellStyle name="Normal 9 6 4 2 2" xfId="7169" xr:uid="{00000000-0005-0000-0000-0000014F0000}"/>
    <cellStyle name="Normal 9 6 4 2 2 2" xfId="16322" xr:uid="{00000000-0005-0000-0000-0000024F0000}"/>
    <cellStyle name="Normal 9 6 4 2 3" xfId="11163" xr:uid="{00000000-0005-0000-0000-0000034F0000}"/>
    <cellStyle name="Normal 9 6 4 3" xfId="3494" xr:uid="{00000000-0005-0000-0000-0000044F0000}"/>
    <cellStyle name="Normal 9 6 4 3 2" xfId="7170" xr:uid="{00000000-0005-0000-0000-0000054F0000}"/>
    <cellStyle name="Normal 9 6 4 3 2 2" xfId="16323" xr:uid="{00000000-0005-0000-0000-0000064F0000}"/>
    <cellStyle name="Normal 9 6 4 3 3" xfId="12648" xr:uid="{00000000-0005-0000-0000-0000074F0000}"/>
    <cellStyle name="Normal 9 6 4 4" xfId="1457" xr:uid="{00000000-0005-0000-0000-0000084F0000}"/>
    <cellStyle name="Normal 9 6 4 4 2" xfId="7171" xr:uid="{00000000-0005-0000-0000-0000094F0000}"/>
    <cellStyle name="Normal 9 6 4 4 2 2" xfId="16324" xr:uid="{00000000-0005-0000-0000-00000A4F0000}"/>
    <cellStyle name="Normal 9 6 4 4 3" xfId="10611" xr:uid="{00000000-0005-0000-0000-00000B4F0000}"/>
    <cellStyle name="Normal 9 6 4 5" xfId="7168" xr:uid="{00000000-0005-0000-0000-00000C4F0000}"/>
    <cellStyle name="Normal 9 6 4 5 2" xfId="16321" xr:uid="{00000000-0005-0000-0000-00000D4F0000}"/>
    <cellStyle name="Normal 9 6 4 6" xfId="9868" xr:uid="{00000000-0005-0000-0000-00000E4F0000}"/>
    <cellStyle name="Normal 9 6 5" xfId="712" xr:uid="{00000000-0005-0000-0000-00000F4F0000}"/>
    <cellStyle name="Normal 9 6 6" xfId="2002" xr:uid="{00000000-0005-0000-0000-0000104F0000}"/>
    <cellStyle name="Normal 9 6 6 2" xfId="7172" xr:uid="{00000000-0005-0000-0000-0000114F0000}"/>
    <cellStyle name="Normal 9 6 6 2 2" xfId="16325" xr:uid="{00000000-0005-0000-0000-0000124F0000}"/>
    <cellStyle name="Normal 9 6 6 3" xfId="11156" xr:uid="{00000000-0005-0000-0000-0000134F0000}"/>
    <cellStyle name="Normal 9 6 7" xfId="3487" xr:uid="{00000000-0005-0000-0000-0000144F0000}"/>
    <cellStyle name="Normal 9 6 7 2" xfId="7173" xr:uid="{00000000-0005-0000-0000-0000154F0000}"/>
    <cellStyle name="Normal 9 6 7 2 2" xfId="16326" xr:uid="{00000000-0005-0000-0000-0000164F0000}"/>
    <cellStyle name="Normal 9 6 7 3" xfId="12641" xr:uid="{00000000-0005-0000-0000-0000174F0000}"/>
    <cellStyle name="Normal 9 6 8" xfId="1450" xr:uid="{00000000-0005-0000-0000-0000184F0000}"/>
    <cellStyle name="Normal 9 6 8 2" xfId="7174" xr:uid="{00000000-0005-0000-0000-0000194F0000}"/>
    <cellStyle name="Normal 9 6 8 2 2" xfId="16327" xr:uid="{00000000-0005-0000-0000-00001A4F0000}"/>
    <cellStyle name="Normal 9 6 8 3" xfId="10604" xr:uid="{00000000-0005-0000-0000-00001B4F0000}"/>
    <cellStyle name="Normal 9 6 9" xfId="7143" xr:uid="{00000000-0005-0000-0000-00001C4F0000}"/>
    <cellStyle name="Normal 9 6 9 2" xfId="16296" xr:uid="{00000000-0005-0000-0000-00001D4F0000}"/>
    <cellStyle name="Normal 9 7" xfId="713" xr:uid="{00000000-0005-0000-0000-00001E4F0000}"/>
    <cellStyle name="Normal 9 7 2" xfId="714" xr:uid="{00000000-0005-0000-0000-00001F4F0000}"/>
    <cellStyle name="Normal 9 7 2 2" xfId="715" xr:uid="{00000000-0005-0000-0000-0000204F0000}"/>
    <cellStyle name="Normal 9 7 2 2 2" xfId="2012" xr:uid="{00000000-0005-0000-0000-0000214F0000}"/>
    <cellStyle name="Normal 9 7 2 2 2 2" xfId="7178" xr:uid="{00000000-0005-0000-0000-0000224F0000}"/>
    <cellStyle name="Normal 9 7 2 2 2 2 2" xfId="16331" xr:uid="{00000000-0005-0000-0000-0000234F0000}"/>
    <cellStyle name="Normal 9 7 2 2 2 3" xfId="11166" xr:uid="{00000000-0005-0000-0000-0000244F0000}"/>
    <cellStyle name="Normal 9 7 2 2 3" xfId="3497" xr:uid="{00000000-0005-0000-0000-0000254F0000}"/>
    <cellStyle name="Normal 9 7 2 2 3 2" xfId="7179" xr:uid="{00000000-0005-0000-0000-0000264F0000}"/>
    <cellStyle name="Normal 9 7 2 2 3 2 2" xfId="16332" xr:uid="{00000000-0005-0000-0000-0000274F0000}"/>
    <cellStyle name="Normal 9 7 2 2 3 3" xfId="12651" xr:uid="{00000000-0005-0000-0000-0000284F0000}"/>
    <cellStyle name="Normal 9 7 2 2 4" xfId="1460" xr:uid="{00000000-0005-0000-0000-0000294F0000}"/>
    <cellStyle name="Normal 9 7 2 2 4 2" xfId="7180" xr:uid="{00000000-0005-0000-0000-00002A4F0000}"/>
    <cellStyle name="Normal 9 7 2 2 4 2 2" xfId="16333" xr:uid="{00000000-0005-0000-0000-00002B4F0000}"/>
    <cellStyle name="Normal 9 7 2 2 4 3" xfId="10614" xr:uid="{00000000-0005-0000-0000-00002C4F0000}"/>
    <cellStyle name="Normal 9 7 2 2 5" xfId="7177" xr:uid="{00000000-0005-0000-0000-00002D4F0000}"/>
    <cellStyle name="Normal 9 7 2 2 5 2" xfId="16330" xr:uid="{00000000-0005-0000-0000-00002E4F0000}"/>
    <cellStyle name="Normal 9 7 2 2 6" xfId="9872" xr:uid="{00000000-0005-0000-0000-00002F4F0000}"/>
    <cellStyle name="Normal 9 7 2 3" xfId="2011" xr:uid="{00000000-0005-0000-0000-0000304F0000}"/>
    <cellStyle name="Normal 9 7 2 3 2" xfId="7181" xr:uid="{00000000-0005-0000-0000-0000314F0000}"/>
    <cellStyle name="Normal 9 7 2 3 2 2" xfId="16334" xr:uid="{00000000-0005-0000-0000-0000324F0000}"/>
    <cellStyle name="Normal 9 7 2 3 3" xfId="11165" xr:uid="{00000000-0005-0000-0000-0000334F0000}"/>
    <cellStyle name="Normal 9 7 2 4" xfId="3496" xr:uid="{00000000-0005-0000-0000-0000344F0000}"/>
    <cellStyle name="Normal 9 7 2 4 2" xfId="7182" xr:uid="{00000000-0005-0000-0000-0000354F0000}"/>
    <cellStyle name="Normal 9 7 2 4 2 2" xfId="16335" xr:uid="{00000000-0005-0000-0000-0000364F0000}"/>
    <cellStyle name="Normal 9 7 2 4 3" xfId="12650" xr:uid="{00000000-0005-0000-0000-0000374F0000}"/>
    <cellStyle name="Normal 9 7 2 5" xfId="1459" xr:uid="{00000000-0005-0000-0000-0000384F0000}"/>
    <cellStyle name="Normal 9 7 2 5 2" xfId="7183" xr:uid="{00000000-0005-0000-0000-0000394F0000}"/>
    <cellStyle name="Normal 9 7 2 5 2 2" xfId="16336" xr:uid="{00000000-0005-0000-0000-00003A4F0000}"/>
    <cellStyle name="Normal 9 7 2 5 3" xfId="10613" xr:uid="{00000000-0005-0000-0000-00003B4F0000}"/>
    <cellStyle name="Normal 9 7 2 6" xfId="7176" xr:uid="{00000000-0005-0000-0000-00003C4F0000}"/>
    <cellStyle name="Normal 9 7 2 6 2" xfId="16329" xr:uid="{00000000-0005-0000-0000-00003D4F0000}"/>
    <cellStyle name="Normal 9 7 2 7" xfId="9871" xr:uid="{00000000-0005-0000-0000-00003E4F0000}"/>
    <cellStyle name="Normal 9 7 3" xfId="716" xr:uid="{00000000-0005-0000-0000-00003F4F0000}"/>
    <cellStyle name="Normal 9 7 3 2" xfId="2013" xr:uid="{00000000-0005-0000-0000-0000404F0000}"/>
    <cellStyle name="Normal 9 7 3 2 2" xfId="7185" xr:uid="{00000000-0005-0000-0000-0000414F0000}"/>
    <cellStyle name="Normal 9 7 3 2 2 2" xfId="16338" xr:uid="{00000000-0005-0000-0000-0000424F0000}"/>
    <cellStyle name="Normal 9 7 3 2 3" xfId="11167" xr:uid="{00000000-0005-0000-0000-0000434F0000}"/>
    <cellStyle name="Normal 9 7 3 3" xfId="3498" xr:uid="{00000000-0005-0000-0000-0000444F0000}"/>
    <cellStyle name="Normal 9 7 3 3 2" xfId="7186" xr:uid="{00000000-0005-0000-0000-0000454F0000}"/>
    <cellStyle name="Normal 9 7 3 3 2 2" xfId="16339" xr:uid="{00000000-0005-0000-0000-0000464F0000}"/>
    <cellStyle name="Normal 9 7 3 3 3" xfId="12652" xr:uid="{00000000-0005-0000-0000-0000474F0000}"/>
    <cellStyle name="Normal 9 7 3 4" xfId="1461" xr:uid="{00000000-0005-0000-0000-0000484F0000}"/>
    <cellStyle name="Normal 9 7 3 4 2" xfId="7187" xr:uid="{00000000-0005-0000-0000-0000494F0000}"/>
    <cellStyle name="Normal 9 7 3 4 2 2" xfId="16340" xr:uid="{00000000-0005-0000-0000-00004A4F0000}"/>
    <cellStyle name="Normal 9 7 3 4 3" xfId="10615" xr:uid="{00000000-0005-0000-0000-00004B4F0000}"/>
    <cellStyle name="Normal 9 7 3 5" xfId="7184" xr:uid="{00000000-0005-0000-0000-00004C4F0000}"/>
    <cellStyle name="Normal 9 7 3 5 2" xfId="16337" xr:uid="{00000000-0005-0000-0000-00004D4F0000}"/>
    <cellStyle name="Normal 9 7 3 6" xfId="9873" xr:uid="{00000000-0005-0000-0000-00004E4F0000}"/>
    <cellStyle name="Normal 9 7 4" xfId="717" xr:uid="{00000000-0005-0000-0000-00004F4F0000}"/>
    <cellStyle name="Normal 9 7 5" xfId="2010" xr:uid="{00000000-0005-0000-0000-0000504F0000}"/>
    <cellStyle name="Normal 9 7 5 2" xfId="7188" xr:uid="{00000000-0005-0000-0000-0000514F0000}"/>
    <cellStyle name="Normal 9 7 5 2 2" xfId="16341" xr:uid="{00000000-0005-0000-0000-0000524F0000}"/>
    <cellStyle name="Normal 9 7 5 3" xfId="11164" xr:uid="{00000000-0005-0000-0000-0000534F0000}"/>
    <cellStyle name="Normal 9 7 6" xfId="3495" xr:uid="{00000000-0005-0000-0000-0000544F0000}"/>
    <cellStyle name="Normal 9 7 6 2" xfId="7189" xr:uid="{00000000-0005-0000-0000-0000554F0000}"/>
    <cellStyle name="Normal 9 7 6 2 2" xfId="16342" xr:uid="{00000000-0005-0000-0000-0000564F0000}"/>
    <cellStyle name="Normal 9 7 6 3" xfId="12649" xr:uid="{00000000-0005-0000-0000-0000574F0000}"/>
    <cellStyle name="Normal 9 7 7" xfId="1458" xr:uid="{00000000-0005-0000-0000-0000584F0000}"/>
    <cellStyle name="Normal 9 7 7 2" xfId="7190" xr:uid="{00000000-0005-0000-0000-0000594F0000}"/>
    <cellStyle name="Normal 9 7 7 2 2" xfId="16343" xr:uid="{00000000-0005-0000-0000-00005A4F0000}"/>
    <cellStyle name="Normal 9 7 7 3" xfId="10612" xr:uid="{00000000-0005-0000-0000-00005B4F0000}"/>
    <cellStyle name="Normal 9 7 8" xfId="7175" xr:uid="{00000000-0005-0000-0000-00005C4F0000}"/>
    <cellStyle name="Normal 9 7 8 2" xfId="16328" xr:uid="{00000000-0005-0000-0000-00005D4F0000}"/>
    <cellStyle name="Normal 9 7 9" xfId="9870" xr:uid="{00000000-0005-0000-0000-00005E4F0000}"/>
    <cellStyle name="Normal 9 8" xfId="718" xr:uid="{00000000-0005-0000-0000-00005F4F0000}"/>
    <cellStyle name="Normal 9 8 10" xfId="3211" xr:uid="{00000000-0005-0000-0000-0000604F0000}"/>
    <cellStyle name="Normal 9 8 10 2" xfId="7192" xr:uid="{00000000-0005-0000-0000-0000614F0000}"/>
    <cellStyle name="Normal 9 8 10 2 2" xfId="16345" xr:uid="{00000000-0005-0000-0000-0000624F0000}"/>
    <cellStyle name="Normal 9 8 10 3" xfId="12365" xr:uid="{00000000-0005-0000-0000-0000634F0000}"/>
    <cellStyle name="Normal 9 8 11" xfId="1462" xr:uid="{00000000-0005-0000-0000-0000644F0000}"/>
    <cellStyle name="Normal 9 8 11 2" xfId="7193" xr:uid="{00000000-0005-0000-0000-0000654F0000}"/>
    <cellStyle name="Normal 9 8 11 2 2" xfId="16346" xr:uid="{00000000-0005-0000-0000-0000664F0000}"/>
    <cellStyle name="Normal 9 8 11 3" xfId="10616" xr:uid="{00000000-0005-0000-0000-0000674F0000}"/>
    <cellStyle name="Normal 9 8 12" xfId="7191" xr:uid="{00000000-0005-0000-0000-0000684F0000}"/>
    <cellStyle name="Normal 9 8 12 2" xfId="16344" xr:uid="{00000000-0005-0000-0000-0000694F0000}"/>
    <cellStyle name="Normal 9 8 13" xfId="9875" xr:uid="{00000000-0005-0000-0000-00006A4F0000}"/>
    <cellStyle name="Normal 9 8 2" xfId="719" xr:uid="{00000000-0005-0000-0000-00006B4F0000}"/>
    <cellStyle name="Normal 9 8 2 2" xfId="720" xr:uid="{00000000-0005-0000-0000-00006C4F0000}"/>
    <cellStyle name="Normal 9 8 2 2 2" xfId="721" xr:uid="{00000000-0005-0000-0000-00006D4F0000}"/>
    <cellStyle name="Normal 9 8 2 2 2 2" xfId="2016" xr:uid="{00000000-0005-0000-0000-00006E4F0000}"/>
    <cellStyle name="Normal 9 8 2 2 2 2 2" xfId="7197" xr:uid="{00000000-0005-0000-0000-00006F4F0000}"/>
    <cellStyle name="Normal 9 8 2 2 2 2 2 2" xfId="16350" xr:uid="{00000000-0005-0000-0000-0000704F0000}"/>
    <cellStyle name="Normal 9 8 2 2 2 2 3" xfId="11170" xr:uid="{00000000-0005-0000-0000-0000714F0000}"/>
    <cellStyle name="Normal 9 8 2 2 2 3" xfId="3500" xr:uid="{00000000-0005-0000-0000-0000724F0000}"/>
    <cellStyle name="Normal 9 8 2 2 2 3 2" xfId="7198" xr:uid="{00000000-0005-0000-0000-0000734F0000}"/>
    <cellStyle name="Normal 9 8 2 2 2 3 2 2" xfId="16351" xr:uid="{00000000-0005-0000-0000-0000744F0000}"/>
    <cellStyle name="Normal 9 8 2 2 2 3 3" xfId="12654" xr:uid="{00000000-0005-0000-0000-0000754F0000}"/>
    <cellStyle name="Normal 9 8 2 2 2 4" xfId="1465" xr:uid="{00000000-0005-0000-0000-0000764F0000}"/>
    <cellStyle name="Normal 9 8 2 2 2 4 2" xfId="7199" xr:uid="{00000000-0005-0000-0000-0000774F0000}"/>
    <cellStyle name="Normal 9 8 2 2 2 4 2 2" xfId="16352" xr:uid="{00000000-0005-0000-0000-0000784F0000}"/>
    <cellStyle name="Normal 9 8 2 2 2 4 3" xfId="10619" xr:uid="{00000000-0005-0000-0000-0000794F0000}"/>
    <cellStyle name="Normal 9 8 2 2 2 5" xfId="7196" xr:uid="{00000000-0005-0000-0000-00007A4F0000}"/>
    <cellStyle name="Normal 9 8 2 2 2 5 2" xfId="16349" xr:uid="{00000000-0005-0000-0000-00007B4F0000}"/>
    <cellStyle name="Normal 9 8 2 2 2 6" xfId="9878" xr:uid="{00000000-0005-0000-0000-00007C4F0000}"/>
    <cellStyle name="Normal 9 8 2 2 3" xfId="2015" xr:uid="{00000000-0005-0000-0000-00007D4F0000}"/>
    <cellStyle name="Normal 9 8 2 2 3 2" xfId="7200" xr:uid="{00000000-0005-0000-0000-00007E4F0000}"/>
    <cellStyle name="Normal 9 8 2 2 3 2 2" xfId="16353" xr:uid="{00000000-0005-0000-0000-00007F4F0000}"/>
    <cellStyle name="Normal 9 8 2 2 3 3" xfId="11169" xr:uid="{00000000-0005-0000-0000-0000804F0000}"/>
    <cellStyle name="Normal 9 8 2 2 4" xfId="3499" xr:uid="{00000000-0005-0000-0000-0000814F0000}"/>
    <cellStyle name="Normal 9 8 2 2 4 2" xfId="7201" xr:uid="{00000000-0005-0000-0000-0000824F0000}"/>
    <cellStyle name="Normal 9 8 2 2 4 2 2" xfId="16354" xr:uid="{00000000-0005-0000-0000-0000834F0000}"/>
    <cellStyle name="Normal 9 8 2 2 4 3" xfId="12653" xr:uid="{00000000-0005-0000-0000-0000844F0000}"/>
    <cellStyle name="Normal 9 8 2 2 5" xfId="1464" xr:uid="{00000000-0005-0000-0000-0000854F0000}"/>
    <cellStyle name="Normal 9 8 2 2 5 2" xfId="7202" xr:uid="{00000000-0005-0000-0000-0000864F0000}"/>
    <cellStyle name="Normal 9 8 2 2 5 2 2" xfId="16355" xr:uid="{00000000-0005-0000-0000-0000874F0000}"/>
    <cellStyle name="Normal 9 8 2 2 5 3" xfId="10618" xr:uid="{00000000-0005-0000-0000-0000884F0000}"/>
    <cellStyle name="Normal 9 8 2 2 6" xfId="7195" xr:uid="{00000000-0005-0000-0000-0000894F0000}"/>
    <cellStyle name="Normal 9 8 2 2 6 2" xfId="16348" xr:uid="{00000000-0005-0000-0000-00008A4F0000}"/>
    <cellStyle name="Normal 9 8 2 2 7" xfId="9877" xr:uid="{00000000-0005-0000-0000-00008B4F0000}"/>
    <cellStyle name="Normal 9 8 2 3" xfId="722" xr:uid="{00000000-0005-0000-0000-00008C4F0000}"/>
    <cellStyle name="Normal 9 8 2 3 2" xfId="2017" xr:uid="{00000000-0005-0000-0000-00008D4F0000}"/>
    <cellStyle name="Normal 9 8 2 3 2 2" xfId="7204" xr:uid="{00000000-0005-0000-0000-00008E4F0000}"/>
    <cellStyle name="Normal 9 8 2 3 2 2 2" xfId="16357" xr:uid="{00000000-0005-0000-0000-00008F4F0000}"/>
    <cellStyle name="Normal 9 8 2 3 2 3" xfId="11171" xr:uid="{00000000-0005-0000-0000-0000904F0000}"/>
    <cellStyle name="Normal 9 8 2 3 3" xfId="3501" xr:uid="{00000000-0005-0000-0000-0000914F0000}"/>
    <cellStyle name="Normal 9 8 2 3 3 2" xfId="7205" xr:uid="{00000000-0005-0000-0000-0000924F0000}"/>
    <cellStyle name="Normal 9 8 2 3 3 2 2" xfId="16358" xr:uid="{00000000-0005-0000-0000-0000934F0000}"/>
    <cellStyle name="Normal 9 8 2 3 3 3" xfId="12655" xr:uid="{00000000-0005-0000-0000-0000944F0000}"/>
    <cellStyle name="Normal 9 8 2 3 4" xfId="1466" xr:uid="{00000000-0005-0000-0000-0000954F0000}"/>
    <cellStyle name="Normal 9 8 2 3 4 2" xfId="7206" xr:uid="{00000000-0005-0000-0000-0000964F0000}"/>
    <cellStyle name="Normal 9 8 2 3 4 2 2" xfId="16359" xr:uid="{00000000-0005-0000-0000-0000974F0000}"/>
    <cellStyle name="Normal 9 8 2 3 4 3" xfId="10620" xr:uid="{00000000-0005-0000-0000-0000984F0000}"/>
    <cellStyle name="Normal 9 8 2 3 5" xfId="7203" xr:uid="{00000000-0005-0000-0000-0000994F0000}"/>
    <cellStyle name="Normal 9 8 2 3 5 2" xfId="16356" xr:uid="{00000000-0005-0000-0000-00009A4F0000}"/>
    <cellStyle name="Normal 9 8 2 3 6" xfId="9879" xr:uid="{00000000-0005-0000-0000-00009B4F0000}"/>
    <cellStyle name="Normal 9 8 2 4" xfId="1161" xr:uid="{00000000-0005-0000-0000-00009C4F0000}"/>
    <cellStyle name="Normal 9 8 2 4 2" xfId="3894" xr:uid="{00000000-0005-0000-0000-00009D4F0000}"/>
    <cellStyle name="Normal 9 8 2 4 2 2" xfId="7208" xr:uid="{00000000-0005-0000-0000-00009E4F0000}"/>
    <cellStyle name="Normal 9 8 2 4 2 2 2" xfId="16361" xr:uid="{00000000-0005-0000-0000-00009F4F0000}"/>
    <cellStyle name="Normal 9 8 2 4 2 3" xfId="13048" xr:uid="{00000000-0005-0000-0000-0000A04F0000}"/>
    <cellStyle name="Normal 9 8 2 4 3" xfId="2200" xr:uid="{00000000-0005-0000-0000-0000A14F0000}"/>
    <cellStyle name="Normal 9 8 2 4 3 2" xfId="7209" xr:uid="{00000000-0005-0000-0000-0000A24F0000}"/>
    <cellStyle name="Normal 9 8 2 4 3 2 2" xfId="16362" xr:uid="{00000000-0005-0000-0000-0000A34F0000}"/>
    <cellStyle name="Normal 9 8 2 4 3 3" xfId="11354" xr:uid="{00000000-0005-0000-0000-0000A44F0000}"/>
    <cellStyle name="Normal 9 8 2 4 4" xfId="7207" xr:uid="{00000000-0005-0000-0000-0000A54F0000}"/>
    <cellStyle name="Normal 9 8 2 4 4 2" xfId="16360" xr:uid="{00000000-0005-0000-0000-0000A64F0000}"/>
    <cellStyle name="Normal 9 8 2 4 5" xfId="10315" xr:uid="{00000000-0005-0000-0000-0000A74F0000}"/>
    <cellStyle name="Normal 9 8 2 5" xfId="2014" xr:uid="{00000000-0005-0000-0000-0000A84F0000}"/>
    <cellStyle name="Normal 9 8 2 5 2" xfId="7210" xr:uid="{00000000-0005-0000-0000-0000A94F0000}"/>
    <cellStyle name="Normal 9 8 2 5 2 2" xfId="16363" xr:uid="{00000000-0005-0000-0000-0000AA4F0000}"/>
    <cellStyle name="Normal 9 8 2 5 3" xfId="11168" xr:uid="{00000000-0005-0000-0000-0000AB4F0000}"/>
    <cellStyle name="Normal 9 8 2 6" xfId="3216" xr:uid="{00000000-0005-0000-0000-0000AC4F0000}"/>
    <cellStyle name="Normal 9 8 2 6 2" xfId="7211" xr:uid="{00000000-0005-0000-0000-0000AD4F0000}"/>
    <cellStyle name="Normal 9 8 2 6 2 2" xfId="16364" xr:uid="{00000000-0005-0000-0000-0000AE4F0000}"/>
    <cellStyle name="Normal 9 8 2 6 3" xfId="12370" xr:uid="{00000000-0005-0000-0000-0000AF4F0000}"/>
    <cellStyle name="Normal 9 8 2 7" xfId="1463" xr:uid="{00000000-0005-0000-0000-0000B04F0000}"/>
    <cellStyle name="Normal 9 8 2 7 2" xfId="7212" xr:uid="{00000000-0005-0000-0000-0000B14F0000}"/>
    <cellStyle name="Normal 9 8 2 7 2 2" xfId="16365" xr:uid="{00000000-0005-0000-0000-0000B24F0000}"/>
    <cellStyle name="Normal 9 8 2 7 3" xfId="10617" xr:uid="{00000000-0005-0000-0000-0000B34F0000}"/>
    <cellStyle name="Normal 9 8 2 8" xfId="7194" xr:uid="{00000000-0005-0000-0000-0000B44F0000}"/>
    <cellStyle name="Normal 9 8 2 8 2" xfId="16347" xr:uid="{00000000-0005-0000-0000-0000B54F0000}"/>
    <cellStyle name="Normal 9 8 2 9" xfId="9876" xr:uid="{00000000-0005-0000-0000-0000B64F0000}"/>
    <cellStyle name="Normal 9 8 3" xfId="723" xr:uid="{00000000-0005-0000-0000-0000B74F0000}"/>
    <cellStyle name="Normal 9 8 3 2" xfId="724" xr:uid="{00000000-0005-0000-0000-0000B84F0000}"/>
    <cellStyle name="Normal 9 8 3 2 2" xfId="725" xr:uid="{00000000-0005-0000-0000-0000B94F0000}"/>
    <cellStyle name="Normal 9 8 3 2 2 2" xfId="2020" xr:uid="{00000000-0005-0000-0000-0000BA4F0000}"/>
    <cellStyle name="Normal 9 8 3 2 2 2 2" xfId="7216" xr:uid="{00000000-0005-0000-0000-0000BB4F0000}"/>
    <cellStyle name="Normal 9 8 3 2 2 2 2 2" xfId="16369" xr:uid="{00000000-0005-0000-0000-0000BC4F0000}"/>
    <cellStyle name="Normal 9 8 3 2 2 2 3" xfId="11174" xr:uid="{00000000-0005-0000-0000-0000BD4F0000}"/>
    <cellStyle name="Normal 9 8 3 2 2 3" xfId="3503" xr:uid="{00000000-0005-0000-0000-0000BE4F0000}"/>
    <cellStyle name="Normal 9 8 3 2 2 3 2" xfId="7217" xr:uid="{00000000-0005-0000-0000-0000BF4F0000}"/>
    <cellStyle name="Normal 9 8 3 2 2 3 2 2" xfId="16370" xr:uid="{00000000-0005-0000-0000-0000C04F0000}"/>
    <cellStyle name="Normal 9 8 3 2 2 3 3" xfId="12657" xr:uid="{00000000-0005-0000-0000-0000C14F0000}"/>
    <cellStyle name="Normal 9 8 3 2 2 4" xfId="1469" xr:uid="{00000000-0005-0000-0000-0000C24F0000}"/>
    <cellStyle name="Normal 9 8 3 2 2 4 2" xfId="7218" xr:uid="{00000000-0005-0000-0000-0000C34F0000}"/>
    <cellStyle name="Normal 9 8 3 2 2 4 2 2" xfId="16371" xr:uid="{00000000-0005-0000-0000-0000C44F0000}"/>
    <cellStyle name="Normal 9 8 3 2 2 4 3" xfId="10623" xr:uid="{00000000-0005-0000-0000-0000C54F0000}"/>
    <cellStyle name="Normal 9 8 3 2 2 5" xfId="7215" xr:uid="{00000000-0005-0000-0000-0000C64F0000}"/>
    <cellStyle name="Normal 9 8 3 2 2 5 2" xfId="16368" xr:uid="{00000000-0005-0000-0000-0000C74F0000}"/>
    <cellStyle name="Normal 9 8 3 2 2 6" xfId="9882" xr:uid="{00000000-0005-0000-0000-0000C84F0000}"/>
    <cellStyle name="Normal 9 8 3 2 3" xfId="2019" xr:uid="{00000000-0005-0000-0000-0000C94F0000}"/>
    <cellStyle name="Normal 9 8 3 2 3 2" xfId="7219" xr:uid="{00000000-0005-0000-0000-0000CA4F0000}"/>
    <cellStyle name="Normal 9 8 3 2 3 2 2" xfId="16372" xr:uid="{00000000-0005-0000-0000-0000CB4F0000}"/>
    <cellStyle name="Normal 9 8 3 2 3 3" xfId="11173" xr:uid="{00000000-0005-0000-0000-0000CC4F0000}"/>
    <cellStyle name="Normal 9 8 3 2 4" xfId="3502" xr:uid="{00000000-0005-0000-0000-0000CD4F0000}"/>
    <cellStyle name="Normal 9 8 3 2 4 2" xfId="7220" xr:uid="{00000000-0005-0000-0000-0000CE4F0000}"/>
    <cellStyle name="Normal 9 8 3 2 4 2 2" xfId="16373" xr:uid="{00000000-0005-0000-0000-0000CF4F0000}"/>
    <cellStyle name="Normal 9 8 3 2 4 3" xfId="12656" xr:uid="{00000000-0005-0000-0000-0000D04F0000}"/>
    <cellStyle name="Normal 9 8 3 2 5" xfId="1468" xr:uid="{00000000-0005-0000-0000-0000D14F0000}"/>
    <cellStyle name="Normal 9 8 3 2 5 2" xfId="7221" xr:uid="{00000000-0005-0000-0000-0000D24F0000}"/>
    <cellStyle name="Normal 9 8 3 2 5 2 2" xfId="16374" xr:uid="{00000000-0005-0000-0000-0000D34F0000}"/>
    <cellStyle name="Normal 9 8 3 2 5 3" xfId="10622" xr:uid="{00000000-0005-0000-0000-0000D44F0000}"/>
    <cellStyle name="Normal 9 8 3 2 6" xfId="7214" xr:uid="{00000000-0005-0000-0000-0000D54F0000}"/>
    <cellStyle name="Normal 9 8 3 2 6 2" xfId="16367" xr:uid="{00000000-0005-0000-0000-0000D64F0000}"/>
    <cellStyle name="Normal 9 8 3 2 7" xfId="9881" xr:uid="{00000000-0005-0000-0000-0000D74F0000}"/>
    <cellStyle name="Normal 9 8 3 3" xfId="726" xr:uid="{00000000-0005-0000-0000-0000D84F0000}"/>
    <cellStyle name="Normal 9 8 3 3 2" xfId="2021" xr:uid="{00000000-0005-0000-0000-0000D94F0000}"/>
    <cellStyle name="Normal 9 8 3 3 2 2" xfId="7223" xr:uid="{00000000-0005-0000-0000-0000DA4F0000}"/>
    <cellStyle name="Normal 9 8 3 3 2 2 2" xfId="16376" xr:uid="{00000000-0005-0000-0000-0000DB4F0000}"/>
    <cellStyle name="Normal 9 8 3 3 2 3" xfId="11175" xr:uid="{00000000-0005-0000-0000-0000DC4F0000}"/>
    <cellStyle name="Normal 9 8 3 3 3" xfId="3504" xr:uid="{00000000-0005-0000-0000-0000DD4F0000}"/>
    <cellStyle name="Normal 9 8 3 3 3 2" xfId="7224" xr:uid="{00000000-0005-0000-0000-0000DE4F0000}"/>
    <cellStyle name="Normal 9 8 3 3 3 2 2" xfId="16377" xr:uid="{00000000-0005-0000-0000-0000DF4F0000}"/>
    <cellStyle name="Normal 9 8 3 3 3 3" xfId="12658" xr:uid="{00000000-0005-0000-0000-0000E04F0000}"/>
    <cellStyle name="Normal 9 8 3 3 4" xfId="1470" xr:uid="{00000000-0005-0000-0000-0000E14F0000}"/>
    <cellStyle name="Normal 9 8 3 3 4 2" xfId="7225" xr:uid="{00000000-0005-0000-0000-0000E24F0000}"/>
    <cellStyle name="Normal 9 8 3 3 4 2 2" xfId="16378" xr:uid="{00000000-0005-0000-0000-0000E34F0000}"/>
    <cellStyle name="Normal 9 8 3 3 4 3" xfId="10624" xr:uid="{00000000-0005-0000-0000-0000E44F0000}"/>
    <cellStyle name="Normal 9 8 3 3 5" xfId="7222" xr:uid="{00000000-0005-0000-0000-0000E54F0000}"/>
    <cellStyle name="Normal 9 8 3 3 5 2" xfId="16375" xr:uid="{00000000-0005-0000-0000-0000E64F0000}"/>
    <cellStyle name="Normal 9 8 3 3 6" xfId="9883" xr:uid="{00000000-0005-0000-0000-0000E74F0000}"/>
    <cellStyle name="Normal 9 8 3 4" xfId="1162" xr:uid="{00000000-0005-0000-0000-0000E84F0000}"/>
    <cellStyle name="Normal 9 8 3 4 2" xfId="3909" xr:uid="{00000000-0005-0000-0000-0000E94F0000}"/>
    <cellStyle name="Normal 9 8 3 4 2 2" xfId="7227" xr:uid="{00000000-0005-0000-0000-0000EA4F0000}"/>
    <cellStyle name="Normal 9 8 3 4 2 2 2" xfId="16380" xr:uid="{00000000-0005-0000-0000-0000EB4F0000}"/>
    <cellStyle name="Normal 9 8 3 4 2 3" xfId="13063" xr:uid="{00000000-0005-0000-0000-0000EC4F0000}"/>
    <cellStyle name="Normal 9 8 3 4 3" xfId="2215" xr:uid="{00000000-0005-0000-0000-0000ED4F0000}"/>
    <cellStyle name="Normal 9 8 3 4 3 2" xfId="7228" xr:uid="{00000000-0005-0000-0000-0000EE4F0000}"/>
    <cellStyle name="Normal 9 8 3 4 3 2 2" xfId="16381" xr:uid="{00000000-0005-0000-0000-0000EF4F0000}"/>
    <cellStyle name="Normal 9 8 3 4 3 3" xfId="11369" xr:uid="{00000000-0005-0000-0000-0000F04F0000}"/>
    <cellStyle name="Normal 9 8 3 4 4" xfId="7226" xr:uid="{00000000-0005-0000-0000-0000F14F0000}"/>
    <cellStyle name="Normal 9 8 3 4 4 2" xfId="16379" xr:uid="{00000000-0005-0000-0000-0000F24F0000}"/>
    <cellStyle name="Normal 9 8 3 4 5" xfId="10316" xr:uid="{00000000-0005-0000-0000-0000F34F0000}"/>
    <cellStyle name="Normal 9 8 3 5" xfId="2018" xr:uid="{00000000-0005-0000-0000-0000F44F0000}"/>
    <cellStyle name="Normal 9 8 3 5 2" xfId="7229" xr:uid="{00000000-0005-0000-0000-0000F54F0000}"/>
    <cellStyle name="Normal 9 8 3 5 2 2" xfId="16382" xr:uid="{00000000-0005-0000-0000-0000F64F0000}"/>
    <cellStyle name="Normal 9 8 3 5 3" xfId="11172" xr:uid="{00000000-0005-0000-0000-0000F74F0000}"/>
    <cellStyle name="Normal 9 8 3 6" xfId="3224" xr:uid="{00000000-0005-0000-0000-0000F84F0000}"/>
    <cellStyle name="Normal 9 8 3 6 2" xfId="7230" xr:uid="{00000000-0005-0000-0000-0000F94F0000}"/>
    <cellStyle name="Normal 9 8 3 6 2 2" xfId="16383" xr:uid="{00000000-0005-0000-0000-0000FA4F0000}"/>
    <cellStyle name="Normal 9 8 3 6 3" xfId="12378" xr:uid="{00000000-0005-0000-0000-0000FB4F0000}"/>
    <cellStyle name="Normal 9 8 3 7" xfId="1467" xr:uid="{00000000-0005-0000-0000-0000FC4F0000}"/>
    <cellStyle name="Normal 9 8 3 7 2" xfId="7231" xr:uid="{00000000-0005-0000-0000-0000FD4F0000}"/>
    <cellStyle name="Normal 9 8 3 7 2 2" xfId="16384" xr:uid="{00000000-0005-0000-0000-0000FE4F0000}"/>
    <cellStyle name="Normal 9 8 3 7 3" xfId="10621" xr:uid="{00000000-0005-0000-0000-0000FF4F0000}"/>
    <cellStyle name="Normal 9 8 3 8" xfId="7213" xr:uid="{00000000-0005-0000-0000-000000500000}"/>
    <cellStyle name="Normal 9 8 3 8 2" xfId="16366" xr:uid="{00000000-0005-0000-0000-000001500000}"/>
    <cellStyle name="Normal 9 8 3 9" xfId="9880" xr:uid="{00000000-0005-0000-0000-000002500000}"/>
    <cellStyle name="Normal 9 8 4" xfId="727" xr:uid="{00000000-0005-0000-0000-000003500000}"/>
    <cellStyle name="Normal 9 8 4 2" xfId="728" xr:uid="{00000000-0005-0000-0000-000004500000}"/>
    <cellStyle name="Normal 9 8 4 2 2" xfId="2023" xr:uid="{00000000-0005-0000-0000-000005500000}"/>
    <cellStyle name="Normal 9 8 4 2 2 2" xfId="7234" xr:uid="{00000000-0005-0000-0000-000006500000}"/>
    <cellStyle name="Normal 9 8 4 2 2 2 2" xfId="16387" xr:uid="{00000000-0005-0000-0000-000007500000}"/>
    <cellStyle name="Normal 9 8 4 2 2 3" xfId="11177" xr:uid="{00000000-0005-0000-0000-000008500000}"/>
    <cellStyle name="Normal 9 8 4 2 3" xfId="3506" xr:uid="{00000000-0005-0000-0000-000009500000}"/>
    <cellStyle name="Normal 9 8 4 2 3 2" xfId="7235" xr:uid="{00000000-0005-0000-0000-00000A500000}"/>
    <cellStyle name="Normal 9 8 4 2 3 2 2" xfId="16388" xr:uid="{00000000-0005-0000-0000-00000B500000}"/>
    <cellStyle name="Normal 9 8 4 2 3 3" xfId="12660" xr:uid="{00000000-0005-0000-0000-00000C500000}"/>
    <cellStyle name="Normal 9 8 4 2 4" xfId="1472" xr:uid="{00000000-0005-0000-0000-00000D500000}"/>
    <cellStyle name="Normal 9 8 4 2 4 2" xfId="7236" xr:uid="{00000000-0005-0000-0000-00000E500000}"/>
    <cellStyle name="Normal 9 8 4 2 4 2 2" xfId="16389" xr:uid="{00000000-0005-0000-0000-00000F500000}"/>
    <cellStyle name="Normal 9 8 4 2 4 3" xfId="10626" xr:uid="{00000000-0005-0000-0000-000010500000}"/>
    <cellStyle name="Normal 9 8 4 2 5" xfId="7233" xr:uid="{00000000-0005-0000-0000-000011500000}"/>
    <cellStyle name="Normal 9 8 4 2 5 2" xfId="16386" xr:uid="{00000000-0005-0000-0000-000012500000}"/>
    <cellStyle name="Normal 9 8 4 2 6" xfId="9885" xr:uid="{00000000-0005-0000-0000-000013500000}"/>
    <cellStyle name="Normal 9 8 4 3" xfId="2022" xr:uid="{00000000-0005-0000-0000-000014500000}"/>
    <cellStyle name="Normal 9 8 4 3 2" xfId="7237" xr:uid="{00000000-0005-0000-0000-000015500000}"/>
    <cellStyle name="Normal 9 8 4 3 2 2" xfId="16390" xr:uid="{00000000-0005-0000-0000-000016500000}"/>
    <cellStyle name="Normal 9 8 4 3 3" xfId="11176" xr:uid="{00000000-0005-0000-0000-000017500000}"/>
    <cellStyle name="Normal 9 8 4 4" xfId="3505" xr:uid="{00000000-0005-0000-0000-000018500000}"/>
    <cellStyle name="Normal 9 8 4 4 2" xfId="7238" xr:uid="{00000000-0005-0000-0000-000019500000}"/>
    <cellStyle name="Normal 9 8 4 4 2 2" xfId="16391" xr:uid="{00000000-0005-0000-0000-00001A500000}"/>
    <cellStyle name="Normal 9 8 4 4 3" xfId="12659" xr:uid="{00000000-0005-0000-0000-00001B500000}"/>
    <cellStyle name="Normal 9 8 4 5" xfId="1471" xr:uid="{00000000-0005-0000-0000-00001C500000}"/>
    <cellStyle name="Normal 9 8 4 5 2" xfId="7239" xr:uid="{00000000-0005-0000-0000-00001D500000}"/>
    <cellStyle name="Normal 9 8 4 5 2 2" xfId="16392" xr:uid="{00000000-0005-0000-0000-00001E500000}"/>
    <cellStyle name="Normal 9 8 4 5 3" xfId="10625" xr:uid="{00000000-0005-0000-0000-00001F500000}"/>
    <cellStyle name="Normal 9 8 4 6" xfId="7232" xr:uid="{00000000-0005-0000-0000-000020500000}"/>
    <cellStyle name="Normal 9 8 4 6 2" xfId="16385" xr:uid="{00000000-0005-0000-0000-000021500000}"/>
    <cellStyle name="Normal 9 8 4 7" xfId="9884" xr:uid="{00000000-0005-0000-0000-000022500000}"/>
    <cellStyle name="Normal 9 8 5" xfId="729" xr:uid="{00000000-0005-0000-0000-000023500000}"/>
    <cellStyle name="Normal 9 8 5 2" xfId="2024" xr:uid="{00000000-0005-0000-0000-000024500000}"/>
    <cellStyle name="Normal 9 8 5 2 2" xfId="7241" xr:uid="{00000000-0005-0000-0000-000025500000}"/>
    <cellStyle name="Normal 9 8 5 2 2 2" xfId="16394" xr:uid="{00000000-0005-0000-0000-000026500000}"/>
    <cellStyle name="Normal 9 8 5 2 3" xfId="11178" xr:uid="{00000000-0005-0000-0000-000027500000}"/>
    <cellStyle name="Normal 9 8 5 3" xfId="3507" xr:uid="{00000000-0005-0000-0000-000028500000}"/>
    <cellStyle name="Normal 9 8 5 3 2" xfId="7242" xr:uid="{00000000-0005-0000-0000-000029500000}"/>
    <cellStyle name="Normal 9 8 5 3 2 2" xfId="16395" xr:uid="{00000000-0005-0000-0000-00002A500000}"/>
    <cellStyle name="Normal 9 8 5 3 3" xfId="12661" xr:uid="{00000000-0005-0000-0000-00002B500000}"/>
    <cellStyle name="Normal 9 8 5 4" xfId="1473" xr:uid="{00000000-0005-0000-0000-00002C500000}"/>
    <cellStyle name="Normal 9 8 5 4 2" xfId="7243" xr:uid="{00000000-0005-0000-0000-00002D500000}"/>
    <cellStyle name="Normal 9 8 5 4 2 2" xfId="16396" xr:uid="{00000000-0005-0000-0000-00002E500000}"/>
    <cellStyle name="Normal 9 8 5 4 3" xfId="10627" xr:uid="{00000000-0005-0000-0000-00002F500000}"/>
    <cellStyle name="Normal 9 8 5 5" xfId="7240" xr:uid="{00000000-0005-0000-0000-000030500000}"/>
    <cellStyle name="Normal 9 8 5 5 2" xfId="16393" xr:uid="{00000000-0005-0000-0000-000031500000}"/>
    <cellStyle name="Normal 9 8 5 6" xfId="9886" xr:uid="{00000000-0005-0000-0000-000032500000}"/>
    <cellStyle name="Normal 9 8 6" xfId="730" xr:uid="{00000000-0005-0000-0000-000033500000}"/>
    <cellStyle name="Normal 9 8 7" xfId="1136" xr:uid="{00000000-0005-0000-0000-000034500000}"/>
    <cellStyle name="Normal 9 8 7 2" xfId="3873" xr:uid="{00000000-0005-0000-0000-000035500000}"/>
    <cellStyle name="Normal 9 8 7 2 2" xfId="7245" xr:uid="{00000000-0005-0000-0000-000036500000}"/>
    <cellStyle name="Normal 9 8 7 2 2 2" xfId="16398" xr:uid="{00000000-0005-0000-0000-000037500000}"/>
    <cellStyle name="Normal 9 8 7 2 3" xfId="13027" xr:uid="{00000000-0005-0000-0000-000038500000}"/>
    <cellStyle name="Normal 9 8 7 3" xfId="2179" xr:uid="{00000000-0005-0000-0000-000039500000}"/>
    <cellStyle name="Normal 9 8 7 3 2" xfId="7246" xr:uid="{00000000-0005-0000-0000-00003A500000}"/>
    <cellStyle name="Normal 9 8 7 3 2 2" xfId="16399" xr:uid="{00000000-0005-0000-0000-00003B500000}"/>
    <cellStyle name="Normal 9 8 7 3 3" xfId="11333" xr:uid="{00000000-0005-0000-0000-00003C500000}"/>
    <cellStyle name="Normal 9 8 7 4" xfId="7244" xr:uid="{00000000-0005-0000-0000-00003D500000}"/>
    <cellStyle name="Normal 9 8 7 4 2" xfId="16397" xr:uid="{00000000-0005-0000-0000-00003E500000}"/>
    <cellStyle name="Normal 9 8 7 5" xfId="10290" xr:uid="{00000000-0005-0000-0000-00003F500000}"/>
    <cellStyle name="Normal 9 8 8" xfId="1163" xr:uid="{00000000-0005-0000-0000-000040500000}"/>
    <cellStyle name="Normal 9 8 8 2" xfId="3888" xr:uid="{00000000-0005-0000-0000-000041500000}"/>
    <cellStyle name="Normal 9 8 8 2 2" xfId="7248" xr:uid="{00000000-0005-0000-0000-000042500000}"/>
    <cellStyle name="Normal 9 8 8 2 2 2" xfId="16401" xr:uid="{00000000-0005-0000-0000-000043500000}"/>
    <cellStyle name="Normal 9 8 8 2 3" xfId="13042" xr:uid="{00000000-0005-0000-0000-000044500000}"/>
    <cellStyle name="Normal 9 8 8 3" xfId="2194" xr:uid="{00000000-0005-0000-0000-000045500000}"/>
    <cellStyle name="Normal 9 8 8 3 2" xfId="7249" xr:uid="{00000000-0005-0000-0000-000046500000}"/>
    <cellStyle name="Normal 9 8 8 3 2 2" xfId="16402" xr:uid="{00000000-0005-0000-0000-000047500000}"/>
    <cellStyle name="Normal 9 8 8 3 3" xfId="11348" xr:uid="{00000000-0005-0000-0000-000048500000}"/>
    <cellStyle name="Normal 9 8 8 4" xfId="7247" xr:uid="{00000000-0005-0000-0000-000049500000}"/>
    <cellStyle name="Normal 9 8 8 4 2" xfId="16400" xr:uid="{00000000-0005-0000-0000-00004A500000}"/>
    <cellStyle name="Normal 9 8 8 5" xfId="10317" xr:uid="{00000000-0005-0000-0000-00004B500000}"/>
    <cellStyle name="Normal 9 8 9" xfId="1686" xr:uid="{00000000-0005-0000-0000-00004C500000}"/>
    <cellStyle name="Normal 9 8 9 2" xfId="3663" xr:uid="{00000000-0005-0000-0000-00004D500000}"/>
    <cellStyle name="Normal 9 8 9 2 2" xfId="7251" xr:uid="{00000000-0005-0000-0000-00004E500000}"/>
    <cellStyle name="Normal 9 8 9 2 2 2" xfId="16404" xr:uid="{00000000-0005-0000-0000-00004F500000}"/>
    <cellStyle name="Normal 9 8 9 2 3" xfId="12817" xr:uid="{00000000-0005-0000-0000-000050500000}"/>
    <cellStyle name="Normal 9 8 9 3" xfId="7250" xr:uid="{00000000-0005-0000-0000-000051500000}"/>
    <cellStyle name="Normal 9 8 9 3 2" xfId="16403" xr:uid="{00000000-0005-0000-0000-000052500000}"/>
    <cellStyle name="Normal 9 8 9 4" xfId="10840" xr:uid="{00000000-0005-0000-0000-000053500000}"/>
    <cellStyle name="Normal 9 9" xfId="731" xr:uid="{00000000-0005-0000-0000-000054500000}"/>
    <cellStyle name="Normal 9 9 2" xfId="732" xr:uid="{00000000-0005-0000-0000-000055500000}"/>
    <cellStyle name="Normal 9 9 2 2" xfId="733" xr:uid="{00000000-0005-0000-0000-000056500000}"/>
    <cellStyle name="Normal 9 9 2 2 2" xfId="2027" xr:uid="{00000000-0005-0000-0000-000057500000}"/>
    <cellStyle name="Normal 9 9 2 2 2 2" xfId="7255" xr:uid="{00000000-0005-0000-0000-000058500000}"/>
    <cellStyle name="Normal 9 9 2 2 2 2 2" xfId="16408" xr:uid="{00000000-0005-0000-0000-000059500000}"/>
    <cellStyle name="Normal 9 9 2 2 2 3" xfId="11181" xr:uid="{00000000-0005-0000-0000-00005A500000}"/>
    <cellStyle name="Normal 9 9 2 2 3" xfId="3510" xr:uid="{00000000-0005-0000-0000-00005B500000}"/>
    <cellStyle name="Normal 9 9 2 2 3 2" xfId="7256" xr:uid="{00000000-0005-0000-0000-00005C500000}"/>
    <cellStyle name="Normal 9 9 2 2 3 2 2" xfId="16409" xr:uid="{00000000-0005-0000-0000-00005D500000}"/>
    <cellStyle name="Normal 9 9 2 2 3 3" xfId="12664" xr:uid="{00000000-0005-0000-0000-00005E500000}"/>
    <cellStyle name="Normal 9 9 2 2 4" xfId="1476" xr:uid="{00000000-0005-0000-0000-00005F500000}"/>
    <cellStyle name="Normal 9 9 2 2 4 2" xfId="7257" xr:uid="{00000000-0005-0000-0000-000060500000}"/>
    <cellStyle name="Normal 9 9 2 2 4 2 2" xfId="16410" xr:uid="{00000000-0005-0000-0000-000061500000}"/>
    <cellStyle name="Normal 9 9 2 2 4 3" xfId="10630" xr:uid="{00000000-0005-0000-0000-000062500000}"/>
    <cellStyle name="Normal 9 9 2 2 5" xfId="7254" xr:uid="{00000000-0005-0000-0000-000063500000}"/>
    <cellStyle name="Normal 9 9 2 2 5 2" xfId="16407" xr:uid="{00000000-0005-0000-0000-000064500000}"/>
    <cellStyle name="Normal 9 9 2 2 6" xfId="9890" xr:uid="{00000000-0005-0000-0000-000065500000}"/>
    <cellStyle name="Normal 9 9 2 3" xfId="2026" xr:uid="{00000000-0005-0000-0000-000066500000}"/>
    <cellStyle name="Normal 9 9 2 3 2" xfId="7258" xr:uid="{00000000-0005-0000-0000-000067500000}"/>
    <cellStyle name="Normal 9 9 2 3 2 2" xfId="16411" xr:uid="{00000000-0005-0000-0000-000068500000}"/>
    <cellStyle name="Normal 9 9 2 3 3" xfId="11180" xr:uid="{00000000-0005-0000-0000-000069500000}"/>
    <cellStyle name="Normal 9 9 2 4" xfId="3509" xr:uid="{00000000-0005-0000-0000-00006A500000}"/>
    <cellStyle name="Normal 9 9 2 4 2" xfId="7259" xr:uid="{00000000-0005-0000-0000-00006B500000}"/>
    <cellStyle name="Normal 9 9 2 4 2 2" xfId="16412" xr:uid="{00000000-0005-0000-0000-00006C500000}"/>
    <cellStyle name="Normal 9 9 2 4 3" xfId="12663" xr:uid="{00000000-0005-0000-0000-00006D500000}"/>
    <cellStyle name="Normal 9 9 2 5" xfId="1475" xr:uid="{00000000-0005-0000-0000-00006E500000}"/>
    <cellStyle name="Normal 9 9 2 5 2" xfId="7260" xr:uid="{00000000-0005-0000-0000-00006F500000}"/>
    <cellStyle name="Normal 9 9 2 5 2 2" xfId="16413" xr:uid="{00000000-0005-0000-0000-000070500000}"/>
    <cellStyle name="Normal 9 9 2 5 3" xfId="10629" xr:uid="{00000000-0005-0000-0000-000071500000}"/>
    <cellStyle name="Normal 9 9 2 6" xfId="7253" xr:uid="{00000000-0005-0000-0000-000072500000}"/>
    <cellStyle name="Normal 9 9 2 6 2" xfId="16406" xr:uid="{00000000-0005-0000-0000-000073500000}"/>
    <cellStyle name="Normal 9 9 2 7" xfId="9889" xr:uid="{00000000-0005-0000-0000-000074500000}"/>
    <cellStyle name="Normal 9 9 3" xfId="734" xr:uid="{00000000-0005-0000-0000-000075500000}"/>
    <cellStyle name="Normal 9 9 3 2" xfId="2028" xr:uid="{00000000-0005-0000-0000-000076500000}"/>
    <cellStyle name="Normal 9 9 3 2 2" xfId="7262" xr:uid="{00000000-0005-0000-0000-000077500000}"/>
    <cellStyle name="Normal 9 9 3 2 2 2" xfId="16415" xr:uid="{00000000-0005-0000-0000-000078500000}"/>
    <cellStyle name="Normal 9 9 3 2 3" xfId="11182" xr:uid="{00000000-0005-0000-0000-000079500000}"/>
    <cellStyle name="Normal 9 9 3 3" xfId="3511" xr:uid="{00000000-0005-0000-0000-00007A500000}"/>
    <cellStyle name="Normal 9 9 3 3 2" xfId="7263" xr:uid="{00000000-0005-0000-0000-00007B500000}"/>
    <cellStyle name="Normal 9 9 3 3 2 2" xfId="16416" xr:uid="{00000000-0005-0000-0000-00007C500000}"/>
    <cellStyle name="Normal 9 9 3 3 3" xfId="12665" xr:uid="{00000000-0005-0000-0000-00007D500000}"/>
    <cellStyle name="Normal 9 9 3 4" xfId="1477" xr:uid="{00000000-0005-0000-0000-00007E500000}"/>
    <cellStyle name="Normal 9 9 3 4 2" xfId="7264" xr:uid="{00000000-0005-0000-0000-00007F500000}"/>
    <cellStyle name="Normal 9 9 3 4 2 2" xfId="16417" xr:uid="{00000000-0005-0000-0000-000080500000}"/>
    <cellStyle name="Normal 9 9 3 4 3" xfId="10631" xr:uid="{00000000-0005-0000-0000-000081500000}"/>
    <cellStyle name="Normal 9 9 3 5" xfId="7261" xr:uid="{00000000-0005-0000-0000-000082500000}"/>
    <cellStyle name="Normal 9 9 3 5 2" xfId="16414" xr:uid="{00000000-0005-0000-0000-000083500000}"/>
    <cellStyle name="Normal 9 9 3 6" xfId="9891" xr:uid="{00000000-0005-0000-0000-000084500000}"/>
    <cellStyle name="Normal 9 9 4" xfId="2025" xr:uid="{00000000-0005-0000-0000-000085500000}"/>
    <cellStyle name="Normal 9 9 4 2" xfId="7265" xr:uid="{00000000-0005-0000-0000-000086500000}"/>
    <cellStyle name="Normal 9 9 4 2 2" xfId="16418" xr:uid="{00000000-0005-0000-0000-000087500000}"/>
    <cellStyle name="Normal 9 9 4 3" xfId="11179" xr:uid="{00000000-0005-0000-0000-000088500000}"/>
    <cellStyle name="Normal 9 9 5" xfId="3508" xr:uid="{00000000-0005-0000-0000-000089500000}"/>
    <cellStyle name="Normal 9 9 5 2" xfId="7266" xr:uid="{00000000-0005-0000-0000-00008A500000}"/>
    <cellStyle name="Normal 9 9 5 2 2" xfId="16419" xr:uid="{00000000-0005-0000-0000-00008B500000}"/>
    <cellStyle name="Normal 9 9 5 3" xfId="12662" xr:uid="{00000000-0005-0000-0000-00008C500000}"/>
    <cellStyle name="Normal 9 9 6" xfId="1474" xr:uid="{00000000-0005-0000-0000-00008D500000}"/>
    <cellStyle name="Normal 9 9 6 2" xfId="7267" xr:uid="{00000000-0005-0000-0000-00008E500000}"/>
    <cellStyle name="Normal 9 9 6 2 2" xfId="16420" xr:uid="{00000000-0005-0000-0000-00008F500000}"/>
    <cellStyle name="Normal 9 9 6 3" xfId="10628" xr:uid="{00000000-0005-0000-0000-000090500000}"/>
    <cellStyle name="Normal 9 9 7" xfId="7252" xr:uid="{00000000-0005-0000-0000-000091500000}"/>
    <cellStyle name="Normal 9 9 7 2" xfId="16405" xr:uid="{00000000-0005-0000-0000-000092500000}"/>
    <cellStyle name="Normal 9 9 8" xfId="9888" xr:uid="{00000000-0005-0000-0000-000093500000}"/>
    <cellStyle name="Nota 10" xfId="9136" xr:uid="{00000000-0005-0000-0000-000094500000}"/>
    <cellStyle name="Nota 10 2" xfId="18267" xr:uid="{00000000-0005-0000-0000-000095500000}"/>
    <cellStyle name="Nota 10 3" xfId="25253" xr:uid="{00000000-0005-0000-0000-000096500000}"/>
    <cellStyle name="Nota 10 4" xfId="25495" xr:uid="{00000000-0005-0000-0000-000097500000}"/>
    <cellStyle name="Nota 10 5" xfId="35557" xr:uid="{00000000-0005-0000-0000-000098500000}"/>
    <cellStyle name="Nota 10 6" xfId="38476" xr:uid="{00000000-0005-0000-0000-000099500000}"/>
    <cellStyle name="Nota 11" xfId="9137" xr:uid="{00000000-0005-0000-0000-00009A500000}"/>
    <cellStyle name="Nota 11 2" xfId="18268" xr:uid="{00000000-0005-0000-0000-00009B500000}"/>
    <cellStyle name="Nota 11 3" xfId="25254" xr:uid="{00000000-0005-0000-0000-00009C500000}"/>
    <cellStyle name="Nota 11 4" xfId="22877" xr:uid="{00000000-0005-0000-0000-00009D500000}"/>
    <cellStyle name="Nota 11 5" xfId="35558" xr:uid="{00000000-0005-0000-0000-00009E500000}"/>
    <cellStyle name="Nota 11 6" xfId="38477" xr:uid="{00000000-0005-0000-0000-00009F500000}"/>
    <cellStyle name="Nota 2" xfId="121" xr:uid="{00000000-0005-0000-0000-0000A0500000}"/>
    <cellStyle name="Nota 2 10" xfId="1603" xr:uid="{00000000-0005-0000-0000-0000A1500000}"/>
    <cellStyle name="Nota 2 10 2" xfId="7268" xr:uid="{00000000-0005-0000-0000-0000A2500000}"/>
    <cellStyle name="Nota 2 10 2 2" xfId="16421" xr:uid="{00000000-0005-0000-0000-0000A3500000}"/>
    <cellStyle name="Nota 2 10 2 3" xfId="23402" xr:uid="{00000000-0005-0000-0000-0000A4500000}"/>
    <cellStyle name="Nota 2 10 2 4" xfId="30246" xr:uid="{00000000-0005-0000-0000-0000A5500000}"/>
    <cellStyle name="Nota 2 10 2 5" xfId="34207" xr:uid="{00000000-0005-0000-0000-0000A6500000}"/>
    <cellStyle name="Nota 2 10 2 6" xfId="37759" xr:uid="{00000000-0005-0000-0000-0000A7500000}"/>
    <cellStyle name="Nota 2 10 2 7" xfId="39722" xr:uid="{00000000-0005-0000-0000-0000A8500000}"/>
    <cellStyle name="Nota 2 10 3" xfId="10757" xr:uid="{00000000-0005-0000-0000-0000A9500000}"/>
    <cellStyle name="Nota 2 10 4" xfId="17011" xr:uid="{00000000-0005-0000-0000-0000AA500000}"/>
    <cellStyle name="Nota 2 10 5" xfId="25129" xr:uid="{00000000-0005-0000-0000-0000AB500000}"/>
    <cellStyle name="Nota 2 10 6" xfId="29043" xr:uid="{00000000-0005-0000-0000-0000AC500000}"/>
    <cellStyle name="Nota 2 10 7" xfId="25743" xr:uid="{00000000-0005-0000-0000-0000AD500000}"/>
    <cellStyle name="Nota 2 10 8" xfId="34938" xr:uid="{00000000-0005-0000-0000-0000AE500000}"/>
    <cellStyle name="Nota 2 10 9" xfId="38401" xr:uid="{00000000-0005-0000-0000-0000AF500000}"/>
    <cellStyle name="Nota 2 11" xfId="2436" xr:uid="{00000000-0005-0000-0000-0000B0500000}"/>
    <cellStyle name="Nota 2 11 2" xfId="7269" xr:uid="{00000000-0005-0000-0000-0000B1500000}"/>
    <cellStyle name="Nota 2 11 2 2" xfId="16422" xr:uid="{00000000-0005-0000-0000-0000B2500000}"/>
    <cellStyle name="Nota 2 11 2 3" xfId="23403" xr:uid="{00000000-0005-0000-0000-0000B3500000}"/>
    <cellStyle name="Nota 2 11 2 4" xfId="30247" xr:uid="{00000000-0005-0000-0000-0000B4500000}"/>
    <cellStyle name="Nota 2 11 2 5" xfId="34208" xr:uid="{00000000-0005-0000-0000-0000B5500000}"/>
    <cellStyle name="Nota 2 11 2 6" xfId="37760" xr:uid="{00000000-0005-0000-0000-0000B6500000}"/>
    <cellStyle name="Nota 2 11 2 7" xfId="39723" xr:uid="{00000000-0005-0000-0000-0000B7500000}"/>
    <cellStyle name="Nota 2 11 3" xfId="11590" xr:uid="{00000000-0005-0000-0000-0000B8500000}"/>
    <cellStyle name="Nota 2 11 4" xfId="18593" xr:uid="{00000000-0005-0000-0000-0000B9500000}"/>
    <cellStyle name="Nota 2 11 5" xfId="25313" xr:uid="{00000000-0005-0000-0000-0000BA500000}"/>
    <cellStyle name="Nota 2 11 6" xfId="26183" xr:uid="{00000000-0005-0000-0000-0000BB500000}"/>
    <cellStyle name="Nota 2 11 7" xfId="30113" xr:uid="{00000000-0005-0000-0000-0000BC500000}"/>
    <cellStyle name="Nota 2 11 8" xfId="34090" xr:uid="{00000000-0005-0000-0000-0000BD500000}"/>
    <cellStyle name="Nota 2 11 9" xfId="37652" xr:uid="{00000000-0005-0000-0000-0000BE500000}"/>
    <cellStyle name="Nota 2 12" xfId="9279" xr:uid="{00000000-0005-0000-0000-0000BF500000}"/>
    <cellStyle name="Nota 2 13" xfId="18128" xr:uid="{00000000-0005-0000-0000-0000C0500000}"/>
    <cellStyle name="Nota 2 14" xfId="10133" xr:uid="{00000000-0005-0000-0000-0000C1500000}"/>
    <cellStyle name="Nota 2 15" xfId="28944" xr:uid="{00000000-0005-0000-0000-0000C2500000}"/>
    <cellStyle name="Nota 2 16" xfId="24431" xr:uid="{00000000-0005-0000-0000-0000C3500000}"/>
    <cellStyle name="Nota 2 17" xfId="21258" xr:uid="{00000000-0005-0000-0000-0000C4500000}"/>
    <cellStyle name="Nota 2 18" xfId="35091" xr:uid="{00000000-0005-0000-0000-0000C5500000}"/>
    <cellStyle name="Nota 2 2" xfId="735" xr:uid="{00000000-0005-0000-0000-0000C6500000}"/>
    <cellStyle name="Nota 2 2 10" xfId="3028" xr:uid="{00000000-0005-0000-0000-0000C7500000}"/>
    <cellStyle name="Nota 2 2 10 2" xfId="7271" xr:uid="{00000000-0005-0000-0000-0000C8500000}"/>
    <cellStyle name="Nota 2 2 10 2 2" xfId="16424" xr:uid="{00000000-0005-0000-0000-0000C9500000}"/>
    <cellStyle name="Nota 2 2 10 2 3" xfId="23405" xr:uid="{00000000-0005-0000-0000-0000CA500000}"/>
    <cellStyle name="Nota 2 2 10 2 4" xfId="30249" xr:uid="{00000000-0005-0000-0000-0000CB500000}"/>
    <cellStyle name="Nota 2 2 10 2 5" xfId="34210" xr:uid="{00000000-0005-0000-0000-0000CC500000}"/>
    <cellStyle name="Nota 2 2 10 2 6" xfId="37762" xr:uid="{00000000-0005-0000-0000-0000CD500000}"/>
    <cellStyle name="Nota 2 2 10 2 7" xfId="39725" xr:uid="{00000000-0005-0000-0000-0000CE500000}"/>
    <cellStyle name="Nota 2 2 10 3" xfId="12182" xr:uid="{00000000-0005-0000-0000-0000CF500000}"/>
    <cellStyle name="Nota 2 2 10 4" xfId="19185" xr:uid="{00000000-0005-0000-0000-0000D0500000}"/>
    <cellStyle name="Nota 2 2 10 5" xfId="28301" xr:uid="{00000000-0005-0000-0000-0000D1500000}"/>
    <cellStyle name="Nota 2 2 10 6" xfId="25286" xr:uid="{00000000-0005-0000-0000-0000D2500000}"/>
    <cellStyle name="Nota 2 2 10 7" xfId="29820" xr:uid="{00000000-0005-0000-0000-0000D3500000}"/>
    <cellStyle name="Nota 2 2 10 8" xfId="33797" xr:uid="{00000000-0005-0000-0000-0000D4500000}"/>
    <cellStyle name="Nota 2 2 10 9" xfId="37359" xr:uid="{00000000-0005-0000-0000-0000D5500000}"/>
    <cellStyle name="Nota 2 2 11" xfId="4343" xr:uid="{00000000-0005-0000-0000-0000D6500000}"/>
    <cellStyle name="Nota 2 2 11 2" xfId="7272" xr:uid="{00000000-0005-0000-0000-0000D7500000}"/>
    <cellStyle name="Nota 2 2 11 2 2" xfId="16425" xr:uid="{00000000-0005-0000-0000-0000D8500000}"/>
    <cellStyle name="Nota 2 2 11 2 3" xfId="23406" xr:uid="{00000000-0005-0000-0000-0000D9500000}"/>
    <cellStyle name="Nota 2 2 11 2 4" xfId="30250" xr:uid="{00000000-0005-0000-0000-0000DA500000}"/>
    <cellStyle name="Nota 2 2 11 2 5" xfId="34211" xr:uid="{00000000-0005-0000-0000-0000DB500000}"/>
    <cellStyle name="Nota 2 2 11 2 6" xfId="37763" xr:uid="{00000000-0005-0000-0000-0000DC500000}"/>
    <cellStyle name="Nota 2 2 11 2 7" xfId="39726" xr:uid="{00000000-0005-0000-0000-0000DD500000}"/>
    <cellStyle name="Nota 2 2 11 3" xfId="13497" xr:uid="{00000000-0005-0000-0000-0000DE500000}"/>
    <cellStyle name="Nota 2 2 11 4" xfId="20495" xr:uid="{00000000-0005-0000-0000-0000DF500000}"/>
    <cellStyle name="Nota 2 2 11 5" xfId="25167" xr:uid="{00000000-0005-0000-0000-0000E0500000}"/>
    <cellStyle name="Nota 2 2 11 6" xfId="19703" xr:uid="{00000000-0005-0000-0000-0000E1500000}"/>
    <cellStyle name="Nota 2 2 11 7" xfId="22936" xr:uid="{00000000-0005-0000-0000-0000E2500000}"/>
    <cellStyle name="Nota 2 2 11 8" xfId="29693" xr:uid="{00000000-0005-0000-0000-0000E3500000}"/>
    <cellStyle name="Nota 2 2 11 9" xfId="31601" xr:uid="{00000000-0005-0000-0000-0000E4500000}"/>
    <cellStyle name="Nota 2 2 12" xfId="4599" xr:uid="{00000000-0005-0000-0000-0000E5500000}"/>
    <cellStyle name="Nota 2 2 12 2" xfId="7273" xr:uid="{00000000-0005-0000-0000-0000E6500000}"/>
    <cellStyle name="Nota 2 2 12 2 2" xfId="16426" xr:uid="{00000000-0005-0000-0000-0000E7500000}"/>
    <cellStyle name="Nota 2 2 12 2 3" xfId="23407" xr:uid="{00000000-0005-0000-0000-0000E8500000}"/>
    <cellStyle name="Nota 2 2 12 2 4" xfId="30251" xr:uid="{00000000-0005-0000-0000-0000E9500000}"/>
    <cellStyle name="Nota 2 2 12 2 5" xfId="34212" xr:uid="{00000000-0005-0000-0000-0000EA500000}"/>
    <cellStyle name="Nota 2 2 12 2 6" xfId="37764" xr:uid="{00000000-0005-0000-0000-0000EB500000}"/>
    <cellStyle name="Nota 2 2 12 2 7" xfId="39727" xr:uid="{00000000-0005-0000-0000-0000EC500000}"/>
    <cellStyle name="Nota 2 2 12 3" xfId="13753" xr:uid="{00000000-0005-0000-0000-0000ED500000}"/>
    <cellStyle name="Nota 2 2 12 4" xfId="20751" xr:uid="{00000000-0005-0000-0000-0000EE500000}"/>
    <cellStyle name="Nota 2 2 12 5" xfId="27536" xr:uid="{00000000-0005-0000-0000-0000EF500000}"/>
    <cellStyle name="Nota 2 2 12 6" xfId="25223" xr:uid="{00000000-0005-0000-0000-0000F0500000}"/>
    <cellStyle name="Nota 2 2 12 7" xfId="9950" xr:uid="{00000000-0005-0000-0000-0000F1500000}"/>
    <cellStyle name="Nota 2 2 12 8" xfId="29084" xr:uid="{00000000-0005-0000-0000-0000F2500000}"/>
    <cellStyle name="Nota 2 2 12 9" xfId="30893" xr:uid="{00000000-0005-0000-0000-0000F3500000}"/>
    <cellStyle name="Nota 2 2 13" xfId="7270" xr:uid="{00000000-0005-0000-0000-0000F4500000}"/>
    <cellStyle name="Nota 2 2 13 2" xfId="16423" xr:uid="{00000000-0005-0000-0000-0000F5500000}"/>
    <cellStyle name="Nota 2 2 13 3" xfId="23404" xr:uid="{00000000-0005-0000-0000-0000F6500000}"/>
    <cellStyle name="Nota 2 2 13 4" xfId="30248" xr:uid="{00000000-0005-0000-0000-0000F7500000}"/>
    <cellStyle name="Nota 2 2 13 5" xfId="34209" xr:uid="{00000000-0005-0000-0000-0000F8500000}"/>
    <cellStyle name="Nota 2 2 13 6" xfId="37761" xr:uid="{00000000-0005-0000-0000-0000F9500000}"/>
    <cellStyle name="Nota 2 2 13 7" xfId="39724" xr:uid="{00000000-0005-0000-0000-0000FA500000}"/>
    <cellStyle name="Nota 2 2 14" xfId="9892" xr:uid="{00000000-0005-0000-0000-0000FB500000}"/>
    <cellStyle name="Nota 2 2 15" xfId="17557" xr:uid="{00000000-0005-0000-0000-0000FC500000}"/>
    <cellStyle name="Nota 2 2 16" xfId="17995" xr:uid="{00000000-0005-0000-0000-0000FD500000}"/>
    <cellStyle name="Nota 2 2 17" xfId="17587" xr:uid="{00000000-0005-0000-0000-0000FE500000}"/>
    <cellStyle name="Nota 2 2 18" xfId="31457" xr:uid="{00000000-0005-0000-0000-0000FF500000}"/>
    <cellStyle name="Nota 2 2 19" xfId="35168" xr:uid="{00000000-0005-0000-0000-000000510000}"/>
    <cellStyle name="Nota 2 2 2" xfId="736" xr:uid="{00000000-0005-0000-0000-000001510000}"/>
    <cellStyle name="Nota 2 2 2 10" xfId="3176" xr:uid="{00000000-0005-0000-0000-000002510000}"/>
    <cellStyle name="Nota 2 2 2 10 2" xfId="7275" xr:uid="{00000000-0005-0000-0000-000003510000}"/>
    <cellStyle name="Nota 2 2 2 10 2 2" xfId="16428" xr:uid="{00000000-0005-0000-0000-000004510000}"/>
    <cellStyle name="Nota 2 2 2 10 2 3" xfId="23409" xr:uid="{00000000-0005-0000-0000-000005510000}"/>
    <cellStyle name="Nota 2 2 2 10 2 4" xfId="30253" xr:uid="{00000000-0005-0000-0000-000006510000}"/>
    <cellStyle name="Nota 2 2 2 10 2 5" xfId="34214" xr:uid="{00000000-0005-0000-0000-000007510000}"/>
    <cellStyle name="Nota 2 2 2 10 2 6" xfId="37766" xr:uid="{00000000-0005-0000-0000-000008510000}"/>
    <cellStyle name="Nota 2 2 2 10 2 7" xfId="39729" xr:uid="{00000000-0005-0000-0000-000009510000}"/>
    <cellStyle name="Nota 2 2 2 10 3" xfId="12330" xr:uid="{00000000-0005-0000-0000-00000A510000}"/>
    <cellStyle name="Nota 2 2 2 10 4" xfId="19333" xr:uid="{00000000-0005-0000-0000-00000B510000}"/>
    <cellStyle name="Nota 2 2 2 10 5" xfId="17913" xr:uid="{00000000-0005-0000-0000-00000C510000}"/>
    <cellStyle name="Nota 2 2 2 10 6" xfId="24062" xr:uid="{00000000-0005-0000-0000-00000D510000}"/>
    <cellStyle name="Nota 2 2 2 10 7" xfId="25647" xr:uid="{00000000-0005-0000-0000-00000E510000}"/>
    <cellStyle name="Nota 2 2 2 10 8" xfId="25804" xr:uid="{00000000-0005-0000-0000-00000F510000}"/>
    <cellStyle name="Nota 2 2 2 10 9" xfId="31281" xr:uid="{00000000-0005-0000-0000-000010510000}"/>
    <cellStyle name="Nota 2 2 2 11" xfId="3685" xr:uid="{00000000-0005-0000-0000-000011510000}"/>
    <cellStyle name="Nota 2 2 2 11 2" xfId="7276" xr:uid="{00000000-0005-0000-0000-000012510000}"/>
    <cellStyle name="Nota 2 2 2 11 2 2" xfId="16429" xr:uid="{00000000-0005-0000-0000-000013510000}"/>
    <cellStyle name="Nota 2 2 2 11 2 3" xfId="23410" xr:uid="{00000000-0005-0000-0000-000014510000}"/>
    <cellStyle name="Nota 2 2 2 11 2 4" xfId="30254" xr:uid="{00000000-0005-0000-0000-000015510000}"/>
    <cellStyle name="Nota 2 2 2 11 2 5" xfId="34215" xr:uid="{00000000-0005-0000-0000-000016510000}"/>
    <cellStyle name="Nota 2 2 2 11 2 6" xfId="37767" xr:uid="{00000000-0005-0000-0000-000017510000}"/>
    <cellStyle name="Nota 2 2 2 11 2 7" xfId="39730" xr:uid="{00000000-0005-0000-0000-000018510000}"/>
    <cellStyle name="Nota 2 2 2 11 3" xfId="12839" xr:uid="{00000000-0005-0000-0000-000019510000}"/>
    <cellStyle name="Nota 2 2 2 11 4" xfId="19838" xr:uid="{00000000-0005-0000-0000-00001A510000}"/>
    <cellStyle name="Nota 2 2 2 11 5" xfId="23093" xr:uid="{00000000-0005-0000-0000-00001B510000}"/>
    <cellStyle name="Nota 2 2 2 11 6" xfId="22443" xr:uid="{00000000-0005-0000-0000-00001C510000}"/>
    <cellStyle name="Nota 2 2 2 11 7" xfId="29549" xr:uid="{00000000-0005-0000-0000-00001D510000}"/>
    <cellStyle name="Nota 2 2 2 11 8" xfId="33571" xr:uid="{00000000-0005-0000-0000-00001E510000}"/>
    <cellStyle name="Nota 2 2 2 11 9" xfId="37239" xr:uid="{00000000-0005-0000-0000-00001F510000}"/>
    <cellStyle name="Nota 2 2 2 12" xfId="7274" xr:uid="{00000000-0005-0000-0000-000020510000}"/>
    <cellStyle name="Nota 2 2 2 12 2" xfId="16427" xr:uid="{00000000-0005-0000-0000-000021510000}"/>
    <cellStyle name="Nota 2 2 2 12 3" xfId="23408" xr:uid="{00000000-0005-0000-0000-000022510000}"/>
    <cellStyle name="Nota 2 2 2 12 4" xfId="30252" xr:uid="{00000000-0005-0000-0000-000023510000}"/>
    <cellStyle name="Nota 2 2 2 12 5" xfId="34213" xr:uid="{00000000-0005-0000-0000-000024510000}"/>
    <cellStyle name="Nota 2 2 2 12 6" xfId="37765" xr:uid="{00000000-0005-0000-0000-000025510000}"/>
    <cellStyle name="Nota 2 2 2 12 7" xfId="39728" xr:uid="{00000000-0005-0000-0000-000026510000}"/>
    <cellStyle name="Nota 2 2 2 13" xfId="9893" xr:uid="{00000000-0005-0000-0000-000027510000}"/>
    <cellStyle name="Nota 2 2 2 14" xfId="17562" xr:uid="{00000000-0005-0000-0000-000028510000}"/>
    <cellStyle name="Nota 2 2 2 15" xfId="29121" xr:uid="{00000000-0005-0000-0000-000029510000}"/>
    <cellStyle name="Nota 2 2 2 16" xfId="19601" xr:uid="{00000000-0005-0000-0000-00002A510000}"/>
    <cellStyle name="Nota 2 2 2 17" xfId="31456" xr:uid="{00000000-0005-0000-0000-00002B510000}"/>
    <cellStyle name="Nota 2 2 2 18" xfId="35164" xr:uid="{00000000-0005-0000-0000-00002C510000}"/>
    <cellStyle name="Nota 2 2 2 19" xfId="38442" xr:uid="{00000000-0005-0000-0000-00002D510000}"/>
    <cellStyle name="Nota 2 2 2 2" xfId="2245" xr:uid="{00000000-0005-0000-0000-00002E510000}"/>
    <cellStyle name="Nota 2 2 2 2 10" xfId="22464" xr:uid="{00000000-0005-0000-0000-00002F510000}"/>
    <cellStyle name="Nota 2 2 2 2 11" xfId="9164" xr:uid="{00000000-0005-0000-0000-000030510000}"/>
    <cellStyle name="Nota 2 2 2 2 12" xfId="30200" xr:uid="{00000000-0005-0000-0000-000031510000}"/>
    <cellStyle name="Nota 2 2 2 2 13" xfId="31463" xr:uid="{00000000-0005-0000-0000-000032510000}"/>
    <cellStyle name="Nota 2 2 2 2 14" xfId="35173" xr:uid="{00000000-0005-0000-0000-000033510000}"/>
    <cellStyle name="Nota 2 2 2 2 2" xfId="2645" xr:uid="{00000000-0005-0000-0000-000034510000}"/>
    <cellStyle name="Nota 2 2 2 2 2 2" xfId="7278" xr:uid="{00000000-0005-0000-0000-000035510000}"/>
    <cellStyle name="Nota 2 2 2 2 2 2 2" xfId="16431" xr:uid="{00000000-0005-0000-0000-000036510000}"/>
    <cellStyle name="Nota 2 2 2 2 2 2 3" xfId="23412" xr:uid="{00000000-0005-0000-0000-000037510000}"/>
    <cellStyle name="Nota 2 2 2 2 2 2 4" xfId="30256" xr:uid="{00000000-0005-0000-0000-000038510000}"/>
    <cellStyle name="Nota 2 2 2 2 2 2 5" xfId="34217" xr:uid="{00000000-0005-0000-0000-000039510000}"/>
    <cellStyle name="Nota 2 2 2 2 2 2 6" xfId="37769" xr:uid="{00000000-0005-0000-0000-00003A510000}"/>
    <cellStyle name="Nota 2 2 2 2 2 2 7" xfId="39732" xr:uid="{00000000-0005-0000-0000-00003B510000}"/>
    <cellStyle name="Nota 2 2 2 2 2 3" xfId="11799" xr:uid="{00000000-0005-0000-0000-00003C510000}"/>
    <cellStyle name="Nota 2 2 2 2 2 4" xfId="18802" xr:uid="{00000000-0005-0000-0000-00003D510000}"/>
    <cellStyle name="Nota 2 2 2 2 2 5" xfId="17984" xr:uid="{00000000-0005-0000-0000-00003E510000}"/>
    <cellStyle name="Nota 2 2 2 2 2 6" xfId="26286" xr:uid="{00000000-0005-0000-0000-00003F510000}"/>
    <cellStyle name="Nota 2 2 2 2 2 7" xfId="30010" xr:uid="{00000000-0005-0000-0000-000040510000}"/>
    <cellStyle name="Nota 2 2 2 2 2 8" xfId="33987" xr:uid="{00000000-0005-0000-0000-000041510000}"/>
    <cellStyle name="Nota 2 2 2 2 2 9" xfId="37549" xr:uid="{00000000-0005-0000-0000-000042510000}"/>
    <cellStyle name="Nota 2 2 2 2 3" xfId="3927" xr:uid="{00000000-0005-0000-0000-000043510000}"/>
    <cellStyle name="Nota 2 2 2 2 3 2" xfId="7279" xr:uid="{00000000-0005-0000-0000-000044510000}"/>
    <cellStyle name="Nota 2 2 2 2 3 2 2" xfId="16432" xr:uid="{00000000-0005-0000-0000-000045510000}"/>
    <cellStyle name="Nota 2 2 2 2 3 2 3" xfId="23413" xr:uid="{00000000-0005-0000-0000-000046510000}"/>
    <cellStyle name="Nota 2 2 2 2 3 2 4" xfId="30257" xr:uid="{00000000-0005-0000-0000-000047510000}"/>
    <cellStyle name="Nota 2 2 2 2 3 2 5" xfId="34218" xr:uid="{00000000-0005-0000-0000-000048510000}"/>
    <cellStyle name="Nota 2 2 2 2 3 2 6" xfId="37770" xr:uid="{00000000-0005-0000-0000-000049510000}"/>
    <cellStyle name="Nota 2 2 2 2 3 2 7" xfId="39733" xr:uid="{00000000-0005-0000-0000-00004A510000}"/>
    <cellStyle name="Nota 2 2 2 2 3 3" xfId="13081" xr:uid="{00000000-0005-0000-0000-00004B510000}"/>
    <cellStyle name="Nota 2 2 2 2 3 4" xfId="20079" xr:uid="{00000000-0005-0000-0000-00004C510000}"/>
    <cellStyle name="Nota 2 2 2 2 3 5" xfId="25303" xr:uid="{00000000-0005-0000-0000-00004D510000}"/>
    <cellStyle name="Nota 2 2 2 2 3 6" xfId="9454" xr:uid="{00000000-0005-0000-0000-00004E510000}"/>
    <cellStyle name="Nota 2 2 2 2 3 7" xfId="28203" xr:uid="{00000000-0005-0000-0000-00004F510000}"/>
    <cellStyle name="Nota 2 2 2 2 3 8" xfId="31152" xr:uid="{00000000-0005-0000-0000-000050510000}"/>
    <cellStyle name="Nota 2 2 2 2 3 9" xfId="31201" xr:uid="{00000000-0005-0000-0000-000051510000}"/>
    <cellStyle name="Nota 2 2 2 2 4" xfId="4365" xr:uid="{00000000-0005-0000-0000-000052510000}"/>
    <cellStyle name="Nota 2 2 2 2 4 2" xfId="7280" xr:uid="{00000000-0005-0000-0000-000053510000}"/>
    <cellStyle name="Nota 2 2 2 2 4 2 2" xfId="16433" xr:uid="{00000000-0005-0000-0000-000054510000}"/>
    <cellStyle name="Nota 2 2 2 2 4 2 3" xfId="23414" xr:uid="{00000000-0005-0000-0000-000055510000}"/>
    <cellStyle name="Nota 2 2 2 2 4 2 4" xfId="30258" xr:uid="{00000000-0005-0000-0000-000056510000}"/>
    <cellStyle name="Nota 2 2 2 2 4 2 5" xfId="34219" xr:uid="{00000000-0005-0000-0000-000057510000}"/>
    <cellStyle name="Nota 2 2 2 2 4 2 6" xfId="37771" xr:uid="{00000000-0005-0000-0000-000058510000}"/>
    <cellStyle name="Nota 2 2 2 2 4 2 7" xfId="39734" xr:uid="{00000000-0005-0000-0000-000059510000}"/>
    <cellStyle name="Nota 2 2 2 2 4 3" xfId="13519" xr:uid="{00000000-0005-0000-0000-00005A510000}"/>
    <cellStyle name="Nota 2 2 2 2 4 4" xfId="20517" xr:uid="{00000000-0005-0000-0000-00005B510000}"/>
    <cellStyle name="Nota 2 2 2 2 4 5" xfId="15477" xr:uid="{00000000-0005-0000-0000-00005C510000}"/>
    <cellStyle name="Nota 2 2 2 2 4 6" xfId="25202" xr:uid="{00000000-0005-0000-0000-00005D510000}"/>
    <cellStyle name="Nota 2 2 2 2 4 7" xfId="25127" xr:uid="{00000000-0005-0000-0000-00005E510000}"/>
    <cellStyle name="Nota 2 2 2 2 4 8" xfId="25830" xr:uid="{00000000-0005-0000-0000-00005F510000}"/>
    <cellStyle name="Nota 2 2 2 2 4 9" xfId="29037" xr:uid="{00000000-0005-0000-0000-000060510000}"/>
    <cellStyle name="Nota 2 2 2 2 5" xfId="4619" xr:uid="{00000000-0005-0000-0000-000061510000}"/>
    <cellStyle name="Nota 2 2 2 2 5 2" xfId="7281" xr:uid="{00000000-0005-0000-0000-000062510000}"/>
    <cellStyle name="Nota 2 2 2 2 5 2 2" xfId="16434" xr:uid="{00000000-0005-0000-0000-000063510000}"/>
    <cellStyle name="Nota 2 2 2 2 5 2 3" xfId="23415" xr:uid="{00000000-0005-0000-0000-000064510000}"/>
    <cellStyle name="Nota 2 2 2 2 5 2 4" xfId="30259" xr:uid="{00000000-0005-0000-0000-000065510000}"/>
    <cellStyle name="Nota 2 2 2 2 5 2 5" xfId="34220" xr:uid="{00000000-0005-0000-0000-000066510000}"/>
    <cellStyle name="Nota 2 2 2 2 5 2 6" xfId="37772" xr:uid="{00000000-0005-0000-0000-000067510000}"/>
    <cellStyle name="Nota 2 2 2 2 5 2 7" xfId="39735" xr:uid="{00000000-0005-0000-0000-000068510000}"/>
    <cellStyle name="Nota 2 2 2 2 5 3" xfId="13773" xr:uid="{00000000-0005-0000-0000-000069510000}"/>
    <cellStyle name="Nota 2 2 2 2 5 4" xfId="20771" xr:uid="{00000000-0005-0000-0000-00006A510000}"/>
    <cellStyle name="Nota 2 2 2 2 5 5" xfId="27527" xr:uid="{00000000-0005-0000-0000-00006B510000}"/>
    <cellStyle name="Nota 2 2 2 2 5 6" xfId="29251" xr:uid="{00000000-0005-0000-0000-00006C510000}"/>
    <cellStyle name="Nota 2 2 2 2 5 7" xfId="28713" xr:uid="{00000000-0005-0000-0000-00006D510000}"/>
    <cellStyle name="Nota 2 2 2 2 5 8" xfId="29383" xr:uid="{00000000-0005-0000-0000-00006E510000}"/>
    <cellStyle name="Nota 2 2 2 2 5 9" xfId="25813" xr:uid="{00000000-0005-0000-0000-00006F510000}"/>
    <cellStyle name="Nota 2 2 2 2 6" xfId="4865" xr:uid="{00000000-0005-0000-0000-000070510000}"/>
    <cellStyle name="Nota 2 2 2 2 6 2" xfId="7282" xr:uid="{00000000-0005-0000-0000-000071510000}"/>
    <cellStyle name="Nota 2 2 2 2 6 2 2" xfId="16435" xr:uid="{00000000-0005-0000-0000-000072510000}"/>
    <cellStyle name="Nota 2 2 2 2 6 2 3" xfId="23416" xr:uid="{00000000-0005-0000-0000-000073510000}"/>
    <cellStyle name="Nota 2 2 2 2 6 2 4" xfId="30260" xr:uid="{00000000-0005-0000-0000-000074510000}"/>
    <cellStyle name="Nota 2 2 2 2 6 2 5" xfId="34221" xr:uid="{00000000-0005-0000-0000-000075510000}"/>
    <cellStyle name="Nota 2 2 2 2 6 2 6" xfId="37773" xr:uid="{00000000-0005-0000-0000-000076510000}"/>
    <cellStyle name="Nota 2 2 2 2 6 2 7" xfId="39736" xr:uid="{00000000-0005-0000-0000-000077510000}"/>
    <cellStyle name="Nota 2 2 2 2 6 3" xfId="14019" xr:uid="{00000000-0005-0000-0000-000078510000}"/>
    <cellStyle name="Nota 2 2 2 2 6 4" xfId="21017" xr:uid="{00000000-0005-0000-0000-000079510000}"/>
    <cellStyle name="Nota 2 2 2 2 6 5" xfId="19693" xr:uid="{00000000-0005-0000-0000-00007A510000}"/>
    <cellStyle name="Nota 2 2 2 2 6 6" xfId="22694" xr:uid="{00000000-0005-0000-0000-00007B510000}"/>
    <cellStyle name="Nota 2 2 2 2 6 7" xfId="25188" xr:uid="{00000000-0005-0000-0000-00007C510000}"/>
    <cellStyle name="Nota 2 2 2 2 6 8" xfId="35589" xr:uid="{00000000-0005-0000-0000-00007D510000}"/>
    <cellStyle name="Nota 2 2 2 2 6 9" xfId="38500" xr:uid="{00000000-0005-0000-0000-00007E510000}"/>
    <cellStyle name="Nota 2 2 2 2 7" xfId="7277" xr:uid="{00000000-0005-0000-0000-00007F510000}"/>
    <cellStyle name="Nota 2 2 2 2 7 2" xfId="16430" xr:uid="{00000000-0005-0000-0000-000080510000}"/>
    <cellStyle name="Nota 2 2 2 2 7 3" xfId="23411" xr:uid="{00000000-0005-0000-0000-000081510000}"/>
    <cellStyle name="Nota 2 2 2 2 7 4" xfId="30255" xr:uid="{00000000-0005-0000-0000-000082510000}"/>
    <cellStyle name="Nota 2 2 2 2 7 5" xfId="34216" xr:uid="{00000000-0005-0000-0000-000083510000}"/>
    <cellStyle name="Nota 2 2 2 2 7 6" xfId="37768" xr:uid="{00000000-0005-0000-0000-000084510000}"/>
    <cellStyle name="Nota 2 2 2 2 7 7" xfId="39731" xr:uid="{00000000-0005-0000-0000-000085510000}"/>
    <cellStyle name="Nota 2 2 2 2 8" xfId="11399" xr:uid="{00000000-0005-0000-0000-000086510000}"/>
    <cellStyle name="Nota 2 2 2 2 9" xfId="18402" xr:uid="{00000000-0005-0000-0000-000087510000}"/>
    <cellStyle name="Nota 2 2 2 3" xfId="1699" xr:uid="{00000000-0005-0000-0000-000088510000}"/>
    <cellStyle name="Nota 2 2 2 3 10" xfId="28651" xr:uid="{00000000-0005-0000-0000-000089510000}"/>
    <cellStyle name="Nota 2 2 2 3 11" xfId="22659" xr:uid="{00000000-0005-0000-0000-00008A510000}"/>
    <cellStyle name="Nota 2 2 2 3 12" xfId="30982" xr:uid="{00000000-0005-0000-0000-00008B510000}"/>
    <cellStyle name="Nota 2 2 2 3 13" xfId="34905" xr:uid="{00000000-0005-0000-0000-00008C510000}"/>
    <cellStyle name="Nota 2 2 2 3 14" xfId="38369" xr:uid="{00000000-0005-0000-0000-00008D510000}"/>
    <cellStyle name="Nota 2 2 2 3 2" xfId="2522" xr:uid="{00000000-0005-0000-0000-00008E510000}"/>
    <cellStyle name="Nota 2 2 2 3 2 2" xfId="7284" xr:uid="{00000000-0005-0000-0000-00008F510000}"/>
    <cellStyle name="Nota 2 2 2 3 2 2 2" xfId="16437" xr:uid="{00000000-0005-0000-0000-000090510000}"/>
    <cellStyle name="Nota 2 2 2 3 2 2 3" xfId="23418" xr:uid="{00000000-0005-0000-0000-000091510000}"/>
    <cellStyle name="Nota 2 2 2 3 2 2 4" xfId="30262" xr:uid="{00000000-0005-0000-0000-000092510000}"/>
    <cellStyle name="Nota 2 2 2 3 2 2 5" xfId="34223" xr:uid="{00000000-0005-0000-0000-000093510000}"/>
    <cellStyle name="Nota 2 2 2 3 2 2 6" xfId="37775" xr:uid="{00000000-0005-0000-0000-000094510000}"/>
    <cellStyle name="Nota 2 2 2 3 2 2 7" xfId="39738" xr:uid="{00000000-0005-0000-0000-000095510000}"/>
    <cellStyle name="Nota 2 2 2 3 2 3" xfId="11676" xr:uid="{00000000-0005-0000-0000-000096510000}"/>
    <cellStyle name="Nota 2 2 2 3 2 4" xfId="18679" xr:uid="{00000000-0005-0000-0000-000097510000}"/>
    <cellStyle name="Nota 2 2 2 3 2 5" xfId="22427" xr:uid="{00000000-0005-0000-0000-000098510000}"/>
    <cellStyle name="Nota 2 2 2 3 2 6" xfId="21276" xr:uid="{00000000-0005-0000-0000-000099510000}"/>
    <cellStyle name="Nota 2 2 2 3 2 7" xfId="17266" xr:uid="{00000000-0005-0000-0000-00009A510000}"/>
    <cellStyle name="Nota 2 2 2 3 2 8" xfId="34047" xr:uid="{00000000-0005-0000-0000-00009B510000}"/>
    <cellStyle name="Nota 2 2 2 3 2 9" xfId="37609" xr:uid="{00000000-0005-0000-0000-00009C510000}"/>
    <cellStyle name="Nota 2 2 2 3 3" xfId="3676" xr:uid="{00000000-0005-0000-0000-00009D510000}"/>
    <cellStyle name="Nota 2 2 2 3 3 2" xfId="7285" xr:uid="{00000000-0005-0000-0000-00009E510000}"/>
    <cellStyle name="Nota 2 2 2 3 3 2 2" xfId="16438" xr:uid="{00000000-0005-0000-0000-00009F510000}"/>
    <cellStyle name="Nota 2 2 2 3 3 2 3" xfId="23419" xr:uid="{00000000-0005-0000-0000-0000A0510000}"/>
    <cellStyle name="Nota 2 2 2 3 3 2 4" xfId="30263" xr:uid="{00000000-0005-0000-0000-0000A1510000}"/>
    <cellStyle name="Nota 2 2 2 3 3 2 5" xfId="34224" xr:uid="{00000000-0005-0000-0000-0000A2510000}"/>
    <cellStyle name="Nota 2 2 2 3 3 2 6" xfId="37776" xr:uid="{00000000-0005-0000-0000-0000A3510000}"/>
    <cellStyle name="Nota 2 2 2 3 3 2 7" xfId="39739" xr:uid="{00000000-0005-0000-0000-0000A4510000}"/>
    <cellStyle name="Nota 2 2 2 3 3 3" xfId="12830" xr:uid="{00000000-0005-0000-0000-0000A5510000}"/>
    <cellStyle name="Nota 2 2 2 3 3 4" xfId="19829" xr:uid="{00000000-0005-0000-0000-0000A6510000}"/>
    <cellStyle name="Nota 2 2 2 3 3 5" xfId="27991" xr:uid="{00000000-0005-0000-0000-0000A7510000}"/>
    <cellStyle name="Nota 2 2 2 3 3 6" xfId="28540" xr:uid="{00000000-0005-0000-0000-0000A8510000}"/>
    <cellStyle name="Nota 2 2 2 3 3 7" xfId="25001" xr:uid="{00000000-0005-0000-0000-0000A9510000}"/>
    <cellStyle name="Nota 2 2 2 3 3 8" xfId="33574" xr:uid="{00000000-0005-0000-0000-0000AA510000}"/>
    <cellStyle name="Nota 2 2 2 3 3 9" xfId="37242" xr:uid="{00000000-0005-0000-0000-0000AB510000}"/>
    <cellStyle name="Nota 2 2 2 3 4" xfId="4181" xr:uid="{00000000-0005-0000-0000-0000AC510000}"/>
    <cellStyle name="Nota 2 2 2 3 4 2" xfId="7286" xr:uid="{00000000-0005-0000-0000-0000AD510000}"/>
    <cellStyle name="Nota 2 2 2 3 4 2 2" xfId="16439" xr:uid="{00000000-0005-0000-0000-0000AE510000}"/>
    <cellStyle name="Nota 2 2 2 3 4 2 3" xfId="23420" xr:uid="{00000000-0005-0000-0000-0000AF510000}"/>
    <cellStyle name="Nota 2 2 2 3 4 2 4" xfId="30264" xr:uid="{00000000-0005-0000-0000-0000B0510000}"/>
    <cellStyle name="Nota 2 2 2 3 4 2 5" xfId="34225" xr:uid="{00000000-0005-0000-0000-0000B1510000}"/>
    <cellStyle name="Nota 2 2 2 3 4 2 6" xfId="37777" xr:uid="{00000000-0005-0000-0000-0000B2510000}"/>
    <cellStyle name="Nota 2 2 2 3 4 2 7" xfId="39740" xr:uid="{00000000-0005-0000-0000-0000B3510000}"/>
    <cellStyle name="Nota 2 2 2 3 4 3" xfId="13335" xr:uid="{00000000-0005-0000-0000-0000B4510000}"/>
    <cellStyle name="Nota 2 2 2 3 4 4" xfId="20333" xr:uid="{00000000-0005-0000-0000-0000B5510000}"/>
    <cellStyle name="Nota 2 2 2 3 4 5" xfId="22963" xr:uid="{00000000-0005-0000-0000-0000B6510000}"/>
    <cellStyle name="Nota 2 2 2 3 4 6" xfId="29499" xr:uid="{00000000-0005-0000-0000-0000B7510000}"/>
    <cellStyle name="Nota 2 2 2 3 4 7" xfId="15508" xr:uid="{00000000-0005-0000-0000-0000B8510000}"/>
    <cellStyle name="Nota 2 2 2 3 4 8" xfId="29695" xr:uid="{00000000-0005-0000-0000-0000B9510000}"/>
    <cellStyle name="Nota 2 2 2 3 4 9" xfId="33673" xr:uid="{00000000-0005-0000-0000-0000BA510000}"/>
    <cellStyle name="Nota 2 2 2 3 5" xfId="3184" xr:uid="{00000000-0005-0000-0000-0000BB510000}"/>
    <cellStyle name="Nota 2 2 2 3 5 2" xfId="7287" xr:uid="{00000000-0005-0000-0000-0000BC510000}"/>
    <cellStyle name="Nota 2 2 2 3 5 2 2" xfId="16440" xr:uid="{00000000-0005-0000-0000-0000BD510000}"/>
    <cellStyle name="Nota 2 2 2 3 5 2 3" xfId="23421" xr:uid="{00000000-0005-0000-0000-0000BE510000}"/>
    <cellStyle name="Nota 2 2 2 3 5 2 4" xfId="30265" xr:uid="{00000000-0005-0000-0000-0000BF510000}"/>
    <cellStyle name="Nota 2 2 2 3 5 2 5" xfId="34226" xr:uid="{00000000-0005-0000-0000-0000C0510000}"/>
    <cellStyle name="Nota 2 2 2 3 5 2 6" xfId="37778" xr:uid="{00000000-0005-0000-0000-0000C1510000}"/>
    <cellStyle name="Nota 2 2 2 3 5 2 7" xfId="39741" xr:uid="{00000000-0005-0000-0000-0000C2510000}"/>
    <cellStyle name="Nota 2 2 2 3 5 3" xfId="12338" xr:uid="{00000000-0005-0000-0000-0000C3510000}"/>
    <cellStyle name="Nota 2 2 2 3 5 4" xfId="19341" xr:uid="{00000000-0005-0000-0000-0000C4510000}"/>
    <cellStyle name="Nota 2 2 2 3 5 5" xfId="21235" xr:uid="{00000000-0005-0000-0000-0000C5510000}"/>
    <cellStyle name="Nota 2 2 2 3 5 6" xfId="19501" xr:uid="{00000000-0005-0000-0000-0000C6510000}"/>
    <cellStyle name="Nota 2 2 2 3 5 7" xfId="29748" xr:uid="{00000000-0005-0000-0000-0000C7510000}"/>
    <cellStyle name="Nota 2 2 2 3 5 8" xfId="31586" xr:uid="{00000000-0005-0000-0000-0000C8510000}"/>
    <cellStyle name="Nota 2 2 2 3 5 9" xfId="35291" xr:uid="{00000000-0005-0000-0000-0000C9510000}"/>
    <cellStyle name="Nota 2 2 2 3 6" xfId="3005" xr:uid="{00000000-0005-0000-0000-0000CA510000}"/>
    <cellStyle name="Nota 2 2 2 3 6 2" xfId="7288" xr:uid="{00000000-0005-0000-0000-0000CB510000}"/>
    <cellStyle name="Nota 2 2 2 3 6 2 2" xfId="16441" xr:uid="{00000000-0005-0000-0000-0000CC510000}"/>
    <cellStyle name="Nota 2 2 2 3 6 2 3" xfId="23422" xr:uid="{00000000-0005-0000-0000-0000CD510000}"/>
    <cellStyle name="Nota 2 2 2 3 6 2 4" xfId="30266" xr:uid="{00000000-0005-0000-0000-0000CE510000}"/>
    <cellStyle name="Nota 2 2 2 3 6 2 5" xfId="34227" xr:uid="{00000000-0005-0000-0000-0000CF510000}"/>
    <cellStyle name="Nota 2 2 2 3 6 2 6" xfId="37779" xr:uid="{00000000-0005-0000-0000-0000D0510000}"/>
    <cellStyle name="Nota 2 2 2 3 6 2 7" xfId="39742" xr:uid="{00000000-0005-0000-0000-0000D1510000}"/>
    <cellStyle name="Nota 2 2 2 3 6 3" xfId="12159" xr:uid="{00000000-0005-0000-0000-0000D2510000}"/>
    <cellStyle name="Nota 2 2 2 3 6 4" xfId="19162" xr:uid="{00000000-0005-0000-0000-0000D3510000}"/>
    <cellStyle name="Nota 2 2 2 3 6 5" xfId="24690" xr:uid="{00000000-0005-0000-0000-0000D4510000}"/>
    <cellStyle name="Nota 2 2 2 3 6 6" xfId="26393" xr:uid="{00000000-0005-0000-0000-0000D5510000}"/>
    <cellStyle name="Nota 2 2 2 3 6 7" xfId="25656" xr:uid="{00000000-0005-0000-0000-0000D6510000}"/>
    <cellStyle name="Nota 2 2 2 3 6 8" xfId="31562" xr:uid="{00000000-0005-0000-0000-0000D7510000}"/>
    <cellStyle name="Nota 2 2 2 3 6 9" xfId="35272" xr:uid="{00000000-0005-0000-0000-0000D8510000}"/>
    <cellStyle name="Nota 2 2 2 3 7" xfId="7283" xr:uid="{00000000-0005-0000-0000-0000D9510000}"/>
    <cellStyle name="Nota 2 2 2 3 7 2" xfId="16436" xr:uid="{00000000-0005-0000-0000-0000DA510000}"/>
    <cellStyle name="Nota 2 2 2 3 7 3" xfId="23417" xr:uid="{00000000-0005-0000-0000-0000DB510000}"/>
    <cellStyle name="Nota 2 2 2 3 7 4" xfId="30261" xr:uid="{00000000-0005-0000-0000-0000DC510000}"/>
    <cellStyle name="Nota 2 2 2 3 7 5" xfId="34222" xr:uid="{00000000-0005-0000-0000-0000DD510000}"/>
    <cellStyle name="Nota 2 2 2 3 7 6" xfId="37774" xr:uid="{00000000-0005-0000-0000-0000DE510000}"/>
    <cellStyle name="Nota 2 2 2 3 7 7" xfId="39737" xr:uid="{00000000-0005-0000-0000-0000DF510000}"/>
    <cellStyle name="Nota 2 2 2 3 8" xfId="10853" xr:uid="{00000000-0005-0000-0000-0000E0510000}"/>
    <cellStyle name="Nota 2 2 2 3 9" xfId="9163" xr:uid="{00000000-0005-0000-0000-0000E1510000}"/>
    <cellStyle name="Nota 2 2 2 4" xfId="2359" xr:uid="{00000000-0005-0000-0000-0000E2510000}"/>
    <cellStyle name="Nota 2 2 2 4 10" xfId="21377" xr:uid="{00000000-0005-0000-0000-0000E3510000}"/>
    <cellStyle name="Nota 2 2 2 4 11" xfId="17813" xr:uid="{00000000-0005-0000-0000-0000E4510000}"/>
    <cellStyle name="Nota 2 2 2 4 12" xfId="28114" xr:uid="{00000000-0005-0000-0000-0000E5510000}"/>
    <cellStyle name="Nota 2 2 2 4 13" xfId="34127" xr:uid="{00000000-0005-0000-0000-0000E6510000}"/>
    <cellStyle name="Nota 2 2 2 4 14" xfId="37689" xr:uid="{00000000-0005-0000-0000-0000E7510000}"/>
    <cellStyle name="Nota 2 2 2 4 2" xfId="2759" xr:uid="{00000000-0005-0000-0000-0000E8510000}"/>
    <cellStyle name="Nota 2 2 2 4 2 2" xfId="7290" xr:uid="{00000000-0005-0000-0000-0000E9510000}"/>
    <cellStyle name="Nota 2 2 2 4 2 2 2" xfId="16443" xr:uid="{00000000-0005-0000-0000-0000EA510000}"/>
    <cellStyle name="Nota 2 2 2 4 2 2 3" xfId="23424" xr:uid="{00000000-0005-0000-0000-0000EB510000}"/>
    <cellStyle name="Nota 2 2 2 4 2 2 4" xfId="30268" xr:uid="{00000000-0005-0000-0000-0000EC510000}"/>
    <cellStyle name="Nota 2 2 2 4 2 2 5" xfId="34229" xr:uid="{00000000-0005-0000-0000-0000ED510000}"/>
    <cellStyle name="Nota 2 2 2 4 2 2 6" xfId="37781" xr:uid="{00000000-0005-0000-0000-0000EE510000}"/>
    <cellStyle name="Nota 2 2 2 4 2 2 7" xfId="39744" xr:uid="{00000000-0005-0000-0000-0000EF510000}"/>
    <cellStyle name="Nota 2 2 2 4 2 3" xfId="11913" xr:uid="{00000000-0005-0000-0000-0000F0510000}"/>
    <cellStyle name="Nota 2 2 2 4 2 4" xfId="18916" xr:uid="{00000000-0005-0000-0000-0000F1510000}"/>
    <cellStyle name="Nota 2 2 2 4 2 5" xfId="28403" xr:uid="{00000000-0005-0000-0000-0000F2510000}"/>
    <cellStyle name="Nota 2 2 2 4 2 6" xfId="23314" xr:uid="{00000000-0005-0000-0000-0000F3510000}"/>
    <cellStyle name="Nota 2 2 2 4 2 7" xfId="29938" xr:uid="{00000000-0005-0000-0000-0000F4510000}"/>
    <cellStyle name="Nota 2 2 2 4 2 8" xfId="33923" xr:uid="{00000000-0005-0000-0000-0000F5510000}"/>
    <cellStyle name="Nota 2 2 2 4 2 9" xfId="37485" xr:uid="{00000000-0005-0000-0000-0000F6510000}"/>
    <cellStyle name="Nota 2 2 2 4 3" xfId="4041" xr:uid="{00000000-0005-0000-0000-0000F7510000}"/>
    <cellStyle name="Nota 2 2 2 4 3 2" xfId="7291" xr:uid="{00000000-0005-0000-0000-0000F8510000}"/>
    <cellStyle name="Nota 2 2 2 4 3 2 2" xfId="16444" xr:uid="{00000000-0005-0000-0000-0000F9510000}"/>
    <cellStyle name="Nota 2 2 2 4 3 2 3" xfId="23425" xr:uid="{00000000-0005-0000-0000-0000FA510000}"/>
    <cellStyle name="Nota 2 2 2 4 3 2 4" xfId="30269" xr:uid="{00000000-0005-0000-0000-0000FB510000}"/>
    <cellStyle name="Nota 2 2 2 4 3 2 5" xfId="34230" xr:uid="{00000000-0005-0000-0000-0000FC510000}"/>
    <cellStyle name="Nota 2 2 2 4 3 2 6" xfId="37782" xr:uid="{00000000-0005-0000-0000-0000FD510000}"/>
    <cellStyle name="Nota 2 2 2 4 3 2 7" xfId="39745" xr:uid="{00000000-0005-0000-0000-0000FE510000}"/>
    <cellStyle name="Nota 2 2 2 4 3 3" xfId="13195" xr:uid="{00000000-0005-0000-0000-0000FF510000}"/>
    <cellStyle name="Nota 2 2 2 4 3 4" xfId="20193" xr:uid="{00000000-0005-0000-0000-000000520000}"/>
    <cellStyle name="Nota 2 2 2 4 3 5" xfId="27805" xr:uid="{00000000-0005-0000-0000-000001520000}"/>
    <cellStyle name="Nota 2 2 2 4 3 6" xfId="23036" xr:uid="{00000000-0005-0000-0000-000002520000}"/>
    <cellStyle name="Nota 2 2 2 4 3 7" xfId="17057" xr:uid="{00000000-0005-0000-0000-000003520000}"/>
    <cellStyle name="Nota 2 2 2 4 3 8" xfId="19555" xr:uid="{00000000-0005-0000-0000-000004520000}"/>
    <cellStyle name="Nota 2 2 2 4 3 9" xfId="33668" xr:uid="{00000000-0005-0000-0000-000005520000}"/>
    <cellStyle name="Nota 2 2 2 4 4" xfId="4479" xr:uid="{00000000-0005-0000-0000-000006520000}"/>
    <cellStyle name="Nota 2 2 2 4 4 2" xfId="7292" xr:uid="{00000000-0005-0000-0000-000007520000}"/>
    <cellStyle name="Nota 2 2 2 4 4 2 2" xfId="16445" xr:uid="{00000000-0005-0000-0000-000008520000}"/>
    <cellStyle name="Nota 2 2 2 4 4 2 3" xfId="23426" xr:uid="{00000000-0005-0000-0000-000009520000}"/>
    <cellStyle name="Nota 2 2 2 4 4 2 4" xfId="30270" xr:uid="{00000000-0005-0000-0000-00000A520000}"/>
    <cellStyle name="Nota 2 2 2 4 4 2 5" xfId="34231" xr:uid="{00000000-0005-0000-0000-00000B520000}"/>
    <cellStyle name="Nota 2 2 2 4 4 2 6" xfId="37783" xr:uid="{00000000-0005-0000-0000-00000C520000}"/>
    <cellStyle name="Nota 2 2 2 4 4 2 7" xfId="39746" xr:uid="{00000000-0005-0000-0000-00000D520000}"/>
    <cellStyle name="Nota 2 2 2 4 4 3" xfId="13633" xr:uid="{00000000-0005-0000-0000-00000E520000}"/>
    <cellStyle name="Nota 2 2 2 4 4 4" xfId="20631" xr:uid="{00000000-0005-0000-0000-00000F520000}"/>
    <cellStyle name="Nota 2 2 2 4 4 5" xfId="27596" xr:uid="{00000000-0005-0000-0000-000010520000}"/>
    <cellStyle name="Nota 2 2 2 4 4 6" xfId="28160" xr:uid="{00000000-0005-0000-0000-000011520000}"/>
    <cellStyle name="Nota 2 2 2 4 4 7" xfId="17608" xr:uid="{00000000-0005-0000-0000-000012520000}"/>
    <cellStyle name="Nota 2 2 2 4 4 8" xfId="17887" xr:uid="{00000000-0005-0000-0000-000013520000}"/>
    <cellStyle name="Nota 2 2 2 4 4 9" xfId="21332" xr:uid="{00000000-0005-0000-0000-000014520000}"/>
    <cellStyle name="Nota 2 2 2 4 5" xfId="4733" xr:uid="{00000000-0005-0000-0000-000015520000}"/>
    <cellStyle name="Nota 2 2 2 4 5 2" xfId="7293" xr:uid="{00000000-0005-0000-0000-000016520000}"/>
    <cellStyle name="Nota 2 2 2 4 5 2 2" xfId="16446" xr:uid="{00000000-0005-0000-0000-000017520000}"/>
    <cellStyle name="Nota 2 2 2 4 5 2 3" xfId="23427" xr:uid="{00000000-0005-0000-0000-000018520000}"/>
    <cellStyle name="Nota 2 2 2 4 5 2 4" xfId="30271" xr:uid="{00000000-0005-0000-0000-000019520000}"/>
    <cellStyle name="Nota 2 2 2 4 5 2 5" xfId="34232" xr:uid="{00000000-0005-0000-0000-00001A520000}"/>
    <cellStyle name="Nota 2 2 2 4 5 2 6" xfId="37784" xr:uid="{00000000-0005-0000-0000-00001B520000}"/>
    <cellStyle name="Nota 2 2 2 4 5 2 7" xfId="39747" xr:uid="{00000000-0005-0000-0000-00001C520000}"/>
    <cellStyle name="Nota 2 2 2 4 5 3" xfId="13887" xr:uid="{00000000-0005-0000-0000-00001D520000}"/>
    <cellStyle name="Nota 2 2 2 4 5 4" xfId="20885" xr:uid="{00000000-0005-0000-0000-00001E520000}"/>
    <cellStyle name="Nota 2 2 2 4 5 5" xfId="19692" xr:uid="{00000000-0005-0000-0000-00001F520000}"/>
    <cellStyle name="Nota 2 2 2 4 5 6" xfId="17218" xr:uid="{00000000-0005-0000-0000-000020520000}"/>
    <cellStyle name="Nota 2 2 2 4 5 7" xfId="25558" xr:uid="{00000000-0005-0000-0000-000021520000}"/>
    <cellStyle name="Nota 2 2 2 4 5 8" xfId="32159" xr:uid="{00000000-0005-0000-0000-000022520000}"/>
    <cellStyle name="Nota 2 2 2 4 5 9" xfId="35834" xr:uid="{00000000-0005-0000-0000-000023520000}"/>
    <cellStyle name="Nota 2 2 2 4 6" xfId="4979" xr:uid="{00000000-0005-0000-0000-000024520000}"/>
    <cellStyle name="Nota 2 2 2 4 6 2" xfId="7294" xr:uid="{00000000-0005-0000-0000-000025520000}"/>
    <cellStyle name="Nota 2 2 2 4 6 2 2" xfId="16447" xr:uid="{00000000-0005-0000-0000-000026520000}"/>
    <cellStyle name="Nota 2 2 2 4 6 2 3" xfId="23428" xr:uid="{00000000-0005-0000-0000-000027520000}"/>
    <cellStyle name="Nota 2 2 2 4 6 2 4" xfId="30272" xr:uid="{00000000-0005-0000-0000-000028520000}"/>
    <cellStyle name="Nota 2 2 2 4 6 2 5" xfId="34233" xr:uid="{00000000-0005-0000-0000-000029520000}"/>
    <cellStyle name="Nota 2 2 2 4 6 2 6" xfId="37785" xr:uid="{00000000-0005-0000-0000-00002A520000}"/>
    <cellStyle name="Nota 2 2 2 4 6 2 7" xfId="39748" xr:uid="{00000000-0005-0000-0000-00002B520000}"/>
    <cellStyle name="Nota 2 2 2 4 6 3" xfId="14133" xr:uid="{00000000-0005-0000-0000-00002C520000}"/>
    <cellStyle name="Nota 2 2 2 4 6 4" xfId="21131" xr:uid="{00000000-0005-0000-0000-00002D520000}"/>
    <cellStyle name="Nota 2 2 2 4 6 5" xfId="27350" xr:uid="{00000000-0005-0000-0000-00002E520000}"/>
    <cellStyle name="Nota 2 2 2 4 6 6" xfId="29301" xr:uid="{00000000-0005-0000-0000-00002F520000}"/>
    <cellStyle name="Nota 2 2 2 4 6 7" xfId="32025" xr:uid="{00000000-0005-0000-0000-000030520000}"/>
    <cellStyle name="Nota 2 2 2 4 6 8" xfId="35703" xr:uid="{00000000-0005-0000-0000-000031520000}"/>
    <cellStyle name="Nota 2 2 2 4 6 9" xfId="38614" xr:uid="{00000000-0005-0000-0000-000032520000}"/>
    <cellStyle name="Nota 2 2 2 4 7" xfId="7289" xr:uid="{00000000-0005-0000-0000-000033520000}"/>
    <cellStyle name="Nota 2 2 2 4 7 2" xfId="16442" xr:uid="{00000000-0005-0000-0000-000034520000}"/>
    <cellStyle name="Nota 2 2 2 4 7 3" xfId="23423" xr:uid="{00000000-0005-0000-0000-000035520000}"/>
    <cellStyle name="Nota 2 2 2 4 7 4" xfId="30267" xr:uid="{00000000-0005-0000-0000-000036520000}"/>
    <cellStyle name="Nota 2 2 2 4 7 5" xfId="34228" xr:uid="{00000000-0005-0000-0000-000037520000}"/>
    <cellStyle name="Nota 2 2 2 4 7 6" xfId="37780" xr:uid="{00000000-0005-0000-0000-000038520000}"/>
    <cellStyle name="Nota 2 2 2 4 7 7" xfId="39743" xr:uid="{00000000-0005-0000-0000-000039520000}"/>
    <cellStyle name="Nota 2 2 2 4 8" xfId="11513" xr:uid="{00000000-0005-0000-0000-00003A520000}"/>
    <cellStyle name="Nota 2 2 2 4 9" xfId="18516" xr:uid="{00000000-0005-0000-0000-00003B520000}"/>
    <cellStyle name="Nota 2 2 2 5" xfId="1689" xr:uid="{00000000-0005-0000-0000-00003C520000}"/>
    <cellStyle name="Nota 2 2 2 5 10" xfId="24486" xr:uid="{00000000-0005-0000-0000-00003D520000}"/>
    <cellStyle name="Nota 2 2 2 5 11" xfId="28453" xr:uid="{00000000-0005-0000-0000-00003E520000}"/>
    <cellStyle name="Nota 2 2 2 5 12" xfId="26447" xr:uid="{00000000-0005-0000-0000-00003F520000}"/>
    <cellStyle name="Nota 2 2 2 5 13" xfId="34908" xr:uid="{00000000-0005-0000-0000-000040520000}"/>
    <cellStyle name="Nota 2 2 2 5 14" xfId="38372" xr:uid="{00000000-0005-0000-0000-000041520000}"/>
    <cellStyle name="Nota 2 2 2 5 2" xfId="2514" xr:uid="{00000000-0005-0000-0000-000042520000}"/>
    <cellStyle name="Nota 2 2 2 5 2 2" xfId="7296" xr:uid="{00000000-0005-0000-0000-000043520000}"/>
    <cellStyle name="Nota 2 2 2 5 2 2 2" xfId="16449" xr:uid="{00000000-0005-0000-0000-000044520000}"/>
    <cellStyle name="Nota 2 2 2 5 2 2 3" xfId="23430" xr:uid="{00000000-0005-0000-0000-000045520000}"/>
    <cellStyle name="Nota 2 2 2 5 2 2 4" xfId="30274" xr:uid="{00000000-0005-0000-0000-000046520000}"/>
    <cellStyle name="Nota 2 2 2 5 2 2 5" xfId="34235" xr:uid="{00000000-0005-0000-0000-000047520000}"/>
    <cellStyle name="Nota 2 2 2 5 2 2 6" xfId="37787" xr:uid="{00000000-0005-0000-0000-000048520000}"/>
    <cellStyle name="Nota 2 2 2 5 2 2 7" xfId="39750" xr:uid="{00000000-0005-0000-0000-000049520000}"/>
    <cellStyle name="Nota 2 2 2 5 2 3" xfId="11668" xr:uid="{00000000-0005-0000-0000-00004A520000}"/>
    <cellStyle name="Nota 2 2 2 5 2 4" xfId="18671" xr:uid="{00000000-0005-0000-0000-00004B520000}"/>
    <cellStyle name="Nota 2 2 2 5 2 5" xfId="25311" xr:uid="{00000000-0005-0000-0000-00004C520000}"/>
    <cellStyle name="Nota 2 2 2 5 2 6" xfId="17870" xr:uid="{00000000-0005-0000-0000-00004D520000}"/>
    <cellStyle name="Nota 2 2 2 5 2 7" xfId="29095" xr:uid="{00000000-0005-0000-0000-00004E520000}"/>
    <cellStyle name="Nota 2 2 2 5 2 8" xfId="30878" xr:uid="{00000000-0005-0000-0000-00004F520000}"/>
    <cellStyle name="Nota 2 2 2 5 2 9" xfId="31060" xr:uid="{00000000-0005-0000-0000-000050520000}"/>
    <cellStyle name="Nota 2 2 2 5 3" xfId="3666" xr:uid="{00000000-0005-0000-0000-000051520000}"/>
    <cellStyle name="Nota 2 2 2 5 3 2" xfId="7297" xr:uid="{00000000-0005-0000-0000-000052520000}"/>
    <cellStyle name="Nota 2 2 2 5 3 2 2" xfId="16450" xr:uid="{00000000-0005-0000-0000-000053520000}"/>
    <cellStyle name="Nota 2 2 2 5 3 2 3" xfId="23431" xr:uid="{00000000-0005-0000-0000-000054520000}"/>
    <cellStyle name="Nota 2 2 2 5 3 2 4" xfId="30275" xr:uid="{00000000-0005-0000-0000-000055520000}"/>
    <cellStyle name="Nota 2 2 2 5 3 2 5" xfId="34236" xr:uid="{00000000-0005-0000-0000-000056520000}"/>
    <cellStyle name="Nota 2 2 2 5 3 2 6" xfId="37788" xr:uid="{00000000-0005-0000-0000-000057520000}"/>
    <cellStyle name="Nota 2 2 2 5 3 2 7" xfId="39751" xr:uid="{00000000-0005-0000-0000-000058520000}"/>
    <cellStyle name="Nota 2 2 2 5 3 3" xfId="12820" xr:uid="{00000000-0005-0000-0000-000059520000}"/>
    <cellStyle name="Nota 2 2 2 5 3 4" xfId="19819" xr:uid="{00000000-0005-0000-0000-00005A520000}"/>
    <cellStyle name="Nota 2 2 2 5 3 5" xfId="27996" xr:uid="{00000000-0005-0000-0000-00005B520000}"/>
    <cellStyle name="Nota 2 2 2 5 3 6" xfId="28121" xr:uid="{00000000-0005-0000-0000-00005C520000}"/>
    <cellStyle name="Nota 2 2 2 5 3 7" xfId="29554" xr:uid="{00000000-0005-0000-0000-00005D520000}"/>
    <cellStyle name="Nota 2 2 2 5 3 8" xfId="33577" xr:uid="{00000000-0005-0000-0000-00005E520000}"/>
    <cellStyle name="Nota 2 2 2 5 3 9" xfId="37245" xr:uid="{00000000-0005-0000-0000-00005F520000}"/>
    <cellStyle name="Nota 2 2 2 5 4" xfId="4173" xr:uid="{00000000-0005-0000-0000-000060520000}"/>
    <cellStyle name="Nota 2 2 2 5 4 2" xfId="7298" xr:uid="{00000000-0005-0000-0000-000061520000}"/>
    <cellStyle name="Nota 2 2 2 5 4 2 2" xfId="16451" xr:uid="{00000000-0005-0000-0000-000062520000}"/>
    <cellStyle name="Nota 2 2 2 5 4 2 3" xfId="23432" xr:uid="{00000000-0005-0000-0000-000063520000}"/>
    <cellStyle name="Nota 2 2 2 5 4 2 4" xfId="30276" xr:uid="{00000000-0005-0000-0000-000064520000}"/>
    <cellStyle name="Nota 2 2 2 5 4 2 5" xfId="34237" xr:uid="{00000000-0005-0000-0000-000065520000}"/>
    <cellStyle name="Nota 2 2 2 5 4 2 6" xfId="37789" xr:uid="{00000000-0005-0000-0000-000066520000}"/>
    <cellStyle name="Nota 2 2 2 5 4 2 7" xfId="39752" xr:uid="{00000000-0005-0000-0000-000067520000}"/>
    <cellStyle name="Nota 2 2 2 5 4 3" xfId="13327" xr:uid="{00000000-0005-0000-0000-000068520000}"/>
    <cellStyle name="Nota 2 2 2 5 4 4" xfId="20325" xr:uid="{00000000-0005-0000-0000-000069520000}"/>
    <cellStyle name="Nota 2 2 2 5 4 5" xfId="17213" xr:uid="{00000000-0005-0000-0000-00006A520000}"/>
    <cellStyle name="Nota 2 2 2 5 4 6" xfId="15448" xr:uid="{00000000-0005-0000-0000-00006B520000}"/>
    <cellStyle name="Nota 2 2 2 5 4 7" xfId="17335" xr:uid="{00000000-0005-0000-0000-00006C520000}"/>
    <cellStyle name="Nota 2 2 2 5 4 8" xfId="33383" xr:uid="{00000000-0005-0000-0000-00006D520000}"/>
    <cellStyle name="Nota 2 2 2 5 4 9" xfId="37058" xr:uid="{00000000-0005-0000-0000-00006E520000}"/>
    <cellStyle name="Nota 2 2 2 5 5" xfId="3167" xr:uid="{00000000-0005-0000-0000-00006F520000}"/>
    <cellStyle name="Nota 2 2 2 5 5 2" xfId="7299" xr:uid="{00000000-0005-0000-0000-000070520000}"/>
    <cellStyle name="Nota 2 2 2 5 5 2 2" xfId="16452" xr:uid="{00000000-0005-0000-0000-000071520000}"/>
    <cellStyle name="Nota 2 2 2 5 5 2 3" xfId="23433" xr:uid="{00000000-0005-0000-0000-000072520000}"/>
    <cellStyle name="Nota 2 2 2 5 5 2 4" xfId="30277" xr:uid="{00000000-0005-0000-0000-000073520000}"/>
    <cellStyle name="Nota 2 2 2 5 5 2 5" xfId="34238" xr:uid="{00000000-0005-0000-0000-000074520000}"/>
    <cellStyle name="Nota 2 2 2 5 5 2 6" xfId="37790" xr:uid="{00000000-0005-0000-0000-000075520000}"/>
    <cellStyle name="Nota 2 2 2 5 5 2 7" xfId="39753" xr:uid="{00000000-0005-0000-0000-000076520000}"/>
    <cellStyle name="Nota 2 2 2 5 5 3" xfId="12321" xr:uid="{00000000-0005-0000-0000-000077520000}"/>
    <cellStyle name="Nota 2 2 2 5 5 4" xfId="19324" xr:uid="{00000000-0005-0000-0000-000078520000}"/>
    <cellStyle name="Nota 2 2 2 5 5 5" xfId="17670" xr:uid="{00000000-0005-0000-0000-000079520000}"/>
    <cellStyle name="Nota 2 2 2 5 5 6" xfId="23345" xr:uid="{00000000-0005-0000-0000-00007A520000}"/>
    <cellStyle name="Nota 2 2 2 5 5 7" xfId="29757" xr:uid="{00000000-0005-0000-0000-00007B520000}"/>
    <cellStyle name="Nota 2 2 2 5 5 8" xfId="33733" xr:uid="{00000000-0005-0000-0000-00007C520000}"/>
    <cellStyle name="Nota 2 2 2 5 5 9" xfId="37295" xr:uid="{00000000-0005-0000-0000-00007D520000}"/>
    <cellStyle name="Nota 2 2 2 5 6" xfId="4330" xr:uid="{00000000-0005-0000-0000-00007E520000}"/>
    <cellStyle name="Nota 2 2 2 5 6 2" xfId="7300" xr:uid="{00000000-0005-0000-0000-00007F520000}"/>
    <cellStyle name="Nota 2 2 2 5 6 2 2" xfId="16453" xr:uid="{00000000-0005-0000-0000-000080520000}"/>
    <cellStyle name="Nota 2 2 2 5 6 2 3" xfId="23434" xr:uid="{00000000-0005-0000-0000-000081520000}"/>
    <cellStyle name="Nota 2 2 2 5 6 2 4" xfId="30278" xr:uid="{00000000-0005-0000-0000-000082520000}"/>
    <cellStyle name="Nota 2 2 2 5 6 2 5" xfId="34239" xr:uid="{00000000-0005-0000-0000-000083520000}"/>
    <cellStyle name="Nota 2 2 2 5 6 2 6" xfId="37791" xr:uid="{00000000-0005-0000-0000-000084520000}"/>
    <cellStyle name="Nota 2 2 2 5 6 2 7" xfId="39754" xr:uid="{00000000-0005-0000-0000-000085520000}"/>
    <cellStyle name="Nota 2 2 2 5 6 3" xfId="13484" xr:uid="{00000000-0005-0000-0000-000086520000}"/>
    <cellStyle name="Nota 2 2 2 5 6 4" xfId="20482" xr:uid="{00000000-0005-0000-0000-000087520000}"/>
    <cellStyle name="Nota 2 2 2 5 6 5" xfId="24738" xr:uid="{00000000-0005-0000-0000-000088520000}"/>
    <cellStyle name="Nota 2 2 2 5 6 6" xfId="9533" xr:uid="{00000000-0005-0000-0000-000089520000}"/>
    <cellStyle name="Nota 2 2 2 5 6 7" xfId="25591" xr:uid="{00000000-0005-0000-0000-00008A520000}"/>
    <cellStyle name="Nota 2 2 2 5 6 8" xfId="30948" xr:uid="{00000000-0005-0000-0000-00008B520000}"/>
    <cellStyle name="Nota 2 2 2 5 6 9" xfId="19478" xr:uid="{00000000-0005-0000-0000-00008C520000}"/>
    <cellStyle name="Nota 2 2 2 5 7" xfId="7295" xr:uid="{00000000-0005-0000-0000-00008D520000}"/>
    <cellStyle name="Nota 2 2 2 5 7 2" xfId="16448" xr:uid="{00000000-0005-0000-0000-00008E520000}"/>
    <cellStyle name="Nota 2 2 2 5 7 3" xfId="23429" xr:uid="{00000000-0005-0000-0000-00008F520000}"/>
    <cellStyle name="Nota 2 2 2 5 7 4" xfId="30273" xr:uid="{00000000-0005-0000-0000-000090520000}"/>
    <cellStyle name="Nota 2 2 2 5 7 5" xfId="34234" xr:uid="{00000000-0005-0000-0000-000091520000}"/>
    <cellStyle name="Nota 2 2 2 5 7 6" xfId="37786" xr:uid="{00000000-0005-0000-0000-000092520000}"/>
    <cellStyle name="Nota 2 2 2 5 7 7" xfId="39749" xr:uid="{00000000-0005-0000-0000-000093520000}"/>
    <cellStyle name="Nota 2 2 2 5 8" xfId="10843" xr:uid="{00000000-0005-0000-0000-000094520000}"/>
    <cellStyle name="Nota 2 2 2 5 9" xfId="9730" xr:uid="{00000000-0005-0000-0000-000095520000}"/>
    <cellStyle name="Nota 2 2 2 6" xfId="1640" xr:uid="{00000000-0005-0000-0000-000096520000}"/>
    <cellStyle name="Nota 2 2 2 6 10" xfId="29056" xr:uid="{00000000-0005-0000-0000-000097520000}"/>
    <cellStyle name="Nota 2 2 2 6 11" xfId="31002" xr:uid="{00000000-0005-0000-0000-000098520000}"/>
    <cellStyle name="Nota 2 2 2 6 12" xfId="9303" xr:uid="{00000000-0005-0000-0000-000099520000}"/>
    <cellStyle name="Nota 2 2 2 6 13" xfId="31062" xr:uid="{00000000-0005-0000-0000-00009A520000}"/>
    <cellStyle name="Nota 2 2 2 6 2" xfId="3513" xr:uid="{00000000-0005-0000-0000-00009B520000}"/>
    <cellStyle name="Nota 2 2 2 6 2 2" xfId="7302" xr:uid="{00000000-0005-0000-0000-00009C520000}"/>
    <cellStyle name="Nota 2 2 2 6 2 2 2" xfId="16455" xr:uid="{00000000-0005-0000-0000-00009D520000}"/>
    <cellStyle name="Nota 2 2 2 6 2 2 3" xfId="23436" xr:uid="{00000000-0005-0000-0000-00009E520000}"/>
    <cellStyle name="Nota 2 2 2 6 2 2 4" xfId="30280" xr:uid="{00000000-0005-0000-0000-00009F520000}"/>
    <cellStyle name="Nota 2 2 2 6 2 2 5" xfId="34241" xr:uid="{00000000-0005-0000-0000-0000A0520000}"/>
    <cellStyle name="Nota 2 2 2 6 2 2 6" xfId="37793" xr:uid="{00000000-0005-0000-0000-0000A1520000}"/>
    <cellStyle name="Nota 2 2 2 6 2 2 7" xfId="39756" xr:uid="{00000000-0005-0000-0000-0000A2520000}"/>
    <cellStyle name="Nota 2 2 2 6 2 3" xfId="12667" xr:uid="{00000000-0005-0000-0000-0000A3520000}"/>
    <cellStyle name="Nota 2 2 2 6 2 4" xfId="19668" xr:uid="{00000000-0005-0000-0000-0000A4520000}"/>
    <cellStyle name="Nota 2 2 2 6 2 5" xfId="21218" xr:uid="{00000000-0005-0000-0000-0000A5520000}"/>
    <cellStyle name="Nota 2 2 2 6 2 6" xfId="26523" xr:uid="{00000000-0005-0000-0000-0000A6520000}"/>
    <cellStyle name="Nota 2 2 2 6 2 7" xfId="29616" xr:uid="{00000000-0005-0000-0000-0000A7520000}"/>
    <cellStyle name="Nota 2 2 2 6 2 8" xfId="33603" xr:uid="{00000000-0005-0000-0000-0000A8520000}"/>
    <cellStyle name="Nota 2 2 2 6 2 9" xfId="37265" xr:uid="{00000000-0005-0000-0000-0000A9520000}"/>
    <cellStyle name="Nota 2 2 2 6 3" xfId="2905" xr:uid="{00000000-0005-0000-0000-0000AA520000}"/>
    <cellStyle name="Nota 2 2 2 6 3 2" xfId="7303" xr:uid="{00000000-0005-0000-0000-0000AB520000}"/>
    <cellStyle name="Nota 2 2 2 6 3 2 2" xfId="16456" xr:uid="{00000000-0005-0000-0000-0000AC520000}"/>
    <cellStyle name="Nota 2 2 2 6 3 2 3" xfId="23437" xr:uid="{00000000-0005-0000-0000-0000AD520000}"/>
    <cellStyle name="Nota 2 2 2 6 3 2 4" xfId="30281" xr:uid="{00000000-0005-0000-0000-0000AE520000}"/>
    <cellStyle name="Nota 2 2 2 6 3 2 5" xfId="34242" xr:uid="{00000000-0005-0000-0000-0000AF520000}"/>
    <cellStyle name="Nota 2 2 2 6 3 2 6" xfId="37794" xr:uid="{00000000-0005-0000-0000-0000B0520000}"/>
    <cellStyle name="Nota 2 2 2 6 3 2 7" xfId="39757" xr:uid="{00000000-0005-0000-0000-0000B1520000}"/>
    <cellStyle name="Nota 2 2 2 6 3 3" xfId="12059" xr:uid="{00000000-0005-0000-0000-0000B2520000}"/>
    <cellStyle name="Nota 2 2 2 6 3 4" xfId="19062" xr:uid="{00000000-0005-0000-0000-0000B3520000}"/>
    <cellStyle name="Nota 2 2 2 6 3 5" xfId="17740" xr:uid="{00000000-0005-0000-0000-0000B4520000}"/>
    <cellStyle name="Nota 2 2 2 6 3 6" xfId="24557" xr:uid="{00000000-0005-0000-0000-0000B5520000}"/>
    <cellStyle name="Nota 2 2 2 6 3 7" xfId="29006" xr:uid="{00000000-0005-0000-0000-0000B6520000}"/>
    <cellStyle name="Nota 2 2 2 6 3 8" xfId="31105" xr:uid="{00000000-0005-0000-0000-0000B7520000}"/>
    <cellStyle name="Nota 2 2 2 6 3 9" xfId="34993" xr:uid="{00000000-0005-0000-0000-0000B8520000}"/>
    <cellStyle name="Nota 2 2 2 6 4" xfId="3065" xr:uid="{00000000-0005-0000-0000-0000B9520000}"/>
    <cellStyle name="Nota 2 2 2 6 4 2" xfId="7304" xr:uid="{00000000-0005-0000-0000-0000BA520000}"/>
    <cellStyle name="Nota 2 2 2 6 4 2 2" xfId="16457" xr:uid="{00000000-0005-0000-0000-0000BB520000}"/>
    <cellStyle name="Nota 2 2 2 6 4 2 3" xfId="23438" xr:uid="{00000000-0005-0000-0000-0000BC520000}"/>
    <cellStyle name="Nota 2 2 2 6 4 2 4" xfId="30282" xr:uid="{00000000-0005-0000-0000-0000BD520000}"/>
    <cellStyle name="Nota 2 2 2 6 4 2 5" xfId="34243" xr:uid="{00000000-0005-0000-0000-0000BE520000}"/>
    <cellStyle name="Nota 2 2 2 6 4 2 6" xfId="37795" xr:uid="{00000000-0005-0000-0000-0000BF520000}"/>
    <cellStyle name="Nota 2 2 2 6 4 2 7" xfId="39758" xr:uid="{00000000-0005-0000-0000-0000C0520000}"/>
    <cellStyle name="Nota 2 2 2 6 4 3" xfId="12219" xr:uid="{00000000-0005-0000-0000-0000C1520000}"/>
    <cellStyle name="Nota 2 2 2 6 4 4" xfId="19222" xr:uid="{00000000-0005-0000-0000-0000C2520000}"/>
    <cellStyle name="Nota 2 2 2 6 4 5" xfId="28282" xr:uid="{00000000-0005-0000-0000-0000C3520000}"/>
    <cellStyle name="Nota 2 2 2 6 4 6" xfId="25143" xr:uid="{00000000-0005-0000-0000-0000C4520000}"/>
    <cellStyle name="Nota 2 2 2 6 4 7" xfId="10066" xr:uid="{00000000-0005-0000-0000-0000C5520000}"/>
    <cellStyle name="Nota 2 2 2 6 4 8" xfId="31573" xr:uid="{00000000-0005-0000-0000-0000C6520000}"/>
    <cellStyle name="Nota 2 2 2 6 4 9" xfId="35283" xr:uid="{00000000-0005-0000-0000-0000C7520000}"/>
    <cellStyle name="Nota 2 2 2 6 5" xfId="3771" xr:uid="{00000000-0005-0000-0000-0000C8520000}"/>
    <cellStyle name="Nota 2 2 2 6 5 2" xfId="7305" xr:uid="{00000000-0005-0000-0000-0000C9520000}"/>
    <cellStyle name="Nota 2 2 2 6 5 2 2" xfId="16458" xr:uid="{00000000-0005-0000-0000-0000CA520000}"/>
    <cellStyle name="Nota 2 2 2 6 5 2 3" xfId="23439" xr:uid="{00000000-0005-0000-0000-0000CB520000}"/>
    <cellStyle name="Nota 2 2 2 6 5 2 4" xfId="30283" xr:uid="{00000000-0005-0000-0000-0000CC520000}"/>
    <cellStyle name="Nota 2 2 2 6 5 2 5" xfId="34244" xr:uid="{00000000-0005-0000-0000-0000CD520000}"/>
    <cellStyle name="Nota 2 2 2 6 5 2 6" xfId="37796" xr:uid="{00000000-0005-0000-0000-0000CE520000}"/>
    <cellStyle name="Nota 2 2 2 6 5 2 7" xfId="39759" xr:uid="{00000000-0005-0000-0000-0000CF520000}"/>
    <cellStyle name="Nota 2 2 2 6 5 3" xfId="12925" xr:uid="{00000000-0005-0000-0000-0000D0520000}"/>
    <cellStyle name="Nota 2 2 2 6 5 4" xfId="19924" xr:uid="{00000000-0005-0000-0000-0000D1520000}"/>
    <cellStyle name="Nota 2 2 2 6 5 5" xfId="25291" xr:uid="{00000000-0005-0000-0000-0000D2520000}"/>
    <cellStyle name="Nota 2 2 2 6 5 6" xfId="26586" xr:uid="{00000000-0005-0000-0000-0000D3520000}"/>
    <cellStyle name="Nota 2 2 2 6 5 7" xfId="19380" xr:uid="{00000000-0005-0000-0000-0000D4520000}"/>
    <cellStyle name="Nota 2 2 2 6 5 8" xfId="31642" xr:uid="{00000000-0005-0000-0000-0000D5520000}"/>
    <cellStyle name="Nota 2 2 2 6 5 9" xfId="35322" xr:uid="{00000000-0005-0000-0000-0000D6520000}"/>
    <cellStyle name="Nota 2 2 2 6 6" xfId="7301" xr:uid="{00000000-0005-0000-0000-0000D7520000}"/>
    <cellStyle name="Nota 2 2 2 6 6 2" xfId="16454" xr:uid="{00000000-0005-0000-0000-0000D8520000}"/>
    <cellStyle name="Nota 2 2 2 6 6 3" xfId="23435" xr:uid="{00000000-0005-0000-0000-0000D9520000}"/>
    <cellStyle name="Nota 2 2 2 6 6 4" xfId="30279" xr:uid="{00000000-0005-0000-0000-0000DA520000}"/>
    <cellStyle name="Nota 2 2 2 6 6 5" xfId="34240" xr:uid="{00000000-0005-0000-0000-0000DB520000}"/>
    <cellStyle name="Nota 2 2 2 6 6 6" xfId="37792" xr:uid="{00000000-0005-0000-0000-0000DC520000}"/>
    <cellStyle name="Nota 2 2 2 6 6 7" xfId="39755" xr:uid="{00000000-0005-0000-0000-0000DD520000}"/>
    <cellStyle name="Nota 2 2 2 6 7" xfId="10794" xr:uid="{00000000-0005-0000-0000-0000DE520000}"/>
    <cellStyle name="Nota 2 2 2 6 8" xfId="9829" xr:uid="{00000000-0005-0000-0000-0000DF520000}"/>
    <cellStyle name="Nota 2 2 2 6 9" xfId="28682" xr:uid="{00000000-0005-0000-0000-0000E0520000}"/>
    <cellStyle name="Nota 2 2 2 7" xfId="2468" xr:uid="{00000000-0005-0000-0000-0000E1520000}"/>
    <cellStyle name="Nota 2 2 2 7 2" xfId="7306" xr:uid="{00000000-0005-0000-0000-0000E2520000}"/>
    <cellStyle name="Nota 2 2 2 7 2 2" xfId="16459" xr:uid="{00000000-0005-0000-0000-0000E3520000}"/>
    <cellStyle name="Nota 2 2 2 7 2 3" xfId="23440" xr:uid="{00000000-0005-0000-0000-0000E4520000}"/>
    <cellStyle name="Nota 2 2 2 7 2 4" xfId="30284" xr:uid="{00000000-0005-0000-0000-0000E5520000}"/>
    <cellStyle name="Nota 2 2 2 7 2 5" xfId="34245" xr:uid="{00000000-0005-0000-0000-0000E6520000}"/>
    <cellStyle name="Nota 2 2 2 7 2 6" xfId="37797" xr:uid="{00000000-0005-0000-0000-0000E7520000}"/>
    <cellStyle name="Nota 2 2 2 7 2 7" xfId="39760" xr:uid="{00000000-0005-0000-0000-0000E8520000}"/>
    <cellStyle name="Nota 2 2 2 7 3" xfId="11622" xr:uid="{00000000-0005-0000-0000-0000E9520000}"/>
    <cellStyle name="Nota 2 2 2 7 4" xfId="18625" xr:uid="{00000000-0005-0000-0000-0000EA520000}"/>
    <cellStyle name="Nota 2 2 2 7 5" xfId="17463" xr:uid="{00000000-0005-0000-0000-0000EB520000}"/>
    <cellStyle name="Nota 2 2 2 7 6" xfId="23008" xr:uid="{00000000-0005-0000-0000-0000EC520000}"/>
    <cellStyle name="Nota 2 2 2 7 7" xfId="30097" xr:uid="{00000000-0005-0000-0000-0000ED520000}"/>
    <cellStyle name="Nota 2 2 2 7 8" xfId="34074" xr:uid="{00000000-0005-0000-0000-0000EE520000}"/>
    <cellStyle name="Nota 2 2 2 7 9" xfId="37636" xr:uid="{00000000-0005-0000-0000-0000EF520000}"/>
    <cellStyle name="Nota 2 2 2 8" xfId="3044" xr:uid="{00000000-0005-0000-0000-0000F0520000}"/>
    <cellStyle name="Nota 2 2 2 8 2" xfId="7307" xr:uid="{00000000-0005-0000-0000-0000F1520000}"/>
    <cellStyle name="Nota 2 2 2 8 2 2" xfId="16460" xr:uid="{00000000-0005-0000-0000-0000F2520000}"/>
    <cellStyle name="Nota 2 2 2 8 2 3" xfId="23441" xr:uid="{00000000-0005-0000-0000-0000F3520000}"/>
    <cellStyle name="Nota 2 2 2 8 2 4" xfId="30285" xr:uid="{00000000-0005-0000-0000-0000F4520000}"/>
    <cellStyle name="Nota 2 2 2 8 2 5" xfId="34246" xr:uid="{00000000-0005-0000-0000-0000F5520000}"/>
    <cellStyle name="Nota 2 2 2 8 2 6" xfId="37798" xr:uid="{00000000-0005-0000-0000-0000F6520000}"/>
    <cellStyle name="Nota 2 2 2 8 2 7" xfId="39761" xr:uid="{00000000-0005-0000-0000-0000F7520000}"/>
    <cellStyle name="Nota 2 2 2 8 3" xfId="12198" xr:uid="{00000000-0005-0000-0000-0000F8520000}"/>
    <cellStyle name="Nota 2 2 2 8 4" xfId="19201" xr:uid="{00000000-0005-0000-0000-0000F9520000}"/>
    <cellStyle name="Nota 2 2 2 8 5" xfId="28286" xr:uid="{00000000-0005-0000-0000-0000FA520000}"/>
    <cellStyle name="Nota 2 2 2 8 6" xfId="26416" xr:uid="{00000000-0005-0000-0000-0000FB520000}"/>
    <cellStyle name="Nota 2 2 2 8 7" xfId="15528" xr:uid="{00000000-0005-0000-0000-0000FC520000}"/>
    <cellStyle name="Nota 2 2 2 8 8" xfId="9456" xr:uid="{00000000-0005-0000-0000-0000FD520000}"/>
    <cellStyle name="Nota 2 2 2 8 9" xfId="31194" xr:uid="{00000000-0005-0000-0000-0000FE520000}"/>
    <cellStyle name="Nota 2 2 2 9" xfId="3788" xr:uid="{00000000-0005-0000-0000-0000FF520000}"/>
    <cellStyle name="Nota 2 2 2 9 2" xfId="7308" xr:uid="{00000000-0005-0000-0000-000000530000}"/>
    <cellStyle name="Nota 2 2 2 9 2 2" xfId="16461" xr:uid="{00000000-0005-0000-0000-000001530000}"/>
    <cellStyle name="Nota 2 2 2 9 2 3" xfId="23442" xr:uid="{00000000-0005-0000-0000-000002530000}"/>
    <cellStyle name="Nota 2 2 2 9 2 4" xfId="30286" xr:uid="{00000000-0005-0000-0000-000003530000}"/>
    <cellStyle name="Nota 2 2 2 9 2 5" xfId="34247" xr:uid="{00000000-0005-0000-0000-000004530000}"/>
    <cellStyle name="Nota 2 2 2 9 2 6" xfId="37799" xr:uid="{00000000-0005-0000-0000-000005530000}"/>
    <cellStyle name="Nota 2 2 2 9 2 7" xfId="39762" xr:uid="{00000000-0005-0000-0000-000006530000}"/>
    <cellStyle name="Nota 2 2 2 9 3" xfId="12942" xr:uid="{00000000-0005-0000-0000-000007530000}"/>
    <cellStyle name="Nota 2 2 2 9 4" xfId="19941" xr:uid="{00000000-0005-0000-0000-000008530000}"/>
    <cellStyle name="Nota 2 2 2 9 5" xfId="27936" xr:uid="{00000000-0005-0000-0000-000009530000}"/>
    <cellStyle name="Nota 2 2 2 9 6" xfId="24164" xr:uid="{00000000-0005-0000-0000-00000A530000}"/>
    <cellStyle name="Nota 2 2 2 9 7" xfId="9457" xr:uid="{00000000-0005-0000-0000-00000B530000}"/>
    <cellStyle name="Nota 2 2 2 9 8" xfId="10078" xr:uid="{00000000-0005-0000-0000-00000C530000}"/>
    <cellStyle name="Nota 2 2 2 9 9" xfId="34847" xr:uid="{00000000-0005-0000-0000-00000D530000}"/>
    <cellStyle name="Nota 2 2 20" xfId="38444" xr:uid="{00000000-0005-0000-0000-00000E530000}"/>
    <cellStyle name="Nota 2 2 3" xfId="2244" xr:uid="{00000000-0005-0000-0000-00000F530000}"/>
    <cellStyle name="Nota 2 2 3 10" xfId="22910" xr:uid="{00000000-0005-0000-0000-000010530000}"/>
    <cellStyle name="Nota 2 2 3 11" xfId="25065" xr:uid="{00000000-0005-0000-0000-000011530000}"/>
    <cellStyle name="Nota 2 2 3 12" xfId="25681" xr:uid="{00000000-0005-0000-0000-000012530000}"/>
    <cellStyle name="Nota 2 2 3 13" xfId="31462" xr:uid="{00000000-0005-0000-0000-000013530000}"/>
    <cellStyle name="Nota 2 2 3 14" xfId="35172" xr:uid="{00000000-0005-0000-0000-000014530000}"/>
    <cellStyle name="Nota 2 2 3 2" xfId="2644" xr:uid="{00000000-0005-0000-0000-000015530000}"/>
    <cellStyle name="Nota 2 2 3 2 2" xfId="7310" xr:uid="{00000000-0005-0000-0000-000016530000}"/>
    <cellStyle name="Nota 2 2 3 2 2 2" xfId="16463" xr:uid="{00000000-0005-0000-0000-000017530000}"/>
    <cellStyle name="Nota 2 2 3 2 2 3" xfId="23444" xr:uid="{00000000-0005-0000-0000-000018530000}"/>
    <cellStyle name="Nota 2 2 3 2 2 4" xfId="30288" xr:uid="{00000000-0005-0000-0000-000019530000}"/>
    <cellStyle name="Nota 2 2 3 2 2 5" xfId="34249" xr:uid="{00000000-0005-0000-0000-00001A530000}"/>
    <cellStyle name="Nota 2 2 3 2 2 6" xfId="37801" xr:uid="{00000000-0005-0000-0000-00001B530000}"/>
    <cellStyle name="Nota 2 2 3 2 2 7" xfId="39764" xr:uid="{00000000-0005-0000-0000-00001C530000}"/>
    <cellStyle name="Nota 2 2 3 2 3" xfId="11798" xr:uid="{00000000-0005-0000-0000-00001D530000}"/>
    <cellStyle name="Nota 2 2 3 2 4" xfId="18801" xr:uid="{00000000-0005-0000-0000-00001E530000}"/>
    <cellStyle name="Nota 2 2 3 2 5" xfId="18034" xr:uid="{00000000-0005-0000-0000-00001F530000}"/>
    <cellStyle name="Nota 2 2 3 2 6" xfId="26285" xr:uid="{00000000-0005-0000-0000-000020530000}"/>
    <cellStyle name="Nota 2 2 3 2 7" xfId="22640" xr:uid="{00000000-0005-0000-0000-000021530000}"/>
    <cellStyle name="Nota 2 2 3 2 8" xfId="29643" xr:uid="{00000000-0005-0000-0000-000022530000}"/>
    <cellStyle name="Nota 2 2 3 2 9" xfId="33629" xr:uid="{00000000-0005-0000-0000-000023530000}"/>
    <cellStyle name="Nota 2 2 3 3" xfId="3926" xr:uid="{00000000-0005-0000-0000-000024530000}"/>
    <cellStyle name="Nota 2 2 3 3 2" xfId="7311" xr:uid="{00000000-0005-0000-0000-000025530000}"/>
    <cellStyle name="Nota 2 2 3 3 2 2" xfId="16464" xr:uid="{00000000-0005-0000-0000-000026530000}"/>
    <cellStyle name="Nota 2 2 3 3 2 3" xfId="23445" xr:uid="{00000000-0005-0000-0000-000027530000}"/>
    <cellStyle name="Nota 2 2 3 3 2 4" xfId="30289" xr:uid="{00000000-0005-0000-0000-000028530000}"/>
    <cellStyle name="Nota 2 2 3 3 2 5" xfId="34250" xr:uid="{00000000-0005-0000-0000-000029530000}"/>
    <cellStyle name="Nota 2 2 3 3 2 6" xfId="37802" xr:uid="{00000000-0005-0000-0000-00002A530000}"/>
    <cellStyle name="Nota 2 2 3 3 2 7" xfId="39765" xr:uid="{00000000-0005-0000-0000-00002B530000}"/>
    <cellStyle name="Nota 2 2 3 3 3" xfId="13080" xr:uid="{00000000-0005-0000-0000-00002C530000}"/>
    <cellStyle name="Nota 2 2 3 3 4" xfId="20078" xr:uid="{00000000-0005-0000-0000-00002D530000}"/>
    <cellStyle name="Nota 2 2 3 3 5" xfId="27867" xr:uid="{00000000-0005-0000-0000-00002E530000}"/>
    <cellStyle name="Nota 2 2 3 3 6" xfId="25357" xr:uid="{00000000-0005-0000-0000-00002F530000}"/>
    <cellStyle name="Nota 2 2 3 3 7" xfId="10279" xr:uid="{00000000-0005-0000-0000-000030530000}"/>
    <cellStyle name="Nota 2 2 3 3 8" xfId="33463" xr:uid="{00000000-0005-0000-0000-000031530000}"/>
    <cellStyle name="Nota 2 2 3 3 9" xfId="37137" xr:uid="{00000000-0005-0000-0000-000032530000}"/>
    <cellStyle name="Nota 2 2 3 4" xfId="4364" xr:uid="{00000000-0005-0000-0000-000033530000}"/>
    <cellStyle name="Nota 2 2 3 4 2" xfId="7312" xr:uid="{00000000-0005-0000-0000-000034530000}"/>
    <cellStyle name="Nota 2 2 3 4 2 2" xfId="16465" xr:uid="{00000000-0005-0000-0000-000035530000}"/>
    <cellStyle name="Nota 2 2 3 4 2 3" xfId="23446" xr:uid="{00000000-0005-0000-0000-000036530000}"/>
    <cellStyle name="Nota 2 2 3 4 2 4" xfId="30290" xr:uid="{00000000-0005-0000-0000-000037530000}"/>
    <cellStyle name="Nota 2 2 3 4 2 5" xfId="34251" xr:uid="{00000000-0005-0000-0000-000038530000}"/>
    <cellStyle name="Nota 2 2 3 4 2 6" xfId="37803" xr:uid="{00000000-0005-0000-0000-000039530000}"/>
    <cellStyle name="Nota 2 2 3 4 2 7" xfId="39766" xr:uid="{00000000-0005-0000-0000-00003A530000}"/>
    <cellStyle name="Nota 2 2 3 4 3" xfId="13518" xr:uid="{00000000-0005-0000-0000-00003B530000}"/>
    <cellStyle name="Nota 2 2 3 4 4" xfId="20516" xr:uid="{00000000-0005-0000-0000-00003C530000}"/>
    <cellStyle name="Nota 2 2 3 4 5" xfId="27653" xr:uid="{00000000-0005-0000-0000-00003D530000}"/>
    <cellStyle name="Nota 2 2 3 4 6" xfId="17340" xr:uid="{00000000-0005-0000-0000-00003E530000}"/>
    <cellStyle name="Nota 2 2 3 4 7" xfId="24121" xr:uid="{00000000-0005-0000-0000-00003F530000}"/>
    <cellStyle name="Nota 2 2 3 4 8" xfId="18262" xr:uid="{00000000-0005-0000-0000-000040530000}"/>
    <cellStyle name="Nota 2 2 3 4 9" xfId="31253" xr:uid="{00000000-0005-0000-0000-000041530000}"/>
    <cellStyle name="Nota 2 2 3 5" xfId="4618" xr:uid="{00000000-0005-0000-0000-000042530000}"/>
    <cellStyle name="Nota 2 2 3 5 2" xfId="7313" xr:uid="{00000000-0005-0000-0000-000043530000}"/>
    <cellStyle name="Nota 2 2 3 5 2 2" xfId="16466" xr:uid="{00000000-0005-0000-0000-000044530000}"/>
    <cellStyle name="Nota 2 2 3 5 2 3" xfId="23447" xr:uid="{00000000-0005-0000-0000-000045530000}"/>
    <cellStyle name="Nota 2 2 3 5 2 4" xfId="30291" xr:uid="{00000000-0005-0000-0000-000046530000}"/>
    <cellStyle name="Nota 2 2 3 5 2 5" xfId="34252" xr:uid="{00000000-0005-0000-0000-000047530000}"/>
    <cellStyle name="Nota 2 2 3 5 2 6" xfId="37804" xr:uid="{00000000-0005-0000-0000-000048530000}"/>
    <cellStyle name="Nota 2 2 3 5 2 7" xfId="39767" xr:uid="{00000000-0005-0000-0000-000049530000}"/>
    <cellStyle name="Nota 2 2 3 5 3" xfId="13772" xr:uid="{00000000-0005-0000-0000-00004A530000}"/>
    <cellStyle name="Nota 2 2 3 5 4" xfId="20770" xr:uid="{00000000-0005-0000-0000-00004B530000}"/>
    <cellStyle name="Nota 2 2 3 5 5" xfId="22767" xr:uid="{00000000-0005-0000-0000-00004C530000}"/>
    <cellStyle name="Nota 2 2 3 5 6" xfId="29440" xr:uid="{00000000-0005-0000-0000-00004D530000}"/>
    <cellStyle name="Nota 2 2 3 5 7" xfId="21284" xr:uid="{00000000-0005-0000-0000-00004E530000}"/>
    <cellStyle name="Nota 2 2 3 5 8" xfId="25145" xr:uid="{00000000-0005-0000-0000-00004F530000}"/>
    <cellStyle name="Nota 2 2 3 5 9" xfId="34889" xr:uid="{00000000-0005-0000-0000-000050530000}"/>
    <cellStyle name="Nota 2 2 3 6" xfId="4864" xr:uid="{00000000-0005-0000-0000-000051530000}"/>
    <cellStyle name="Nota 2 2 3 6 2" xfId="7314" xr:uid="{00000000-0005-0000-0000-000052530000}"/>
    <cellStyle name="Nota 2 2 3 6 2 2" xfId="16467" xr:uid="{00000000-0005-0000-0000-000053530000}"/>
    <cellStyle name="Nota 2 2 3 6 2 3" xfId="23448" xr:uid="{00000000-0005-0000-0000-000054530000}"/>
    <cellStyle name="Nota 2 2 3 6 2 4" xfId="30292" xr:uid="{00000000-0005-0000-0000-000055530000}"/>
    <cellStyle name="Nota 2 2 3 6 2 5" xfId="34253" xr:uid="{00000000-0005-0000-0000-000056530000}"/>
    <cellStyle name="Nota 2 2 3 6 2 6" xfId="37805" xr:uid="{00000000-0005-0000-0000-000057530000}"/>
    <cellStyle name="Nota 2 2 3 6 2 7" xfId="39768" xr:uid="{00000000-0005-0000-0000-000058530000}"/>
    <cellStyle name="Nota 2 2 3 6 3" xfId="14018" xr:uid="{00000000-0005-0000-0000-000059530000}"/>
    <cellStyle name="Nota 2 2 3 6 4" xfId="21016" xr:uid="{00000000-0005-0000-0000-00005A530000}"/>
    <cellStyle name="Nota 2 2 3 6 5" xfId="27406" xr:uid="{00000000-0005-0000-0000-00005B530000}"/>
    <cellStyle name="Nota 2 2 3 6 6" xfId="28870" xr:uid="{00000000-0005-0000-0000-00005C530000}"/>
    <cellStyle name="Nota 2 2 3 6 7" xfId="29395" xr:uid="{00000000-0005-0000-0000-00005D530000}"/>
    <cellStyle name="Nota 2 2 3 6 8" xfId="35588" xr:uid="{00000000-0005-0000-0000-00005E530000}"/>
    <cellStyle name="Nota 2 2 3 6 9" xfId="38499" xr:uid="{00000000-0005-0000-0000-00005F530000}"/>
    <cellStyle name="Nota 2 2 3 7" xfId="7309" xr:uid="{00000000-0005-0000-0000-000060530000}"/>
    <cellStyle name="Nota 2 2 3 7 2" xfId="16462" xr:uid="{00000000-0005-0000-0000-000061530000}"/>
    <cellStyle name="Nota 2 2 3 7 3" xfId="23443" xr:uid="{00000000-0005-0000-0000-000062530000}"/>
    <cellStyle name="Nota 2 2 3 7 4" xfId="30287" xr:uid="{00000000-0005-0000-0000-000063530000}"/>
    <cellStyle name="Nota 2 2 3 7 5" xfId="34248" xr:uid="{00000000-0005-0000-0000-000064530000}"/>
    <cellStyle name="Nota 2 2 3 7 6" xfId="37800" xr:uid="{00000000-0005-0000-0000-000065530000}"/>
    <cellStyle name="Nota 2 2 3 7 7" xfId="39763" xr:uid="{00000000-0005-0000-0000-000066530000}"/>
    <cellStyle name="Nota 2 2 3 8" xfId="11398" xr:uid="{00000000-0005-0000-0000-000067530000}"/>
    <cellStyle name="Nota 2 2 3 9" xfId="18401" xr:uid="{00000000-0005-0000-0000-000068530000}"/>
    <cellStyle name="Nota 2 2 4" xfId="2096" xr:uid="{00000000-0005-0000-0000-000069530000}"/>
    <cellStyle name="Nota 2 2 4 10" xfId="24588" xr:uid="{00000000-0005-0000-0000-00006A530000}"/>
    <cellStyle name="Nota 2 2 4 11" xfId="28753" xr:uid="{00000000-0005-0000-0000-00006B530000}"/>
    <cellStyle name="Nota 2 2 4 12" xfId="25433" xr:uid="{00000000-0005-0000-0000-00006C530000}"/>
    <cellStyle name="Nota 2 2 4 13" xfId="34783" xr:uid="{00000000-0005-0000-0000-00006D530000}"/>
    <cellStyle name="Nota 2 2 4 14" xfId="38335" xr:uid="{00000000-0005-0000-0000-00006E530000}"/>
    <cellStyle name="Nota 2 2 4 2" xfId="2596" xr:uid="{00000000-0005-0000-0000-00006F530000}"/>
    <cellStyle name="Nota 2 2 4 2 2" xfId="7316" xr:uid="{00000000-0005-0000-0000-000070530000}"/>
    <cellStyle name="Nota 2 2 4 2 2 2" xfId="16469" xr:uid="{00000000-0005-0000-0000-000071530000}"/>
    <cellStyle name="Nota 2 2 4 2 2 3" xfId="23450" xr:uid="{00000000-0005-0000-0000-000072530000}"/>
    <cellStyle name="Nota 2 2 4 2 2 4" xfId="30294" xr:uid="{00000000-0005-0000-0000-000073530000}"/>
    <cellStyle name="Nota 2 2 4 2 2 5" xfId="34255" xr:uid="{00000000-0005-0000-0000-000074530000}"/>
    <cellStyle name="Nota 2 2 4 2 2 6" xfId="37807" xr:uid="{00000000-0005-0000-0000-000075530000}"/>
    <cellStyle name="Nota 2 2 4 2 2 7" xfId="39770" xr:uid="{00000000-0005-0000-0000-000076530000}"/>
    <cellStyle name="Nota 2 2 4 2 3" xfId="11750" xr:uid="{00000000-0005-0000-0000-000077530000}"/>
    <cellStyle name="Nota 2 2 4 2 4" xfId="18753" xr:uid="{00000000-0005-0000-0000-000078530000}"/>
    <cellStyle name="Nota 2 2 4 2 5" xfId="9310" xr:uid="{00000000-0005-0000-0000-000079530000}"/>
    <cellStyle name="Nota 2 2 4 2 6" xfId="21346" xr:uid="{00000000-0005-0000-0000-00007A530000}"/>
    <cellStyle name="Nota 2 2 4 2 7" xfId="30019" xr:uid="{00000000-0005-0000-0000-00007B530000}"/>
    <cellStyle name="Nota 2 2 4 2 8" xfId="34004" xr:uid="{00000000-0005-0000-0000-00007C530000}"/>
    <cellStyle name="Nota 2 2 4 2 9" xfId="37566" xr:uid="{00000000-0005-0000-0000-00007D530000}"/>
    <cellStyle name="Nota 2 2 4 3" xfId="3843" xr:uid="{00000000-0005-0000-0000-00007E530000}"/>
    <cellStyle name="Nota 2 2 4 3 2" xfId="7317" xr:uid="{00000000-0005-0000-0000-00007F530000}"/>
    <cellStyle name="Nota 2 2 4 3 2 2" xfId="16470" xr:uid="{00000000-0005-0000-0000-000080530000}"/>
    <cellStyle name="Nota 2 2 4 3 2 3" xfId="23451" xr:uid="{00000000-0005-0000-0000-000081530000}"/>
    <cellStyle name="Nota 2 2 4 3 2 4" xfId="30295" xr:uid="{00000000-0005-0000-0000-000082530000}"/>
    <cellStyle name="Nota 2 2 4 3 2 5" xfId="34256" xr:uid="{00000000-0005-0000-0000-000083530000}"/>
    <cellStyle name="Nota 2 2 4 3 2 6" xfId="37808" xr:uid="{00000000-0005-0000-0000-000084530000}"/>
    <cellStyle name="Nota 2 2 4 3 2 7" xfId="39771" xr:uid="{00000000-0005-0000-0000-000085530000}"/>
    <cellStyle name="Nota 2 2 4 3 3" xfId="12997" xr:uid="{00000000-0005-0000-0000-000086530000}"/>
    <cellStyle name="Nota 2 2 4 3 4" xfId="19996" xr:uid="{00000000-0005-0000-0000-000087530000}"/>
    <cellStyle name="Nota 2 2 4 3 5" xfId="18200" xr:uid="{00000000-0005-0000-0000-000088530000}"/>
    <cellStyle name="Nota 2 2 4 3 6" xfId="26616" xr:uid="{00000000-0005-0000-0000-000089530000}"/>
    <cellStyle name="Nota 2 2 4 3 7" xfId="25621" xr:uid="{00000000-0005-0000-0000-00008A530000}"/>
    <cellStyle name="Nota 2 2 4 3 8" xfId="31656" xr:uid="{00000000-0005-0000-0000-00008B530000}"/>
    <cellStyle name="Nota 2 2 4 3 9" xfId="35335" xr:uid="{00000000-0005-0000-0000-00008C530000}"/>
    <cellStyle name="Nota 2 2 4 4" xfId="4307" xr:uid="{00000000-0005-0000-0000-00008D530000}"/>
    <cellStyle name="Nota 2 2 4 4 2" xfId="7318" xr:uid="{00000000-0005-0000-0000-00008E530000}"/>
    <cellStyle name="Nota 2 2 4 4 2 2" xfId="16471" xr:uid="{00000000-0005-0000-0000-00008F530000}"/>
    <cellStyle name="Nota 2 2 4 4 2 3" xfId="23452" xr:uid="{00000000-0005-0000-0000-000090530000}"/>
    <cellStyle name="Nota 2 2 4 4 2 4" xfId="30296" xr:uid="{00000000-0005-0000-0000-000091530000}"/>
    <cellStyle name="Nota 2 2 4 4 2 5" xfId="34257" xr:uid="{00000000-0005-0000-0000-000092530000}"/>
    <cellStyle name="Nota 2 2 4 4 2 6" xfId="37809" xr:uid="{00000000-0005-0000-0000-000093530000}"/>
    <cellStyle name="Nota 2 2 4 4 2 7" xfId="39772" xr:uid="{00000000-0005-0000-0000-000094530000}"/>
    <cellStyle name="Nota 2 2 4 4 3" xfId="13461" xr:uid="{00000000-0005-0000-0000-000095530000}"/>
    <cellStyle name="Nota 2 2 4 4 4" xfId="20459" xr:uid="{00000000-0005-0000-0000-000096530000}"/>
    <cellStyle name="Nota 2 2 4 4 5" xfId="22478" xr:uid="{00000000-0005-0000-0000-000097530000}"/>
    <cellStyle name="Nota 2 2 4 4 6" xfId="29224" xr:uid="{00000000-0005-0000-0000-000098530000}"/>
    <cellStyle name="Nota 2 2 4 4 7" xfId="28943" xr:uid="{00000000-0005-0000-0000-000099530000}"/>
    <cellStyle name="Nota 2 2 4 4 8" xfId="33341" xr:uid="{00000000-0005-0000-0000-00009A530000}"/>
    <cellStyle name="Nota 2 2 4 4 9" xfId="37016" xr:uid="{00000000-0005-0000-0000-00009B530000}"/>
    <cellStyle name="Nota 2 2 4 5" xfId="4578" xr:uid="{00000000-0005-0000-0000-00009C530000}"/>
    <cellStyle name="Nota 2 2 4 5 2" xfId="7319" xr:uid="{00000000-0005-0000-0000-00009D530000}"/>
    <cellStyle name="Nota 2 2 4 5 2 2" xfId="16472" xr:uid="{00000000-0005-0000-0000-00009E530000}"/>
    <cellStyle name="Nota 2 2 4 5 2 3" xfId="23453" xr:uid="{00000000-0005-0000-0000-00009F530000}"/>
    <cellStyle name="Nota 2 2 4 5 2 4" xfId="30297" xr:uid="{00000000-0005-0000-0000-0000A0530000}"/>
    <cellStyle name="Nota 2 2 4 5 2 5" xfId="34258" xr:uid="{00000000-0005-0000-0000-0000A1530000}"/>
    <cellStyle name="Nota 2 2 4 5 2 6" xfId="37810" xr:uid="{00000000-0005-0000-0000-0000A2530000}"/>
    <cellStyle name="Nota 2 2 4 5 2 7" xfId="39773" xr:uid="{00000000-0005-0000-0000-0000A3530000}"/>
    <cellStyle name="Nota 2 2 4 5 3" xfId="13732" xr:uid="{00000000-0005-0000-0000-0000A4530000}"/>
    <cellStyle name="Nota 2 2 4 5 4" xfId="20730" xr:uid="{00000000-0005-0000-0000-0000A5530000}"/>
    <cellStyle name="Nota 2 2 4 5 5" xfId="27548" xr:uid="{00000000-0005-0000-0000-0000A6530000}"/>
    <cellStyle name="Nota 2 2 4 5 6" xfId="29240" xr:uid="{00000000-0005-0000-0000-0000A7530000}"/>
    <cellStyle name="Nota 2 2 4 5 7" xfId="26837" xr:uid="{00000000-0005-0000-0000-0000A8530000}"/>
    <cellStyle name="Nota 2 2 4 5 8" xfId="17379" xr:uid="{00000000-0005-0000-0000-0000A9530000}"/>
    <cellStyle name="Nota 2 2 4 5 9" xfId="17839" xr:uid="{00000000-0005-0000-0000-0000AA530000}"/>
    <cellStyle name="Nota 2 2 4 6" xfId="4828" xr:uid="{00000000-0005-0000-0000-0000AB530000}"/>
    <cellStyle name="Nota 2 2 4 6 2" xfId="7320" xr:uid="{00000000-0005-0000-0000-0000AC530000}"/>
    <cellStyle name="Nota 2 2 4 6 2 2" xfId="16473" xr:uid="{00000000-0005-0000-0000-0000AD530000}"/>
    <cellStyle name="Nota 2 2 4 6 2 3" xfId="23454" xr:uid="{00000000-0005-0000-0000-0000AE530000}"/>
    <cellStyle name="Nota 2 2 4 6 2 4" xfId="30298" xr:uid="{00000000-0005-0000-0000-0000AF530000}"/>
    <cellStyle name="Nota 2 2 4 6 2 5" xfId="34259" xr:uid="{00000000-0005-0000-0000-0000B0530000}"/>
    <cellStyle name="Nota 2 2 4 6 2 6" xfId="37811" xr:uid="{00000000-0005-0000-0000-0000B1530000}"/>
    <cellStyle name="Nota 2 2 4 6 2 7" xfId="39774" xr:uid="{00000000-0005-0000-0000-0000B2530000}"/>
    <cellStyle name="Nota 2 2 4 6 3" xfId="13982" xr:uid="{00000000-0005-0000-0000-0000B3530000}"/>
    <cellStyle name="Nota 2 2 4 6 4" xfId="20980" xr:uid="{00000000-0005-0000-0000-0000B4530000}"/>
    <cellStyle name="Nota 2 2 4 6 5" xfId="27421" xr:uid="{00000000-0005-0000-0000-0000B5530000}"/>
    <cellStyle name="Nota 2 2 4 6 6" xfId="28869" xr:uid="{00000000-0005-0000-0000-0000B6530000}"/>
    <cellStyle name="Nota 2 2 4 6 7" xfId="17059" xr:uid="{00000000-0005-0000-0000-0000B7530000}"/>
    <cellStyle name="Nota 2 2 4 6 8" xfId="31796" xr:uid="{00000000-0005-0000-0000-0000B8530000}"/>
    <cellStyle name="Nota 2 2 4 6 9" xfId="35475" xr:uid="{00000000-0005-0000-0000-0000B9530000}"/>
    <cellStyle name="Nota 2 2 4 7" xfId="7315" xr:uid="{00000000-0005-0000-0000-0000BA530000}"/>
    <cellStyle name="Nota 2 2 4 7 2" xfId="16468" xr:uid="{00000000-0005-0000-0000-0000BB530000}"/>
    <cellStyle name="Nota 2 2 4 7 3" xfId="23449" xr:uid="{00000000-0005-0000-0000-0000BC530000}"/>
    <cellStyle name="Nota 2 2 4 7 4" xfId="30293" xr:uid="{00000000-0005-0000-0000-0000BD530000}"/>
    <cellStyle name="Nota 2 2 4 7 5" xfId="34254" xr:uid="{00000000-0005-0000-0000-0000BE530000}"/>
    <cellStyle name="Nota 2 2 4 7 6" xfId="37806" xr:uid="{00000000-0005-0000-0000-0000BF530000}"/>
    <cellStyle name="Nota 2 2 4 7 7" xfId="39769" xr:uid="{00000000-0005-0000-0000-0000C0530000}"/>
    <cellStyle name="Nota 2 2 4 8" xfId="11250" xr:uid="{00000000-0005-0000-0000-0000C1530000}"/>
    <cellStyle name="Nota 2 2 4 9" xfId="9184" xr:uid="{00000000-0005-0000-0000-0000C2530000}"/>
    <cellStyle name="Nota 2 2 5" xfId="2338" xr:uid="{00000000-0005-0000-0000-0000C3530000}"/>
    <cellStyle name="Nota 2 2 5 10" xfId="23157" xr:uid="{00000000-0005-0000-0000-0000C4530000}"/>
    <cellStyle name="Nota 2 2 5 11" xfId="9169" xr:uid="{00000000-0005-0000-0000-0000C5530000}"/>
    <cellStyle name="Nota 2 2 5 12" xfId="23130" xr:uid="{00000000-0005-0000-0000-0000C6530000}"/>
    <cellStyle name="Nota 2 2 5 13" xfId="9976" xr:uid="{00000000-0005-0000-0000-0000C7530000}"/>
    <cellStyle name="Nota 2 2 5 14" xfId="30218" xr:uid="{00000000-0005-0000-0000-0000C8530000}"/>
    <cellStyle name="Nota 2 2 5 2" xfId="2738" xr:uid="{00000000-0005-0000-0000-0000C9530000}"/>
    <cellStyle name="Nota 2 2 5 2 2" xfId="7322" xr:uid="{00000000-0005-0000-0000-0000CA530000}"/>
    <cellStyle name="Nota 2 2 5 2 2 2" xfId="16475" xr:uid="{00000000-0005-0000-0000-0000CB530000}"/>
    <cellStyle name="Nota 2 2 5 2 2 3" xfId="23456" xr:uid="{00000000-0005-0000-0000-0000CC530000}"/>
    <cellStyle name="Nota 2 2 5 2 2 4" xfId="30300" xr:uid="{00000000-0005-0000-0000-0000CD530000}"/>
    <cellStyle name="Nota 2 2 5 2 2 5" xfId="34261" xr:uid="{00000000-0005-0000-0000-0000CE530000}"/>
    <cellStyle name="Nota 2 2 5 2 2 6" xfId="37813" xr:uid="{00000000-0005-0000-0000-0000CF530000}"/>
    <cellStyle name="Nota 2 2 5 2 2 7" xfId="39776" xr:uid="{00000000-0005-0000-0000-0000D0530000}"/>
    <cellStyle name="Nota 2 2 5 2 3" xfId="11892" xr:uid="{00000000-0005-0000-0000-0000D1530000}"/>
    <cellStyle name="Nota 2 2 5 2 4" xfId="18895" xr:uid="{00000000-0005-0000-0000-0000D2530000}"/>
    <cellStyle name="Nota 2 2 5 2 5" xfId="28413" xr:uid="{00000000-0005-0000-0000-0000D3530000}"/>
    <cellStyle name="Nota 2 2 5 2 6" xfId="26328" xr:uid="{00000000-0005-0000-0000-0000D4530000}"/>
    <cellStyle name="Nota 2 2 5 2 7" xfId="29964" xr:uid="{00000000-0005-0000-0000-0000D5530000}"/>
    <cellStyle name="Nota 2 2 5 2 8" xfId="33941" xr:uid="{00000000-0005-0000-0000-0000D6530000}"/>
    <cellStyle name="Nota 2 2 5 2 9" xfId="37503" xr:uid="{00000000-0005-0000-0000-0000D7530000}"/>
    <cellStyle name="Nota 2 2 5 3" xfId="4020" xr:uid="{00000000-0005-0000-0000-0000D8530000}"/>
    <cellStyle name="Nota 2 2 5 3 2" xfId="7323" xr:uid="{00000000-0005-0000-0000-0000D9530000}"/>
    <cellStyle name="Nota 2 2 5 3 2 2" xfId="16476" xr:uid="{00000000-0005-0000-0000-0000DA530000}"/>
    <cellStyle name="Nota 2 2 5 3 2 3" xfId="23457" xr:uid="{00000000-0005-0000-0000-0000DB530000}"/>
    <cellStyle name="Nota 2 2 5 3 2 4" xfId="30301" xr:uid="{00000000-0005-0000-0000-0000DC530000}"/>
    <cellStyle name="Nota 2 2 5 3 2 5" xfId="34262" xr:uid="{00000000-0005-0000-0000-0000DD530000}"/>
    <cellStyle name="Nota 2 2 5 3 2 6" xfId="37814" xr:uid="{00000000-0005-0000-0000-0000DE530000}"/>
    <cellStyle name="Nota 2 2 5 3 2 7" xfId="39777" xr:uid="{00000000-0005-0000-0000-0000DF530000}"/>
    <cellStyle name="Nota 2 2 5 3 3" xfId="13174" xr:uid="{00000000-0005-0000-0000-0000E0530000}"/>
    <cellStyle name="Nota 2 2 5 3 4" xfId="20172" xr:uid="{00000000-0005-0000-0000-0000E1530000}"/>
    <cellStyle name="Nota 2 2 5 3 5" xfId="27820" xr:uid="{00000000-0005-0000-0000-0000E2530000}"/>
    <cellStyle name="Nota 2 2 5 3 6" xfId="17125" xr:uid="{00000000-0005-0000-0000-0000E3530000}"/>
    <cellStyle name="Nota 2 2 5 3 7" xfId="25098" xr:uid="{00000000-0005-0000-0000-0000E4530000}"/>
    <cellStyle name="Nota 2 2 5 3 8" xfId="31682" xr:uid="{00000000-0005-0000-0000-0000E5530000}"/>
    <cellStyle name="Nota 2 2 5 3 9" xfId="35362" xr:uid="{00000000-0005-0000-0000-0000E6530000}"/>
    <cellStyle name="Nota 2 2 5 4" xfId="4458" xr:uid="{00000000-0005-0000-0000-0000E7530000}"/>
    <cellStyle name="Nota 2 2 5 4 2" xfId="7324" xr:uid="{00000000-0005-0000-0000-0000E8530000}"/>
    <cellStyle name="Nota 2 2 5 4 2 2" xfId="16477" xr:uid="{00000000-0005-0000-0000-0000E9530000}"/>
    <cellStyle name="Nota 2 2 5 4 2 3" xfId="23458" xr:uid="{00000000-0005-0000-0000-0000EA530000}"/>
    <cellStyle name="Nota 2 2 5 4 2 4" xfId="30302" xr:uid="{00000000-0005-0000-0000-0000EB530000}"/>
    <cellStyle name="Nota 2 2 5 4 2 5" xfId="34263" xr:uid="{00000000-0005-0000-0000-0000EC530000}"/>
    <cellStyle name="Nota 2 2 5 4 2 6" xfId="37815" xr:uid="{00000000-0005-0000-0000-0000ED530000}"/>
    <cellStyle name="Nota 2 2 5 4 2 7" xfId="39778" xr:uid="{00000000-0005-0000-0000-0000EE530000}"/>
    <cellStyle name="Nota 2 2 5 4 3" xfId="13612" xr:uid="{00000000-0005-0000-0000-0000EF530000}"/>
    <cellStyle name="Nota 2 2 5 4 4" xfId="20610" xr:uid="{00000000-0005-0000-0000-0000F0530000}"/>
    <cellStyle name="Nota 2 2 5 4 5" xfId="27606" xr:uid="{00000000-0005-0000-0000-0000F1530000}"/>
    <cellStyle name="Nota 2 2 5 4 6" xfId="26697" xr:uid="{00000000-0005-0000-0000-0000F2530000}"/>
    <cellStyle name="Nota 2 2 5 4 7" xfId="25851" xr:uid="{00000000-0005-0000-0000-0000F3530000}"/>
    <cellStyle name="Nota 2 2 5 4 8" xfId="32284" xr:uid="{00000000-0005-0000-0000-0000F4530000}"/>
    <cellStyle name="Nota 2 2 5 4 9" xfId="35959" xr:uid="{00000000-0005-0000-0000-0000F5530000}"/>
    <cellStyle name="Nota 2 2 5 5" xfId="4712" xr:uid="{00000000-0005-0000-0000-0000F6530000}"/>
    <cellStyle name="Nota 2 2 5 5 2" xfId="7325" xr:uid="{00000000-0005-0000-0000-0000F7530000}"/>
    <cellStyle name="Nota 2 2 5 5 2 2" xfId="16478" xr:uid="{00000000-0005-0000-0000-0000F8530000}"/>
    <cellStyle name="Nota 2 2 5 5 2 3" xfId="23459" xr:uid="{00000000-0005-0000-0000-0000F9530000}"/>
    <cellStyle name="Nota 2 2 5 5 2 4" xfId="30303" xr:uid="{00000000-0005-0000-0000-0000FA530000}"/>
    <cellStyle name="Nota 2 2 5 5 2 5" xfId="34264" xr:uid="{00000000-0005-0000-0000-0000FB530000}"/>
    <cellStyle name="Nota 2 2 5 5 2 6" xfId="37816" xr:uid="{00000000-0005-0000-0000-0000FC530000}"/>
    <cellStyle name="Nota 2 2 5 5 2 7" xfId="39779" xr:uid="{00000000-0005-0000-0000-0000FD530000}"/>
    <cellStyle name="Nota 2 2 5 5 3" xfId="13866" xr:uid="{00000000-0005-0000-0000-0000FE530000}"/>
    <cellStyle name="Nota 2 2 5 5 4" xfId="20864" xr:uid="{00000000-0005-0000-0000-0000FF530000}"/>
    <cellStyle name="Nota 2 2 5 5 5" xfId="27481" xr:uid="{00000000-0005-0000-0000-000000540000}"/>
    <cellStyle name="Nota 2 2 5 5 6" xfId="17691" xr:uid="{00000000-0005-0000-0000-000001540000}"/>
    <cellStyle name="Nota 2 2 5 5 7" xfId="25871" xr:uid="{00000000-0005-0000-0000-000002540000}"/>
    <cellStyle name="Nota 2 2 5 5 8" xfId="32168" xr:uid="{00000000-0005-0000-0000-000003540000}"/>
    <cellStyle name="Nota 2 2 5 5 9" xfId="35843" xr:uid="{00000000-0005-0000-0000-000004540000}"/>
    <cellStyle name="Nota 2 2 5 6" xfId="4958" xr:uid="{00000000-0005-0000-0000-000005540000}"/>
    <cellStyle name="Nota 2 2 5 6 2" xfId="7326" xr:uid="{00000000-0005-0000-0000-000006540000}"/>
    <cellStyle name="Nota 2 2 5 6 2 2" xfId="16479" xr:uid="{00000000-0005-0000-0000-000007540000}"/>
    <cellStyle name="Nota 2 2 5 6 2 3" xfId="23460" xr:uid="{00000000-0005-0000-0000-000008540000}"/>
    <cellStyle name="Nota 2 2 5 6 2 4" xfId="30304" xr:uid="{00000000-0005-0000-0000-000009540000}"/>
    <cellStyle name="Nota 2 2 5 6 2 5" xfId="34265" xr:uid="{00000000-0005-0000-0000-00000A540000}"/>
    <cellStyle name="Nota 2 2 5 6 2 6" xfId="37817" xr:uid="{00000000-0005-0000-0000-00000B540000}"/>
    <cellStyle name="Nota 2 2 5 6 2 7" xfId="39780" xr:uid="{00000000-0005-0000-0000-00000C540000}"/>
    <cellStyle name="Nota 2 2 5 6 3" xfId="14112" xr:uid="{00000000-0005-0000-0000-00000D540000}"/>
    <cellStyle name="Nota 2 2 5 6 4" xfId="21110" xr:uid="{00000000-0005-0000-0000-00000E540000}"/>
    <cellStyle name="Nota 2 2 5 6 5" xfId="22789" xr:uid="{00000000-0005-0000-0000-00000F540000}"/>
    <cellStyle name="Nota 2 2 5 6 6" xfId="9361" xr:uid="{00000000-0005-0000-0000-000010540000}"/>
    <cellStyle name="Nota 2 2 5 6 7" xfId="32004" xr:uid="{00000000-0005-0000-0000-000011540000}"/>
    <cellStyle name="Nota 2 2 5 6 8" xfId="35682" xr:uid="{00000000-0005-0000-0000-000012540000}"/>
    <cellStyle name="Nota 2 2 5 6 9" xfId="38593" xr:uid="{00000000-0005-0000-0000-000013540000}"/>
    <cellStyle name="Nota 2 2 5 7" xfId="7321" xr:uid="{00000000-0005-0000-0000-000014540000}"/>
    <cellStyle name="Nota 2 2 5 7 2" xfId="16474" xr:uid="{00000000-0005-0000-0000-000015540000}"/>
    <cellStyle name="Nota 2 2 5 7 3" xfId="23455" xr:uid="{00000000-0005-0000-0000-000016540000}"/>
    <cellStyle name="Nota 2 2 5 7 4" xfId="30299" xr:uid="{00000000-0005-0000-0000-000017540000}"/>
    <cellStyle name="Nota 2 2 5 7 5" xfId="34260" xr:uid="{00000000-0005-0000-0000-000018540000}"/>
    <cellStyle name="Nota 2 2 5 7 6" xfId="37812" xr:uid="{00000000-0005-0000-0000-000019540000}"/>
    <cellStyle name="Nota 2 2 5 7 7" xfId="39775" xr:uid="{00000000-0005-0000-0000-00001A540000}"/>
    <cellStyle name="Nota 2 2 5 8" xfId="11492" xr:uid="{00000000-0005-0000-0000-00001B540000}"/>
    <cellStyle name="Nota 2 2 5 9" xfId="18495" xr:uid="{00000000-0005-0000-0000-00001C540000}"/>
    <cellStyle name="Nota 2 2 6" xfId="1755" xr:uid="{00000000-0005-0000-0000-00001D540000}"/>
    <cellStyle name="Nota 2 2 6 10" xfId="24380" xr:uid="{00000000-0005-0000-0000-00001E540000}"/>
    <cellStyle name="Nota 2 2 6 11" xfId="17850" xr:uid="{00000000-0005-0000-0000-00001F540000}"/>
    <cellStyle name="Nota 2 2 6 12" xfId="25727" xr:uid="{00000000-0005-0000-0000-000020540000}"/>
    <cellStyle name="Nota 2 2 6 13" xfId="34880" xr:uid="{00000000-0005-0000-0000-000021540000}"/>
    <cellStyle name="Nota 2 2 6 14" xfId="38364" xr:uid="{00000000-0005-0000-0000-000022540000}"/>
    <cellStyle name="Nota 2 2 6 2" xfId="2526" xr:uid="{00000000-0005-0000-0000-000023540000}"/>
    <cellStyle name="Nota 2 2 6 2 2" xfId="7328" xr:uid="{00000000-0005-0000-0000-000024540000}"/>
    <cellStyle name="Nota 2 2 6 2 2 2" xfId="16481" xr:uid="{00000000-0005-0000-0000-000025540000}"/>
    <cellStyle name="Nota 2 2 6 2 2 3" xfId="23462" xr:uid="{00000000-0005-0000-0000-000026540000}"/>
    <cellStyle name="Nota 2 2 6 2 2 4" xfId="30306" xr:uid="{00000000-0005-0000-0000-000027540000}"/>
    <cellStyle name="Nota 2 2 6 2 2 5" xfId="34267" xr:uid="{00000000-0005-0000-0000-000028540000}"/>
    <cellStyle name="Nota 2 2 6 2 2 6" xfId="37819" xr:uid="{00000000-0005-0000-0000-000029540000}"/>
    <cellStyle name="Nota 2 2 6 2 2 7" xfId="39782" xr:uid="{00000000-0005-0000-0000-00002A540000}"/>
    <cellStyle name="Nota 2 2 6 2 3" xfId="11680" xr:uid="{00000000-0005-0000-0000-00002B540000}"/>
    <cellStyle name="Nota 2 2 6 2 4" xfId="18683" xr:uid="{00000000-0005-0000-0000-00002C540000}"/>
    <cellStyle name="Nota 2 2 6 2 5" xfId="25338" xr:uid="{00000000-0005-0000-0000-00002D540000}"/>
    <cellStyle name="Nota 2 2 6 2 6" xfId="21390" xr:uid="{00000000-0005-0000-0000-00002E540000}"/>
    <cellStyle name="Nota 2 2 6 2 7" xfId="30069" xr:uid="{00000000-0005-0000-0000-00002F540000}"/>
    <cellStyle name="Nota 2 2 6 2 8" xfId="17598" xr:uid="{00000000-0005-0000-0000-000030540000}"/>
    <cellStyle name="Nota 2 2 6 2 9" xfId="34970" xr:uid="{00000000-0005-0000-0000-000031540000}"/>
    <cellStyle name="Nota 2 2 6 3" xfId="3686" xr:uid="{00000000-0005-0000-0000-000032540000}"/>
    <cellStyle name="Nota 2 2 6 3 2" xfId="7329" xr:uid="{00000000-0005-0000-0000-000033540000}"/>
    <cellStyle name="Nota 2 2 6 3 2 2" xfId="16482" xr:uid="{00000000-0005-0000-0000-000034540000}"/>
    <cellStyle name="Nota 2 2 6 3 2 3" xfId="23463" xr:uid="{00000000-0005-0000-0000-000035540000}"/>
    <cellStyle name="Nota 2 2 6 3 2 4" xfId="30307" xr:uid="{00000000-0005-0000-0000-000036540000}"/>
    <cellStyle name="Nota 2 2 6 3 2 5" xfId="34268" xr:uid="{00000000-0005-0000-0000-000037540000}"/>
    <cellStyle name="Nota 2 2 6 3 2 6" xfId="37820" xr:uid="{00000000-0005-0000-0000-000038540000}"/>
    <cellStyle name="Nota 2 2 6 3 2 7" xfId="39783" xr:uid="{00000000-0005-0000-0000-000039540000}"/>
    <cellStyle name="Nota 2 2 6 3 3" xfId="12840" xr:uid="{00000000-0005-0000-0000-00003A540000}"/>
    <cellStyle name="Nota 2 2 6 3 4" xfId="19839" xr:uid="{00000000-0005-0000-0000-00003B540000}"/>
    <cellStyle name="Nota 2 2 6 3 5" xfId="23291" xr:uid="{00000000-0005-0000-0000-00003C540000}"/>
    <cellStyle name="Nota 2 2 6 3 6" xfId="29423" xr:uid="{00000000-0005-0000-0000-00003D540000}"/>
    <cellStyle name="Nota 2 2 6 3 7" xfId="17089" xr:uid="{00000000-0005-0000-0000-00003E540000}"/>
    <cellStyle name="Nota 2 2 6 3 8" xfId="31130" xr:uid="{00000000-0005-0000-0000-00003F540000}"/>
    <cellStyle name="Nota 2 2 6 3 9" xfId="35013" xr:uid="{00000000-0005-0000-0000-000040540000}"/>
    <cellStyle name="Nota 2 2 6 4" xfId="4198" xr:uid="{00000000-0005-0000-0000-000041540000}"/>
    <cellStyle name="Nota 2 2 6 4 2" xfId="7330" xr:uid="{00000000-0005-0000-0000-000042540000}"/>
    <cellStyle name="Nota 2 2 6 4 2 2" xfId="16483" xr:uid="{00000000-0005-0000-0000-000043540000}"/>
    <cellStyle name="Nota 2 2 6 4 2 3" xfId="23464" xr:uid="{00000000-0005-0000-0000-000044540000}"/>
    <cellStyle name="Nota 2 2 6 4 2 4" xfId="30308" xr:uid="{00000000-0005-0000-0000-000045540000}"/>
    <cellStyle name="Nota 2 2 6 4 2 5" xfId="34269" xr:uid="{00000000-0005-0000-0000-000046540000}"/>
    <cellStyle name="Nota 2 2 6 4 2 6" xfId="37821" xr:uid="{00000000-0005-0000-0000-000047540000}"/>
    <cellStyle name="Nota 2 2 6 4 2 7" xfId="39784" xr:uid="{00000000-0005-0000-0000-000048540000}"/>
    <cellStyle name="Nota 2 2 6 4 3" xfId="13352" xr:uid="{00000000-0005-0000-0000-000049540000}"/>
    <cellStyle name="Nota 2 2 6 4 4" xfId="20350" xr:uid="{00000000-0005-0000-0000-00004A540000}"/>
    <cellStyle name="Nota 2 2 6 4 5" xfId="24737" xr:uid="{00000000-0005-0000-0000-00004B540000}"/>
    <cellStyle name="Nota 2 2 6 4 6" xfId="25201" xr:uid="{00000000-0005-0000-0000-00004C540000}"/>
    <cellStyle name="Nota 2 2 6 4 7" xfId="28466" xr:uid="{00000000-0005-0000-0000-00004D540000}"/>
    <cellStyle name="Nota 2 2 6 4 8" xfId="23316" xr:uid="{00000000-0005-0000-0000-00004E540000}"/>
    <cellStyle name="Nota 2 2 6 4 9" xfId="30851" xr:uid="{00000000-0005-0000-0000-00004F540000}"/>
    <cellStyle name="Nota 2 2 6 5" xfId="3115" xr:uid="{00000000-0005-0000-0000-000050540000}"/>
    <cellStyle name="Nota 2 2 6 5 2" xfId="7331" xr:uid="{00000000-0005-0000-0000-000051540000}"/>
    <cellStyle name="Nota 2 2 6 5 2 2" xfId="16484" xr:uid="{00000000-0005-0000-0000-000052540000}"/>
    <cellStyle name="Nota 2 2 6 5 2 3" xfId="23465" xr:uid="{00000000-0005-0000-0000-000053540000}"/>
    <cellStyle name="Nota 2 2 6 5 2 4" xfId="30309" xr:uid="{00000000-0005-0000-0000-000054540000}"/>
    <cellStyle name="Nota 2 2 6 5 2 5" xfId="34270" xr:uid="{00000000-0005-0000-0000-000055540000}"/>
    <cellStyle name="Nota 2 2 6 5 2 6" xfId="37822" xr:uid="{00000000-0005-0000-0000-000056540000}"/>
    <cellStyle name="Nota 2 2 6 5 2 7" xfId="39785" xr:uid="{00000000-0005-0000-0000-000057540000}"/>
    <cellStyle name="Nota 2 2 6 5 3" xfId="12269" xr:uid="{00000000-0005-0000-0000-000058540000}"/>
    <cellStyle name="Nota 2 2 6 5 4" xfId="19272" xr:uid="{00000000-0005-0000-0000-000059540000}"/>
    <cellStyle name="Nota 2 2 6 5 5" xfId="28266" xr:uid="{00000000-0005-0000-0000-00005A540000}"/>
    <cellStyle name="Nota 2 2 6 5 6" xfId="24540" xr:uid="{00000000-0005-0000-0000-00005B540000}"/>
    <cellStyle name="Nota 2 2 6 5 7" xfId="28059" xr:uid="{00000000-0005-0000-0000-00005C540000}"/>
    <cellStyle name="Nota 2 2 6 5 8" xfId="24140" xr:uid="{00000000-0005-0000-0000-00005D540000}"/>
    <cellStyle name="Nota 2 2 6 5 9" xfId="31806" xr:uid="{00000000-0005-0000-0000-00005E540000}"/>
    <cellStyle name="Nota 2 2 6 6" xfId="2973" xr:uid="{00000000-0005-0000-0000-00005F540000}"/>
    <cellStyle name="Nota 2 2 6 6 2" xfId="7332" xr:uid="{00000000-0005-0000-0000-000060540000}"/>
    <cellStyle name="Nota 2 2 6 6 2 2" xfId="16485" xr:uid="{00000000-0005-0000-0000-000061540000}"/>
    <cellStyle name="Nota 2 2 6 6 2 3" xfId="23466" xr:uid="{00000000-0005-0000-0000-000062540000}"/>
    <cellStyle name="Nota 2 2 6 6 2 4" xfId="30310" xr:uid="{00000000-0005-0000-0000-000063540000}"/>
    <cellStyle name="Nota 2 2 6 6 2 5" xfId="34271" xr:uid="{00000000-0005-0000-0000-000064540000}"/>
    <cellStyle name="Nota 2 2 6 6 2 6" xfId="37823" xr:uid="{00000000-0005-0000-0000-000065540000}"/>
    <cellStyle name="Nota 2 2 6 6 2 7" xfId="39786" xr:uid="{00000000-0005-0000-0000-000066540000}"/>
    <cellStyle name="Nota 2 2 6 6 3" xfId="12127" xr:uid="{00000000-0005-0000-0000-000067540000}"/>
    <cellStyle name="Nota 2 2 6 6 4" xfId="19130" xr:uid="{00000000-0005-0000-0000-000068540000}"/>
    <cellStyle name="Nota 2 2 6 6 5" xfId="25153" xr:uid="{00000000-0005-0000-0000-000069540000}"/>
    <cellStyle name="Nota 2 2 6 6 6" xfId="28770" xr:uid="{00000000-0005-0000-0000-00006A540000}"/>
    <cellStyle name="Nota 2 2 6 6 7" xfId="25089" xr:uid="{00000000-0005-0000-0000-00006B540000}"/>
    <cellStyle name="Nota 2 2 6 6 8" xfId="31558" xr:uid="{00000000-0005-0000-0000-00006C540000}"/>
    <cellStyle name="Nota 2 2 6 6 9" xfId="35268" xr:uid="{00000000-0005-0000-0000-00006D540000}"/>
    <cellStyle name="Nota 2 2 6 7" xfId="7327" xr:uid="{00000000-0005-0000-0000-00006E540000}"/>
    <cellStyle name="Nota 2 2 6 7 2" xfId="16480" xr:uid="{00000000-0005-0000-0000-00006F540000}"/>
    <cellStyle name="Nota 2 2 6 7 3" xfId="23461" xr:uid="{00000000-0005-0000-0000-000070540000}"/>
    <cellStyle name="Nota 2 2 6 7 4" xfId="30305" xr:uid="{00000000-0005-0000-0000-000071540000}"/>
    <cellStyle name="Nota 2 2 6 7 5" xfId="34266" xr:uid="{00000000-0005-0000-0000-000072540000}"/>
    <cellStyle name="Nota 2 2 6 7 6" xfId="37818" xr:uid="{00000000-0005-0000-0000-000073540000}"/>
    <cellStyle name="Nota 2 2 6 7 7" xfId="39781" xr:uid="{00000000-0005-0000-0000-000074540000}"/>
    <cellStyle name="Nota 2 2 6 8" xfId="10909" xr:uid="{00000000-0005-0000-0000-000075540000}"/>
    <cellStyle name="Nota 2 2 6 9" xfId="9631" xr:uid="{00000000-0005-0000-0000-000076540000}"/>
    <cellStyle name="Nota 2 2 7" xfId="1639" xr:uid="{00000000-0005-0000-0000-000077540000}"/>
    <cellStyle name="Nota 2 2 7 10" xfId="17993" xr:uid="{00000000-0005-0000-0000-000078540000}"/>
    <cellStyle name="Nota 2 2 7 11" xfId="23253" xr:uid="{00000000-0005-0000-0000-000079540000}"/>
    <cellStyle name="Nota 2 2 7 12" xfId="34925" xr:uid="{00000000-0005-0000-0000-00007A540000}"/>
    <cellStyle name="Nota 2 2 7 13" xfId="38388" xr:uid="{00000000-0005-0000-0000-00007B540000}"/>
    <cellStyle name="Nota 2 2 7 2" xfId="3512" xr:uid="{00000000-0005-0000-0000-00007C540000}"/>
    <cellStyle name="Nota 2 2 7 2 2" xfId="7334" xr:uid="{00000000-0005-0000-0000-00007D540000}"/>
    <cellStyle name="Nota 2 2 7 2 2 2" xfId="16487" xr:uid="{00000000-0005-0000-0000-00007E540000}"/>
    <cellStyle name="Nota 2 2 7 2 2 3" xfId="23468" xr:uid="{00000000-0005-0000-0000-00007F540000}"/>
    <cellStyle name="Nota 2 2 7 2 2 4" xfId="30312" xr:uid="{00000000-0005-0000-0000-000080540000}"/>
    <cellStyle name="Nota 2 2 7 2 2 5" xfId="34273" xr:uid="{00000000-0005-0000-0000-000081540000}"/>
    <cellStyle name="Nota 2 2 7 2 2 6" xfId="37825" xr:uid="{00000000-0005-0000-0000-000082540000}"/>
    <cellStyle name="Nota 2 2 7 2 2 7" xfId="39788" xr:uid="{00000000-0005-0000-0000-000083540000}"/>
    <cellStyle name="Nota 2 2 7 2 3" xfId="12666" xr:uid="{00000000-0005-0000-0000-000084540000}"/>
    <cellStyle name="Nota 2 2 7 2 4" xfId="19667" xr:uid="{00000000-0005-0000-0000-000085540000}"/>
    <cellStyle name="Nota 2 2 7 2 5" xfId="28073" xr:uid="{00000000-0005-0000-0000-000086540000}"/>
    <cellStyle name="Nota 2 2 7 2 6" xfId="21216" xr:uid="{00000000-0005-0000-0000-000087540000}"/>
    <cellStyle name="Nota 2 2 7 2 7" xfId="28447" xr:uid="{00000000-0005-0000-0000-000088540000}"/>
    <cellStyle name="Nota 2 2 7 2 8" xfId="31135" xr:uid="{00000000-0005-0000-0000-000089540000}"/>
    <cellStyle name="Nota 2 2 7 2 9" xfId="35010" xr:uid="{00000000-0005-0000-0000-00008A540000}"/>
    <cellStyle name="Nota 2 2 7 3" xfId="2906" xr:uid="{00000000-0005-0000-0000-00008B540000}"/>
    <cellStyle name="Nota 2 2 7 3 2" xfId="7335" xr:uid="{00000000-0005-0000-0000-00008C540000}"/>
    <cellStyle name="Nota 2 2 7 3 2 2" xfId="16488" xr:uid="{00000000-0005-0000-0000-00008D540000}"/>
    <cellStyle name="Nota 2 2 7 3 2 3" xfId="23469" xr:uid="{00000000-0005-0000-0000-00008E540000}"/>
    <cellStyle name="Nota 2 2 7 3 2 4" xfId="30313" xr:uid="{00000000-0005-0000-0000-00008F540000}"/>
    <cellStyle name="Nota 2 2 7 3 2 5" xfId="34274" xr:uid="{00000000-0005-0000-0000-000090540000}"/>
    <cellStyle name="Nota 2 2 7 3 2 6" xfId="37826" xr:uid="{00000000-0005-0000-0000-000091540000}"/>
    <cellStyle name="Nota 2 2 7 3 2 7" xfId="39789" xr:uid="{00000000-0005-0000-0000-000092540000}"/>
    <cellStyle name="Nota 2 2 7 3 3" xfId="12060" xr:uid="{00000000-0005-0000-0000-000093540000}"/>
    <cellStyle name="Nota 2 2 7 3 4" xfId="19063" xr:uid="{00000000-0005-0000-0000-000094540000}"/>
    <cellStyle name="Nota 2 2 7 3 5" xfId="28336" xr:uid="{00000000-0005-0000-0000-000095540000}"/>
    <cellStyle name="Nota 2 2 7 3 6" xfId="22918" xr:uid="{00000000-0005-0000-0000-000096540000}"/>
    <cellStyle name="Nota 2 2 7 3 7" xfId="29881" xr:uid="{00000000-0005-0000-0000-000097540000}"/>
    <cellStyle name="Nota 2 2 7 3 8" xfId="33858" xr:uid="{00000000-0005-0000-0000-000098540000}"/>
    <cellStyle name="Nota 2 2 7 3 9" xfId="37420" xr:uid="{00000000-0005-0000-0000-000099540000}"/>
    <cellStyle name="Nota 2 2 7 4" xfId="3862" xr:uid="{00000000-0005-0000-0000-00009A540000}"/>
    <cellStyle name="Nota 2 2 7 4 2" xfId="7336" xr:uid="{00000000-0005-0000-0000-00009B540000}"/>
    <cellStyle name="Nota 2 2 7 4 2 2" xfId="16489" xr:uid="{00000000-0005-0000-0000-00009C540000}"/>
    <cellStyle name="Nota 2 2 7 4 2 3" xfId="23470" xr:uid="{00000000-0005-0000-0000-00009D540000}"/>
    <cellStyle name="Nota 2 2 7 4 2 4" xfId="30314" xr:uid="{00000000-0005-0000-0000-00009E540000}"/>
    <cellStyle name="Nota 2 2 7 4 2 5" xfId="34275" xr:uid="{00000000-0005-0000-0000-00009F540000}"/>
    <cellStyle name="Nota 2 2 7 4 2 6" xfId="37827" xr:uid="{00000000-0005-0000-0000-0000A0540000}"/>
    <cellStyle name="Nota 2 2 7 4 2 7" xfId="39790" xr:uid="{00000000-0005-0000-0000-0000A1540000}"/>
    <cellStyle name="Nota 2 2 7 4 3" xfId="13016" xr:uid="{00000000-0005-0000-0000-0000A2540000}"/>
    <cellStyle name="Nota 2 2 7 4 4" xfId="20015" xr:uid="{00000000-0005-0000-0000-0000A3540000}"/>
    <cellStyle name="Nota 2 2 7 4 5" xfId="27899" xr:uid="{00000000-0005-0000-0000-0000A4540000}"/>
    <cellStyle name="Nota 2 2 7 4 6" xfId="28822" xr:uid="{00000000-0005-0000-0000-0000A5540000}"/>
    <cellStyle name="Nota 2 2 7 4 7" xfId="24832" xr:uid="{00000000-0005-0000-0000-0000A6540000}"/>
    <cellStyle name="Nota 2 2 7 4 8" xfId="31149" xr:uid="{00000000-0005-0000-0000-0000A7540000}"/>
    <cellStyle name="Nota 2 2 7 4 9" xfId="35025" xr:uid="{00000000-0005-0000-0000-0000A8540000}"/>
    <cellStyle name="Nota 2 2 7 5" xfId="2981" xr:uid="{00000000-0005-0000-0000-0000A9540000}"/>
    <cellStyle name="Nota 2 2 7 5 2" xfId="7337" xr:uid="{00000000-0005-0000-0000-0000AA540000}"/>
    <cellStyle name="Nota 2 2 7 5 2 2" xfId="16490" xr:uid="{00000000-0005-0000-0000-0000AB540000}"/>
    <cellStyle name="Nota 2 2 7 5 2 3" xfId="23471" xr:uid="{00000000-0005-0000-0000-0000AC540000}"/>
    <cellStyle name="Nota 2 2 7 5 2 4" xfId="30315" xr:uid="{00000000-0005-0000-0000-0000AD540000}"/>
    <cellStyle name="Nota 2 2 7 5 2 5" xfId="34276" xr:uid="{00000000-0005-0000-0000-0000AE540000}"/>
    <cellStyle name="Nota 2 2 7 5 2 6" xfId="37828" xr:uid="{00000000-0005-0000-0000-0000AF540000}"/>
    <cellStyle name="Nota 2 2 7 5 2 7" xfId="39791" xr:uid="{00000000-0005-0000-0000-0000B0540000}"/>
    <cellStyle name="Nota 2 2 7 5 3" xfId="12135" xr:uid="{00000000-0005-0000-0000-0000B1540000}"/>
    <cellStyle name="Nota 2 2 7 5 4" xfId="19138" xr:uid="{00000000-0005-0000-0000-0000B2540000}"/>
    <cellStyle name="Nota 2 2 7 5 5" xfId="18329" xr:uid="{00000000-0005-0000-0000-0000B3540000}"/>
    <cellStyle name="Nota 2 2 7 5 6" xfId="23270" xr:uid="{00000000-0005-0000-0000-0000B4540000}"/>
    <cellStyle name="Nota 2 2 7 5 7" xfId="29841" xr:uid="{00000000-0005-0000-0000-0000B5540000}"/>
    <cellStyle name="Nota 2 2 7 5 8" xfId="33820" xr:uid="{00000000-0005-0000-0000-0000B6540000}"/>
    <cellStyle name="Nota 2 2 7 5 9" xfId="37382" xr:uid="{00000000-0005-0000-0000-0000B7540000}"/>
    <cellStyle name="Nota 2 2 7 6" xfId="7333" xr:uid="{00000000-0005-0000-0000-0000B8540000}"/>
    <cellStyle name="Nota 2 2 7 6 2" xfId="16486" xr:uid="{00000000-0005-0000-0000-0000B9540000}"/>
    <cellStyle name="Nota 2 2 7 6 3" xfId="23467" xr:uid="{00000000-0005-0000-0000-0000BA540000}"/>
    <cellStyle name="Nota 2 2 7 6 4" xfId="30311" xr:uid="{00000000-0005-0000-0000-0000BB540000}"/>
    <cellStyle name="Nota 2 2 7 6 5" xfId="34272" xr:uid="{00000000-0005-0000-0000-0000BC540000}"/>
    <cellStyle name="Nota 2 2 7 6 6" xfId="37824" xr:uid="{00000000-0005-0000-0000-0000BD540000}"/>
    <cellStyle name="Nota 2 2 7 6 7" xfId="39787" xr:uid="{00000000-0005-0000-0000-0000BE540000}"/>
    <cellStyle name="Nota 2 2 7 7" xfId="10793" xr:uid="{00000000-0005-0000-0000-0000BF540000}"/>
    <cellStyle name="Nota 2 2 7 8" xfId="9839" xr:uid="{00000000-0005-0000-0000-0000C0540000}"/>
    <cellStyle name="Nota 2 2 7 9" xfId="28681" xr:uid="{00000000-0005-0000-0000-0000C1540000}"/>
    <cellStyle name="Nota 2 2 8" xfId="2467" xr:uid="{00000000-0005-0000-0000-0000C2540000}"/>
    <cellStyle name="Nota 2 2 8 2" xfId="7338" xr:uid="{00000000-0005-0000-0000-0000C3540000}"/>
    <cellStyle name="Nota 2 2 8 2 2" xfId="16491" xr:uid="{00000000-0005-0000-0000-0000C4540000}"/>
    <cellStyle name="Nota 2 2 8 2 3" xfId="23472" xr:uid="{00000000-0005-0000-0000-0000C5540000}"/>
    <cellStyle name="Nota 2 2 8 2 4" xfId="30316" xr:uid="{00000000-0005-0000-0000-0000C6540000}"/>
    <cellStyle name="Nota 2 2 8 2 5" xfId="34277" xr:uid="{00000000-0005-0000-0000-0000C7540000}"/>
    <cellStyle name="Nota 2 2 8 2 6" xfId="37829" xr:uid="{00000000-0005-0000-0000-0000C8540000}"/>
    <cellStyle name="Nota 2 2 8 2 7" xfId="39792" xr:uid="{00000000-0005-0000-0000-0000C9540000}"/>
    <cellStyle name="Nota 2 2 8 3" xfId="11621" xr:uid="{00000000-0005-0000-0000-0000CA540000}"/>
    <cellStyle name="Nota 2 2 8 4" xfId="18624" xr:uid="{00000000-0005-0000-0000-0000CB540000}"/>
    <cellStyle name="Nota 2 2 8 5" xfId="17601" xr:uid="{00000000-0005-0000-0000-0000CC540000}"/>
    <cellStyle name="Nota 2 2 8 6" xfId="22582" xr:uid="{00000000-0005-0000-0000-0000CD540000}"/>
    <cellStyle name="Nota 2 2 8 7" xfId="30082" xr:uid="{00000000-0005-0000-0000-0000CE540000}"/>
    <cellStyle name="Nota 2 2 8 8" xfId="34067" xr:uid="{00000000-0005-0000-0000-0000CF540000}"/>
    <cellStyle name="Nota 2 2 8 9" xfId="37629" xr:uid="{00000000-0005-0000-0000-0000D0540000}"/>
    <cellStyle name="Nota 2 2 9" xfId="3043" xr:uid="{00000000-0005-0000-0000-0000D1540000}"/>
    <cellStyle name="Nota 2 2 9 2" xfId="7339" xr:uid="{00000000-0005-0000-0000-0000D2540000}"/>
    <cellStyle name="Nota 2 2 9 2 2" xfId="16492" xr:uid="{00000000-0005-0000-0000-0000D3540000}"/>
    <cellStyle name="Nota 2 2 9 2 3" xfId="23473" xr:uid="{00000000-0005-0000-0000-0000D4540000}"/>
    <cellStyle name="Nota 2 2 9 2 4" xfId="30317" xr:uid="{00000000-0005-0000-0000-0000D5540000}"/>
    <cellStyle name="Nota 2 2 9 2 5" xfId="34278" xr:uid="{00000000-0005-0000-0000-0000D6540000}"/>
    <cellStyle name="Nota 2 2 9 2 6" xfId="37830" xr:uid="{00000000-0005-0000-0000-0000D7540000}"/>
    <cellStyle name="Nota 2 2 9 2 7" xfId="39793" xr:uid="{00000000-0005-0000-0000-0000D8540000}"/>
    <cellStyle name="Nota 2 2 9 3" xfId="12197" xr:uid="{00000000-0005-0000-0000-0000D9540000}"/>
    <cellStyle name="Nota 2 2 9 4" xfId="19200" xr:uid="{00000000-0005-0000-0000-0000DA540000}"/>
    <cellStyle name="Nota 2 2 9 5" xfId="24699" xr:uid="{00000000-0005-0000-0000-0000DB540000}"/>
    <cellStyle name="Nota 2 2 9 6" xfId="29139" xr:uid="{00000000-0005-0000-0000-0000DC540000}"/>
    <cellStyle name="Nota 2 2 9 7" xfId="29813" xr:uid="{00000000-0005-0000-0000-0000DD540000}"/>
    <cellStyle name="Nota 2 2 9 8" xfId="33790" xr:uid="{00000000-0005-0000-0000-0000DE540000}"/>
    <cellStyle name="Nota 2 2 9 9" xfId="37352" xr:uid="{00000000-0005-0000-0000-0000DF540000}"/>
    <cellStyle name="Nota 2 3" xfId="737" xr:uid="{00000000-0005-0000-0000-0000E0540000}"/>
    <cellStyle name="Nota 2 3 2" xfId="738" xr:uid="{00000000-0005-0000-0000-0000E1540000}"/>
    <cellStyle name="Nota 2 3 2 2" xfId="2032" xr:uid="{00000000-0005-0000-0000-0000E2540000}"/>
    <cellStyle name="Nota 2 3 2 2 2" xfId="7342" xr:uid="{00000000-0005-0000-0000-0000E3540000}"/>
    <cellStyle name="Nota 2 3 2 2 3" xfId="11186" xr:uid="{00000000-0005-0000-0000-0000E4540000}"/>
    <cellStyle name="Nota 2 3 2 3" xfId="3515" xr:uid="{00000000-0005-0000-0000-0000E5540000}"/>
    <cellStyle name="Nota 2 3 2 3 2" xfId="7343" xr:uid="{00000000-0005-0000-0000-0000E6540000}"/>
    <cellStyle name="Nota 2 3 2 3 3" xfId="12669" xr:uid="{00000000-0005-0000-0000-0000E7540000}"/>
    <cellStyle name="Nota 2 3 2 4" xfId="1479" xr:uid="{00000000-0005-0000-0000-0000E8540000}"/>
    <cellStyle name="Nota 2 3 2 4 2" xfId="7344" xr:uid="{00000000-0005-0000-0000-0000E9540000}"/>
    <cellStyle name="Nota 2 3 2 4 3" xfId="10633" xr:uid="{00000000-0005-0000-0000-0000EA540000}"/>
    <cellStyle name="Nota 2 3 2 5" xfId="7341" xr:uid="{00000000-0005-0000-0000-0000EB540000}"/>
    <cellStyle name="Nota 2 3 2 6" xfId="9895" xr:uid="{00000000-0005-0000-0000-0000EC540000}"/>
    <cellStyle name="Nota 2 3 3" xfId="2031" xr:uid="{00000000-0005-0000-0000-0000ED540000}"/>
    <cellStyle name="Nota 2 3 3 2" xfId="7345" xr:uid="{00000000-0005-0000-0000-0000EE540000}"/>
    <cellStyle name="Nota 2 3 3 3" xfId="11185" xr:uid="{00000000-0005-0000-0000-0000EF540000}"/>
    <cellStyle name="Nota 2 3 4" xfId="3514" xr:uid="{00000000-0005-0000-0000-0000F0540000}"/>
    <cellStyle name="Nota 2 3 4 2" xfId="7346" xr:uid="{00000000-0005-0000-0000-0000F1540000}"/>
    <cellStyle name="Nota 2 3 4 3" xfId="12668" xr:uid="{00000000-0005-0000-0000-0000F2540000}"/>
    <cellStyle name="Nota 2 3 5" xfId="1478" xr:uid="{00000000-0005-0000-0000-0000F3540000}"/>
    <cellStyle name="Nota 2 3 5 2" xfId="7347" xr:uid="{00000000-0005-0000-0000-0000F4540000}"/>
    <cellStyle name="Nota 2 3 5 3" xfId="10632" xr:uid="{00000000-0005-0000-0000-0000F5540000}"/>
    <cellStyle name="Nota 2 3 6" xfId="7340" xr:uid="{00000000-0005-0000-0000-0000F6540000}"/>
    <cellStyle name="Nota 2 3 7" xfId="9894" xr:uid="{00000000-0005-0000-0000-0000F7540000}"/>
    <cellStyle name="Nota 2 4" xfId="739" xr:uid="{00000000-0005-0000-0000-0000F8540000}"/>
    <cellStyle name="Nota 2 4 10" xfId="3029" xr:uid="{00000000-0005-0000-0000-0000F9540000}"/>
    <cellStyle name="Nota 2 4 10 2" xfId="7349" xr:uid="{00000000-0005-0000-0000-0000FA540000}"/>
    <cellStyle name="Nota 2 4 10 2 2" xfId="16502" xr:uid="{00000000-0005-0000-0000-0000FB540000}"/>
    <cellStyle name="Nota 2 4 10 2 3" xfId="23483" xr:uid="{00000000-0005-0000-0000-0000FC540000}"/>
    <cellStyle name="Nota 2 4 10 2 4" xfId="30327" xr:uid="{00000000-0005-0000-0000-0000FD540000}"/>
    <cellStyle name="Nota 2 4 10 2 5" xfId="34284" xr:uid="{00000000-0005-0000-0000-0000FE540000}"/>
    <cellStyle name="Nota 2 4 10 2 6" xfId="37836" xr:uid="{00000000-0005-0000-0000-0000FF540000}"/>
    <cellStyle name="Nota 2 4 10 2 7" xfId="39795" xr:uid="{00000000-0005-0000-0000-000000550000}"/>
    <cellStyle name="Nota 2 4 10 3" xfId="12183" xr:uid="{00000000-0005-0000-0000-000001550000}"/>
    <cellStyle name="Nota 2 4 10 4" xfId="19186" xr:uid="{00000000-0005-0000-0000-000002550000}"/>
    <cellStyle name="Nota 2 4 10 5" xfId="24225" xr:uid="{00000000-0005-0000-0000-000003550000}"/>
    <cellStyle name="Nota 2 4 10 6" xfId="23154" xr:uid="{00000000-0005-0000-0000-000004550000}"/>
    <cellStyle name="Nota 2 4 10 7" xfId="26450" xr:uid="{00000000-0005-0000-0000-000005550000}"/>
    <cellStyle name="Nota 2 4 10 8" xfId="27292" xr:uid="{00000000-0005-0000-0000-000006550000}"/>
    <cellStyle name="Nota 2 4 10 9" xfId="33478" xr:uid="{00000000-0005-0000-0000-000007550000}"/>
    <cellStyle name="Nota 2 4 11" xfId="3711" xr:uid="{00000000-0005-0000-0000-000008550000}"/>
    <cellStyle name="Nota 2 4 11 2" xfId="7350" xr:uid="{00000000-0005-0000-0000-000009550000}"/>
    <cellStyle name="Nota 2 4 11 2 2" xfId="16503" xr:uid="{00000000-0005-0000-0000-00000A550000}"/>
    <cellStyle name="Nota 2 4 11 2 3" xfId="23484" xr:uid="{00000000-0005-0000-0000-00000B550000}"/>
    <cellStyle name="Nota 2 4 11 2 4" xfId="30328" xr:uid="{00000000-0005-0000-0000-00000C550000}"/>
    <cellStyle name="Nota 2 4 11 2 5" xfId="34285" xr:uid="{00000000-0005-0000-0000-00000D550000}"/>
    <cellStyle name="Nota 2 4 11 2 6" xfId="37837" xr:uid="{00000000-0005-0000-0000-00000E550000}"/>
    <cellStyle name="Nota 2 4 11 2 7" xfId="39796" xr:uid="{00000000-0005-0000-0000-00000F550000}"/>
    <cellStyle name="Nota 2 4 11 3" xfId="12865" xr:uid="{00000000-0005-0000-0000-000010550000}"/>
    <cellStyle name="Nota 2 4 11 4" xfId="19864" xr:uid="{00000000-0005-0000-0000-000011550000}"/>
    <cellStyle name="Nota 2 4 11 5" xfId="27974" xr:uid="{00000000-0005-0000-0000-000012550000}"/>
    <cellStyle name="Nota 2 4 11 6" xfId="26571" xr:uid="{00000000-0005-0000-0000-000013550000}"/>
    <cellStyle name="Nota 2 4 11 7" xfId="21257" xr:uid="{00000000-0005-0000-0000-000014550000}"/>
    <cellStyle name="Nota 2 4 11 8" xfId="33558" xr:uid="{00000000-0005-0000-0000-000015550000}"/>
    <cellStyle name="Nota 2 4 11 9" xfId="37226" xr:uid="{00000000-0005-0000-0000-000016550000}"/>
    <cellStyle name="Nota 2 4 12" xfId="7348" xr:uid="{00000000-0005-0000-0000-000017550000}"/>
    <cellStyle name="Nota 2 4 12 2" xfId="16501" xr:uid="{00000000-0005-0000-0000-000018550000}"/>
    <cellStyle name="Nota 2 4 12 3" xfId="23482" xr:uid="{00000000-0005-0000-0000-000019550000}"/>
    <cellStyle name="Nota 2 4 12 4" xfId="30326" xr:uid="{00000000-0005-0000-0000-00001A550000}"/>
    <cellStyle name="Nota 2 4 12 5" xfId="34283" xr:uid="{00000000-0005-0000-0000-00001B550000}"/>
    <cellStyle name="Nota 2 4 12 6" xfId="37835" xr:uid="{00000000-0005-0000-0000-00001C550000}"/>
    <cellStyle name="Nota 2 4 12 7" xfId="39794" xr:uid="{00000000-0005-0000-0000-00001D550000}"/>
    <cellStyle name="Nota 2 4 13" xfId="9896" xr:uid="{00000000-0005-0000-0000-00001E550000}"/>
    <cellStyle name="Nota 2 4 14" xfId="17559" xr:uid="{00000000-0005-0000-0000-00001F550000}"/>
    <cellStyle name="Nota 2 4 15" xfId="23120" xr:uid="{00000000-0005-0000-0000-000020550000}"/>
    <cellStyle name="Nota 2 4 16" xfId="18178" xr:uid="{00000000-0005-0000-0000-000021550000}"/>
    <cellStyle name="Nota 2 4 17" xfId="31451" xr:uid="{00000000-0005-0000-0000-000022550000}"/>
    <cellStyle name="Nota 2 4 18" xfId="35167" xr:uid="{00000000-0005-0000-0000-000023550000}"/>
    <cellStyle name="Nota 2 4 19" xfId="38443" xr:uid="{00000000-0005-0000-0000-000024550000}"/>
    <cellStyle name="Nota 2 4 2" xfId="2246" xr:uid="{00000000-0005-0000-0000-000025550000}"/>
    <cellStyle name="Nota 2 4 2 10" xfId="22667" xr:uid="{00000000-0005-0000-0000-000026550000}"/>
    <cellStyle name="Nota 2 4 2 11" xfId="25207" xr:uid="{00000000-0005-0000-0000-000027550000}"/>
    <cellStyle name="Nota 2 4 2 12" xfId="30207" xr:uid="{00000000-0005-0000-0000-000028550000}"/>
    <cellStyle name="Nota 2 4 2 13" xfId="31459" xr:uid="{00000000-0005-0000-0000-000029550000}"/>
    <cellStyle name="Nota 2 4 2 14" xfId="35174" xr:uid="{00000000-0005-0000-0000-00002A550000}"/>
    <cellStyle name="Nota 2 4 2 2" xfId="2646" xr:uid="{00000000-0005-0000-0000-00002B550000}"/>
    <cellStyle name="Nota 2 4 2 2 2" xfId="7352" xr:uid="{00000000-0005-0000-0000-00002C550000}"/>
    <cellStyle name="Nota 2 4 2 2 2 2" xfId="16505" xr:uid="{00000000-0005-0000-0000-00002D550000}"/>
    <cellStyle name="Nota 2 4 2 2 2 3" xfId="23486" xr:uid="{00000000-0005-0000-0000-00002E550000}"/>
    <cellStyle name="Nota 2 4 2 2 2 4" xfId="30330" xr:uid="{00000000-0005-0000-0000-00002F550000}"/>
    <cellStyle name="Nota 2 4 2 2 2 5" xfId="34287" xr:uid="{00000000-0005-0000-0000-000030550000}"/>
    <cellStyle name="Nota 2 4 2 2 2 6" xfId="37839" xr:uid="{00000000-0005-0000-0000-000031550000}"/>
    <cellStyle name="Nota 2 4 2 2 2 7" xfId="39798" xr:uid="{00000000-0005-0000-0000-000032550000}"/>
    <cellStyle name="Nota 2 4 2 2 3" xfId="11800" xr:uid="{00000000-0005-0000-0000-000033550000}"/>
    <cellStyle name="Nota 2 4 2 2 4" xfId="18803" xr:uid="{00000000-0005-0000-0000-000034550000}"/>
    <cellStyle name="Nota 2 4 2 2 5" xfId="17818" xr:uid="{00000000-0005-0000-0000-000035550000}"/>
    <cellStyle name="Nota 2 4 2 2 6" xfId="19764" xr:uid="{00000000-0005-0000-0000-000036550000}"/>
    <cellStyle name="Nota 2 4 2 2 7" xfId="17255" xr:uid="{00000000-0005-0000-0000-000037550000}"/>
    <cellStyle name="Nota 2 4 2 2 8" xfId="25861" xr:uid="{00000000-0005-0000-0000-000038550000}"/>
    <cellStyle name="Nota 2 4 2 2 9" xfId="34822" xr:uid="{00000000-0005-0000-0000-000039550000}"/>
    <cellStyle name="Nota 2 4 2 3" xfId="3928" xr:uid="{00000000-0005-0000-0000-00003A550000}"/>
    <cellStyle name="Nota 2 4 2 3 2" xfId="7353" xr:uid="{00000000-0005-0000-0000-00003B550000}"/>
    <cellStyle name="Nota 2 4 2 3 2 2" xfId="16506" xr:uid="{00000000-0005-0000-0000-00003C550000}"/>
    <cellStyle name="Nota 2 4 2 3 2 3" xfId="23487" xr:uid="{00000000-0005-0000-0000-00003D550000}"/>
    <cellStyle name="Nota 2 4 2 3 2 4" xfId="30331" xr:uid="{00000000-0005-0000-0000-00003E550000}"/>
    <cellStyle name="Nota 2 4 2 3 2 5" xfId="34288" xr:uid="{00000000-0005-0000-0000-00003F550000}"/>
    <cellStyle name="Nota 2 4 2 3 2 6" xfId="37840" xr:uid="{00000000-0005-0000-0000-000040550000}"/>
    <cellStyle name="Nota 2 4 2 3 2 7" xfId="39799" xr:uid="{00000000-0005-0000-0000-000041550000}"/>
    <cellStyle name="Nota 2 4 2 3 3" xfId="13082" xr:uid="{00000000-0005-0000-0000-000042550000}"/>
    <cellStyle name="Nota 2 4 2 3 4" xfId="20080" xr:uid="{00000000-0005-0000-0000-000043550000}"/>
    <cellStyle name="Nota 2 4 2 3 5" xfId="27866" xr:uid="{00000000-0005-0000-0000-000044550000}"/>
    <cellStyle name="Nota 2 4 2 3 6" xfId="28134" xr:uid="{00000000-0005-0000-0000-000045550000}"/>
    <cellStyle name="Nota 2 4 2 3 7" xfId="23189" xr:uid="{00000000-0005-0000-0000-000046550000}"/>
    <cellStyle name="Nota 2 4 2 3 8" xfId="33462" xr:uid="{00000000-0005-0000-0000-000047550000}"/>
    <cellStyle name="Nota 2 4 2 3 9" xfId="37136" xr:uid="{00000000-0005-0000-0000-000048550000}"/>
    <cellStyle name="Nota 2 4 2 4" xfId="4366" xr:uid="{00000000-0005-0000-0000-000049550000}"/>
    <cellStyle name="Nota 2 4 2 4 2" xfId="7354" xr:uid="{00000000-0005-0000-0000-00004A550000}"/>
    <cellStyle name="Nota 2 4 2 4 2 2" xfId="16507" xr:uid="{00000000-0005-0000-0000-00004B550000}"/>
    <cellStyle name="Nota 2 4 2 4 2 3" xfId="23488" xr:uid="{00000000-0005-0000-0000-00004C550000}"/>
    <cellStyle name="Nota 2 4 2 4 2 4" xfId="30332" xr:uid="{00000000-0005-0000-0000-00004D550000}"/>
    <cellStyle name="Nota 2 4 2 4 2 5" xfId="34289" xr:uid="{00000000-0005-0000-0000-00004E550000}"/>
    <cellStyle name="Nota 2 4 2 4 2 6" xfId="37841" xr:uid="{00000000-0005-0000-0000-00004F550000}"/>
    <cellStyle name="Nota 2 4 2 4 2 7" xfId="39800" xr:uid="{00000000-0005-0000-0000-000050550000}"/>
    <cellStyle name="Nota 2 4 2 4 3" xfId="13520" xr:uid="{00000000-0005-0000-0000-000051550000}"/>
    <cellStyle name="Nota 2 4 2 4 4" xfId="20518" xr:uid="{00000000-0005-0000-0000-000052550000}"/>
    <cellStyle name="Nota 2 4 2 4 5" xfId="27652" xr:uid="{00000000-0005-0000-0000-000053550000}"/>
    <cellStyle name="Nota 2 4 2 4 6" xfId="28848" xr:uid="{00000000-0005-0000-0000-000054550000}"/>
    <cellStyle name="Nota 2 4 2 4 7" xfId="18307" xr:uid="{00000000-0005-0000-0000-000055550000}"/>
    <cellStyle name="Nota 2 4 2 4 8" xfId="29111" xr:uid="{00000000-0005-0000-0000-000056550000}"/>
    <cellStyle name="Nota 2 4 2 4 9" xfId="30322" xr:uid="{00000000-0005-0000-0000-000057550000}"/>
    <cellStyle name="Nota 2 4 2 5" xfId="4620" xr:uid="{00000000-0005-0000-0000-000058550000}"/>
    <cellStyle name="Nota 2 4 2 5 2" xfId="7355" xr:uid="{00000000-0005-0000-0000-000059550000}"/>
    <cellStyle name="Nota 2 4 2 5 2 2" xfId="16508" xr:uid="{00000000-0005-0000-0000-00005A550000}"/>
    <cellStyle name="Nota 2 4 2 5 2 3" xfId="23489" xr:uid="{00000000-0005-0000-0000-00005B550000}"/>
    <cellStyle name="Nota 2 4 2 5 2 4" xfId="30333" xr:uid="{00000000-0005-0000-0000-00005C550000}"/>
    <cellStyle name="Nota 2 4 2 5 2 5" xfId="34290" xr:uid="{00000000-0005-0000-0000-00005D550000}"/>
    <cellStyle name="Nota 2 4 2 5 2 6" xfId="37842" xr:uid="{00000000-0005-0000-0000-00005E550000}"/>
    <cellStyle name="Nota 2 4 2 5 2 7" xfId="39801" xr:uid="{00000000-0005-0000-0000-00005F550000}"/>
    <cellStyle name="Nota 2 4 2 5 3" xfId="13774" xr:uid="{00000000-0005-0000-0000-000060550000}"/>
    <cellStyle name="Nota 2 4 2 5 4" xfId="20772" xr:uid="{00000000-0005-0000-0000-000061550000}"/>
    <cellStyle name="Nota 2 4 2 5 5" xfId="17532" xr:uid="{00000000-0005-0000-0000-000062550000}"/>
    <cellStyle name="Nota 2 4 2 5 6" xfId="23383" xr:uid="{00000000-0005-0000-0000-000063550000}"/>
    <cellStyle name="Nota 2 4 2 5 7" xfId="18121" xr:uid="{00000000-0005-0000-0000-000064550000}"/>
    <cellStyle name="Nota 2 4 2 5 8" xfId="29419" xr:uid="{00000000-0005-0000-0000-000065550000}"/>
    <cellStyle name="Nota 2 4 2 5 9" xfId="31909" xr:uid="{00000000-0005-0000-0000-000066550000}"/>
    <cellStyle name="Nota 2 4 2 6" xfId="4866" xr:uid="{00000000-0005-0000-0000-000067550000}"/>
    <cellStyle name="Nota 2 4 2 6 2" xfId="7356" xr:uid="{00000000-0005-0000-0000-000068550000}"/>
    <cellStyle name="Nota 2 4 2 6 2 2" xfId="16509" xr:uid="{00000000-0005-0000-0000-000069550000}"/>
    <cellStyle name="Nota 2 4 2 6 2 3" xfId="23490" xr:uid="{00000000-0005-0000-0000-00006A550000}"/>
    <cellStyle name="Nota 2 4 2 6 2 4" xfId="30334" xr:uid="{00000000-0005-0000-0000-00006B550000}"/>
    <cellStyle name="Nota 2 4 2 6 2 5" xfId="34291" xr:uid="{00000000-0005-0000-0000-00006C550000}"/>
    <cellStyle name="Nota 2 4 2 6 2 6" xfId="37843" xr:uid="{00000000-0005-0000-0000-00006D550000}"/>
    <cellStyle name="Nota 2 4 2 6 2 7" xfId="39802" xr:uid="{00000000-0005-0000-0000-00006E550000}"/>
    <cellStyle name="Nota 2 4 2 6 3" xfId="14020" xr:uid="{00000000-0005-0000-0000-00006F550000}"/>
    <cellStyle name="Nota 2 4 2 6 4" xfId="21018" xr:uid="{00000000-0005-0000-0000-000070550000}"/>
    <cellStyle name="Nota 2 4 2 6 5" xfId="27402" xr:uid="{00000000-0005-0000-0000-000071550000}"/>
    <cellStyle name="Nota 2 4 2 6 6" xfId="29452" xr:uid="{00000000-0005-0000-0000-000072550000}"/>
    <cellStyle name="Nota 2 4 2 6 7" xfId="28785" xr:uid="{00000000-0005-0000-0000-000073550000}"/>
    <cellStyle name="Nota 2 4 2 6 8" xfId="35590" xr:uid="{00000000-0005-0000-0000-000074550000}"/>
    <cellStyle name="Nota 2 4 2 6 9" xfId="38501" xr:uid="{00000000-0005-0000-0000-000075550000}"/>
    <cellStyle name="Nota 2 4 2 7" xfId="7351" xr:uid="{00000000-0005-0000-0000-000076550000}"/>
    <cellStyle name="Nota 2 4 2 7 2" xfId="16504" xr:uid="{00000000-0005-0000-0000-000077550000}"/>
    <cellStyle name="Nota 2 4 2 7 3" xfId="23485" xr:uid="{00000000-0005-0000-0000-000078550000}"/>
    <cellStyle name="Nota 2 4 2 7 4" xfId="30329" xr:uid="{00000000-0005-0000-0000-000079550000}"/>
    <cellStyle name="Nota 2 4 2 7 5" xfId="34286" xr:uid="{00000000-0005-0000-0000-00007A550000}"/>
    <cellStyle name="Nota 2 4 2 7 6" xfId="37838" xr:uid="{00000000-0005-0000-0000-00007B550000}"/>
    <cellStyle name="Nota 2 4 2 7 7" xfId="39797" xr:uid="{00000000-0005-0000-0000-00007C550000}"/>
    <cellStyle name="Nota 2 4 2 8" xfId="11400" xr:uid="{00000000-0005-0000-0000-00007D550000}"/>
    <cellStyle name="Nota 2 4 2 9" xfId="18403" xr:uid="{00000000-0005-0000-0000-00007E550000}"/>
    <cellStyle name="Nota 2 4 3" xfId="1690" xr:uid="{00000000-0005-0000-0000-00007F550000}"/>
    <cellStyle name="Nota 2 4 3 10" xfId="25140" xr:uid="{00000000-0005-0000-0000-000080550000}"/>
    <cellStyle name="Nota 2 4 3 11" xfId="19717" xr:uid="{00000000-0005-0000-0000-000081550000}"/>
    <cellStyle name="Nota 2 4 3 12" xfId="30986" xr:uid="{00000000-0005-0000-0000-000082550000}"/>
    <cellStyle name="Nota 2 4 3 13" xfId="31040" xr:uid="{00000000-0005-0000-0000-000083550000}"/>
    <cellStyle name="Nota 2 4 3 14" xfId="34942" xr:uid="{00000000-0005-0000-0000-000084550000}"/>
    <cellStyle name="Nota 2 4 3 2" xfId="2515" xr:uid="{00000000-0005-0000-0000-000085550000}"/>
    <cellStyle name="Nota 2 4 3 2 2" xfId="7358" xr:uid="{00000000-0005-0000-0000-000086550000}"/>
    <cellStyle name="Nota 2 4 3 2 2 2" xfId="16511" xr:uid="{00000000-0005-0000-0000-000087550000}"/>
    <cellStyle name="Nota 2 4 3 2 2 3" xfId="23492" xr:uid="{00000000-0005-0000-0000-000088550000}"/>
    <cellStyle name="Nota 2 4 3 2 2 4" xfId="30336" xr:uid="{00000000-0005-0000-0000-000089550000}"/>
    <cellStyle name="Nota 2 4 3 2 2 5" xfId="34293" xr:uid="{00000000-0005-0000-0000-00008A550000}"/>
    <cellStyle name="Nota 2 4 3 2 2 6" xfId="37845" xr:uid="{00000000-0005-0000-0000-00008B550000}"/>
    <cellStyle name="Nota 2 4 3 2 2 7" xfId="39804" xr:uid="{00000000-0005-0000-0000-00008C550000}"/>
    <cellStyle name="Nota 2 4 3 2 3" xfId="11669" xr:uid="{00000000-0005-0000-0000-00008D550000}"/>
    <cellStyle name="Nota 2 4 3 2 4" xfId="18672" xr:uid="{00000000-0005-0000-0000-00008E550000}"/>
    <cellStyle name="Nota 2 4 3 2 5" xfId="18029" xr:uid="{00000000-0005-0000-0000-00008F550000}"/>
    <cellStyle name="Nota 2 4 3 2 6" xfId="26227" xr:uid="{00000000-0005-0000-0000-000090550000}"/>
    <cellStyle name="Nota 2 4 3 2 7" xfId="23026" xr:uid="{00000000-0005-0000-0000-000091550000}"/>
    <cellStyle name="Nota 2 4 3 2 8" xfId="31499" xr:uid="{00000000-0005-0000-0000-000092550000}"/>
    <cellStyle name="Nota 2 4 3 2 9" xfId="35209" xr:uid="{00000000-0005-0000-0000-000093550000}"/>
    <cellStyle name="Nota 2 4 3 3" xfId="3667" xr:uid="{00000000-0005-0000-0000-000094550000}"/>
    <cellStyle name="Nota 2 4 3 3 2" xfId="7359" xr:uid="{00000000-0005-0000-0000-000095550000}"/>
    <cellStyle name="Nota 2 4 3 3 2 2" xfId="16512" xr:uid="{00000000-0005-0000-0000-000096550000}"/>
    <cellStyle name="Nota 2 4 3 3 2 3" xfId="23493" xr:uid="{00000000-0005-0000-0000-000097550000}"/>
    <cellStyle name="Nota 2 4 3 3 2 4" xfId="30337" xr:uid="{00000000-0005-0000-0000-000098550000}"/>
    <cellStyle name="Nota 2 4 3 3 2 5" xfId="34294" xr:uid="{00000000-0005-0000-0000-000099550000}"/>
    <cellStyle name="Nota 2 4 3 3 2 6" xfId="37846" xr:uid="{00000000-0005-0000-0000-00009A550000}"/>
    <cellStyle name="Nota 2 4 3 3 2 7" xfId="39805" xr:uid="{00000000-0005-0000-0000-00009B550000}"/>
    <cellStyle name="Nota 2 4 3 3 3" xfId="12821" xr:uid="{00000000-0005-0000-0000-00009C550000}"/>
    <cellStyle name="Nota 2 4 3 3 4" xfId="19820" xr:uid="{00000000-0005-0000-0000-00009D550000}"/>
    <cellStyle name="Nota 2 4 3 3 5" xfId="18007" xr:uid="{00000000-0005-0000-0000-00009E550000}"/>
    <cellStyle name="Nota 2 4 3 3 6" xfId="26559" xr:uid="{00000000-0005-0000-0000-00009F550000}"/>
    <cellStyle name="Nota 2 4 3 3 7" xfId="29557" xr:uid="{00000000-0005-0000-0000-0000A0550000}"/>
    <cellStyle name="Nota 2 4 3 3 8" xfId="31140" xr:uid="{00000000-0005-0000-0000-0000A1550000}"/>
    <cellStyle name="Nota 2 4 3 3 9" xfId="17167" xr:uid="{00000000-0005-0000-0000-0000A2550000}"/>
    <cellStyle name="Nota 2 4 3 4" xfId="4174" xr:uid="{00000000-0005-0000-0000-0000A3550000}"/>
    <cellStyle name="Nota 2 4 3 4 2" xfId="7360" xr:uid="{00000000-0005-0000-0000-0000A4550000}"/>
    <cellStyle name="Nota 2 4 3 4 2 2" xfId="16513" xr:uid="{00000000-0005-0000-0000-0000A5550000}"/>
    <cellStyle name="Nota 2 4 3 4 2 3" xfId="23494" xr:uid="{00000000-0005-0000-0000-0000A6550000}"/>
    <cellStyle name="Nota 2 4 3 4 2 4" xfId="30338" xr:uid="{00000000-0005-0000-0000-0000A7550000}"/>
    <cellStyle name="Nota 2 4 3 4 2 5" xfId="34295" xr:uid="{00000000-0005-0000-0000-0000A8550000}"/>
    <cellStyle name="Nota 2 4 3 4 2 6" xfId="37847" xr:uid="{00000000-0005-0000-0000-0000A9550000}"/>
    <cellStyle name="Nota 2 4 3 4 2 7" xfId="39806" xr:uid="{00000000-0005-0000-0000-0000AA550000}"/>
    <cellStyle name="Nota 2 4 3 4 3" xfId="13328" xr:uid="{00000000-0005-0000-0000-0000AB550000}"/>
    <cellStyle name="Nota 2 4 3 4 4" xfId="20326" xr:uid="{00000000-0005-0000-0000-0000AC550000}"/>
    <cellStyle name="Nota 2 4 3 4 5" xfId="27745" xr:uid="{00000000-0005-0000-0000-0000AD550000}"/>
    <cellStyle name="Nota 2 4 3 4 6" xfId="15524" xr:uid="{00000000-0005-0000-0000-0000AE550000}"/>
    <cellStyle name="Nota 2 4 3 4 7" xfId="24280" xr:uid="{00000000-0005-0000-0000-0000AF550000}"/>
    <cellStyle name="Nota 2 4 3 4 8" xfId="25903" xr:uid="{00000000-0005-0000-0000-0000B0550000}"/>
    <cellStyle name="Nota 2 4 3 4 9" xfId="30899" xr:uid="{00000000-0005-0000-0000-0000B1550000}"/>
    <cellStyle name="Nota 2 4 3 5" xfId="3080" xr:uid="{00000000-0005-0000-0000-0000B2550000}"/>
    <cellStyle name="Nota 2 4 3 5 2" xfId="7361" xr:uid="{00000000-0005-0000-0000-0000B3550000}"/>
    <cellStyle name="Nota 2 4 3 5 2 2" xfId="16514" xr:uid="{00000000-0005-0000-0000-0000B4550000}"/>
    <cellStyle name="Nota 2 4 3 5 2 3" xfId="23495" xr:uid="{00000000-0005-0000-0000-0000B5550000}"/>
    <cellStyle name="Nota 2 4 3 5 2 4" xfId="30339" xr:uid="{00000000-0005-0000-0000-0000B6550000}"/>
    <cellStyle name="Nota 2 4 3 5 2 5" xfId="34296" xr:uid="{00000000-0005-0000-0000-0000B7550000}"/>
    <cellStyle name="Nota 2 4 3 5 2 6" xfId="37848" xr:uid="{00000000-0005-0000-0000-0000B8550000}"/>
    <cellStyle name="Nota 2 4 3 5 2 7" xfId="39807" xr:uid="{00000000-0005-0000-0000-0000B9550000}"/>
    <cellStyle name="Nota 2 4 3 5 3" xfId="12234" xr:uid="{00000000-0005-0000-0000-0000BA550000}"/>
    <cellStyle name="Nota 2 4 3 5 4" xfId="19237" xr:uid="{00000000-0005-0000-0000-0000BB550000}"/>
    <cellStyle name="Nota 2 4 3 5 5" xfId="28280" xr:uid="{00000000-0005-0000-0000-0000BC550000}"/>
    <cellStyle name="Nota 2 4 3 5 6" xfId="28091" xr:uid="{00000000-0005-0000-0000-0000BD550000}"/>
    <cellStyle name="Nota 2 4 3 5 7" xfId="19708" xr:uid="{00000000-0005-0000-0000-0000BE550000}"/>
    <cellStyle name="Nota 2 4 3 5 8" xfId="33776" xr:uid="{00000000-0005-0000-0000-0000BF550000}"/>
    <cellStyle name="Nota 2 4 3 5 9" xfId="37338" xr:uid="{00000000-0005-0000-0000-0000C0550000}"/>
    <cellStyle name="Nota 2 4 3 6" xfId="3762" xr:uid="{00000000-0005-0000-0000-0000C1550000}"/>
    <cellStyle name="Nota 2 4 3 6 2" xfId="7362" xr:uid="{00000000-0005-0000-0000-0000C2550000}"/>
    <cellStyle name="Nota 2 4 3 6 2 2" xfId="16515" xr:uid="{00000000-0005-0000-0000-0000C3550000}"/>
    <cellStyle name="Nota 2 4 3 6 2 3" xfId="23496" xr:uid="{00000000-0005-0000-0000-0000C4550000}"/>
    <cellStyle name="Nota 2 4 3 6 2 4" xfId="30340" xr:uid="{00000000-0005-0000-0000-0000C5550000}"/>
    <cellStyle name="Nota 2 4 3 6 2 5" xfId="34297" xr:uid="{00000000-0005-0000-0000-0000C6550000}"/>
    <cellStyle name="Nota 2 4 3 6 2 6" xfId="37849" xr:uid="{00000000-0005-0000-0000-0000C7550000}"/>
    <cellStyle name="Nota 2 4 3 6 2 7" xfId="39808" xr:uid="{00000000-0005-0000-0000-0000C8550000}"/>
    <cellStyle name="Nota 2 4 3 6 3" xfId="12916" xr:uid="{00000000-0005-0000-0000-0000C9550000}"/>
    <cellStyle name="Nota 2 4 3 6 4" xfId="19915" xr:uid="{00000000-0005-0000-0000-0000CA550000}"/>
    <cellStyle name="Nota 2 4 3 6 5" xfId="27949" xr:uid="{00000000-0005-0000-0000-0000CB550000}"/>
    <cellStyle name="Nota 2 4 3 6 6" xfId="28545" xr:uid="{00000000-0005-0000-0000-0000CC550000}"/>
    <cellStyle name="Nota 2 4 3 6 7" xfId="27306" xr:uid="{00000000-0005-0000-0000-0000CD550000}"/>
    <cellStyle name="Nota 2 4 3 6 8" xfId="33530" xr:uid="{00000000-0005-0000-0000-0000CE550000}"/>
    <cellStyle name="Nota 2 4 3 6 9" xfId="37198" xr:uid="{00000000-0005-0000-0000-0000CF550000}"/>
    <cellStyle name="Nota 2 4 3 7" xfId="7357" xr:uid="{00000000-0005-0000-0000-0000D0550000}"/>
    <cellStyle name="Nota 2 4 3 7 2" xfId="16510" xr:uid="{00000000-0005-0000-0000-0000D1550000}"/>
    <cellStyle name="Nota 2 4 3 7 3" xfId="23491" xr:uid="{00000000-0005-0000-0000-0000D2550000}"/>
    <cellStyle name="Nota 2 4 3 7 4" xfId="30335" xr:uid="{00000000-0005-0000-0000-0000D3550000}"/>
    <cellStyle name="Nota 2 4 3 7 5" xfId="34292" xr:uid="{00000000-0005-0000-0000-0000D4550000}"/>
    <cellStyle name="Nota 2 4 3 7 6" xfId="37844" xr:uid="{00000000-0005-0000-0000-0000D5550000}"/>
    <cellStyle name="Nota 2 4 3 7 7" xfId="39803" xr:uid="{00000000-0005-0000-0000-0000D6550000}"/>
    <cellStyle name="Nota 2 4 3 8" xfId="10844" xr:uid="{00000000-0005-0000-0000-0000D7550000}"/>
    <cellStyle name="Nota 2 4 3 9" xfId="9260" xr:uid="{00000000-0005-0000-0000-0000D8550000}"/>
    <cellStyle name="Nota 2 4 4" xfId="2234" xr:uid="{00000000-0005-0000-0000-0000D9550000}"/>
    <cellStyle name="Nota 2 4 4 10" xfId="23127" xr:uid="{00000000-0005-0000-0000-0000DA550000}"/>
    <cellStyle name="Nota 2 4 4 11" xfId="25066" xr:uid="{00000000-0005-0000-0000-0000DB550000}"/>
    <cellStyle name="Nota 2 4 4 12" xfId="30213" xr:uid="{00000000-0005-0000-0000-0000DC550000}"/>
    <cellStyle name="Nota 2 4 4 13" xfId="18147" xr:uid="{00000000-0005-0000-0000-0000DD550000}"/>
    <cellStyle name="Nota 2 4 4 14" xfId="33604" xr:uid="{00000000-0005-0000-0000-0000DE550000}"/>
    <cellStyle name="Nota 2 4 4 2" xfId="2634" xr:uid="{00000000-0005-0000-0000-0000DF550000}"/>
    <cellStyle name="Nota 2 4 4 2 2" xfId="7364" xr:uid="{00000000-0005-0000-0000-0000E0550000}"/>
    <cellStyle name="Nota 2 4 4 2 2 2" xfId="16517" xr:uid="{00000000-0005-0000-0000-0000E1550000}"/>
    <cellStyle name="Nota 2 4 4 2 2 3" xfId="23498" xr:uid="{00000000-0005-0000-0000-0000E2550000}"/>
    <cellStyle name="Nota 2 4 4 2 2 4" xfId="30342" xr:uid="{00000000-0005-0000-0000-0000E3550000}"/>
    <cellStyle name="Nota 2 4 4 2 2 5" xfId="34299" xr:uid="{00000000-0005-0000-0000-0000E4550000}"/>
    <cellStyle name="Nota 2 4 4 2 2 6" xfId="37851" xr:uid="{00000000-0005-0000-0000-0000E5550000}"/>
    <cellStyle name="Nota 2 4 4 2 2 7" xfId="39810" xr:uid="{00000000-0005-0000-0000-0000E6550000}"/>
    <cellStyle name="Nota 2 4 4 2 3" xfId="11788" xr:uid="{00000000-0005-0000-0000-0000E7550000}"/>
    <cellStyle name="Nota 2 4 4 2 4" xfId="18791" xr:uid="{00000000-0005-0000-0000-0000E8550000}"/>
    <cellStyle name="Nota 2 4 4 2 5" xfId="10245" xr:uid="{00000000-0005-0000-0000-0000E9550000}"/>
    <cellStyle name="Nota 2 4 4 2 6" xfId="28485" xr:uid="{00000000-0005-0000-0000-0000EA550000}"/>
    <cellStyle name="Nota 2 4 4 2 7" xfId="30015" xr:uid="{00000000-0005-0000-0000-0000EB550000}"/>
    <cellStyle name="Nota 2 4 4 2 8" xfId="33992" xr:uid="{00000000-0005-0000-0000-0000EC550000}"/>
    <cellStyle name="Nota 2 4 4 2 9" xfId="37554" xr:uid="{00000000-0005-0000-0000-0000ED550000}"/>
    <cellStyle name="Nota 2 4 4 3" xfId="3916" xr:uid="{00000000-0005-0000-0000-0000EE550000}"/>
    <cellStyle name="Nota 2 4 4 3 2" xfId="7365" xr:uid="{00000000-0005-0000-0000-0000EF550000}"/>
    <cellStyle name="Nota 2 4 4 3 2 2" xfId="16518" xr:uid="{00000000-0005-0000-0000-0000F0550000}"/>
    <cellStyle name="Nota 2 4 4 3 2 3" xfId="23499" xr:uid="{00000000-0005-0000-0000-0000F1550000}"/>
    <cellStyle name="Nota 2 4 4 3 2 4" xfId="30343" xr:uid="{00000000-0005-0000-0000-0000F2550000}"/>
    <cellStyle name="Nota 2 4 4 3 2 5" xfId="34300" xr:uid="{00000000-0005-0000-0000-0000F3550000}"/>
    <cellStyle name="Nota 2 4 4 3 2 6" xfId="37852" xr:uid="{00000000-0005-0000-0000-0000F4550000}"/>
    <cellStyle name="Nota 2 4 4 3 2 7" xfId="39811" xr:uid="{00000000-0005-0000-0000-0000F5550000}"/>
    <cellStyle name="Nota 2 4 4 3 3" xfId="13070" xr:uid="{00000000-0005-0000-0000-0000F6550000}"/>
    <cellStyle name="Nota 2 4 4 3 4" xfId="20068" xr:uid="{00000000-0005-0000-0000-0000F7550000}"/>
    <cellStyle name="Nota 2 4 4 3 5" xfId="27872" xr:uid="{00000000-0005-0000-0000-0000F8550000}"/>
    <cellStyle name="Nota 2 4 4 3 6" xfId="26614" xr:uid="{00000000-0005-0000-0000-0000F9550000}"/>
    <cellStyle name="Nota 2 4 4 3 7" xfId="28546" xr:uid="{00000000-0005-0000-0000-0000FA550000}"/>
    <cellStyle name="Nota 2 4 4 3 8" xfId="33465" xr:uid="{00000000-0005-0000-0000-0000FB550000}"/>
    <cellStyle name="Nota 2 4 4 3 9" xfId="37138" xr:uid="{00000000-0005-0000-0000-0000FC550000}"/>
    <cellStyle name="Nota 2 4 4 4" xfId="4354" xr:uid="{00000000-0005-0000-0000-0000FD550000}"/>
    <cellStyle name="Nota 2 4 4 4 2" xfId="7366" xr:uid="{00000000-0005-0000-0000-0000FE550000}"/>
    <cellStyle name="Nota 2 4 4 4 2 2" xfId="16519" xr:uid="{00000000-0005-0000-0000-0000FF550000}"/>
    <cellStyle name="Nota 2 4 4 4 2 3" xfId="23500" xr:uid="{00000000-0005-0000-0000-000000560000}"/>
    <cellStyle name="Nota 2 4 4 4 2 4" xfId="30344" xr:uid="{00000000-0005-0000-0000-000001560000}"/>
    <cellStyle name="Nota 2 4 4 4 2 5" xfId="34301" xr:uid="{00000000-0005-0000-0000-000002560000}"/>
    <cellStyle name="Nota 2 4 4 4 2 6" xfId="37853" xr:uid="{00000000-0005-0000-0000-000003560000}"/>
    <cellStyle name="Nota 2 4 4 4 2 7" xfId="39812" xr:uid="{00000000-0005-0000-0000-000004560000}"/>
    <cellStyle name="Nota 2 4 4 4 3" xfId="13508" xr:uid="{00000000-0005-0000-0000-000005560000}"/>
    <cellStyle name="Nota 2 4 4 4 4" xfId="20506" xr:uid="{00000000-0005-0000-0000-000006560000}"/>
    <cellStyle name="Nota 2 4 4 4 5" xfId="27658" xr:uid="{00000000-0005-0000-0000-000007560000}"/>
    <cellStyle name="Nota 2 4 4 4 6" xfId="26694" xr:uid="{00000000-0005-0000-0000-000008560000}"/>
    <cellStyle name="Nota 2 4 4 4 7" xfId="27256" xr:uid="{00000000-0005-0000-0000-000009560000}"/>
    <cellStyle name="Nota 2 4 4 4 8" xfId="17217" xr:uid="{00000000-0005-0000-0000-00000A560000}"/>
    <cellStyle name="Nota 2 4 4 4 9" xfId="31805" xr:uid="{00000000-0005-0000-0000-00000B560000}"/>
    <cellStyle name="Nota 2 4 4 5" xfId="4608" xr:uid="{00000000-0005-0000-0000-00000C560000}"/>
    <cellStyle name="Nota 2 4 4 5 2" xfId="7367" xr:uid="{00000000-0005-0000-0000-00000D560000}"/>
    <cellStyle name="Nota 2 4 4 5 2 2" xfId="16520" xr:uid="{00000000-0005-0000-0000-00000E560000}"/>
    <cellStyle name="Nota 2 4 4 5 2 3" xfId="23501" xr:uid="{00000000-0005-0000-0000-00000F560000}"/>
    <cellStyle name="Nota 2 4 4 5 2 4" xfId="30345" xr:uid="{00000000-0005-0000-0000-000010560000}"/>
    <cellStyle name="Nota 2 4 4 5 2 5" xfId="34302" xr:uid="{00000000-0005-0000-0000-000011560000}"/>
    <cellStyle name="Nota 2 4 4 5 2 6" xfId="37854" xr:uid="{00000000-0005-0000-0000-000012560000}"/>
    <cellStyle name="Nota 2 4 4 5 2 7" xfId="39813" xr:uid="{00000000-0005-0000-0000-000013560000}"/>
    <cellStyle name="Nota 2 4 4 5 3" xfId="13762" xr:uid="{00000000-0005-0000-0000-000014560000}"/>
    <cellStyle name="Nota 2 4 4 5 4" xfId="20760" xr:uid="{00000000-0005-0000-0000-000015560000}"/>
    <cellStyle name="Nota 2 4 4 5 5" xfId="10153" xr:uid="{00000000-0005-0000-0000-000016560000}"/>
    <cellStyle name="Nota 2 4 4 5 6" xfId="25268" xr:uid="{00000000-0005-0000-0000-000017560000}"/>
    <cellStyle name="Nota 2 4 4 5 7" xfId="28784" xr:uid="{00000000-0005-0000-0000-000018560000}"/>
    <cellStyle name="Nota 2 4 4 5 8" xfId="29721" xr:uid="{00000000-0005-0000-0000-000019560000}"/>
    <cellStyle name="Nota 2 4 4 5 9" xfId="33699" xr:uid="{00000000-0005-0000-0000-00001A560000}"/>
    <cellStyle name="Nota 2 4 4 6" xfId="4854" xr:uid="{00000000-0005-0000-0000-00001B560000}"/>
    <cellStyle name="Nota 2 4 4 6 2" xfId="7368" xr:uid="{00000000-0005-0000-0000-00001C560000}"/>
    <cellStyle name="Nota 2 4 4 6 2 2" xfId="16521" xr:uid="{00000000-0005-0000-0000-00001D560000}"/>
    <cellStyle name="Nota 2 4 4 6 2 3" xfId="23502" xr:uid="{00000000-0005-0000-0000-00001E560000}"/>
    <cellStyle name="Nota 2 4 4 6 2 4" xfId="30346" xr:uid="{00000000-0005-0000-0000-00001F560000}"/>
    <cellStyle name="Nota 2 4 4 6 2 5" xfId="34303" xr:uid="{00000000-0005-0000-0000-000020560000}"/>
    <cellStyle name="Nota 2 4 4 6 2 6" xfId="37855" xr:uid="{00000000-0005-0000-0000-000021560000}"/>
    <cellStyle name="Nota 2 4 4 6 2 7" xfId="39814" xr:uid="{00000000-0005-0000-0000-000022560000}"/>
    <cellStyle name="Nota 2 4 4 6 3" xfId="14008" xr:uid="{00000000-0005-0000-0000-000023560000}"/>
    <cellStyle name="Nota 2 4 4 6 4" xfId="21006" xr:uid="{00000000-0005-0000-0000-000024560000}"/>
    <cellStyle name="Nota 2 4 4 6 5" xfId="22781" xr:uid="{00000000-0005-0000-0000-000025560000}"/>
    <cellStyle name="Nota 2 4 4 6 6" xfId="22866" xr:uid="{00000000-0005-0000-0000-000026560000}"/>
    <cellStyle name="Nota 2 4 4 6 7" xfId="18324" xr:uid="{00000000-0005-0000-0000-000027560000}"/>
    <cellStyle name="Nota 2 4 4 6 8" xfId="31791" xr:uid="{00000000-0005-0000-0000-000028560000}"/>
    <cellStyle name="Nota 2 4 4 6 9" xfId="35470" xr:uid="{00000000-0005-0000-0000-000029560000}"/>
    <cellStyle name="Nota 2 4 4 7" xfId="7363" xr:uid="{00000000-0005-0000-0000-00002A560000}"/>
    <cellStyle name="Nota 2 4 4 7 2" xfId="16516" xr:uid="{00000000-0005-0000-0000-00002B560000}"/>
    <cellStyle name="Nota 2 4 4 7 3" xfId="23497" xr:uid="{00000000-0005-0000-0000-00002C560000}"/>
    <cellStyle name="Nota 2 4 4 7 4" xfId="30341" xr:uid="{00000000-0005-0000-0000-00002D560000}"/>
    <cellStyle name="Nota 2 4 4 7 5" xfId="34298" xr:uid="{00000000-0005-0000-0000-00002E560000}"/>
    <cellStyle name="Nota 2 4 4 7 6" xfId="37850" xr:uid="{00000000-0005-0000-0000-00002F560000}"/>
    <cellStyle name="Nota 2 4 4 7 7" xfId="39809" xr:uid="{00000000-0005-0000-0000-000030560000}"/>
    <cellStyle name="Nota 2 4 4 8" xfId="11388" xr:uid="{00000000-0005-0000-0000-000031560000}"/>
    <cellStyle name="Nota 2 4 4 9" xfId="18391" xr:uid="{00000000-0005-0000-0000-000032560000}"/>
    <cellStyle name="Nota 2 4 5" xfId="1756" xr:uid="{00000000-0005-0000-0000-000033560000}"/>
    <cellStyle name="Nota 2 4 5 10" xfId="24497" xr:uid="{00000000-0005-0000-0000-000034560000}"/>
    <cellStyle name="Nota 2 4 5 11" xfId="28049" xr:uid="{00000000-0005-0000-0000-000035560000}"/>
    <cellStyle name="Nota 2 4 5 12" xfId="17899" xr:uid="{00000000-0005-0000-0000-000036560000}"/>
    <cellStyle name="Nota 2 4 5 13" xfId="31051" xr:uid="{00000000-0005-0000-0000-000037560000}"/>
    <cellStyle name="Nota 2 4 5 14" xfId="31341" xr:uid="{00000000-0005-0000-0000-000038560000}"/>
    <cellStyle name="Nota 2 4 5 2" xfId="2527" xr:uid="{00000000-0005-0000-0000-000039560000}"/>
    <cellStyle name="Nota 2 4 5 2 2" xfId="7370" xr:uid="{00000000-0005-0000-0000-00003A560000}"/>
    <cellStyle name="Nota 2 4 5 2 2 2" xfId="16523" xr:uid="{00000000-0005-0000-0000-00003B560000}"/>
    <cellStyle name="Nota 2 4 5 2 2 3" xfId="23504" xr:uid="{00000000-0005-0000-0000-00003C560000}"/>
    <cellStyle name="Nota 2 4 5 2 2 4" xfId="30348" xr:uid="{00000000-0005-0000-0000-00003D560000}"/>
    <cellStyle name="Nota 2 4 5 2 2 5" xfId="34305" xr:uid="{00000000-0005-0000-0000-00003E560000}"/>
    <cellStyle name="Nota 2 4 5 2 2 6" xfId="37857" xr:uid="{00000000-0005-0000-0000-00003F560000}"/>
    <cellStyle name="Nota 2 4 5 2 2 7" xfId="39816" xr:uid="{00000000-0005-0000-0000-000040560000}"/>
    <cellStyle name="Nota 2 4 5 2 3" xfId="11681" xr:uid="{00000000-0005-0000-0000-000041560000}"/>
    <cellStyle name="Nota 2 4 5 2 4" xfId="18684" xr:uid="{00000000-0005-0000-0000-000042560000}"/>
    <cellStyle name="Nota 2 4 5 2 5" xfId="18035" xr:uid="{00000000-0005-0000-0000-000043560000}"/>
    <cellStyle name="Nota 2 4 5 2 6" xfId="26233" xr:uid="{00000000-0005-0000-0000-000044560000}"/>
    <cellStyle name="Nota 2 4 5 2 7" xfId="26522" xr:uid="{00000000-0005-0000-0000-000045560000}"/>
    <cellStyle name="Nota 2 4 5 2 8" xfId="34045" xr:uid="{00000000-0005-0000-0000-000046560000}"/>
    <cellStyle name="Nota 2 4 5 2 9" xfId="37607" xr:uid="{00000000-0005-0000-0000-000047560000}"/>
    <cellStyle name="Nota 2 4 5 3" xfId="3687" xr:uid="{00000000-0005-0000-0000-000048560000}"/>
    <cellStyle name="Nota 2 4 5 3 2" xfId="7371" xr:uid="{00000000-0005-0000-0000-000049560000}"/>
    <cellStyle name="Nota 2 4 5 3 2 2" xfId="16524" xr:uid="{00000000-0005-0000-0000-00004A560000}"/>
    <cellStyle name="Nota 2 4 5 3 2 3" xfId="23505" xr:uid="{00000000-0005-0000-0000-00004B560000}"/>
    <cellStyle name="Nota 2 4 5 3 2 4" xfId="30349" xr:uid="{00000000-0005-0000-0000-00004C560000}"/>
    <cellStyle name="Nota 2 4 5 3 2 5" xfId="34306" xr:uid="{00000000-0005-0000-0000-00004D560000}"/>
    <cellStyle name="Nota 2 4 5 3 2 6" xfId="37858" xr:uid="{00000000-0005-0000-0000-00004E560000}"/>
    <cellStyle name="Nota 2 4 5 3 2 7" xfId="39817" xr:uid="{00000000-0005-0000-0000-00004F560000}"/>
    <cellStyle name="Nota 2 4 5 3 3" xfId="12841" xr:uid="{00000000-0005-0000-0000-000050560000}"/>
    <cellStyle name="Nota 2 4 5 3 4" xfId="19840" xr:uid="{00000000-0005-0000-0000-000051560000}"/>
    <cellStyle name="Nota 2 4 5 3 5" xfId="27985" xr:uid="{00000000-0005-0000-0000-000052560000}"/>
    <cellStyle name="Nota 2 4 5 3 6" xfId="29181" xr:uid="{00000000-0005-0000-0000-000053560000}"/>
    <cellStyle name="Nota 2 4 5 3 7" xfId="25094" xr:uid="{00000000-0005-0000-0000-000054560000}"/>
    <cellStyle name="Nota 2 4 5 3 8" xfId="33570" xr:uid="{00000000-0005-0000-0000-000055560000}"/>
    <cellStyle name="Nota 2 4 5 3 9" xfId="37238" xr:uid="{00000000-0005-0000-0000-000056560000}"/>
    <cellStyle name="Nota 2 4 5 4" xfId="4199" xr:uid="{00000000-0005-0000-0000-000057560000}"/>
    <cellStyle name="Nota 2 4 5 4 2" xfId="7372" xr:uid="{00000000-0005-0000-0000-000058560000}"/>
    <cellStyle name="Nota 2 4 5 4 2 2" xfId="16525" xr:uid="{00000000-0005-0000-0000-000059560000}"/>
    <cellStyle name="Nota 2 4 5 4 2 3" xfId="23506" xr:uid="{00000000-0005-0000-0000-00005A560000}"/>
    <cellStyle name="Nota 2 4 5 4 2 4" xfId="30350" xr:uid="{00000000-0005-0000-0000-00005B560000}"/>
    <cellStyle name="Nota 2 4 5 4 2 5" xfId="34307" xr:uid="{00000000-0005-0000-0000-00005C560000}"/>
    <cellStyle name="Nota 2 4 5 4 2 6" xfId="37859" xr:uid="{00000000-0005-0000-0000-00005D560000}"/>
    <cellStyle name="Nota 2 4 5 4 2 7" xfId="39818" xr:uid="{00000000-0005-0000-0000-00005E560000}"/>
    <cellStyle name="Nota 2 4 5 4 3" xfId="13353" xr:uid="{00000000-0005-0000-0000-00005F560000}"/>
    <cellStyle name="Nota 2 4 5 4 4" xfId="20351" xr:uid="{00000000-0005-0000-0000-000060560000}"/>
    <cellStyle name="Nota 2 4 5 4 5" xfId="27732" xr:uid="{00000000-0005-0000-0000-000061560000}"/>
    <cellStyle name="Nota 2 4 5 4 6" xfId="25346" xr:uid="{00000000-0005-0000-0000-000062560000}"/>
    <cellStyle name="Nota 2 4 5 4 7" xfId="25084" xr:uid="{00000000-0005-0000-0000-000063560000}"/>
    <cellStyle name="Nota 2 4 5 4 8" xfId="25451" xr:uid="{00000000-0005-0000-0000-000064560000}"/>
    <cellStyle name="Nota 2 4 5 4 9" xfId="28745" xr:uid="{00000000-0005-0000-0000-000065560000}"/>
    <cellStyle name="Nota 2 4 5 5" xfId="3168" xr:uid="{00000000-0005-0000-0000-000066560000}"/>
    <cellStyle name="Nota 2 4 5 5 2" xfId="7373" xr:uid="{00000000-0005-0000-0000-000067560000}"/>
    <cellStyle name="Nota 2 4 5 5 2 2" xfId="16526" xr:uid="{00000000-0005-0000-0000-000068560000}"/>
    <cellStyle name="Nota 2 4 5 5 2 3" xfId="23507" xr:uid="{00000000-0005-0000-0000-000069560000}"/>
    <cellStyle name="Nota 2 4 5 5 2 4" xfId="30351" xr:uid="{00000000-0005-0000-0000-00006A560000}"/>
    <cellStyle name="Nota 2 4 5 5 2 5" xfId="34308" xr:uid="{00000000-0005-0000-0000-00006B560000}"/>
    <cellStyle name="Nota 2 4 5 5 2 6" xfId="37860" xr:uid="{00000000-0005-0000-0000-00006C560000}"/>
    <cellStyle name="Nota 2 4 5 5 2 7" xfId="39819" xr:uid="{00000000-0005-0000-0000-00006D560000}"/>
    <cellStyle name="Nota 2 4 5 5 3" xfId="12322" xr:uid="{00000000-0005-0000-0000-00006E560000}"/>
    <cellStyle name="Nota 2 4 5 5 4" xfId="19325" xr:uid="{00000000-0005-0000-0000-00006F560000}"/>
    <cellStyle name="Nota 2 4 5 5 5" xfId="28242" xr:uid="{00000000-0005-0000-0000-000070560000}"/>
    <cellStyle name="Nota 2 4 5 5 6" xfId="26438" xr:uid="{00000000-0005-0000-0000-000071560000}"/>
    <cellStyle name="Nota 2 4 5 5 7" xfId="17699" xr:uid="{00000000-0005-0000-0000-000072560000}"/>
    <cellStyle name="Nota 2 4 5 5 8" xfId="28949" xr:uid="{00000000-0005-0000-0000-000073560000}"/>
    <cellStyle name="Nota 2 4 5 5 9" xfId="33709" xr:uid="{00000000-0005-0000-0000-000074560000}"/>
    <cellStyle name="Nota 2 4 5 6" xfId="4331" xr:uid="{00000000-0005-0000-0000-000075560000}"/>
    <cellStyle name="Nota 2 4 5 6 2" xfId="7374" xr:uid="{00000000-0005-0000-0000-000076560000}"/>
    <cellStyle name="Nota 2 4 5 6 2 2" xfId="16527" xr:uid="{00000000-0005-0000-0000-000077560000}"/>
    <cellStyle name="Nota 2 4 5 6 2 3" xfId="23508" xr:uid="{00000000-0005-0000-0000-000078560000}"/>
    <cellStyle name="Nota 2 4 5 6 2 4" xfId="30352" xr:uid="{00000000-0005-0000-0000-000079560000}"/>
    <cellStyle name="Nota 2 4 5 6 2 5" xfId="34309" xr:uid="{00000000-0005-0000-0000-00007A560000}"/>
    <cellStyle name="Nota 2 4 5 6 2 6" xfId="37861" xr:uid="{00000000-0005-0000-0000-00007B560000}"/>
    <cellStyle name="Nota 2 4 5 6 2 7" xfId="39820" xr:uid="{00000000-0005-0000-0000-00007C560000}"/>
    <cellStyle name="Nota 2 4 5 6 3" xfId="13485" xr:uid="{00000000-0005-0000-0000-00007D560000}"/>
    <cellStyle name="Nota 2 4 5 6 4" xfId="20483" xr:uid="{00000000-0005-0000-0000-00007E560000}"/>
    <cellStyle name="Nota 2 4 5 6 5" xfId="27664" xr:uid="{00000000-0005-0000-0000-00007F560000}"/>
    <cellStyle name="Nota 2 4 5 6 6" xfId="23067" xr:uid="{00000000-0005-0000-0000-000080560000}"/>
    <cellStyle name="Nota 2 4 5 6 7" xfId="17412" xr:uid="{00000000-0005-0000-0000-000081560000}"/>
    <cellStyle name="Nota 2 4 5 6 8" xfId="17502" xr:uid="{00000000-0005-0000-0000-000082560000}"/>
    <cellStyle name="Nota 2 4 5 6 9" xfId="31252" xr:uid="{00000000-0005-0000-0000-000083560000}"/>
    <cellStyle name="Nota 2 4 5 7" xfId="7369" xr:uid="{00000000-0005-0000-0000-000084560000}"/>
    <cellStyle name="Nota 2 4 5 7 2" xfId="16522" xr:uid="{00000000-0005-0000-0000-000085560000}"/>
    <cellStyle name="Nota 2 4 5 7 3" xfId="23503" xr:uid="{00000000-0005-0000-0000-000086560000}"/>
    <cellStyle name="Nota 2 4 5 7 4" xfId="30347" xr:uid="{00000000-0005-0000-0000-000087560000}"/>
    <cellStyle name="Nota 2 4 5 7 5" xfId="34304" xr:uid="{00000000-0005-0000-0000-000088560000}"/>
    <cellStyle name="Nota 2 4 5 7 6" xfId="37856" xr:uid="{00000000-0005-0000-0000-000089560000}"/>
    <cellStyle name="Nota 2 4 5 7 7" xfId="39815" xr:uid="{00000000-0005-0000-0000-00008A560000}"/>
    <cellStyle name="Nota 2 4 5 8" xfId="10910" xr:uid="{00000000-0005-0000-0000-00008B560000}"/>
    <cellStyle name="Nota 2 4 5 9" xfId="9630" xr:uid="{00000000-0005-0000-0000-00008C560000}"/>
    <cellStyle name="Nota 2 4 6" xfId="1641" xr:uid="{00000000-0005-0000-0000-00008D560000}"/>
    <cellStyle name="Nota 2 4 6 10" xfId="18229" xr:uid="{00000000-0005-0000-0000-00008E560000}"/>
    <cellStyle name="Nota 2 4 6 11" xfId="26534" xr:uid="{00000000-0005-0000-0000-00008F560000}"/>
    <cellStyle name="Nota 2 4 6 12" xfId="31358" xr:uid="{00000000-0005-0000-0000-000090560000}"/>
    <cellStyle name="Nota 2 4 6 13" xfId="35122" xr:uid="{00000000-0005-0000-0000-000091560000}"/>
    <cellStyle name="Nota 2 4 6 2" xfId="3516" xr:uid="{00000000-0005-0000-0000-000092560000}"/>
    <cellStyle name="Nota 2 4 6 2 2" xfId="7376" xr:uid="{00000000-0005-0000-0000-000093560000}"/>
    <cellStyle name="Nota 2 4 6 2 2 2" xfId="16529" xr:uid="{00000000-0005-0000-0000-000094560000}"/>
    <cellStyle name="Nota 2 4 6 2 2 3" xfId="23510" xr:uid="{00000000-0005-0000-0000-000095560000}"/>
    <cellStyle name="Nota 2 4 6 2 2 4" xfId="30354" xr:uid="{00000000-0005-0000-0000-000096560000}"/>
    <cellStyle name="Nota 2 4 6 2 2 5" xfId="34311" xr:uid="{00000000-0005-0000-0000-000097560000}"/>
    <cellStyle name="Nota 2 4 6 2 2 6" xfId="37863" xr:uid="{00000000-0005-0000-0000-000098560000}"/>
    <cellStyle name="Nota 2 4 6 2 2 7" xfId="39822" xr:uid="{00000000-0005-0000-0000-000099560000}"/>
    <cellStyle name="Nota 2 4 6 2 3" xfId="12670" xr:uid="{00000000-0005-0000-0000-00009A560000}"/>
    <cellStyle name="Nota 2 4 6 2 4" xfId="19671" xr:uid="{00000000-0005-0000-0000-00009B560000}"/>
    <cellStyle name="Nota 2 4 6 2 5" xfId="28071" xr:uid="{00000000-0005-0000-0000-00009C560000}"/>
    <cellStyle name="Nota 2 4 6 2 6" xfId="28115" xr:uid="{00000000-0005-0000-0000-00009D560000}"/>
    <cellStyle name="Nota 2 4 6 2 7" xfId="29408" xr:uid="{00000000-0005-0000-0000-00009E560000}"/>
    <cellStyle name="Nota 2 4 6 2 8" xfId="10269" xr:uid="{00000000-0005-0000-0000-00009F560000}"/>
    <cellStyle name="Nota 2 4 6 2 9" xfId="31058" xr:uid="{00000000-0005-0000-0000-0000A0560000}"/>
    <cellStyle name="Nota 2 4 6 3" xfId="2904" xr:uid="{00000000-0005-0000-0000-0000A1560000}"/>
    <cellStyle name="Nota 2 4 6 3 2" xfId="7377" xr:uid="{00000000-0005-0000-0000-0000A2560000}"/>
    <cellStyle name="Nota 2 4 6 3 2 2" xfId="16530" xr:uid="{00000000-0005-0000-0000-0000A3560000}"/>
    <cellStyle name="Nota 2 4 6 3 2 3" xfId="23511" xr:uid="{00000000-0005-0000-0000-0000A4560000}"/>
    <cellStyle name="Nota 2 4 6 3 2 4" xfId="30355" xr:uid="{00000000-0005-0000-0000-0000A5560000}"/>
    <cellStyle name="Nota 2 4 6 3 2 5" xfId="34312" xr:uid="{00000000-0005-0000-0000-0000A6560000}"/>
    <cellStyle name="Nota 2 4 6 3 2 6" xfId="37864" xr:uid="{00000000-0005-0000-0000-0000A7560000}"/>
    <cellStyle name="Nota 2 4 6 3 2 7" xfId="39823" xr:uid="{00000000-0005-0000-0000-0000A8560000}"/>
    <cellStyle name="Nota 2 4 6 3 3" xfId="12058" xr:uid="{00000000-0005-0000-0000-0000A9560000}"/>
    <cellStyle name="Nota 2 4 6 3 4" xfId="19061" xr:uid="{00000000-0005-0000-0000-0000AA560000}"/>
    <cellStyle name="Nota 2 4 6 3 5" xfId="28337" xr:uid="{00000000-0005-0000-0000-0000AB560000}"/>
    <cellStyle name="Nota 2 4 6 3 6" xfId="15537" xr:uid="{00000000-0005-0000-0000-0000AC560000}"/>
    <cellStyle name="Nota 2 4 6 3 7" xfId="29882" xr:uid="{00000000-0005-0000-0000-0000AD560000}"/>
    <cellStyle name="Nota 2 4 6 3 8" xfId="33859" xr:uid="{00000000-0005-0000-0000-0000AE560000}"/>
    <cellStyle name="Nota 2 4 6 3 9" xfId="37421" xr:uid="{00000000-0005-0000-0000-0000AF560000}"/>
    <cellStyle name="Nota 2 4 6 4" xfId="3704" xr:uid="{00000000-0005-0000-0000-0000B0560000}"/>
    <cellStyle name="Nota 2 4 6 4 2" xfId="7378" xr:uid="{00000000-0005-0000-0000-0000B1560000}"/>
    <cellStyle name="Nota 2 4 6 4 2 2" xfId="16531" xr:uid="{00000000-0005-0000-0000-0000B2560000}"/>
    <cellStyle name="Nota 2 4 6 4 2 3" xfId="23512" xr:uid="{00000000-0005-0000-0000-0000B3560000}"/>
    <cellStyle name="Nota 2 4 6 4 2 4" xfId="30356" xr:uid="{00000000-0005-0000-0000-0000B4560000}"/>
    <cellStyle name="Nota 2 4 6 4 2 5" xfId="34313" xr:uid="{00000000-0005-0000-0000-0000B5560000}"/>
    <cellStyle name="Nota 2 4 6 4 2 6" xfId="37865" xr:uid="{00000000-0005-0000-0000-0000B6560000}"/>
    <cellStyle name="Nota 2 4 6 4 2 7" xfId="39824" xr:uid="{00000000-0005-0000-0000-0000B7560000}"/>
    <cellStyle name="Nota 2 4 6 4 3" xfId="12858" xr:uid="{00000000-0005-0000-0000-0000B8560000}"/>
    <cellStyle name="Nota 2 4 6 4 4" xfId="19857" xr:uid="{00000000-0005-0000-0000-0000B9560000}"/>
    <cellStyle name="Nota 2 4 6 4 5" xfId="27972" xr:uid="{00000000-0005-0000-0000-0000BA560000}"/>
    <cellStyle name="Nota 2 4 6 4 6" xfId="26566" xr:uid="{00000000-0005-0000-0000-0000BB560000}"/>
    <cellStyle name="Nota 2 4 6 4 7" xfId="29541" xr:uid="{00000000-0005-0000-0000-0000BC560000}"/>
    <cellStyle name="Nota 2 4 6 4 8" xfId="33562" xr:uid="{00000000-0005-0000-0000-0000BD560000}"/>
    <cellStyle name="Nota 2 4 6 4 9" xfId="37230" xr:uid="{00000000-0005-0000-0000-0000BE560000}"/>
    <cellStyle name="Nota 2 4 6 5" xfId="3144" xr:uid="{00000000-0005-0000-0000-0000BF560000}"/>
    <cellStyle name="Nota 2 4 6 5 2" xfId="7379" xr:uid="{00000000-0005-0000-0000-0000C0560000}"/>
    <cellStyle name="Nota 2 4 6 5 2 2" xfId="16532" xr:uid="{00000000-0005-0000-0000-0000C1560000}"/>
    <cellStyle name="Nota 2 4 6 5 2 3" xfId="23513" xr:uid="{00000000-0005-0000-0000-0000C2560000}"/>
    <cellStyle name="Nota 2 4 6 5 2 4" xfId="30357" xr:uid="{00000000-0005-0000-0000-0000C3560000}"/>
    <cellStyle name="Nota 2 4 6 5 2 5" xfId="34314" xr:uid="{00000000-0005-0000-0000-0000C4560000}"/>
    <cellStyle name="Nota 2 4 6 5 2 6" xfId="37866" xr:uid="{00000000-0005-0000-0000-0000C5560000}"/>
    <cellStyle name="Nota 2 4 6 5 2 7" xfId="39825" xr:uid="{00000000-0005-0000-0000-0000C6560000}"/>
    <cellStyle name="Nota 2 4 6 5 3" xfId="12298" xr:uid="{00000000-0005-0000-0000-0000C7560000}"/>
    <cellStyle name="Nota 2 4 6 5 4" xfId="19301" xr:uid="{00000000-0005-0000-0000-0000C8560000}"/>
    <cellStyle name="Nota 2 4 6 5 5" xfId="24226" xr:uid="{00000000-0005-0000-0000-0000C9560000}"/>
    <cellStyle name="Nota 2 4 6 5 6" xfId="26433" xr:uid="{00000000-0005-0000-0000-0000CA560000}"/>
    <cellStyle name="Nota 2 4 6 5 7" xfId="18195" xr:uid="{00000000-0005-0000-0000-0000CB560000}"/>
    <cellStyle name="Nota 2 4 6 5 8" xfId="33745" xr:uid="{00000000-0005-0000-0000-0000CC560000}"/>
    <cellStyle name="Nota 2 4 6 5 9" xfId="37307" xr:uid="{00000000-0005-0000-0000-0000CD560000}"/>
    <cellStyle name="Nota 2 4 6 6" xfId="7375" xr:uid="{00000000-0005-0000-0000-0000CE560000}"/>
    <cellStyle name="Nota 2 4 6 6 2" xfId="16528" xr:uid="{00000000-0005-0000-0000-0000CF560000}"/>
    <cellStyle name="Nota 2 4 6 6 3" xfId="23509" xr:uid="{00000000-0005-0000-0000-0000D0560000}"/>
    <cellStyle name="Nota 2 4 6 6 4" xfId="30353" xr:uid="{00000000-0005-0000-0000-0000D1560000}"/>
    <cellStyle name="Nota 2 4 6 6 5" xfId="34310" xr:uid="{00000000-0005-0000-0000-0000D2560000}"/>
    <cellStyle name="Nota 2 4 6 6 6" xfId="37862" xr:uid="{00000000-0005-0000-0000-0000D3560000}"/>
    <cellStyle name="Nota 2 4 6 6 7" xfId="39821" xr:uid="{00000000-0005-0000-0000-0000D4560000}"/>
    <cellStyle name="Nota 2 4 6 7" xfId="10795" xr:uid="{00000000-0005-0000-0000-0000D5560000}"/>
    <cellStyle name="Nota 2 4 6 8" xfId="9817" xr:uid="{00000000-0005-0000-0000-0000D6560000}"/>
    <cellStyle name="Nota 2 4 6 9" xfId="24471" xr:uid="{00000000-0005-0000-0000-0000D7560000}"/>
    <cellStyle name="Nota 2 4 7" xfId="2469" xr:uid="{00000000-0005-0000-0000-0000D8560000}"/>
    <cellStyle name="Nota 2 4 7 2" xfId="7380" xr:uid="{00000000-0005-0000-0000-0000D9560000}"/>
    <cellStyle name="Nota 2 4 7 2 2" xfId="16533" xr:uid="{00000000-0005-0000-0000-0000DA560000}"/>
    <cellStyle name="Nota 2 4 7 2 3" xfId="23514" xr:uid="{00000000-0005-0000-0000-0000DB560000}"/>
    <cellStyle name="Nota 2 4 7 2 4" xfId="30358" xr:uid="{00000000-0005-0000-0000-0000DC560000}"/>
    <cellStyle name="Nota 2 4 7 2 5" xfId="34315" xr:uid="{00000000-0005-0000-0000-0000DD560000}"/>
    <cellStyle name="Nota 2 4 7 2 6" xfId="37867" xr:uid="{00000000-0005-0000-0000-0000DE560000}"/>
    <cellStyle name="Nota 2 4 7 2 7" xfId="39826" xr:uid="{00000000-0005-0000-0000-0000DF560000}"/>
    <cellStyle name="Nota 2 4 7 3" xfId="11623" xr:uid="{00000000-0005-0000-0000-0000E0560000}"/>
    <cellStyle name="Nota 2 4 7 4" xfId="18626" xr:uid="{00000000-0005-0000-0000-0000E1560000}"/>
    <cellStyle name="Nota 2 4 7 5" xfId="22615" xr:uid="{00000000-0005-0000-0000-0000E2560000}"/>
    <cellStyle name="Nota 2 4 7 6" xfId="17279" xr:uid="{00000000-0005-0000-0000-0000E3560000}"/>
    <cellStyle name="Nota 2 4 7 7" xfId="9526" xr:uid="{00000000-0005-0000-0000-0000E4560000}"/>
    <cellStyle name="Nota 2 4 7 8" xfId="25778" xr:uid="{00000000-0005-0000-0000-0000E5560000}"/>
    <cellStyle name="Nota 2 4 7 9" xfId="31327" xr:uid="{00000000-0005-0000-0000-0000E6560000}"/>
    <cellStyle name="Nota 2 4 8" xfId="3045" xr:uid="{00000000-0005-0000-0000-0000E7560000}"/>
    <cellStyle name="Nota 2 4 8 2" xfId="7381" xr:uid="{00000000-0005-0000-0000-0000E8560000}"/>
    <cellStyle name="Nota 2 4 8 2 2" xfId="16534" xr:uid="{00000000-0005-0000-0000-0000E9560000}"/>
    <cellStyle name="Nota 2 4 8 2 3" xfId="23515" xr:uid="{00000000-0005-0000-0000-0000EA560000}"/>
    <cellStyle name="Nota 2 4 8 2 4" xfId="30359" xr:uid="{00000000-0005-0000-0000-0000EB560000}"/>
    <cellStyle name="Nota 2 4 8 2 5" xfId="34316" xr:uid="{00000000-0005-0000-0000-0000EC560000}"/>
    <cellStyle name="Nota 2 4 8 2 6" xfId="37868" xr:uid="{00000000-0005-0000-0000-0000ED560000}"/>
    <cellStyle name="Nota 2 4 8 2 7" xfId="39827" xr:uid="{00000000-0005-0000-0000-0000EE560000}"/>
    <cellStyle name="Nota 2 4 8 3" xfId="12199" xr:uid="{00000000-0005-0000-0000-0000EF560000}"/>
    <cellStyle name="Nota 2 4 8 4" xfId="19202" xr:uid="{00000000-0005-0000-0000-0000F0560000}"/>
    <cellStyle name="Nota 2 4 8 5" xfId="28293" xr:uid="{00000000-0005-0000-0000-0000F1560000}"/>
    <cellStyle name="Nota 2 4 8 6" xfId="26409" xr:uid="{00000000-0005-0000-0000-0000F2560000}"/>
    <cellStyle name="Nota 2 4 8 7" xfId="18043" xr:uid="{00000000-0005-0000-0000-0000F3560000}"/>
    <cellStyle name="Nota 2 4 8 8" xfId="31568" xr:uid="{00000000-0005-0000-0000-0000F4560000}"/>
    <cellStyle name="Nota 2 4 8 9" xfId="35278" xr:uid="{00000000-0005-0000-0000-0000F5560000}"/>
    <cellStyle name="Nota 2 4 9" xfId="3787" xr:uid="{00000000-0005-0000-0000-0000F6560000}"/>
    <cellStyle name="Nota 2 4 9 2" xfId="7382" xr:uid="{00000000-0005-0000-0000-0000F7560000}"/>
    <cellStyle name="Nota 2 4 9 2 2" xfId="16535" xr:uid="{00000000-0005-0000-0000-0000F8560000}"/>
    <cellStyle name="Nota 2 4 9 2 3" xfId="23516" xr:uid="{00000000-0005-0000-0000-0000F9560000}"/>
    <cellStyle name="Nota 2 4 9 2 4" xfId="30360" xr:uid="{00000000-0005-0000-0000-0000FA560000}"/>
    <cellStyle name="Nota 2 4 9 2 5" xfId="34317" xr:uid="{00000000-0005-0000-0000-0000FB560000}"/>
    <cellStyle name="Nota 2 4 9 2 6" xfId="37869" xr:uid="{00000000-0005-0000-0000-0000FC560000}"/>
    <cellStyle name="Nota 2 4 9 2 7" xfId="39828" xr:uid="{00000000-0005-0000-0000-0000FD560000}"/>
    <cellStyle name="Nota 2 4 9 3" xfId="12941" xr:uid="{00000000-0005-0000-0000-0000FE560000}"/>
    <cellStyle name="Nota 2 4 9 4" xfId="19940" xr:uid="{00000000-0005-0000-0000-0000FF560000}"/>
    <cellStyle name="Nota 2 4 9 5" xfId="17907" xr:uid="{00000000-0005-0000-0000-000000570000}"/>
    <cellStyle name="Nota 2 4 9 6" xfId="29188" xr:uid="{00000000-0005-0000-0000-000001570000}"/>
    <cellStyle name="Nota 2 4 9 7" xfId="24048" xr:uid="{00000000-0005-0000-0000-000002570000}"/>
    <cellStyle name="Nota 2 4 9 8" xfId="33521" xr:uid="{00000000-0005-0000-0000-000003570000}"/>
    <cellStyle name="Nota 2 4 9 9" xfId="37189" xr:uid="{00000000-0005-0000-0000-000004570000}"/>
    <cellStyle name="Nota 2 5" xfId="740" xr:uid="{00000000-0005-0000-0000-000005570000}"/>
    <cellStyle name="Nota 2 6" xfId="741" xr:uid="{00000000-0005-0000-0000-000006570000}"/>
    <cellStyle name="Nota 2 6 2" xfId="2033" xr:uid="{00000000-0005-0000-0000-000007570000}"/>
    <cellStyle name="Nota 2 6 2 2" xfId="7384" xr:uid="{00000000-0005-0000-0000-000008570000}"/>
    <cellStyle name="Nota 2 6 2 3" xfId="11187" xr:uid="{00000000-0005-0000-0000-000009570000}"/>
    <cellStyle name="Nota 2 6 3" xfId="3517" xr:uid="{00000000-0005-0000-0000-00000A570000}"/>
    <cellStyle name="Nota 2 6 3 2" xfId="7385" xr:uid="{00000000-0005-0000-0000-00000B570000}"/>
    <cellStyle name="Nota 2 6 3 3" xfId="12671" xr:uid="{00000000-0005-0000-0000-00000C570000}"/>
    <cellStyle name="Nota 2 6 4" xfId="1480" xr:uid="{00000000-0005-0000-0000-00000D570000}"/>
    <cellStyle name="Nota 2 6 4 2" xfId="7386" xr:uid="{00000000-0005-0000-0000-00000E570000}"/>
    <cellStyle name="Nota 2 6 4 3" xfId="10634" xr:uid="{00000000-0005-0000-0000-00000F570000}"/>
    <cellStyle name="Nota 2 6 5" xfId="7383" xr:uid="{00000000-0005-0000-0000-000010570000}"/>
    <cellStyle name="Nota 2 6 6" xfId="9898" xr:uid="{00000000-0005-0000-0000-000011570000}"/>
    <cellStyle name="Nota 2 7" xfId="742" xr:uid="{00000000-0005-0000-0000-000012570000}"/>
    <cellStyle name="Nota 2 7 2" xfId="2034" xr:uid="{00000000-0005-0000-0000-000013570000}"/>
    <cellStyle name="Nota 2 7 2 2" xfId="7388" xr:uid="{00000000-0005-0000-0000-000014570000}"/>
    <cellStyle name="Nota 2 7 2 3" xfId="11188" xr:uid="{00000000-0005-0000-0000-000015570000}"/>
    <cellStyle name="Nota 2 7 3" xfId="3518" xr:uid="{00000000-0005-0000-0000-000016570000}"/>
    <cellStyle name="Nota 2 7 3 2" xfId="7389" xr:uid="{00000000-0005-0000-0000-000017570000}"/>
    <cellStyle name="Nota 2 7 3 3" xfId="12672" xr:uid="{00000000-0005-0000-0000-000018570000}"/>
    <cellStyle name="Nota 2 7 4" xfId="1481" xr:uid="{00000000-0005-0000-0000-000019570000}"/>
    <cellStyle name="Nota 2 7 4 2" xfId="7390" xr:uid="{00000000-0005-0000-0000-00001A570000}"/>
    <cellStyle name="Nota 2 7 4 3" xfId="10635" xr:uid="{00000000-0005-0000-0000-00001B570000}"/>
    <cellStyle name="Nota 2 7 5" xfId="7387" xr:uid="{00000000-0005-0000-0000-00001C570000}"/>
    <cellStyle name="Nota 2 7 6" xfId="9899" xr:uid="{00000000-0005-0000-0000-00001D570000}"/>
    <cellStyle name="Nota 2 8" xfId="1128" xr:uid="{00000000-0005-0000-0000-00001E570000}"/>
    <cellStyle name="Nota 2 8 10" xfId="4280" xr:uid="{00000000-0005-0000-0000-00001F570000}"/>
    <cellStyle name="Nota 2 8 10 2" xfId="7391" xr:uid="{00000000-0005-0000-0000-000020570000}"/>
    <cellStyle name="Nota 2 8 10 2 2" xfId="16544" xr:uid="{00000000-0005-0000-0000-000021570000}"/>
    <cellStyle name="Nota 2 8 10 2 3" xfId="23525" xr:uid="{00000000-0005-0000-0000-000022570000}"/>
    <cellStyle name="Nota 2 8 10 2 4" xfId="30369" xr:uid="{00000000-0005-0000-0000-000023570000}"/>
    <cellStyle name="Nota 2 8 10 2 5" xfId="34319" xr:uid="{00000000-0005-0000-0000-000024570000}"/>
    <cellStyle name="Nota 2 8 10 2 6" xfId="37871" xr:uid="{00000000-0005-0000-0000-000025570000}"/>
    <cellStyle name="Nota 2 8 10 2 7" xfId="39829" xr:uid="{00000000-0005-0000-0000-000026570000}"/>
    <cellStyle name="Nota 2 8 10 3" xfId="13434" xr:uid="{00000000-0005-0000-0000-000027570000}"/>
    <cellStyle name="Nota 2 8 10 4" xfId="20432" xr:uid="{00000000-0005-0000-0000-000028570000}"/>
    <cellStyle name="Nota 2 8 10 5" xfId="27692" xr:uid="{00000000-0005-0000-0000-000029570000}"/>
    <cellStyle name="Nota 2 8 10 6" xfId="26677" xr:uid="{00000000-0005-0000-0000-00002A570000}"/>
    <cellStyle name="Nota 2 8 10 7" xfId="27878" xr:uid="{00000000-0005-0000-0000-00002B570000}"/>
    <cellStyle name="Nota 2 8 10 8" xfId="31857" xr:uid="{00000000-0005-0000-0000-00002C570000}"/>
    <cellStyle name="Nota 2 8 10 9" xfId="35511" xr:uid="{00000000-0005-0000-0000-00002D570000}"/>
    <cellStyle name="Nota 2 8 11" xfId="4555" xr:uid="{00000000-0005-0000-0000-00002E570000}"/>
    <cellStyle name="Nota 2 8 11 2" xfId="7392" xr:uid="{00000000-0005-0000-0000-00002F570000}"/>
    <cellStyle name="Nota 2 8 11 2 2" xfId="16545" xr:uid="{00000000-0005-0000-0000-000030570000}"/>
    <cellStyle name="Nota 2 8 11 2 3" xfId="23526" xr:uid="{00000000-0005-0000-0000-000031570000}"/>
    <cellStyle name="Nota 2 8 11 2 4" xfId="30370" xr:uid="{00000000-0005-0000-0000-000032570000}"/>
    <cellStyle name="Nota 2 8 11 2 5" xfId="34320" xr:uid="{00000000-0005-0000-0000-000033570000}"/>
    <cellStyle name="Nota 2 8 11 2 6" xfId="37872" xr:uid="{00000000-0005-0000-0000-000034570000}"/>
    <cellStyle name="Nota 2 8 11 2 7" xfId="39830" xr:uid="{00000000-0005-0000-0000-000035570000}"/>
    <cellStyle name="Nota 2 8 11 3" xfId="13709" xr:uid="{00000000-0005-0000-0000-000036570000}"/>
    <cellStyle name="Nota 2 8 11 4" xfId="20707" xr:uid="{00000000-0005-0000-0000-000037570000}"/>
    <cellStyle name="Nota 2 8 11 5" xfId="27559" xr:uid="{00000000-0005-0000-0000-000038570000}"/>
    <cellStyle name="Nota 2 8 11 6" xfId="24503" xr:uid="{00000000-0005-0000-0000-000039570000}"/>
    <cellStyle name="Nota 2 8 11 7" xfId="21265" xr:uid="{00000000-0005-0000-0000-00003A570000}"/>
    <cellStyle name="Nota 2 8 11 8" xfId="32240" xr:uid="{00000000-0005-0000-0000-00003B570000}"/>
    <cellStyle name="Nota 2 8 11 9" xfId="35915" xr:uid="{00000000-0005-0000-0000-00003C570000}"/>
    <cellStyle name="Nota 2 8 12" xfId="1482" xr:uid="{00000000-0005-0000-0000-00003D570000}"/>
    <cellStyle name="Nota 2 8 12 2" xfId="7393" xr:uid="{00000000-0005-0000-0000-00003E570000}"/>
    <cellStyle name="Nota 2 8 12 2 2" xfId="16546" xr:uid="{00000000-0005-0000-0000-00003F570000}"/>
    <cellStyle name="Nota 2 8 12 2 3" xfId="23527" xr:uid="{00000000-0005-0000-0000-000040570000}"/>
    <cellStyle name="Nota 2 8 12 2 4" xfId="30371" xr:uid="{00000000-0005-0000-0000-000041570000}"/>
    <cellStyle name="Nota 2 8 12 2 5" xfId="34321" xr:uid="{00000000-0005-0000-0000-000042570000}"/>
    <cellStyle name="Nota 2 8 12 2 6" xfId="37873" xr:uid="{00000000-0005-0000-0000-000043570000}"/>
    <cellStyle name="Nota 2 8 12 2 7" xfId="39831" xr:uid="{00000000-0005-0000-0000-000044570000}"/>
    <cellStyle name="Nota 2 8 12 3" xfId="10636" xr:uid="{00000000-0005-0000-0000-000045570000}"/>
    <cellStyle name="Nota 2 8 12 4" xfId="9301" xr:uid="{00000000-0005-0000-0000-000046570000}"/>
    <cellStyle name="Nota 2 8 12 5" xfId="28751" xr:uid="{00000000-0005-0000-0000-000047570000}"/>
    <cellStyle name="Nota 2 8 12 6" xfId="21245" xr:uid="{00000000-0005-0000-0000-000048570000}"/>
    <cellStyle name="Nota 2 8 12 7" xfId="25769" xr:uid="{00000000-0005-0000-0000-000049570000}"/>
    <cellStyle name="Nota 2 8 12 8" xfId="34950" xr:uid="{00000000-0005-0000-0000-00004A570000}"/>
    <cellStyle name="Nota 2 8 12 9" xfId="38403" xr:uid="{00000000-0005-0000-0000-00004B570000}"/>
    <cellStyle name="Nota 2 8 13" xfId="10282" xr:uid="{00000000-0005-0000-0000-00004C570000}"/>
    <cellStyle name="Nota 2 8 14" xfId="17280" xr:uid="{00000000-0005-0000-0000-00004D570000}"/>
    <cellStyle name="Nota 2 8 15" xfId="19816" xr:uid="{00000000-0005-0000-0000-00004E570000}"/>
    <cellStyle name="Nota 2 8 16" xfId="31225" xr:uid="{00000000-0005-0000-0000-00004F570000}"/>
    <cellStyle name="Nota 2 8 17" xfId="31274" xr:uid="{00000000-0005-0000-0000-000050570000}"/>
    <cellStyle name="Nota 2 8 18" xfId="35098" xr:uid="{00000000-0005-0000-0000-000051570000}"/>
    <cellStyle name="Nota 2 8 2" xfId="2247" xr:uid="{00000000-0005-0000-0000-000052570000}"/>
    <cellStyle name="Nota 2 8 2 10" xfId="17110" xr:uid="{00000000-0005-0000-0000-000053570000}"/>
    <cellStyle name="Nota 2 8 2 11" xfId="10110" xr:uid="{00000000-0005-0000-0000-000054570000}"/>
    <cellStyle name="Nota 2 8 2 12" xfId="23275" xr:uid="{00000000-0005-0000-0000-000055570000}"/>
    <cellStyle name="Nota 2 8 2 13" xfId="34163" xr:uid="{00000000-0005-0000-0000-000056570000}"/>
    <cellStyle name="Nota 2 8 2 14" xfId="37725" xr:uid="{00000000-0005-0000-0000-000057570000}"/>
    <cellStyle name="Nota 2 8 2 2" xfId="2647" xr:uid="{00000000-0005-0000-0000-000058570000}"/>
    <cellStyle name="Nota 2 8 2 2 2" xfId="7395" xr:uid="{00000000-0005-0000-0000-000059570000}"/>
    <cellStyle name="Nota 2 8 2 2 2 2" xfId="16548" xr:uid="{00000000-0005-0000-0000-00005A570000}"/>
    <cellStyle name="Nota 2 8 2 2 2 3" xfId="23529" xr:uid="{00000000-0005-0000-0000-00005B570000}"/>
    <cellStyle name="Nota 2 8 2 2 2 4" xfId="30373" xr:uid="{00000000-0005-0000-0000-00005C570000}"/>
    <cellStyle name="Nota 2 8 2 2 2 5" xfId="34323" xr:uid="{00000000-0005-0000-0000-00005D570000}"/>
    <cellStyle name="Nota 2 8 2 2 2 6" xfId="37875" xr:uid="{00000000-0005-0000-0000-00005E570000}"/>
    <cellStyle name="Nota 2 8 2 2 2 7" xfId="39833" xr:uid="{00000000-0005-0000-0000-00005F570000}"/>
    <cellStyle name="Nota 2 8 2 2 3" xfId="11801" xr:uid="{00000000-0005-0000-0000-000060570000}"/>
    <cellStyle name="Nota 2 8 2 2 4" xfId="18804" xr:uid="{00000000-0005-0000-0000-000061570000}"/>
    <cellStyle name="Nota 2 8 2 2 5" xfId="23129" xr:uid="{00000000-0005-0000-0000-000062570000}"/>
    <cellStyle name="Nota 2 8 2 2 6" xfId="22638" xr:uid="{00000000-0005-0000-0000-000063570000}"/>
    <cellStyle name="Nota 2 8 2 2 7" xfId="25211" xr:uid="{00000000-0005-0000-0000-000064570000}"/>
    <cellStyle name="Nota 2 8 2 2 8" xfId="31517" xr:uid="{00000000-0005-0000-0000-000065570000}"/>
    <cellStyle name="Nota 2 8 2 2 9" xfId="35227" xr:uid="{00000000-0005-0000-0000-000066570000}"/>
    <cellStyle name="Nota 2 8 2 3" xfId="3929" xr:uid="{00000000-0005-0000-0000-000067570000}"/>
    <cellStyle name="Nota 2 8 2 3 2" xfId="7396" xr:uid="{00000000-0005-0000-0000-000068570000}"/>
    <cellStyle name="Nota 2 8 2 3 2 2" xfId="16549" xr:uid="{00000000-0005-0000-0000-000069570000}"/>
    <cellStyle name="Nota 2 8 2 3 2 3" xfId="23530" xr:uid="{00000000-0005-0000-0000-00006A570000}"/>
    <cellStyle name="Nota 2 8 2 3 2 4" xfId="30374" xr:uid="{00000000-0005-0000-0000-00006B570000}"/>
    <cellStyle name="Nota 2 8 2 3 2 5" xfId="34324" xr:uid="{00000000-0005-0000-0000-00006C570000}"/>
    <cellStyle name="Nota 2 8 2 3 2 6" xfId="37876" xr:uid="{00000000-0005-0000-0000-00006D570000}"/>
    <cellStyle name="Nota 2 8 2 3 2 7" xfId="39834" xr:uid="{00000000-0005-0000-0000-00006E570000}"/>
    <cellStyle name="Nota 2 8 2 3 3" xfId="13083" xr:uid="{00000000-0005-0000-0000-00006F570000}"/>
    <cellStyle name="Nota 2 8 2 3 4" xfId="20081" xr:uid="{00000000-0005-0000-0000-000070570000}"/>
    <cellStyle name="Nota 2 8 2 3 5" xfId="18025" xr:uid="{00000000-0005-0000-0000-000071570000}"/>
    <cellStyle name="Nota 2 8 2 3 6" xfId="23203" xr:uid="{00000000-0005-0000-0000-000072570000}"/>
    <cellStyle name="Nota 2 8 2 3 7" xfId="27289" xr:uid="{00000000-0005-0000-0000-000073570000}"/>
    <cellStyle name="Nota 2 8 2 3 8" xfId="23522" xr:uid="{00000000-0005-0000-0000-000074570000}"/>
    <cellStyle name="Nota 2 8 2 3 9" xfId="33667" xr:uid="{00000000-0005-0000-0000-000075570000}"/>
    <cellStyle name="Nota 2 8 2 4" xfId="4367" xr:uid="{00000000-0005-0000-0000-000076570000}"/>
    <cellStyle name="Nota 2 8 2 4 2" xfId="7397" xr:uid="{00000000-0005-0000-0000-000077570000}"/>
    <cellStyle name="Nota 2 8 2 4 2 2" xfId="16550" xr:uid="{00000000-0005-0000-0000-000078570000}"/>
    <cellStyle name="Nota 2 8 2 4 2 3" xfId="23531" xr:uid="{00000000-0005-0000-0000-000079570000}"/>
    <cellStyle name="Nota 2 8 2 4 2 4" xfId="30375" xr:uid="{00000000-0005-0000-0000-00007A570000}"/>
    <cellStyle name="Nota 2 8 2 4 2 5" xfId="34325" xr:uid="{00000000-0005-0000-0000-00007B570000}"/>
    <cellStyle name="Nota 2 8 2 4 2 6" xfId="37877" xr:uid="{00000000-0005-0000-0000-00007C570000}"/>
    <cellStyle name="Nota 2 8 2 4 2 7" xfId="39835" xr:uid="{00000000-0005-0000-0000-00007D570000}"/>
    <cellStyle name="Nota 2 8 2 4 3" xfId="13521" xr:uid="{00000000-0005-0000-0000-00007E570000}"/>
    <cellStyle name="Nota 2 8 2 4 4" xfId="20519" xr:uid="{00000000-0005-0000-0000-00007F570000}"/>
    <cellStyle name="Nota 2 8 2 4 5" xfId="24016" xr:uid="{00000000-0005-0000-0000-000080570000}"/>
    <cellStyle name="Nota 2 8 2 4 6" xfId="24998" xr:uid="{00000000-0005-0000-0000-000081570000}"/>
    <cellStyle name="Nota 2 8 2 4 7" xfId="9994" xr:uid="{00000000-0005-0000-0000-000082570000}"/>
    <cellStyle name="Nota 2 8 2 4 8" xfId="31727" xr:uid="{00000000-0005-0000-0000-000083570000}"/>
    <cellStyle name="Nota 2 8 2 4 9" xfId="35407" xr:uid="{00000000-0005-0000-0000-000084570000}"/>
    <cellStyle name="Nota 2 8 2 5" xfId="4621" xr:uid="{00000000-0005-0000-0000-000085570000}"/>
    <cellStyle name="Nota 2 8 2 5 2" xfId="7398" xr:uid="{00000000-0005-0000-0000-000086570000}"/>
    <cellStyle name="Nota 2 8 2 5 2 2" xfId="16551" xr:uid="{00000000-0005-0000-0000-000087570000}"/>
    <cellStyle name="Nota 2 8 2 5 2 3" xfId="23532" xr:uid="{00000000-0005-0000-0000-000088570000}"/>
    <cellStyle name="Nota 2 8 2 5 2 4" xfId="30376" xr:uid="{00000000-0005-0000-0000-000089570000}"/>
    <cellStyle name="Nota 2 8 2 5 2 5" xfId="34326" xr:uid="{00000000-0005-0000-0000-00008A570000}"/>
    <cellStyle name="Nota 2 8 2 5 2 6" xfId="37878" xr:uid="{00000000-0005-0000-0000-00008B570000}"/>
    <cellStyle name="Nota 2 8 2 5 2 7" xfId="39836" xr:uid="{00000000-0005-0000-0000-00008C570000}"/>
    <cellStyle name="Nota 2 8 2 5 3" xfId="13775" xr:uid="{00000000-0005-0000-0000-00008D570000}"/>
    <cellStyle name="Nota 2 8 2 5 4" xfId="20773" xr:uid="{00000000-0005-0000-0000-00008E570000}"/>
    <cellStyle name="Nota 2 8 2 5 5" xfId="27523" xr:uid="{00000000-0005-0000-0000-00008F570000}"/>
    <cellStyle name="Nota 2 8 2 5 6" xfId="9513" xr:uid="{00000000-0005-0000-0000-000090570000}"/>
    <cellStyle name="Nota 2 8 2 5 7" xfId="25178" xr:uid="{00000000-0005-0000-0000-000091570000}"/>
    <cellStyle name="Nota 2 8 2 5 8" xfId="32206" xr:uid="{00000000-0005-0000-0000-000092570000}"/>
    <cellStyle name="Nota 2 8 2 5 9" xfId="35881" xr:uid="{00000000-0005-0000-0000-000093570000}"/>
    <cellStyle name="Nota 2 8 2 6" xfId="4867" xr:uid="{00000000-0005-0000-0000-000094570000}"/>
    <cellStyle name="Nota 2 8 2 6 2" xfId="7399" xr:uid="{00000000-0005-0000-0000-000095570000}"/>
    <cellStyle name="Nota 2 8 2 6 2 2" xfId="16552" xr:uid="{00000000-0005-0000-0000-000096570000}"/>
    <cellStyle name="Nota 2 8 2 6 2 3" xfId="23533" xr:uid="{00000000-0005-0000-0000-000097570000}"/>
    <cellStyle name="Nota 2 8 2 6 2 4" xfId="30377" xr:uid="{00000000-0005-0000-0000-000098570000}"/>
    <cellStyle name="Nota 2 8 2 6 2 5" xfId="34327" xr:uid="{00000000-0005-0000-0000-000099570000}"/>
    <cellStyle name="Nota 2 8 2 6 2 6" xfId="37879" xr:uid="{00000000-0005-0000-0000-00009A570000}"/>
    <cellStyle name="Nota 2 8 2 6 2 7" xfId="39837" xr:uid="{00000000-0005-0000-0000-00009B570000}"/>
    <cellStyle name="Nota 2 8 2 6 3" xfId="14021" xr:uid="{00000000-0005-0000-0000-00009C570000}"/>
    <cellStyle name="Nota 2 8 2 6 4" xfId="21019" xr:uid="{00000000-0005-0000-0000-00009D570000}"/>
    <cellStyle name="Nota 2 8 2 6 5" xfId="27405" xr:uid="{00000000-0005-0000-0000-00009E570000}"/>
    <cellStyle name="Nota 2 8 2 6 6" xfId="25079" xr:uid="{00000000-0005-0000-0000-00009F570000}"/>
    <cellStyle name="Nota 2 8 2 6 7" xfId="17347" xr:uid="{00000000-0005-0000-0000-0000A0570000}"/>
    <cellStyle name="Nota 2 8 2 6 8" xfId="35591" xr:uid="{00000000-0005-0000-0000-0000A1570000}"/>
    <cellStyle name="Nota 2 8 2 6 9" xfId="38502" xr:uid="{00000000-0005-0000-0000-0000A2570000}"/>
    <cellStyle name="Nota 2 8 2 7" xfId="7394" xr:uid="{00000000-0005-0000-0000-0000A3570000}"/>
    <cellStyle name="Nota 2 8 2 7 2" xfId="16547" xr:uid="{00000000-0005-0000-0000-0000A4570000}"/>
    <cellStyle name="Nota 2 8 2 7 3" xfId="23528" xr:uid="{00000000-0005-0000-0000-0000A5570000}"/>
    <cellStyle name="Nota 2 8 2 7 4" xfId="30372" xr:uid="{00000000-0005-0000-0000-0000A6570000}"/>
    <cellStyle name="Nota 2 8 2 7 5" xfId="34322" xr:uid="{00000000-0005-0000-0000-0000A7570000}"/>
    <cellStyle name="Nota 2 8 2 7 6" xfId="37874" xr:uid="{00000000-0005-0000-0000-0000A8570000}"/>
    <cellStyle name="Nota 2 8 2 7 7" xfId="39832" xr:uid="{00000000-0005-0000-0000-0000A9570000}"/>
    <cellStyle name="Nota 2 8 2 8" xfId="11401" xr:uid="{00000000-0005-0000-0000-0000AA570000}"/>
    <cellStyle name="Nota 2 8 2 9" xfId="18404" xr:uid="{00000000-0005-0000-0000-0000AB570000}"/>
    <cellStyle name="Nota 2 8 3" xfId="1767" xr:uid="{00000000-0005-0000-0000-0000AC570000}"/>
    <cellStyle name="Nota 2 8 3 10" xfId="28619" xr:uid="{00000000-0005-0000-0000-0000AD570000}"/>
    <cellStyle name="Nota 2 8 3 11" xfId="25996" xr:uid="{00000000-0005-0000-0000-0000AE570000}"/>
    <cellStyle name="Nota 2 8 3 12" xfId="30950" xr:uid="{00000000-0005-0000-0000-0000AF570000}"/>
    <cellStyle name="Nota 2 8 3 13" xfId="34874" xr:uid="{00000000-0005-0000-0000-0000B0570000}"/>
    <cellStyle name="Nota 2 8 3 14" xfId="38361" xr:uid="{00000000-0005-0000-0000-0000B1570000}"/>
    <cellStyle name="Nota 2 8 3 2" xfId="2532" xr:uid="{00000000-0005-0000-0000-0000B2570000}"/>
    <cellStyle name="Nota 2 8 3 2 2" xfId="7401" xr:uid="{00000000-0005-0000-0000-0000B3570000}"/>
    <cellStyle name="Nota 2 8 3 2 2 2" xfId="16554" xr:uid="{00000000-0005-0000-0000-0000B4570000}"/>
    <cellStyle name="Nota 2 8 3 2 2 3" xfId="23535" xr:uid="{00000000-0005-0000-0000-0000B5570000}"/>
    <cellStyle name="Nota 2 8 3 2 2 4" xfId="30379" xr:uid="{00000000-0005-0000-0000-0000B6570000}"/>
    <cellStyle name="Nota 2 8 3 2 2 5" xfId="34329" xr:uid="{00000000-0005-0000-0000-0000B7570000}"/>
    <cellStyle name="Nota 2 8 3 2 2 6" xfId="37881" xr:uid="{00000000-0005-0000-0000-0000B8570000}"/>
    <cellStyle name="Nota 2 8 3 2 2 7" xfId="39839" xr:uid="{00000000-0005-0000-0000-0000B9570000}"/>
    <cellStyle name="Nota 2 8 3 2 3" xfId="11686" xr:uid="{00000000-0005-0000-0000-0000BA570000}"/>
    <cellStyle name="Nota 2 8 3 2 4" xfId="18689" xr:uid="{00000000-0005-0000-0000-0000BB570000}"/>
    <cellStyle name="Nota 2 8 3 2 5" xfId="24202" xr:uid="{00000000-0005-0000-0000-0000BC570000}"/>
    <cellStyle name="Nota 2 8 3 2 6" xfId="26230" xr:uid="{00000000-0005-0000-0000-0000BD570000}"/>
    <cellStyle name="Nota 2 8 3 2 7" xfId="30050" xr:uid="{00000000-0005-0000-0000-0000BE570000}"/>
    <cellStyle name="Nota 2 8 3 2 8" xfId="34035" xr:uid="{00000000-0005-0000-0000-0000BF570000}"/>
    <cellStyle name="Nota 2 8 3 2 9" xfId="37597" xr:uid="{00000000-0005-0000-0000-0000C0570000}"/>
    <cellStyle name="Nota 2 8 3 3" xfId="3694" xr:uid="{00000000-0005-0000-0000-0000C1570000}"/>
    <cellStyle name="Nota 2 8 3 3 2" xfId="7402" xr:uid="{00000000-0005-0000-0000-0000C2570000}"/>
    <cellStyle name="Nota 2 8 3 3 2 2" xfId="16555" xr:uid="{00000000-0005-0000-0000-0000C3570000}"/>
    <cellStyle name="Nota 2 8 3 3 2 3" xfId="23536" xr:uid="{00000000-0005-0000-0000-0000C4570000}"/>
    <cellStyle name="Nota 2 8 3 3 2 4" xfId="30380" xr:uid="{00000000-0005-0000-0000-0000C5570000}"/>
    <cellStyle name="Nota 2 8 3 3 2 5" xfId="34330" xr:uid="{00000000-0005-0000-0000-0000C6570000}"/>
    <cellStyle name="Nota 2 8 3 3 2 6" xfId="37882" xr:uid="{00000000-0005-0000-0000-0000C7570000}"/>
    <cellStyle name="Nota 2 8 3 3 2 7" xfId="39840" xr:uid="{00000000-0005-0000-0000-0000C8570000}"/>
    <cellStyle name="Nota 2 8 3 3 3" xfId="12848" xr:uid="{00000000-0005-0000-0000-0000C9570000}"/>
    <cellStyle name="Nota 2 8 3 3 4" xfId="19847" xr:uid="{00000000-0005-0000-0000-0000CA570000}"/>
    <cellStyle name="Nota 2 8 3 3 5" xfId="27978" xr:uid="{00000000-0005-0000-0000-0000CB570000}"/>
    <cellStyle name="Nota 2 8 3 3 6" xfId="29425" xr:uid="{00000000-0005-0000-0000-0000CC570000}"/>
    <cellStyle name="Nota 2 8 3 3 7" xfId="31888" xr:uid="{00000000-0005-0000-0000-0000CD570000}"/>
    <cellStyle name="Nota 2 8 3 3 8" xfId="22925" xr:uid="{00000000-0005-0000-0000-0000CE570000}"/>
    <cellStyle name="Nota 2 8 3 3 9" xfId="35014" xr:uid="{00000000-0005-0000-0000-0000CF570000}"/>
    <cellStyle name="Nota 2 8 3 4" xfId="4204" xr:uid="{00000000-0005-0000-0000-0000D0570000}"/>
    <cellStyle name="Nota 2 8 3 4 2" xfId="7403" xr:uid="{00000000-0005-0000-0000-0000D1570000}"/>
    <cellStyle name="Nota 2 8 3 4 2 2" xfId="16556" xr:uid="{00000000-0005-0000-0000-0000D2570000}"/>
    <cellStyle name="Nota 2 8 3 4 2 3" xfId="23537" xr:uid="{00000000-0005-0000-0000-0000D3570000}"/>
    <cellStyle name="Nota 2 8 3 4 2 4" xfId="30381" xr:uid="{00000000-0005-0000-0000-0000D4570000}"/>
    <cellStyle name="Nota 2 8 3 4 2 5" xfId="34331" xr:uid="{00000000-0005-0000-0000-0000D5570000}"/>
    <cellStyle name="Nota 2 8 3 4 2 6" xfId="37883" xr:uid="{00000000-0005-0000-0000-0000D6570000}"/>
    <cellStyle name="Nota 2 8 3 4 2 7" xfId="39841" xr:uid="{00000000-0005-0000-0000-0000D7570000}"/>
    <cellStyle name="Nota 2 8 3 4 3" xfId="13358" xr:uid="{00000000-0005-0000-0000-0000D8570000}"/>
    <cellStyle name="Nota 2 8 3 4 4" xfId="20356" xr:uid="{00000000-0005-0000-0000-0000D9570000}"/>
    <cellStyle name="Nota 2 8 3 4 5" xfId="27730" xr:uid="{00000000-0005-0000-0000-0000DA570000}"/>
    <cellStyle name="Nota 2 8 3 4 6" xfId="29217" xr:uid="{00000000-0005-0000-0000-0000DB570000}"/>
    <cellStyle name="Nota 2 8 3 4 7" xfId="28792" xr:uid="{00000000-0005-0000-0000-0000DC570000}"/>
    <cellStyle name="Nota 2 8 3 4 8" xfId="31165" xr:uid="{00000000-0005-0000-0000-0000DD570000}"/>
    <cellStyle name="Nota 2 8 3 4 9" xfId="25537" xr:uid="{00000000-0005-0000-0000-0000DE570000}"/>
    <cellStyle name="Nota 2 8 3 5" xfId="3119" xr:uid="{00000000-0005-0000-0000-0000DF570000}"/>
    <cellStyle name="Nota 2 8 3 5 2" xfId="7404" xr:uid="{00000000-0005-0000-0000-0000E0570000}"/>
    <cellStyle name="Nota 2 8 3 5 2 2" xfId="16557" xr:uid="{00000000-0005-0000-0000-0000E1570000}"/>
    <cellStyle name="Nota 2 8 3 5 2 3" xfId="23538" xr:uid="{00000000-0005-0000-0000-0000E2570000}"/>
    <cellStyle name="Nota 2 8 3 5 2 4" xfId="30382" xr:uid="{00000000-0005-0000-0000-0000E3570000}"/>
    <cellStyle name="Nota 2 8 3 5 2 5" xfId="34332" xr:uid="{00000000-0005-0000-0000-0000E4570000}"/>
    <cellStyle name="Nota 2 8 3 5 2 6" xfId="37884" xr:uid="{00000000-0005-0000-0000-0000E5570000}"/>
    <cellStyle name="Nota 2 8 3 5 2 7" xfId="39842" xr:uid="{00000000-0005-0000-0000-0000E6570000}"/>
    <cellStyle name="Nota 2 8 3 5 3" xfId="12273" xr:uid="{00000000-0005-0000-0000-0000E7570000}"/>
    <cellStyle name="Nota 2 8 3 5 4" xfId="19276" xr:uid="{00000000-0005-0000-0000-0000E8570000}"/>
    <cellStyle name="Nota 2 8 3 5 5" xfId="28248" xr:uid="{00000000-0005-0000-0000-0000E9570000}"/>
    <cellStyle name="Nota 2 8 3 5 6" xfId="10092" xr:uid="{00000000-0005-0000-0000-0000EA570000}"/>
    <cellStyle name="Nota 2 8 3 5 7" xfId="9920" xr:uid="{00000000-0005-0000-0000-0000EB570000}"/>
    <cellStyle name="Nota 2 8 3 5 8" xfId="33757" xr:uid="{00000000-0005-0000-0000-0000EC570000}"/>
    <cellStyle name="Nota 2 8 3 5 9" xfId="37319" xr:uid="{00000000-0005-0000-0000-0000ED570000}"/>
    <cellStyle name="Nota 2 8 3 6" xfId="4311" xr:uid="{00000000-0005-0000-0000-0000EE570000}"/>
    <cellStyle name="Nota 2 8 3 6 2" xfId="7405" xr:uid="{00000000-0005-0000-0000-0000EF570000}"/>
    <cellStyle name="Nota 2 8 3 6 2 2" xfId="16558" xr:uid="{00000000-0005-0000-0000-0000F0570000}"/>
    <cellStyle name="Nota 2 8 3 6 2 3" xfId="23539" xr:uid="{00000000-0005-0000-0000-0000F1570000}"/>
    <cellStyle name="Nota 2 8 3 6 2 4" xfId="30383" xr:uid="{00000000-0005-0000-0000-0000F2570000}"/>
    <cellStyle name="Nota 2 8 3 6 2 5" xfId="34333" xr:uid="{00000000-0005-0000-0000-0000F3570000}"/>
    <cellStyle name="Nota 2 8 3 6 2 6" xfId="37885" xr:uid="{00000000-0005-0000-0000-0000F4570000}"/>
    <cellStyle name="Nota 2 8 3 6 2 7" xfId="39843" xr:uid="{00000000-0005-0000-0000-0000F5570000}"/>
    <cellStyle name="Nota 2 8 3 6 3" xfId="13465" xr:uid="{00000000-0005-0000-0000-0000F6570000}"/>
    <cellStyle name="Nota 2 8 3 6 4" xfId="20463" xr:uid="{00000000-0005-0000-0000-0000F7570000}"/>
    <cellStyle name="Nota 2 8 3 6 5" xfId="19624" xr:uid="{00000000-0005-0000-0000-0000F8570000}"/>
    <cellStyle name="Nota 2 8 3 6 6" xfId="26680" xr:uid="{00000000-0005-0000-0000-0000F9570000}"/>
    <cellStyle name="Nota 2 8 3 6 7" xfId="23114" xr:uid="{00000000-0005-0000-0000-0000FA570000}"/>
    <cellStyle name="Nota 2 8 3 6 8" xfId="33339" xr:uid="{00000000-0005-0000-0000-0000FB570000}"/>
    <cellStyle name="Nota 2 8 3 6 9" xfId="37014" xr:uid="{00000000-0005-0000-0000-0000FC570000}"/>
    <cellStyle name="Nota 2 8 3 7" xfId="7400" xr:uid="{00000000-0005-0000-0000-0000FD570000}"/>
    <cellStyle name="Nota 2 8 3 7 2" xfId="16553" xr:uid="{00000000-0005-0000-0000-0000FE570000}"/>
    <cellStyle name="Nota 2 8 3 7 3" xfId="23534" xr:uid="{00000000-0005-0000-0000-0000FF570000}"/>
    <cellStyle name="Nota 2 8 3 7 4" xfId="30378" xr:uid="{00000000-0005-0000-0000-000000580000}"/>
    <cellStyle name="Nota 2 8 3 7 5" xfId="34328" xr:uid="{00000000-0005-0000-0000-000001580000}"/>
    <cellStyle name="Nota 2 8 3 7 6" xfId="37880" xr:uid="{00000000-0005-0000-0000-000002580000}"/>
    <cellStyle name="Nota 2 8 3 7 7" xfId="39838" xr:uid="{00000000-0005-0000-0000-000003580000}"/>
    <cellStyle name="Nota 2 8 3 8" xfId="10921" xr:uid="{00000000-0005-0000-0000-000004580000}"/>
    <cellStyle name="Nota 2 8 3 9" xfId="9623" xr:uid="{00000000-0005-0000-0000-000005580000}"/>
    <cellStyle name="Nota 2 8 4" xfId="2235" xr:uid="{00000000-0005-0000-0000-000006580000}"/>
    <cellStyle name="Nota 2 8 4 10" xfId="23320" xr:uid="{00000000-0005-0000-0000-000007580000}"/>
    <cellStyle name="Nota 2 8 4 11" xfId="29495" xr:uid="{00000000-0005-0000-0000-000008580000}"/>
    <cellStyle name="Nota 2 8 4 12" xfId="17807" xr:uid="{00000000-0005-0000-0000-000009580000}"/>
    <cellStyle name="Nota 2 8 4 13" xfId="34187" xr:uid="{00000000-0005-0000-0000-00000A580000}"/>
    <cellStyle name="Nota 2 8 4 14" xfId="37749" xr:uid="{00000000-0005-0000-0000-00000B580000}"/>
    <cellStyle name="Nota 2 8 4 2" xfId="2635" xr:uid="{00000000-0005-0000-0000-00000C580000}"/>
    <cellStyle name="Nota 2 8 4 2 2" xfId="7407" xr:uid="{00000000-0005-0000-0000-00000D580000}"/>
    <cellStyle name="Nota 2 8 4 2 2 2" xfId="16560" xr:uid="{00000000-0005-0000-0000-00000E580000}"/>
    <cellStyle name="Nota 2 8 4 2 2 3" xfId="23541" xr:uid="{00000000-0005-0000-0000-00000F580000}"/>
    <cellStyle name="Nota 2 8 4 2 2 4" xfId="30385" xr:uid="{00000000-0005-0000-0000-000010580000}"/>
    <cellStyle name="Nota 2 8 4 2 2 5" xfId="34335" xr:uid="{00000000-0005-0000-0000-000011580000}"/>
    <cellStyle name="Nota 2 8 4 2 2 6" xfId="37887" xr:uid="{00000000-0005-0000-0000-000012580000}"/>
    <cellStyle name="Nota 2 8 4 2 2 7" xfId="39845" xr:uid="{00000000-0005-0000-0000-000013580000}"/>
    <cellStyle name="Nota 2 8 4 2 3" xfId="11789" xr:uid="{00000000-0005-0000-0000-000014580000}"/>
    <cellStyle name="Nota 2 8 4 2 4" xfId="18792" xr:uid="{00000000-0005-0000-0000-000015580000}"/>
    <cellStyle name="Nota 2 8 4 2 5" xfId="23109" xr:uid="{00000000-0005-0000-0000-000016580000}"/>
    <cellStyle name="Nota 2 8 4 2 6" xfId="29113" xr:uid="{00000000-0005-0000-0000-000017580000}"/>
    <cellStyle name="Nota 2 8 4 2 7" xfId="25458" xr:uid="{00000000-0005-0000-0000-000018580000}"/>
    <cellStyle name="Nota 2 8 4 2 8" xfId="19390" xr:uid="{00000000-0005-0000-0000-000019580000}"/>
    <cellStyle name="Nota 2 8 4 2 9" xfId="31316" xr:uid="{00000000-0005-0000-0000-00001A580000}"/>
    <cellStyle name="Nota 2 8 4 3" xfId="3917" xr:uid="{00000000-0005-0000-0000-00001B580000}"/>
    <cellStyle name="Nota 2 8 4 3 2" xfId="7408" xr:uid="{00000000-0005-0000-0000-00001C580000}"/>
    <cellStyle name="Nota 2 8 4 3 2 2" xfId="16561" xr:uid="{00000000-0005-0000-0000-00001D580000}"/>
    <cellStyle name="Nota 2 8 4 3 2 3" xfId="23542" xr:uid="{00000000-0005-0000-0000-00001E580000}"/>
    <cellStyle name="Nota 2 8 4 3 2 4" xfId="30386" xr:uid="{00000000-0005-0000-0000-00001F580000}"/>
    <cellStyle name="Nota 2 8 4 3 2 5" xfId="34336" xr:uid="{00000000-0005-0000-0000-000020580000}"/>
    <cellStyle name="Nota 2 8 4 3 2 6" xfId="37888" xr:uid="{00000000-0005-0000-0000-000021580000}"/>
    <cellStyle name="Nota 2 8 4 3 2 7" xfId="39846" xr:uid="{00000000-0005-0000-0000-000022580000}"/>
    <cellStyle name="Nota 2 8 4 3 3" xfId="13071" xr:uid="{00000000-0005-0000-0000-000023580000}"/>
    <cellStyle name="Nota 2 8 4 3 4" xfId="20069" xr:uid="{00000000-0005-0000-0000-000024580000}"/>
    <cellStyle name="Nota 2 8 4 3 5" xfId="9223" xr:uid="{00000000-0005-0000-0000-000025580000}"/>
    <cellStyle name="Nota 2 8 4 3 6" xfId="23174" xr:uid="{00000000-0005-0000-0000-000026580000}"/>
    <cellStyle name="Nota 2 8 4 3 7" xfId="17516" xr:uid="{00000000-0005-0000-0000-000027580000}"/>
    <cellStyle name="Nota 2 8 4 3 8" xfId="33468" xr:uid="{00000000-0005-0000-0000-000028580000}"/>
    <cellStyle name="Nota 2 8 4 3 9" xfId="37141" xr:uid="{00000000-0005-0000-0000-000029580000}"/>
    <cellStyle name="Nota 2 8 4 4" xfId="4355" xr:uid="{00000000-0005-0000-0000-00002A580000}"/>
    <cellStyle name="Nota 2 8 4 4 2" xfId="7409" xr:uid="{00000000-0005-0000-0000-00002B580000}"/>
    <cellStyle name="Nota 2 8 4 4 2 2" xfId="16562" xr:uid="{00000000-0005-0000-0000-00002C580000}"/>
    <cellStyle name="Nota 2 8 4 4 2 3" xfId="23543" xr:uid="{00000000-0005-0000-0000-00002D580000}"/>
    <cellStyle name="Nota 2 8 4 4 2 4" xfId="30387" xr:uid="{00000000-0005-0000-0000-00002E580000}"/>
    <cellStyle name="Nota 2 8 4 4 2 5" xfId="34337" xr:uid="{00000000-0005-0000-0000-00002F580000}"/>
    <cellStyle name="Nota 2 8 4 4 2 6" xfId="37889" xr:uid="{00000000-0005-0000-0000-000030580000}"/>
    <cellStyle name="Nota 2 8 4 4 2 7" xfId="39847" xr:uid="{00000000-0005-0000-0000-000031580000}"/>
    <cellStyle name="Nota 2 8 4 4 3" xfId="13509" xr:uid="{00000000-0005-0000-0000-000032580000}"/>
    <cellStyle name="Nota 2 8 4 4 4" xfId="20507" xr:uid="{00000000-0005-0000-0000-000033580000}"/>
    <cellStyle name="Nota 2 8 4 4 5" xfId="17431" xr:uid="{00000000-0005-0000-0000-000034580000}"/>
    <cellStyle name="Nota 2 8 4 4 6" xfId="22844" xr:uid="{00000000-0005-0000-0000-000035580000}"/>
    <cellStyle name="Nota 2 8 4 4 7" xfId="19526" xr:uid="{00000000-0005-0000-0000-000036580000}"/>
    <cellStyle name="Nota 2 8 4 4 8" xfId="31722" xr:uid="{00000000-0005-0000-0000-000037580000}"/>
    <cellStyle name="Nota 2 8 4 4 9" xfId="35402" xr:uid="{00000000-0005-0000-0000-000038580000}"/>
    <cellStyle name="Nota 2 8 4 5" xfId="4609" xr:uid="{00000000-0005-0000-0000-000039580000}"/>
    <cellStyle name="Nota 2 8 4 5 2" xfId="7410" xr:uid="{00000000-0005-0000-0000-00003A580000}"/>
    <cellStyle name="Nota 2 8 4 5 2 2" xfId="16563" xr:uid="{00000000-0005-0000-0000-00003B580000}"/>
    <cellStyle name="Nota 2 8 4 5 2 3" xfId="23544" xr:uid="{00000000-0005-0000-0000-00003C580000}"/>
    <cellStyle name="Nota 2 8 4 5 2 4" xfId="30388" xr:uid="{00000000-0005-0000-0000-00003D580000}"/>
    <cellStyle name="Nota 2 8 4 5 2 5" xfId="34338" xr:uid="{00000000-0005-0000-0000-00003E580000}"/>
    <cellStyle name="Nota 2 8 4 5 2 6" xfId="37890" xr:uid="{00000000-0005-0000-0000-00003F580000}"/>
    <cellStyle name="Nota 2 8 4 5 2 7" xfId="39848" xr:uid="{00000000-0005-0000-0000-000040580000}"/>
    <cellStyle name="Nota 2 8 4 5 3" xfId="13763" xr:uid="{00000000-0005-0000-0000-000041580000}"/>
    <cellStyle name="Nota 2 8 4 5 4" xfId="20761" xr:uid="{00000000-0005-0000-0000-000042580000}"/>
    <cellStyle name="Nota 2 8 4 5 5" xfId="27532" xr:uid="{00000000-0005-0000-0000-000043580000}"/>
    <cellStyle name="Nota 2 8 4 5 6" xfId="29439" xr:uid="{00000000-0005-0000-0000-000044580000}"/>
    <cellStyle name="Nota 2 8 4 5 7" xfId="24969" xr:uid="{00000000-0005-0000-0000-000045580000}"/>
    <cellStyle name="Nota 2 8 4 5 8" xfId="32215" xr:uid="{00000000-0005-0000-0000-000046580000}"/>
    <cellStyle name="Nota 2 8 4 5 9" xfId="35890" xr:uid="{00000000-0005-0000-0000-000047580000}"/>
    <cellStyle name="Nota 2 8 4 6" xfId="4855" xr:uid="{00000000-0005-0000-0000-000048580000}"/>
    <cellStyle name="Nota 2 8 4 6 2" xfId="7411" xr:uid="{00000000-0005-0000-0000-000049580000}"/>
    <cellStyle name="Nota 2 8 4 6 2 2" xfId="16564" xr:uid="{00000000-0005-0000-0000-00004A580000}"/>
    <cellStyle name="Nota 2 8 4 6 2 3" xfId="23545" xr:uid="{00000000-0005-0000-0000-00004B580000}"/>
    <cellStyle name="Nota 2 8 4 6 2 4" xfId="30389" xr:uid="{00000000-0005-0000-0000-00004C580000}"/>
    <cellStyle name="Nota 2 8 4 6 2 5" xfId="34339" xr:uid="{00000000-0005-0000-0000-00004D580000}"/>
    <cellStyle name="Nota 2 8 4 6 2 6" xfId="37891" xr:uid="{00000000-0005-0000-0000-00004E580000}"/>
    <cellStyle name="Nota 2 8 4 6 2 7" xfId="39849" xr:uid="{00000000-0005-0000-0000-00004F580000}"/>
    <cellStyle name="Nota 2 8 4 6 3" xfId="14009" xr:uid="{00000000-0005-0000-0000-000050580000}"/>
    <cellStyle name="Nota 2 8 4 6 4" xfId="21007" xr:uid="{00000000-0005-0000-0000-000051580000}"/>
    <cellStyle name="Nota 2 8 4 6 5" xfId="27411" xr:uid="{00000000-0005-0000-0000-000052580000}"/>
    <cellStyle name="Nota 2 8 4 6 6" xfId="18108" xr:uid="{00000000-0005-0000-0000-000053580000}"/>
    <cellStyle name="Nota 2 8 4 6 7" xfId="24997" xr:uid="{00000000-0005-0000-0000-000054580000}"/>
    <cellStyle name="Nota 2 8 4 6 8" xfId="17169" xr:uid="{00000000-0005-0000-0000-000055580000}"/>
    <cellStyle name="Nota 2 8 4 6 9" xfId="25750" xr:uid="{00000000-0005-0000-0000-000056580000}"/>
    <cellStyle name="Nota 2 8 4 7" xfId="7406" xr:uid="{00000000-0005-0000-0000-000057580000}"/>
    <cellStyle name="Nota 2 8 4 7 2" xfId="16559" xr:uid="{00000000-0005-0000-0000-000058580000}"/>
    <cellStyle name="Nota 2 8 4 7 3" xfId="23540" xr:uid="{00000000-0005-0000-0000-000059580000}"/>
    <cellStyle name="Nota 2 8 4 7 4" xfId="30384" xr:uid="{00000000-0005-0000-0000-00005A580000}"/>
    <cellStyle name="Nota 2 8 4 7 5" xfId="34334" xr:uid="{00000000-0005-0000-0000-00005B580000}"/>
    <cellStyle name="Nota 2 8 4 7 6" xfId="37886" xr:uid="{00000000-0005-0000-0000-00005C580000}"/>
    <cellStyle name="Nota 2 8 4 7 7" xfId="39844" xr:uid="{00000000-0005-0000-0000-00005D580000}"/>
    <cellStyle name="Nota 2 8 4 8" xfId="11389" xr:uid="{00000000-0005-0000-0000-00005E580000}"/>
    <cellStyle name="Nota 2 8 4 9" xfId="18392" xr:uid="{00000000-0005-0000-0000-00005F580000}"/>
    <cellStyle name="Nota 2 8 5" xfId="1757" xr:uid="{00000000-0005-0000-0000-000060580000}"/>
    <cellStyle name="Nota 2 8 5 10" xfId="28605" xr:uid="{00000000-0005-0000-0000-000061580000}"/>
    <cellStyle name="Nota 2 8 5 11" xfId="25993" xr:uid="{00000000-0005-0000-0000-000062580000}"/>
    <cellStyle name="Nota 2 8 5 12" xfId="30939" xr:uid="{00000000-0005-0000-0000-000063580000}"/>
    <cellStyle name="Nota 2 8 5 13" xfId="34879" xr:uid="{00000000-0005-0000-0000-000064580000}"/>
    <cellStyle name="Nota 2 8 5 14" xfId="38363" xr:uid="{00000000-0005-0000-0000-000065580000}"/>
    <cellStyle name="Nota 2 8 5 2" xfId="2528" xr:uid="{00000000-0005-0000-0000-000066580000}"/>
    <cellStyle name="Nota 2 8 5 2 2" xfId="7413" xr:uid="{00000000-0005-0000-0000-000067580000}"/>
    <cellStyle name="Nota 2 8 5 2 2 2" xfId="16566" xr:uid="{00000000-0005-0000-0000-000068580000}"/>
    <cellStyle name="Nota 2 8 5 2 2 3" xfId="23547" xr:uid="{00000000-0005-0000-0000-000069580000}"/>
    <cellStyle name="Nota 2 8 5 2 2 4" xfId="30391" xr:uid="{00000000-0005-0000-0000-00006A580000}"/>
    <cellStyle name="Nota 2 8 5 2 2 5" xfId="34341" xr:uid="{00000000-0005-0000-0000-00006B580000}"/>
    <cellStyle name="Nota 2 8 5 2 2 6" xfId="37893" xr:uid="{00000000-0005-0000-0000-00006C580000}"/>
    <cellStyle name="Nota 2 8 5 2 2 7" xfId="39851" xr:uid="{00000000-0005-0000-0000-00006D580000}"/>
    <cellStyle name="Nota 2 8 5 2 3" xfId="11682" xr:uid="{00000000-0005-0000-0000-00006E580000}"/>
    <cellStyle name="Nota 2 8 5 2 4" xfId="18685" xr:uid="{00000000-0005-0000-0000-00006F580000}"/>
    <cellStyle name="Nota 2 8 5 2 5" xfId="17980" xr:uid="{00000000-0005-0000-0000-000070580000}"/>
    <cellStyle name="Nota 2 8 5 2 6" xfId="22847" xr:uid="{00000000-0005-0000-0000-000071580000}"/>
    <cellStyle name="Nota 2 8 5 2 7" xfId="30068" xr:uid="{00000000-0005-0000-0000-000072580000}"/>
    <cellStyle name="Nota 2 8 5 2 8" xfId="19420" xr:uid="{00000000-0005-0000-0000-000073580000}"/>
    <cellStyle name="Nota 2 8 5 2 9" xfId="33622" xr:uid="{00000000-0005-0000-0000-000074580000}"/>
    <cellStyle name="Nota 2 8 5 3" xfId="3688" xr:uid="{00000000-0005-0000-0000-000075580000}"/>
    <cellStyle name="Nota 2 8 5 3 2" xfId="7414" xr:uid="{00000000-0005-0000-0000-000076580000}"/>
    <cellStyle name="Nota 2 8 5 3 2 2" xfId="16567" xr:uid="{00000000-0005-0000-0000-000077580000}"/>
    <cellStyle name="Nota 2 8 5 3 2 3" xfId="23548" xr:uid="{00000000-0005-0000-0000-000078580000}"/>
    <cellStyle name="Nota 2 8 5 3 2 4" xfId="30392" xr:uid="{00000000-0005-0000-0000-000079580000}"/>
    <cellStyle name="Nota 2 8 5 3 2 5" xfId="34342" xr:uid="{00000000-0005-0000-0000-00007A580000}"/>
    <cellStyle name="Nota 2 8 5 3 2 6" xfId="37894" xr:uid="{00000000-0005-0000-0000-00007B580000}"/>
    <cellStyle name="Nota 2 8 5 3 2 7" xfId="39852" xr:uid="{00000000-0005-0000-0000-00007C580000}"/>
    <cellStyle name="Nota 2 8 5 3 3" xfId="12842" xr:uid="{00000000-0005-0000-0000-00007D580000}"/>
    <cellStyle name="Nota 2 8 5 3 4" xfId="19841" xr:uid="{00000000-0005-0000-0000-00007E580000}"/>
    <cellStyle name="Nota 2 8 5 3 5" xfId="9516" xr:uid="{00000000-0005-0000-0000-00007F580000}"/>
    <cellStyle name="Nota 2 8 5 3 6" xfId="21333" xr:uid="{00000000-0005-0000-0000-000080580000}"/>
    <cellStyle name="Nota 2 8 5 3 7" xfId="19770" xr:uid="{00000000-0005-0000-0000-000081580000}"/>
    <cellStyle name="Nota 2 8 5 3 8" xfId="29676" xr:uid="{00000000-0005-0000-0000-000082580000}"/>
    <cellStyle name="Nota 2 8 5 3 9" xfId="31224" xr:uid="{00000000-0005-0000-0000-000083580000}"/>
    <cellStyle name="Nota 2 8 5 4" xfId="4200" xr:uid="{00000000-0005-0000-0000-000084580000}"/>
    <cellStyle name="Nota 2 8 5 4 2" xfId="7415" xr:uid="{00000000-0005-0000-0000-000085580000}"/>
    <cellStyle name="Nota 2 8 5 4 2 2" xfId="16568" xr:uid="{00000000-0005-0000-0000-000086580000}"/>
    <cellStyle name="Nota 2 8 5 4 2 3" xfId="23549" xr:uid="{00000000-0005-0000-0000-000087580000}"/>
    <cellStyle name="Nota 2 8 5 4 2 4" xfId="30393" xr:uid="{00000000-0005-0000-0000-000088580000}"/>
    <cellStyle name="Nota 2 8 5 4 2 5" xfId="34343" xr:uid="{00000000-0005-0000-0000-000089580000}"/>
    <cellStyle name="Nota 2 8 5 4 2 6" xfId="37895" xr:uid="{00000000-0005-0000-0000-00008A580000}"/>
    <cellStyle name="Nota 2 8 5 4 2 7" xfId="39853" xr:uid="{00000000-0005-0000-0000-00008B580000}"/>
    <cellStyle name="Nota 2 8 5 4 3" xfId="13354" xr:uid="{00000000-0005-0000-0000-00008C580000}"/>
    <cellStyle name="Nota 2 8 5 4 4" xfId="20352" xr:uid="{00000000-0005-0000-0000-00008D580000}"/>
    <cellStyle name="Nota 2 8 5 4 5" xfId="19566" xr:uid="{00000000-0005-0000-0000-00008E580000}"/>
    <cellStyle name="Nota 2 8 5 4 6" xfId="25051" xr:uid="{00000000-0005-0000-0000-00008F580000}"/>
    <cellStyle name="Nota 2 8 5 4 7" xfId="9512" xr:uid="{00000000-0005-0000-0000-000090580000}"/>
    <cellStyle name="Nota 2 8 5 4 8" xfId="31697" xr:uid="{00000000-0005-0000-0000-000091580000}"/>
    <cellStyle name="Nota 2 8 5 4 9" xfId="35377" xr:uid="{00000000-0005-0000-0000-000092580000}"/>
    <cellStyle name="Nota 2 8 5 5" xfId="3116" xr:uid="{00000000-0005-0000-0000-000093580000}"/>
    <cellStyle name="Nota 2 8 5 5 2" xfId="7416" xr:uid="{00000000-0005-0000-0000-000094580000}"/>
    <cellStyle name="Nota 2 8 5 5 2 2" xfId="16569" xr:uid="{00000000-0005-0000-0000-000095580000}"/>
    <cellStyle name="Nota 2 8 5 5 2 3" xfId="23550" xr:uid="{00000000-0005-0000-0000-000096580000}"/>
    <cellStyle name="Nota 2 8 5 5 2 4" xfId="30394" xr:uid="{00000000-0005-0000-0000-000097580000}"/>
    <cellStyle name="Nota 2 8 5 5 2 5" xfId="34344" xr:uid="{00000000-0005-0000-0000-000098580000}"/>
    <cellStyle name="Nota 2 8 5 5 2 6" xfId="37896" xr:uid="{00000000-0005-0000-0000-000099580000}"/>
    <cellStyle name="Nota 2 8 5 5 2 7" xfId="39854" xr:uid="{00000000-0005-0000-0000-00009A580000}"/>
    <cellStyle name="Nota 2 8 5 5 3" xfId="12270" xr:uid="{00000000-0005-0000-0000-00009B580000}"/>
    <cellStyle name="Nota 2 8 5 5 4" xfId="19273" xr:uid="{00000000-0005-0000-0000-00009C580000}"/>
    <cellStyle name="Nota 2 8 5 5 5" xfId="23991" xr:uid="{00000000-0005-0000-0000-00009D580000}"/>
    <cellStyle name="Nota 2 8 5 5 6" xfId="17073" xr:uid="{00000000-0005-0000-0000-00009E580000}"/>
    <cellStyle name="Nota 2 8 5 5 7" xfId="25646" xr:uid="{00000000-0005-0000-0000-00009F580000}"/>
    <cellStyle name="Nota 2 8 5 5 8" xfId="33751" xr:uid="{00000000-0005-0000-0000-0000A0580000}"/>
    <cellStyle name="Nota 2 8 5 5 9" xfId="37313" xr:uid="{00000000-0005-0000-0000-0000A1580000}"/>
    <cellStyle name="Nota 2 8 5 6" xfId="4345" xr:uid="{00000000-0005-0000-0000-0000A2580000}"/>
    <cellStyle name="Nota 2 8 5 6 2" xfId="7417" xr:uid="{00000000-0005-0000-0000-0000A3580000}"/>
    <cellStyle name="Nota 2 8 5 6 2 2" xfId="16570" xr:uid="{00000000-0005-0000-0000-0000A4580000}"/>
    <cellStyle name="Nota 2 8 5 6 2 3" xfId="23551" xr:uid="{00000000-0005-0000-0000-0000A5580000}"/>
    <cellStyle name="Nota 2 8 5 6 2 4" xfId="30395" xr:uid="{00000000-0005-0000-0000-0000A6580000}"/>
    <cellStyle name="Nota 2 8 5 6 2 5" xfId="34345" xr:uid="{00000000-0005-0000-0000-0000A7580000}"/>
    <cellStyle name="Nota 2 8 5 6 2 6" xfId="37897" xr:uid="{00000000-0005-0000-0000-0000A8580000}"/>
    <cellStyle name="Nota 2 8 5 6 2 7" xfId="39855" xr:uid="{00000000-0005-0000-0000-0000A9580000}"/>
    <cellStyle name="Nota 2 8 5 6 3" xfId="13499" xr:uid="{00000000-0005-0000-0000-0000AA580000}"/>
    <cellStyle name="Nota 2 8 5 6 4" xfId="20497" xr:uid="{00000000-0005-0000-0000-0000AB580000}"/>
    <cellStyle name="Nota 2 8 5 6 5" xfId="29509" xr:uid="{00000000-0005-0000-0000-0000AC580000}"/>
    <cellStyle name="Nota 2 8 5 6 6" xfId="28572" xr:uid="{00000000-0005-0000-0000-0000AD580000}"/>
    <cellStyle name="Nota 2 8 5 6 7" xfId="25991" xr:uid="{00000000-0005-0000-0000-0000AE580000}"/>
    <cellStyle name="Nota 2 8 5 6 8" xfId="26051" xr:uid="{00000000-0005-0000-0000-0000AF580000}"/>
    <cellStyle name="Nota 2 8 5 6 9" xfId="34876" xr:uid="{00000000-0005-0000-0000-0000B0580000}"/>
    <cellStyle name="Nota 2 8 5 7" xfId="7412" xr:uid="{00000000-0005-0000-0000-0000B1580000}"/>
    <cellStyle name="Nota 2 8 5 7 2" xfId="16565" xr:uid="{00000000-0005-0000-0000-0000B2580000}"/>
    <cellStyle name="Nota 2 8 5 7 3" xfId="23546" xr:uid="{00000000-0005-0000-0000-0000B3580000}"/>
    <cellStyle name="Nota 2 8 5 7 4" xfId="30390" xr:uid="{00000000-0005-0000-0000-0000B4580000}"/>
    <cellStyle name="Nota 2 8 5 7 5" xfId="34340" xr:uid="{00000000-0005-0000-0000-0000B5580000}"/>
    <cellStyle name="Nota 2 8 5 7 6" xfId="37892" xr:uid="{00000000-0005-0000-0000-0000B6580000}"/>
    <cellStyle name="Nota 2 8 5 7 7" xfId="39850" xr:uid="{00000000-0005-0000-0000-0000B7580000}"/>
    <cellStyle name="Nota 2 8 5 8" xfId="10911" xr:uid="{00000000-0005-0000-0000-0000B8580000}"/>
    <cellStyle name="Nota 2 8 5 9" xfId="9629" xr:uid="{00000000-0005-0000-0000-0000B9580000}"/>
    <cellStyle name="Nota 2 8 6" xfId="1642" xr:uid="{00000000-0005-0000-0000-0000BA580000}"/>
    <cellStyle name="Nota 2 8 6 10" xfId="29057" xr:uid="{00000000-0005-0000-0000-0000BB580000}"/>
    <cellStyle name="Nota 2 8 6 11" xfId="31001" xr:uid="{00000000-0005-0000-0000-0000BC580000}"/>
    <cellStyle name="Nota 2 8 6 12" xfId="31363" xr:uid="{00000000-0005-0000-0000-0000BD580000}"/>
    <cellStyle name="Nota 2 8 6 13" xfId="35123" xr:uid="{00000000-0005-0000-0000-0000BE580000}"/>
    <cellStyle name="Nota 2 8 6 2" xfId="3519" xr:uid="{00000000-0005-0000-0000-0000BF580000}"/>
    <cellStyle name="Nota 2 8 6 2 2" xfId="7419" xr:uid="{00000000-0005-0000-0000-0000C0580000}"/>
    <cellStyle name="Nota 2 8 6 2 2 2" xfId="16572" xr:uid="{00000000-0005-0000-0000-0000C1580000}"/>
    <cellStyle name="Nota 2 8 6 2 2 3" xfId="23553" xr:uid="{00000000-0005-0000-0000-0000C2580000}"/>
    <cellStyle name="Nota 2 8 6 2 2 4" xfId="30397" xr:uid="{00000000-0005-0000-0000-0000C3580000}"/>
    <cellStyle name="Nota 2 8 6 2 2 5" xfId="34347" xr:uid="{00000000-0005-0000-0000-0000C4580000}"/>
    <cellStyle name="Nota 2 8 6 2 2 6" xfId="37899" xr:uid="{00000000-0005-0000-0000-0000C5580000}"/>
    <cellStyle name="Nota 2 8 6 2 2 7" xfId="39857" xr:uid="{00000000-0005-0000-0000-0000C6580000}"/>
    <cellStyle name="Nota 2 8 6 2 3" xfId="12673" xr:uid="{00000000-0005-0000-0000-0000C7580000}"/>
    <cellStyle name="Nota 2 8 6 2 4" xfId="19674" xr:uid="{00000000-0005-0000-0000-0000C8580000}"/>
    <cellStyle name="Nota 2 8 6 2 5" xfId="22606" xr:uid="{00000000-0005-0000-0000-0000C9580000}"/>
    <cellStyle name="Nota 2 8 6 2 6" xfId="29170" xr:uid="{00000000-0005-0000-0000-0000CA580000}"/>
    <cellStyle name="Nota 2 8 6 2 7" xfId="25893" xr:uid="{00000000-0005-0000-0000-0000CB580000}"/>
    <cellStyle name="Nota 2 8 6 2 8" xfId="10030" xr:uid="{00000000-0005-0000-0000-0000CC580000}"/>
    <cellStyle name="Nota 2 8 6 2 9" xfId="18305" xr:uid="{00000000-0005-0000-0000-0000CD580000}"/>
    <cellStyle name="Nota 2 8 6 3" xfId="4115" xr:uid="{00000000-0005-0000-0000-0000CE580000}"/>
    <cellStyle name="Nota 2 8 6 3 2" xfId="7420" xr:uid="{00000000-0005-0000-0000-0000CF580000}"/>
    <cellStyle name="Nota 2 8 6 3 2 2" xfId="16573" xr:uid="{00000000-0005-0000-0000-0000D0580000}"/>
    <cellStyle name="Nota 2 8 6 3 2 3" xfId="23554" xr:uid="{00000000-0005-0000-0000-0000D1580000}"/>
    <cellStyle name="Nota 2 8 6 3 2 4" xfId="30398" xr:uid="{00000000-0005-0000-0000-0000D2580000}"/>
    <cellStyle name="Nota 2 8 6 3 2 5" xfId="34348" xr:uid="{00000000-0005-0000-0000-0000D3580000}"/>
    <cellStyle name="Nota 2 8 6 3 2 6" xfId="37900" xr:uid="{00000000-0005-0000-0000-0000D4580000}"/>
    <cellStyle name="Nota 2 8 6 3 2 7" xfId="39858" xr:uid="{00000000-0005-0000-0000-0000D5580000}"/>
    <cellStyle name="Nota 2 8 6 3 3" xfId="13269" xr:uid="{00000000-0005-0000-0000-0000D6580000}"/>
    <cellStyle name="Nota 2 8 6 3 4" xfId="20267" xr:uid="{00000000-0005-0000-0000-0000D7580000}"/>
    <cellStyle name="Nota 2 8 6 3 5" xfId="27774" xr:uid="{00000000-0005-0000-0000-0000D8580000}"/>
    <cellStyle name="Nota 2 8 6 3 6" xfId="10009" xr:uid="{00000000-0005-0000-0000-0000D9580000}"/>
    <cellStyle name="Nota 2 8 6 3 7" xfId="22504" xr:uid="{00000000-0005-0000-0000-0000DA580000}"/>
    <cellStyle name="Nota 2 8 6 3 8" xfId="33412" xr:uid="{00000000-0005-0000-0000-0000DB580000}"/>
    <cellStyle name="Nota 2 8 6 3 9" xfId="37087" xr:uid="{00000000-0005-0000-0000-0000DC580000}"/>
    <cellStyle name="Nota 2 8 6 4" xfId="4335" xr:uid="{00000000-0005-0000-0000-0000DD580000}"/>
    <cellStyle name="Nota 2 8 6 4 2" xfId="7421" xr:uid="{00000000-0005-0000-0000-0000DE580000}"/>
    <cellStyle name="Nota 2 8 6 4 2 2" xfId="16574" xr:uid="{00000000-0005-0000-0000-0000DF580000}"/>
    <cellStyle name="Nota 2 8 6 4 2 3" xfId="23555" xr:uid="{00000000-0005-0000-0000-0000E0580000}"/>
    <cellStyle name="Nota 2 8 6 4 2 4" xfId="30399" xr:uid="{00000000-0005-0000-0000-0000E1580000}"/>
    <cellStyle name="Nota 2 8 6 4 2 5" xfId="34349" xr:uid="{00000000-0005-0000-0000-0000E2580000}"/>
    <cellStyle name="Nota 2 8 6 4 2 6" xfId="37901" xr:uid="{00000000-0005-0000-0000-0000E3580000}"/>
    <cellStyle name="Nota 2 8 6 4 2 7" xfId="39859" xr:uid="{00000000-0005-0000-0000-0000E4580000}"/>
    <cellStyle name="Nota 2 8 6 4 3" xfId="13489" xr:uid="{00000000-0005-0000-0000-0000E5580000}"/>
    <cellStyle name="Nota 2 8 6 4 4" xfId="20487" xr:uid="{00000000-0005-0000-0000-0000E6580000}"/>
    <cellStyle name="Nota 2 8 6 4 5" xfId="17924" xr:uid="{00000000-0005-0000-0000-0000E7580000}"/>
    <cellStyle name="Nota 2 8 6 4 6" xfId="24106" xr:uid="{00000000-0005-0000-0000-0000E8580000}"/>
    <cellStyle name="Nota 2 8 6 4 7" xfId="22953" xr:uid="{00000000-0005-0000-0000-0000E9580000}"/>
    <cellStyle name="Nota 2 8 6 4 8" xfId="33328" xr:uid="{00000000-0005-0000-0000-0000EA580000}"/>
    <cellStyle name="Nota 2 8 6 4 9" xfId="37003" xr:uid="{00000000-0005-0000-0000-0000EB580000}"/>
    <cellStyle name="Nota 2 8 6 5" xfId="4594" xr:uid="{00000000-0005-0000-0000-0000EC580000}"/>
    <cellStyle name="Nota 2 8 6 5 2" xfId="7422" xr:uid="{00000000-0005-0000-0000-0000ED580000}"/>
    <cellStyle name="Nota 2 8 6 5 2 2" xfId="16575" xr:uid="{00000000-0005-0000-0000-0000EE580000}"/>
    <cellStyle name="Nota 2 8 6 5 2 3" xfId="23556" xr:uid="{00000000-0005-0000-0000-0000EF580000}"/>
    <cellStyle name="Nota 2 8 6 5 2 4" xfId="30400" xr:uid="{00000000-0005-0000-0000-0000F0580000}"/>
    <cellStyle name="Nota 2 8 6 5 2 5" xfId="34350" xr:uid="{00000000-0005-0000-0000-0000F1580000}"/>
    <cellStyle name="Nota 2 8 6 5 2 6" xfId="37902" xr:uid="{00000000-0005-0000-0000-0000F2580000}"/>
    <cellStyle name="Nota 2 8 6 5 2 7" xfId="39860" xr:uid="{00000000-0005-0000-0000-0000F3580000}"/>
    <cellStyle name="Nota 2 8 6 5 3" xfId="13748" xr:uid="{00000000-0005-0000-0000-0000F4580000}"/>
    <cellStyle name="Nota 2 8 6 5 4" xfId="20746" xr:uid="{00000000-0005-0000-0000-0000F5580000}"/>
    <cellStyle name="Nota 2 8 6 5 5" xfId="24021" xr:uid="{00000000-0005-0000-0000-0000F6580000}"/>
    <cellStyle name="Nota 2 8 6 5 6" xfId="29428" xr:uid="{00000000-0005-0000-0000-0000F7580000}"/>
    <cellStyle name="Nota 2 8 6 5 7" xfId="24972" xr:uid="{00000000-0005-0000-0000-0000F8580000}"/>
    <cellStyle name="Nota 2 8 6 5 8" xfId="29404" xr:uid="{00000000-0005-0000-0000-0000F9580000}"/>
    <cellStyle name="Nota 2 8 6 5 9" xfId="31022" xr:uid="{00000000-0005-0000-0000-0000FA580000}"/>
    <cellStyle name="Nota 2 8 6 6" xfId="7418" xr:uid="{00000000-0005-0000-0000-0000FB580000}"/>
    <cellStyle name="Nota 2 8 6 6 2" xfId="16571" xr:uid="{00000000-0005-0000-0000-0000FC580000}"/>
    <cellStyle name="Nota 2 8 6 6 3" xfId="23552" xr:uid="{00000000-0005-0000-0000-0000FD580000}"/>
    <cellStyle name="Nota 2 8 6 6 4" xfId="30396" xr:uid="{00000000-0005-0000-0000-0000FE580000}"/>
    <cellStyle name="Nota 2 8 6 6 5" xfId="34346" xr:uid="{00000000-0005-0000-0000-0000FF580000}"/>
    <cellStyle name="Nota 2 8 6 6 6" xfId="37898" xr:uid="{00000000-0005-0000-0000-000000590000}"/>
    <cellStyle name="Nota 2 8 6 6 7" xfId="39856" xr:uid="{00000000-0005-0000-0000-000001590000}"/>
    <cellStyle name="Nota 2 8 6 7" xfId="10796" xr:uid="{00000000-0005-0000-0000-000002590000}"/>
    <cellStyle name="Nota 2 8 6 8" xfId="9803" xr:uid="{00000000-0005-0000-0000-000003590000}"/>
    <cellStyle name="Nota 2 8 6 9" xfId="25135" xr:uid="{00000000-0005-0000-0000-000004590000}"/>
    <cellStyle name="Nota 2 8 7" xfId="2470" xr:uid="{00000000-0005-0000-0000-000005590000}"/>
    <cellStyle name="Nota 2 8 7 2" xfId="7423" xr:uid="{00000000-0005-0000-0000-000006590000}"/>
    <cellStyle name="Nota 2 8 7 2 2" xfId="16576" xr:uid="{00000000-0005-0000-0000-000007590000}"/>
    <cellStyle name="Nota 2 8 7 2 3" xfId="23557" xr:uid="{00000000-0005-0000-0000-000008590000}"/>
    <cellStyle name="Nota 2 8 7 2 4" xfId="30401" xr:uid="{00000000-0005-0000-0000-000009590000}"/>
    <cellStyle name="Nota 2 8 7 2 5" xfId="34351" xr:uid="{00000000-0005-0000-0000-00000A590000}"/>
    <cellStyle name="Nota 2 8 7 2 6" xfId="37903" xr:uid="{00000000-0005-0000-0000-00000B590000}"/>
    <cellStyle name="Nota 2 8 7 2 7" xfId="39861" xr:uid="{00000000-0005-0000-0000-00000C590000}"/>
    <cellStyle name="Nota 2 8 7 3" xfId="11624" xr:uid="{00000000-0005-0000-0000-00000D590000}"/>
    <cellStyle name="Nota 2 8 7 4" xfId="18627" xr:uid="{00000000-0005-0000-0000-00000E590000}"/>
    <cellStyle name="Nota 2 8 7 5" xfId="17770" xr:uid="{00000000-0005-0000-0000-00000F590000}"/>
    <cellStyle name="Nota 2 8 7 6" xfId="26205" xr:uid="{00000000-0005-0000-0000-000010590000}"/>
    <cellStyle name="Nota 2 8 7 7" xfId="30096" xr:uid="{00000000-0005-0000-0000-000011590000}"/>
    <cellStyle name="Nota 2 8 7 8" xfId="34073" xr:uid="{00000000-0005-0000-0000-000012590000}"/>
    <cellStyle name="Nota 2 8 7 9" xfId="37635" xr:uid="{00000000-0005-0000-0000-000013590000}"/>
    <cellStyle name="Nota 2 8 8" xfId="3047" xr:uid="{00000000-0005-0000-0000-000014590000}"/>
    <cellStyle name="Nota 2 8 8 2" xfId="7424" xr:uid="{00000000-0005-0000-0000-000015590000}"/>
    <cellStyle name="Nota 2 8 8 2 2" xfId="16577" xr:uid="{00000000-0005-0000-0000-000016590000}"/>
    <cellStyle name="Nota 2 8 8 2 3" xfId="23558" xr:uid="{00000000-0005-0000-0000-000017590000}"/>
    <cellStyle name="Nota 2 8 8 2 4" xfId="30402" xr:uid="{00000000-0005-0000-0000-000018590000}"/>
    <cellStyle name="Nota 2 8 8 2 5" xfId="34352" xr:uid="{00000000-0005-0000-0000-000019590000}"/>
    <cellStyle name="Nota 2 8 8 2 6" xfId="37904" xr:uid="{00000000-0005-0000-0000-00001A590000}"/>
    <cellStyle name="Nota 2 8 8 2 7" xfId="39862" xr:uid="{00000000-0005-0000-0000-00001B590000}"/>
    <cellStyle name="Nota 2 8 8 3" xfId="12201" xr:uid="{00000000-0005-0000-0000-00001C590000}"/>
    <cellStyle name="Nota 2 8 8 4" xfId="19204" xr:uid="{00000000-0005-0000-0000-00001D590000}"/>
    <cellStyle name="Nota 2 8 8 5" xfId="28292" xr:uid="{00000000-0005-0000-0000-00001E590000}"/>
    <cellStyle name="Nota 2 8 8 6" xfId="26405" xr:uid="{00000000-0005-0000-0000-00001F590000}"/>
    <cellStyle name="Nota 2 8 8 7" xfId="29811" xr:uid="{00000000-0005-0000-0000-000020590000}"/>
    <cellStyle name="Nota 2 8 8 8" xfId="33788" xr:uid="{00000000-0005-0000-0000-000021590000}"/>
    <cellStyle name="Nota 2 8 8 9" xfId="37350" xr:uid="{00000000-0005-0000-0000-000022590000}"/>
    <cellStyle name="Nota 2 8 9" xfId="3786" xr:uid="{00000000-0005-0000-0000-000023590000}"/>
    <cellStyle name="Nota 2 8 9 2" xfId="7425" xr:uid="{00000000-0005-0000-0000-000024590000}"/>
    <cellStyle name="Nota 2 8 9 2 2" xfId="16578" xr:uid="{00000000-0005-0000-0000-000025590000}"/>
    <cellStyle name="Nota 2 8 9 2 3" xfId="23559" xr:uid="{00000000-0005-0000-0000-000026590000}"/>
    <cellStyle name="Nota 2 8 9 2 4" xfId="30403" xr:uid="{00000000-0005-0000-0000-000027590000}"/>
    <cellStyle name="Nota 2 8 9 2 5" xfId="34353" xr:uid="{00000000-0005-0000-0000-000028590000}"/>
    <cellStyle name="Nota 2 8 9 2 6" xfId="37905" xr:uid="{00000000-0005-0000-0000-000029590000}"/>
    <cellStyle name="Nota 2 8 9 2 7" xfId="39863" xr:uid="{00000000-0005-0000-0000-00002A590000}"/>
    <cellStyle name="Nota 2 8 9 3" xfId="12940" xr:uid="{00000000-0005-0000-0000-00002B590000}"/>
    <cellStyle name="Nota 2 8 9 4" xfId="19939" xr:uid="{00000000-0005-0000-0000-00002C590000}"/>
    <cellStyle name="Nota 2 8 9 5" xfId="27937" xr:uid="{00000000-0005-0000-0000-00002D590000}"/>
    <cellStyle name="Nota 2 8 9 6" xfId="21287" xr:uid="{00000000-0005-0000-0000-00002E590000}"/>
    <cellStyle name="Nota 2 8 9 7" xfId="25628" xr:uid="{00000000-0005-0000-0000-00002F590000}"/>
    <cellStyle name="Nota 2 8 9 8" xfId="31908" xr:uid="{00000000-0005-0000-0000-000030590000}"/>
    <cellStyle name="Nota 2 8 9 9" xfId="33662" xr:uid="{00000000-0005-0000-0000-000031590000}"/>
    <cellStyle name="Nota 2 9" xfId="1164" xr:uid="{00000000-0005-0000-0000-000032590000}"/>
    <cellStyle name="Nota 2 9 10" xfId="3737" xr:uid="{00000000-0005-0000-0000-000033590000}"/>
    <cellStyle name="Nota 2 9 10 2" xfId="7426" xr:uid="{00000000-0005-0000-0000-000034590000}"/>
    <cellStyle name="Nota 2 9 10 2 2" xfId="16579" xr:uid="{00000000-0005-0000-0000-000035590000}"/>
    <cellStyle name="Nota 2 9 10 2 3" xfId="23560" xr:uid="{00000000-0005-0000-0000-000036590000}"/>
    <cellStyle name="Nota 2 9 10 2 4" xfId="30404" xr:uid="{00000000-0005-0000-0000-000037590000}"/>
    <cellStyle name="Nota 2 9 10 2 5" xfId="34354" xr:uid="{00000000-0005-0000-0000-000038590000}"/>
    <cellStyle name="Nota 2 9 10 2 6" xfId="37906" xr:uid="{00000000-0005-0000-0000-000039590000}"/>
    <cellStyle name="Nota 2 9 10 2 7" xfId="39864" xr:uid="{00000000-0005-0000-0000-00003A590000}"/>
    <cellStyle name="Nota 2 9 10 3" xfId="12891" xr:uid="{00000000-0005-0000-0000-00003B590000}"/>
    <cellStyle name="Nota 2 9 10 4" xfId="19890" xr:uid="{00000000-0005-0000-0000-00003C590000}"/>
    <cellStyle name="Nota 2 9 10 5" xfId="27961" xr:uid="{00000000-0005-0000-0000-00003D590000}"/>
    <cellStyle name="Nota 2 9 10 6" xfId="26574" xr:uid="{00000000-0005-0000-0000-00003E590000}"/>
    <cellStyle name="Nota 2 9 10 7" xfId="22860" xr:uid="{00000000-0005-0000-0000-00003F590000}"/>
    <cellStyle name="Nota 2 9 10 8" xfId="31636" xr:uid="{00000000-0005-0000-0000-000040590000}"/>
    <cellStyle name="Nota 2 9 10 9" xfId="35316" xr:uid="{00000000-0005-0000-0000-000041590000}"/>
    <cellStyle name="Nota 2 9 11" xfId="2223" xr:uid="{00000000-0005-0000-0000-000042590000}"/>
    <cellStyle name="Nota 2 9 11 2" xfId="7427" xr:uid="{00000000-0005-0000-0000-000043590000}"/>
    <cellStyle name="Nota 2 9 11 2 2" xfId="16580" xr:uid="{00000000-0005-0000-0000-000044590000}"/>
    <cellStyle name="Nota 2 9 11 2 3" xfId="23561" xr:uid="{00000000-0005-0000-0000-000045590000}"/>
    <cellStyle name="Nota 2 9 11 2 4" xfId="30405" xr:uid="{00000000-0005-0000-0000-000046590000}"/>
    <cellStyle name="Nota 2 9 11 2 5" xfId="34355" xr:uid="{00000000-0005-0000-0000-000047590000}"/>
    <cellStyle name="Nota 2 9 11 2 6" xfId="37907" xr:uid="{00000000-0005-0000-0000-000048590000}"/>
    <cellStyle name="Nota 2 9 11 2 7" xfId="39865" xr:uid="{00000000-0005-0000-0000-000049590000}"/>
    <cellStyle name="Nota 2 9 11 3" xfId="11377" xr:uid="{00000000-0005-0000-0000-00004A590000}"/>
    <cellStyle name="Nota 2 9 11 4" xfId="18380" xr:uid="{00000000-0005-0000-0000-00004B590000}"/>
    <cellStyle name="Nota 2 9 11 5" xfId="23331" xr:uid="{00000000-0005-0000-0000-00004C590000}"/>
    <cellStyle name="Nota 2 9 11 6" xfId="26101" xr:uid="{00000000-0005-0000-0000-00004D590000}"/>
    <cellStyle name="Nota 2 9 11 7" xfId="22534" xr:uid="{00000000-0005-0000-0000-00004E590000}"/>
    <cellStyle name="Nota 2 9 11 8" xfId="34192" xr:uid="{00000000-0005-0000-0000-00004F590000}"/>
    <cellStyle name="Nota 2 9 11 9" xfId="37754" xr:uid="{00000000-0005-0000-0000-000050590000}"/>
    <cellStyle name="Nota 2 9 12" xfId="10318" xr:uid="{00000000-0005-0000-0000-000051590000}"/>
    <cellStyle name="Nota 2 9 13" xfId="10085" xr:uid="{00000000-0005-0000-0000-000052590000}"/>
    <cellStyle name="Nota 2 9 14" xfId="19634" xr:uid="{00000000-0005-0000-0000-000053590000}"/>
    <cellStyle name="Nota 2 9 15" xfId="31209" xr:uid="{00000000-0005-0000-0000-000054590000}"/>
    <cellStyle name="Nota 2 9 16" xfId="31283" xr:uid="{00000000-0005-0000-0000-000055590000}"/>
    <cellStyle name="Nota 2 9 17" xfId="35102" xr:uid="{00000000-0005-0000-0000-000056590000}"/>
    <cellStyle name="Nota 2 9 2" xfId="2346" xr:uid="{00000000-0005-0000-0000-000057590000}"/>
    <cellStyle name="Nota 2 9 2 10" xfId="19392" xr:uid="{00000000-0005-0000-0000-000058590000}"/>
    <cellStyle name="Nota 2 9 2 11" xfId="26144" xr:uid="{00000000-0005-0000-0000-000059590000}"/>
    <cellStyle name="Nota 2 9 2 12" xfId="9522" xr:uid="{00000000-0005-0000-0000-00005A590000}"/>
    <cellStyle name="Nota 2 9 2 13" xfId="18028" xr:uid="{00000000-0005-0000-0000-00005B590000}"/>
    <cellStyle name="Nota 2 9 2 14" xfId="34805" xr:uid="{00000000-0005-0000-0000-00005C590000}"/>
    <cellStyle name="Nota 2 9 2 2" xfId="2746" xr:uid="{00000000-0005-0000-0000-00005D590000}"/>
    <cellStyle name="Nota 2 9 2 2 2" xfId="7429" xr:uid="{00000000-0005-0000-0000-00005E590000}"/>
    <cellStyle name="Nota 2 9 2 2 2 2" xfId="16582" xr:uid="{00000000-0005-0000-0000-00005F590000}"/>
    <cellStyle name="Nota 2 9 2 2 2 3" xfId="23563" xr:uid="{00000000-0005-0000-0000-000060590000}"/>
    <cellStyle name="Nota 2 9 2 2 2 4" xfId="30407" xr:uid="{00000000-0005-0000-0000-000061590000}"/>
    <cellStyle name="Nota 2 9 2 2 2 5" xfId="34357" xr:uid="{00000000-0005-0000-0000-000062590000}"/>
    <cellStyle name="Nota 2 9 2 2 2 6" xfId="37909" xr:uid="{00000000-0005-0000-0000-000063590000}"/>
    <cellStyle name="Nota 2 9 2 2 2 7" xfId="39867" xr:uid="{00000000-0005-0000-0000-000064590000}"/>
    <cellStyle name="Nota 2 9 2 2 3" xfId="11900" xr:uid="{00000000-0005-0000-0000-000065590000}"/>
    <cellStyle name="Nota 2 9 2 2 4" xfId="18903" xr:uid="{00000000-0005-0000-0000-000066590000}"/>
    <cellStyle name="Nota 2 9 2 2 5" xfId="28406" xr:uid="{00000000-0005-0000-0000-000067590000}"/>
    <cellStyle name="Nota 2 9 2 2 6" xfId="26332" xr:uid="{00000000-0005-0000-0000-000068590000}"/>
    <cellStyle name="Nota 2 9 2 2 7" xfId="29960" xr:uid="{00000000-0005-0000-0000-000069590000}"/>
    <cellStyle name="Nota 2 9 2 2 8" xfId="31098" xr:uid="{00000000-0005-0000-0000-00006A590000}"/>
    <cellStyle name="Nota 2 9 2 2 9" xfId="31310" xr:uid="{00000000-0005-0000-0000-00006B590000}"/>
    <cellStyle name="Nota 2 9 2 3" xfId="4028" xr:uid="{00000000-0005-0000-0000-00006C590000}"/>
    <cellStyle name="Nota 2 9 2 3 2" xfId="7430" xr:uid="{00000000-0005-0000-0000-00006D590000}"/>
    <cellStyle name="Nota 2 9 2 3 2 2" xfId="16583" xr:uid="{00000000-0005-0000-0000-00006E590000}"/>
    <cellStyle name="Nota 2 9 2 3 2 3" xfId="23564" xr:uid="{00000000-0005-0000-0000-00006F590000}"/>
    <cellStyle name="Nota 2 9 2 3 2 4" xfId="30408" xr:uid="{00000000-0005-0000-0000-000070590000}"/>
    <cellStyle name="Nota 2 9 2 3 2 5" xfId="34358" xr:uid="{00000000-0005-0000-0000-000071590000}"/>
    <cellStyle name="Nota 2 9 2 3 2 6" xfId="37910" xr:uid="{00000000-0005-0000-0000-000072590000}"/>
    <cellStyle name="Nota 2 9 2 3 2 7" xfId="39868" xr:uid="{00000000-0005-0000-0000-000073590000}"/>
    <cellStyle name="Nota 2 9 2 3 3" xfId="13182" xr:uid="{00000000-0005-0000-0000-000074590000}"/>
    <cellStyle name="Nota 2 9 2 3 4" xfId="20180" xr:uid="{00000000-0005-0000-0000-000075590000}"/>
    <cellStyle name="Nota 2 9 2 3 5" xfId="17679" xr:uid="{00000000-0005-0000-0000-000076590000}"/>
    <cellStyle name="Nota 2 9 2 3 6" xfId="26638" xr:uid="{00000000-0005-0000-0000-000077590000}"/>
    <cellStyle name="Nota 2 9 2 3 7" xfId="28946" xr:uid="{00000000-0005-0000-0000-000078590000}"/>
    <cellStyle name="Nota 2 9 2 3 8" xfId="26542" xr:uid="{00000000-0005-0000-0000-000079590000}"/>
    <cellStyle name="Nota 2 9 2 3 9" xfId="9243" xr:uid="{00000000-0005-0000-0000-00007A590000}"/>
    <cellStyle name="Nota 2 9 2 4" xfId="4466" xr:uid="{00000000-0005-0000-0000-00007B590000}"/>
    <cellStyle name="Nota 2 9 2 4 2" xfId="7431" xr:uid="{00000000-0005-0000-0000-00007C590000}"/>
    <cellStyle name="Nota 2 9 2 4 2 2" xfId="16584" xr:uid="{00000000-0005-0000-0000-00007D590000}"/>
    <cellStyle name="Nota 2 9 2 4 2 3" xfId="23565" xr:uid="{00000000-0005-0000-0000-00007E590000}"/>
    <cellStyle name="Nota 2 9 2 4 2 4" xfId="30409" xr:uid="{00000000-0005-0000-0000-00007F590000}"/>
    <cellStyle name="Nota 2 9 2 4 2 5" xfId="34359" xr:uid="{00000000-0005-0000-0000-000080590000}"/>
    <cellStyle name="Nota 2 9 2 4 2 6" xfId="37911" xr:uid="{00000000-0005-0000-0000-000081590000}"/>
    <cellStyle name="Nota 2 9 2 4 2 7" xfId="39869" xr:uid="{00000000-0005-0000-0000-000082590000}"/>
    <cellStyle name="Nota 2 9 2 4 3" xfId="13620" xr:uid="{00000000-0005-0000-0000-000083590000}"/>
    <cellStyle name="Nota 2 9 2 4 4" xfId="20618" xr:uid="{00000000-0005-0000-0000-000084590000}"/>
    <cellStyle name="Nota 2 9 2 4 5" xfId="23363" xr:uid="{00000000-0005-0000-0000-000085590000}"/>
    <cellStyle name="Nota 2 9 2 4 6" xfId="23481" xr:uid="{00000000-0005-0000-0000-000086590000}"/>
    <cellStyle name="Nota 2 9 2 4 7" xfId="17862" xr:uid="{00000000-0005-0000-0000-000087590000}"/>
    <cellStyle name="Nota 2 9 2 4 8" xfId="32280" xr:uid="{00000000-0005-0000-0000-000088590000}"/>
    <cellStyle name="Nota 2 9 2 4 9" xfId="35955" xr:uid="{00000000-0005-0000-0000-000089590000}"/>
    <cellStyle name="Nota 2 9 2 5" xfId="4720" xr:uid="{00000000-0005-0000-0000-00008A590000}"/>
    <cellStyle name="Nota 2 9 2 5 2" xfId="7432" xr:uid="{00000000-0005-0000-0000-00008B590000}"/>
    <cellStyle name="Nota 2 9 2 5 2 2" xfId="16585" xr:uid="{00000000-0005-0000-0000-00008C590000}"/>
    <cellStyle name="Nota 2 9 2 5 2 3" xfId="23566" xr:uid="{00000000-0005-0000-0000-00008D590000}"/>
    <cellStyle name="Nota 2 9 2 5 2 4" xfId="30410" xr:uid="{00000000-0005-0000-0000-00008E590000}"/>
    <cellStyle name="Nota 2 9 2 5 2 5" xfId="34360" xr:uid="{00000000-0005-0000-0000-00008F590000}"/>
    <cellStyle name="Nota 2 9 2 5 2 6" xfId="37912" xr:uid="{00000000-0005-0000-0000-000090590000}"/>
    <cellStyle name="Nota 2 9 2 5 2 7" xfId="39870" xr:uid="{00000000-0005-0000-0000-000091590000}"/>
    <cellStyle name="Nota 2 9 2 5 3" xfId="13874" xr:uid="{00000000-0005-0000-0000-000092590000}"/>
    <cellStyle name="Nota 2 9 2 5 4" xfId="20872" xr:uid="{00000000-0005-0000-0000-000093590000}"/>
    <cellStyle name="Nota 2 9 2 5 5" xfId="24255" xr:uid="{00000000-0005-0000-0000-000094590000}"/>
    <cellStyle name="Nota 2 9 2 5 6" xfId="23397" xr:uid="{00000000-0005-0000-0000-000095590000}"/>
    <cellStyle name="Nota 2 9 2 5 7" xfId="25444" xr:uid="{00000000-0005-0000-0000-000096590000}"/>
    <cellStyle name="Nota 2 9 2 5 8" xfId="31183" xr:uid="{00000000-0005-0000-0000-000097590000}"/>
    <cellStyle name="Nota 2 9 2 5 9" xfId="31198" xr:uid="{00000000-0005-0000-0000-000098590000}"/>
    <cellStyle name="Nota 2 9 2 6" xfId="4966" xr:uid="{00000000-0005-0000-0000-000099590000}"/>
    <cellStyle name="Nota 2 9 2 6 2" xfId="7433" xr:uid="{00000000-0005-0000-0000-00009A590000}"/>
    <cellStyle name="Nota 2 9 2 6 2 2" xfId="16586" xr:uid="{00000000-0005-0000-0000-00009B590000}"/>
    <cellStyle name="Nota 2 9 2 6 2 3" xfId="23567" xr:uid="{00000000-0005-0000-0000-00009C590000}"/>
    <cellStyle name="Nota 2 9 2 6 2 4" xfId="30411" xr:uid="{00000000-0005-0000-0000-00009D590000}"/>
    <cellStyle name="Nota 2 9 2 6 2 5" xfId="34361" xr:uid="{00000000-0005-0000-0000-00009E590000}"/>
    <cellStyle name="Nota 2 9 2 6 2 6" xfId="37913" xr:uid="{00000000-0005-0000-0000-00009F590000}"/>
    <cellStyle name="Nota 2 9 2 6 2 7" xfId="39871" xr:uid="{00000000-0005-0000-0000-0000A0590000}"/>
    <cellStyle name="Nota 2 9 2 6 3" xfId="14120" xr:uid="{00000000-0005-0000-0000-0000A1590000}"/>
    <cellStyle name="Nota 2 9 2 6 4" xfId="21118" xr:uid="{00000000-0005-0000-0000-0000A2590000}"/>
    <cellStyle name="Nota 2 9 2 6 5" xfId="27356" xr:uid="{00000000-0005-0000-0000-0000A3590000}"/>
    <cellStyle name="Nota 2 9 2 6 6" xfId="25008" xr:uid="{00000000-0005-0000-0000-0000A4590000}"/>
    <cellStyle name="Nota 2 9 2 6 7" xfId="32012" xr:uid="{00000000-0005-0000-0000-0000A5590000}"/>
    <cellStyle name="Nota 2 9 2 6 8" xfId="35690" xr:uid="{00000000-0005-0000-0000-0000A6590000}"/>
    <cellStyle name="Nota 2 9 2 6 9" xfId="38601" xr:uid="{00000000-0005-0000-0000-0000A7590000}"/>
    <cellStyle name="Nota 2 9 2 7" xfId="7428" xr:uid="{00000000-0005-0000-0000-0000A8590000}"/>
    <cellStyle name="Nota 2 9 2 7 2" xfId="16581" xr:uid="{00000000-0005-0000-0000-0000A9590000}"/>
    <cellStyle name="Nota 2 9 2 7 3" xfId="23562" xr:uid="{00000000-0005-0000-0000-0000AA590000}"/>
    <cellStyle name="Nota 2 9 2 7 4" xfId="30406" xr:uid="{00000000-0005-0000-0000-0000AB590000}"/>
    <cellStyle name="Nota 2 9 2 7 5" xfId="34356" xr:uid="{00000000-0005-0000-0000-0000AC590000}"/>
    <cellStyle name="Nota 2 9 2 7 6" xfId="37908" xr:uid="{00000000-0005-0000-0000-0000AD590000}"/>
    <cellStyle name="Nota 2 9 2 7 7" xfId="39866" xr:uid="{00000000-0005-0000-0000-0000AE590000}"/>
    <cellStyle name="Nota 2 9 2 8" xfId="11500" xr:uid="{00000000-0005-0000-0000-0000AF590000}"/>
    <cellStyle name="Nota 2 9 2 9" xfId="18503" xr:uid="{00000000-0005-0000-0000-0000B0590000}"/>
    <cellStyle name="Nota 2 9 3" xfId="2374" xr:uid="{00000000-0005-0000-0000-0000B1590000}"/>
    <cellStyle name="Nota 2 9 3 10" xfId="21349" xr:uid="{00000000-0005-0000-0000-0000B2590000}"/>
    <cellStyle name="Nota 2 9 3 11" xfId="23304" xr:uid="{00000000-0005-0000-0000-0000B3590000}"/>
    <cellStyle name="Nota 2 9 3 12" xfId="30144" xr:uid="{00000000-0005-0000-0000-0000B4590000}"/>
    <cellStyle name="Nota 2 9 3 13" xfId="34120" xr:uid="{00000000-0005-0000-0000-0000B5590000}"/>
    <cellStyle name="Nota 2 9 3 14" xfId="37682" xr:uid="{00000000-0005-0000-0000-0000B6590000}"/>
    <cellStyle name="Nota 2 9 3 2" xfId="2774" xr:uid="{00000000-0005-0000-0000-0000B7590000}"/>
    <cellStyle name="Nota 2 9 3 2 2" xfId="7435" xr:uid="{00000000-0005-0000-0000-0000B8590000}"/>
    <cellStyle name="Nota 2 9 3 2 2 2" xfId="16588" xr:uid="{00000000-0005-0000-0000-0000B9590000}"/>
    <cellStyle name="Nota 2 9 3 2 2 3" xfId="23569" xr:uid="{00000000-0005-0000-0000-0000BA590000}"/>
    <cellStyle name="Nota 2 9 3 2 2 4" xfId="30413" xr:uid="{00000000-0005-0000-0000-0000BB590000}"/>
    <cellStyle name="Nota 2 9 3 2 2 5" xfId="34363" xr:uid="{00000000-0005-0000-0000-0000BC590000}"/>
    <cellStyle name="Nota 2 9 3 2 2 6" xfId="37915" xr:uid="{00000000-0005-0000-0000-0000BD590000}"/>
    <cellStyle name="Nota 2 9 3 2 2 7" xfId="39873" xr:uid="{00000000-0005-0000-0000-0000BE590000}"/>
    <cellStyle name="Nota 2 9 3 2 3" xfId="11928" xr:uid="{00000000-0005-0000-0000-0000BF590000}"/>
    <cellStyle name="Nota 2 9 3 2 4" xfId="18931" xr:uid="{00000000-0005-0000-0000-0000C0590000}"/>
    <cellStyle name="Nota 2 9 3 2 5" xfId="28395" xr:uid="{00000000-0005-0000-0000-0000C1590000}"/>
    <cellStyle name="Nota 2 9 3 2 6" xfId="29122" xr:uid="{00000000-0005-0000-0000-0000C2590000}"/>
    <cellStyle name="Nota 2 9 3 2 7" xfId="29939" xr:uid="{00000000-0005-0000-0000-0000C3590000}"/>
    <cellStyle name="Nota 2 9 3 2 8" xfId="31533" xr:uid="{00000000-0005-0000-0000-0000C4590000}"/>
    <cellStyle name="Nota 2 9 3 2 9" xfId="35243" xr:uid="{00000000-0005-0000-0000-0000C5590000}"/>
    <cellStyle name="Nota 2 9 3 3" xfId="4056" xr:uid="{00000000-0005-0000-0000-0000C6590000}"/>
    <cellStyle name="Nota 2 9 3 3 2" xfId="7436" xr:uid="{00000000-0005-0000-0000-0000C7590000}"/>
    <cellStyle name="Nota 2 9 3 3 2 2" xfId="16589" xr:uid="{00000000-0005-0000-0000-0000C8590000}"/>
    <cellStyle name="Nota 2 9 3 3 2 3" xfId="23570" xr:uid="{00000000-0005-0000-0000-0000C9590000}"/>
    <cellStyle name="Nota 2 9 3 3 2 4" xfId="30414" xr:uid="{00000000-0005-0000-0000-0000CA590000}"/>
    <cellStyle name="Nota 2 9 3 3 2 5" xfId="34364" xr:uid="{00000000-0005-0000-0000-0000CB590000}"/>
    <cellStyle name="Nota 2 9 3 3 2 6" xfId="37916" xr:uid="{00000000-0005-0000-0000-0000CC590000}"/>
    <cellStyle name="Nota 2 9 3 3 2 7" xfId="39874" xr:uid="{00000000-0005-0000-0000-0000CD590000}"/>
    <cellStyle name="Nota 2 9 3 3 3" xfId="13210" xr:uid="{00000000-0005-0000-0000-0000CE590000}"/>
    <cellStyle name="Nota 2 9 3 3 4" xfId="20208" xr:uid="{00000000-0005-0000-0000-0000CF590000}"/>
    <cellStyle name="Nota 2 9 3 3 5" xfId="27803" xr:uid="{00000000-0005-0000-0000-0000D0590000}"/>
    <cellStyle name="Nota 2 9 3 3 6" xfId="10055" xr:uid="{00000000-0005-0000-0000-0000D1590000}"/>
    <cellStyle name="Nota 2 9 3 3 7" xfId="29157" xr:uid="{00000000-0005-0000-0000-0000D2590000}"/>
    <cellStyle name="Nota 2 9 3 3 8" xfId="33436" xr:uid="{00000000-0005-0000-0000-0000D3590000}"/>
    <cellStyle name="Nota 2 9 3 3 9" xfId="37111" xr:uid="{00000000-0005-0000-0000-0000D4590000}"/>
    <cellStyle name="Nota 2 9 3 4" xfId="4494" xr:uid="{00000000-0005-0000-0000-0000D5590000}"/>
    <cellStyle name="Nota 2 9 3 4 2" xfId="7437" xr:uid="{00000000-0005-0000-0000-0000D6590000}"/>
    <cellStyle name="Nota 2 9 3 4 2 2" xfId="16590" xr:uid="{00000000-0005-0000-0000-0000D7590000}"/>
    <cellStyle name="Nota 2 9 3 4 2 3" xfId="23571" xr:uid="{00000000-0005-0000-0000-0000D8590000}"/>
    <cellStyle name="Nota 2 9 3 4 2 4" xfId="30415" xr:uid="{00000000-0005-0000-0000-0000D9590000}"/>
    <cellStyle name="Nota 2 9 3 4 2 5" xfId="34365" xr:uid="{00000000-0005-0000-0000-0000DA590000}"/>
    <cellStyle name="Nota 2 9 3 4 2 6" xfId="37917" xr:uid="{00000000-0005-0000-0000-0000DB590000}"/>
    <cellStyle name="Nota 2 9 3 4 2 7" xfId="39875" xr:uid="{00000000-0005-0000-0000-0000DC590000}"/>
    <cellStyle name="Nota 2 9 3 4 3" xfId="13648" xr:uid="{00000000-0005-0000-0000-0000DD590000}"/>
    <cellStyle name="Nota 2 9 3 4 4" xfId="20646" xr:uid="{00000000-0005-0000-0000-0000DE590000}"/>
    <cellStyle name="Nota 2 9 3 4 5" xfId="24755" xr:uid="{00000000-0005-0000-0000-0000DF590000}"/>
    <cellStyle name="Nota 2 9 3 4 6" xfId="26702" xr:uid="{00000000-0005-0000-0000-0000E0590000}"/>
    <cellStyle name="Nota 2 9 3 4 7" xfId="25992" xr:uid="{00000000-0005-0000-0000-0000E1590000}"/>
    <cellStyle name="Nota 2 9 3 4 8" xfId="29715" xr:uid="{00000000-0005-0000-0000-0000E2590000}"/>
    <cellStyle name="Nota 2 9 3 4 9" xfId="26056" xr:uid="{00000000-0005-0000-0000-0000E3590000}"/>
    <cellStyle name="Nota 2 9 3 5" xfId="4748" xr:uid="{00000000-0005-0000-0000-0000E4590000}"/>
    <cellStyle name="Nota 2 9 3 5 2" xfId="7438" xr:uid="{00000000-0005-0000-0000-0000E5590000}"/>
    <cellStyle name="Nota 2 9 3 5 2 2" xfId="16591" xr:uid="{00000000-0005-0000-0000-0000E6590000}"/>
    <cellStyle name="Nota 2 9 3 5 2 3" xfId="23572" xr:uid="{00000000-0005-0000-0000-0000E7590000}"/>
    <cellStyle name="Nota 2 9 3 5 2 4" xfId="30416" xr:uid="{00000000-0005-0000-0000-0000E8590000}"/>
    <cellStyle name="Nota 2 9 3 5 2 5" xfId="34366" xr:uid="{00000000-0005-0000-0000-0000E9590000}"/>
    <cellStyle name="Nota 2 9 3 5 2 6" xfId="37918" xr:uid="{00000000-0005-0000-0000-0000EA590000}"/>
    <cellStyle name="Nota 2 9 3 5 2 7" xfId="39876" xr:uid="{00000000-0005-0000-0000-0000EB590000}"/>
    <cellStyle name="Nota 2 9 3 5 3" xfId="13902" xr:uid="{00000000-0005-0000-0000-0000EC590000}"/>
    <cellStyle name="Nota 2 9 3 5 4" xfId="20900" xr:uid="{00000000-0005-0000-0000-0000ED590000}"/>
    <cellStyle name="Nota 2 9 3 5 5" xfId="24030" xr:uid="{00000000-0005-0000-0000-0000EE590000}"/>
    <cellStyle name="Nota 2 9 3 5 6" xfId="24499" xr:uid="{00000000-0005-0000-0000-0000EF590000}"/>
    <cellStyle name="Nota 2 9 3 5 7" xfId="24982" xr:uid="{00000000-0005-0000-0000-0000F0590000}"/>
    <cellStyle name="Nota 2 9 3 5 8" xfId="29729" xr:uid="{00000000-0005-0000-0000-0000F1590000}"/>
    <cellStyle name="Nota 2 9 3 5 9" xfId="25849" xr:uid="{00000000-0005-0000-0000-0000F2590000}"/>
    <cellStyle name="Nota 2 9 3 6" xfId="4994" xr:uid="{00000000-0005-0000-0000-0000F3590000}"/>
    <cellStyle name="Nota 2 9 3 6 2" xfId="7439" xr:uid="{00000000-0005-0000-0000-0000F4590000}"/>
    <cellStyle name="Nota 2 9 3 6 2 2" xfId="16592" xr:uid="{00000000-0005-0000-0000-0000F5590000}"/>
    <cellStyle name="Nota 2 9 3 6 2 3" xfId="23573" xr:uid="{00000000-0005-0000-0000-0000F6590000}"/>
    <cellStyle name="Nota 2 9 3 6 2 4" xfId="30417" xr:uid="{00000000-0005-0000-0000-0000F7590000}"/>
    <cellStyle name="Nota 2 9 3 6 2 5" xfId="34367" xr:uid="{00000000-0005-0000-0000-0000F8590000}"/>
    <cellStyle name="Nota 2 9 3 6 2 6" xfId="37919" xr:uid="{00000000-0005-0000-0000-0000F9590000}"/>
    <cellStyle name="Nota 2 9 3 6 2 7" xfId="39877" xr:uid="{00000000-0005-0000-0000-0000FA590000}"/>
    <cellStyle name="Nota 2 9 3 6 3" xfId="14148" xr:uid="{00000000-0005-0000-0000-0000FB590000}"/>
    <cellStyle name="Nota 2 9 3 6 4" xfId="21146" xr:uid="{00000000-0005-0000-0000-0000FC590000}"/>
    <cellStyle name="Nota 2 9 3 6 5" xfId="27342" xr:uid="{00000000-0005-0000-0000-0000FD590000}"/>
    <cellStyle name="Nota 2 9 3 6 6" xfId="29459" xr:uid="{00000000-0005-0000-0000-0000FE590000}"/>
    <cellStyle name="Nota 2 9 3 6 7" xfId="32040" xr:uid="{00000000-0005-0000-0000-0000FF590000}"/>
    <cellStyle name="Nota 2 9 3 6 8" xfId="35718" xr:uid="{00000000-0005-0000-0000-0000005A0000}"/>
    <cellStyle name="Nota 2 9 3 6 9" xfId="38629" xr:uid="{00000000-0005-0000-0000-0000015A0000}"/>
    <cellStyle name="Nota 2 9 3 7" xfId="7434" xr:uid="{00000000-0005-0000-0000-0000025A0000}"/>
    <cellStyle name="Nota 2 9 3 7 2" xfId="16587" xr:uid="{00000000-0005-0000-0000-0000035A0000}"/>
    <cellStyle name="Nota 2 9 3 7 3" xfId="23568" xr:uid="{00000000-0005-0000-0000-0000045A0000}"/>
    <cellStyle name="Nota 2 9 3 7 4" xfId="30412" xr:uid="{00000000-0005-0000-0000-0000055A0000}"/>
    <cellStyle name="Nota 2 9 3 7 5" xfId="34362" xr:uid="{00000000-0005-0000-0000-0000065A0000}"/>
    <cellStyle name="Nota 2 9 3 7 6" xfId="37914" xr:uid="{00000000-0005-0000-0000-0000075A0000}"/>
    <cellStyle name="Nota 2 9 3 7 7" xfId="39872" xr:uid="{00000000-0005-0000-0000-0000085A0000}"/>
    <cellStyle name="Nota 2 9 3 8" xfId="11528" xr:uid="{00000000-0005-0000-0000-0000095A0000}"/>
    <cellStyle name="Nota 2 9 3 9" xfId="18531" xr:uid="{00000000-0005-0000-0000-00000A5A0000}"/>
    <cellStyle name="Nota 2 9 4" xfId="2398" xr:uid="{00000000-0005-0000-0000-00000B5A0000}"/>
    <cellStyle name="Nota 2 9 4 10" xfId="17692" xr:uid="{00000000-0005-0000-0000-00000C5A0000}"/>
    <cellStyle name="Nota 2 9 4 11" xfId="26170" xr:uid="{00000000-0005-0000-0000-00000D5A0000}"/>
    <cellStyle name="Nota 2 9 4 12" xfId="30133" xr:uid="{00000000-0005-0000-0000-00000E5A0000}"/>
    <cellStyle name="Nota 2 9 4 13" xfId="31075" xr:uid="{00000000-0005-0000-0000-00000F5A0000}"/>
    <cellStyle name="Nota 2 9 4 14" xfId="31331" xr:uid="{00000000-0005-0000-0000-0000105A0000}"/>
    <cellStyle name="Nota 2 9 4 2" xfId="2798" xr:uid="{00000000-0005-0000-0000-0000115A0000}"/>
    <cellStyle name="Nota 2 9 4 2 2" xfId="7441" xr:uid="{00000000-0005-0000-0000-0000125A0000}"/>
    <cellStyle name="Nota 2 9 4 2 2 2" xfId="16594" xr:uid="{00000000-0005-0000-0000-0000135A0000}"/>
    <cellStyle name="Nota 2 9 4 2 2 3" xfId="23575" xr:uid="{00000000-0005-0000-0000-0000145A0000}"/>
    <cellStyle name="Nota 2 9 4 2 2 4" xfId="30419" xr:uid="{00000000-0005-0000-0000-0000155A0000}"/>
    <cellStyle name="Nota 2 9 4 2 2 5" xfId="34369" xr:uid="{00000000-0005-0000-0000-0000165A0000}"/>
    <cellStyle name="Nota 2 9 4 2 2 6" xfId="37921" xr:uid="{00000000-0005-0000-0000-0000175A0000}"/>
    <cellStyle name="Nota 2 9 4 2 2 7" xfId="39879" xr:uid="{00000000-0005-0000-0000-0000185A0000}"/>
    <cellStyle name="Nota 2 9 4 2 3" xfId="11952" xr:uid="{00000000-0005-0000-0000-0000195A0000}"/>
    <cellStyle name="Nota 2 9 4 2 4" xfId="18955" xr:uid="{00000000-0005-0000-0000-00001A5A0000}"/>
    <cellStyle name="Nota 2 9 4 2 5" xfId="18113" xr:uid="{00000000-0005-0000-0000-00001B5A0000}"/>
    <cellStyle name="Nota 2 9 4 2 6" xfId="17103" xr:uid="{00000000-0005-0000-0000-00001C5A0000}"/>
    <cellStyle name="Nota 2 9 4 2 7" xfId="29931" xr:uid="{00000000-0005-0000-0000-00001D5A0000}"/>
    <cellStyle name="Nota 2 9 4 2 8" xfId="33908" xr:uid="{00000000-0005-0000-0000-00001E5A0000}"/>
    <cellStyle name="Nota 2 9 4 2 9" xfId="37470" xr:uid="{00000000-0005-0000-0000-00001F5A0000}"/>
    <cellStyle name="Nota 2 9 4 3" xfId="4080" xr:uid="{00000000-0005-0000-0000-0000205A0000}"/>
    <cellStyle name="Nota 2 9 4 3 2" xfId="7442" xr:uid="{00000000-0005-0000-0000-0000215A0000}"/>
    <cellStyle name="Nota 2 9 4 3 2 2" xfId="16595" xr:uid="{00000000-0005-0000-0000-0000225A0000}"/>
    <cellStyle name="Nota 2 9 4 3 2 3" xfId="23576" xr:uid="{00000000-0005-0000-0000-0000235A0000}"/>
    <cellStyle name="Nota 2 9 4 3 2 4" xfId="30420" xr:uid="{00000000-0005-0000-0000-0000245A0000}"/>
    <cellStyle name="Nota 2 9 4 3 2 5" xfId="34370" xr:uid="{00000000-0005-0000-0000-0000255A0000}"/>
    <cellStyle name="Nota 2 9 4 3 2 6" xfId="37922" xr:uid="{00000000-0005-0000-0000-0000265A0000}"/>
    <cellStyle name="Nota 2 9 4 3 2 7" xfId="39880" xr:uid="{00000000-0005-0000-0000-0000275A0000}"/>
    <cellStyle name="Nota 2 9 4 3 3" xfId="13234" xr:uid="{00000000-0005-0000-0000-0000285A0000}"/>
    <cellStyle name="Nota 2 9 4 3 4" xfId="20232" xr:uid="{00000000-0005-0000-0000-0000295A0000}"/>
    <cellStyle name="Nota 2 9 4 3 5" xfId="27791" xr:uid="{00000000-0005-0000-0000-00002A5A0000}"/>
    <cellStyle name="Nota 2 9 4 3 6" xfId="28829" xr:uid="{00000000-0005-0000-0000-00002B5A0000}"/>
    <cellStyle name="Nota 2 9 4 3 7" xfId="17180" xr:uid="{00000000-0005-0000-0000-00002C5A0000}"/>
    <cellStyle name="Nota 2 9 4 3 8" xfId="33428" xr:uid="{00000000-0005-0000-0000-00002D5A0000}"/>
    <cellStyle name="Nota 2 9 4 3 9" xfId="37103" xr:uid="{00000000-0005-0000-0000-00002E5A0000}"/>
    <cellStyle name="Nota 2 9 4 4" xfId="4518" xr:uid="{00000000-0005-0000-0000-00002F5A0000}"/>
    <cellStyle name="Nota 2 9 4 4 2" xfId="7443" xr:uid="{00000000-0005-0000-0000-0000305A0000}"/>
    <cellStyle name="Nota 2 9 4 4 2 2" xfId="16596" xr:uid="{00000000-0005-0000-0000-0000315A0000}"/>
    <cellStyle name="Nota 2 9 4 4 2 3" xfId="23577" xr:uid="{00000000-0005-0000-0000-0000325A0000}"/>
    <cellStyle name="Nota 2 9 4 4 2 4" xfId="30421" xr:uid="{00000000-0005-0000-0000-0000335A0000}"/>
    <cellStyle name="Nota 2 9 4 4 2 5" xfId="34371" xr:uid="{00000000-0005-0000-0000-0000345A0000}"/>
    <cellStyle name="Nota 2 9 4 4 2 6" xfId="37923" xr:uid="{00000000-0005-0000-0000-0000355A0000}"/>
    <cellStyle name="Nota 2 9 4 4 2 7" xfId="39881" xr:uid="{00000000-0005-0000-0000-0000365A0000}"/>
    <cellStyle name="Nota 2 9 4 4 3" xfId="13672" xr:uid="{00000000-0005-0000-0000-0000375A0000}"/>
    <cellStyle name="Nota 2 9 4 4 4" xfId="20670" xr:uid="{00000000-0005-0000-0000-0000385A0000}"/>
    <cellStyle name="Nota 2 9 4 4 5" xfId="27577" xr:uid="{00000000-0005-0000-0000-0000395A0000}"/>
    <cellStyle name="Nota 2 9 4 4 6" xfId="26721" xr:uid="{00000000-0005-0000-0000-00003A5A0000}"/>
    <cellStyle name="Nota 2 9 4 4 7" xfId="26853" xr:uid="{00000000-0005-0000-0000-00003B5A0000}"/>
    <cellStyle name="Nota 2 9 4 4 8" xfId="32257" xr:uid="{00000000-0005-0000-0000-00003C5A0000}"/>
    <cellStyle name="Nota 2 9 4 4 9" xfId="35932" xr:uid="{00000000-0005-0000-0000-00003D5A0000}"/>
    <cellStyle name="Nota 2 9 4 5" xfId="4772" xr:uid="{00000000-0005-0000-0000-00003E5A0000}"/>
    <cellStyle name="Nota 2 9 4 5 2" xfId="7444" xr:uid="{00000000-0005-0000-0000-00003F5A0000}"/>
    <cellStyle name="Nota 2 9 4 5 2 2" xfId="16597" xr:uid="{00000000-0005-0000-0000-0000405A0000}"/>
    <cellStyle name="Nota 2 9 4 5 2 3" xfId="23578" xr:uid="{00000000-0005-0000-0000-0000415A0000}"/>
    <cellStyle name="Nota 2 9 4 5 2 4" xfId="30422" xr:uid="{00000000-0005-0000-0000-0000425A0000}"/>
    <cellStyle name="Nota 2 9 4 5 2 5" xfId="34372" xr:uid="{00000000-0005-0000-0000-0000435A0000}"/>
    <cellStyle name="Nota 2 9 4 5 2 6" xfId="37924" xr:uid="{00000000-0005-0000-0000-0000445A0000}"/>
    <cellStyle name="Nota 2 9 4 5 2 7" xfId="39882" xr:uid="{00000000-0005-0000-0000-0000455A0000}"/>
    <cellStyle name="Nota 2 9 4 5 3" xfId="13926" xr:uid="{00000000-0005-0000-0000-0000465A0000}"/>
    <cellStyle name="Nota 2 9 4 5 4" xfId="20924" xr:uid="{00000000-0005-0000-0000-0000475A0000}"/>
    <cellStyle name="Nota 2 9 4 5 5" xfId="27452" xr:uid="{00000000-0005-0000-0000-0000485A0000}"/>
    <cellStyle name="Nota 2 9 4 5 6" xfId="28864" xr:uid="{00000000-0005-0000-0000-0000495A0000}"/>
    <cellStyle name="Nota 2 9 4 5 7" xfId="10134" xr:uid="{00000000-0005-0000-0000-00004A5A0000}"/>
    <cellStyle name="Nota 2 9 4 5 8" xfId="32141" xr:uid="{00000000-0005-0000-0000-00004B5A0000}"/>
    <cellStyle name="Nota 2 9 4 5 9" xfId="35816" xr:uid="{00000000-0005-0000-0000-00004C5A0000}"/>
    <cellStyle name="Nota 2 9 4 6" xfId="5018" xr:uid="{00000000-0005-0000-0000-00004D5A0000}"/>
    <cellStyle name="Nota 2 9 4 6 2" xfId="7445" xr:uid="{00000000-0005-0000-0000-00004E5A0000}"/>
    <cellStyle name="Nota 2 9 4 6 2 2" xfId="16598" xr:uid="{00000000-0005-0000-0000-00004F5A0000}"/>
    <cellStyle name="Nota 2 9 4 6 2 3" xfId="23579" xr:uid="{00000000-0005-0000-0000-0000505A0000}"/>
    <cellStyle name="Nota 2 9 4 6 2 4" xfId="30423" xr:uid="{00000000-0005-0000-0000-0000515A0000}"/>
    <cellStyle name="Nota 2 9 4 6 2 5" xfId="34373" xr:uid="{00000000-0005-0000-0000-0000525A0000}"/>
    <cellStyle name="Nota 2 9 4 6 2 6" xfId="37925" xr:uid="{00000000-0005-0000-0000-0000535A0000}"/>
    <cellStyle name="Nota 2 9 4 6 2 7" xfId="39883" xr:uid="{00000000-0005-0000-0000-0000545A0000}"/>
    <cellStyle name="Nota 2 9 4 6 3" xfId="14172" xr:uid="{00000000-0005-0000-0000-0000555A0000}"/>
    <cellStyle name="Nota 2 9 4 6 4" xfId="21170" xr:uid="{00000000-0005-0000-0000-0000565A0000}"/>
    <cellStyle name="Nota 2 9 4 6 5" xfId="27329" xr:uid="{00000000-0005-0000-0000-0000575A0000}"/>
    <cellStyle name="Nota 2 9 4 6 6" xfId="9180" xr:uid="{00000000-0005-0000-0000-0000585A0000}"/>
    <cellStyle name="Nota 2 9 4 6 7" xfId="32064" xr:uid="{00000000-0005-0000-0000-0000595A0000}"/>
    <cellStyle name="Nota 2 9 4 6 8" xfId="35742" xr:uid="{00000000-0005-0000-0000-00005A5A0000}"/>
    <cellStyle name="Nota 2 9 4 6 9" xfId="38653" xr:uid="{00000000-0005-0000-0000-00005B5A0000}"/>
    <cellStyle name="Nota 2 9 4 7" xfId="7440" xr:uid="{00000000-0005-0000-0000-00005C5A0000}"/>
    <cellStyle name="Nota 2 9 4 7 2" xfId="16593" xr:uid="{00000000-0005-0000-0000-00005D5A0000}"/>
    <cellStyle name="Nota 2 9 4 7 3" xfId="23574" xr:uid="{00000000-0005-0000-0000-00005E5A0000}"/>
    <cellStyle name="Nota 2 9 4 7 4" xfId="30418" xr:uid="{00000000-0005-0000-0000-00005F5A0000}"/>
    <cellStyle name="Nota 2 9 4 7 5" xfId="34368" xr:uid="{00000000-0005-0000-0000-0000605A0000}"/>
    <cellStyle name="Nota 2 9 4 7 6" xfId="37920" xr:uid="{00000000-0005-0000-0000-0000615A0000}"/>
    <cellStyle name="Nota 2 9 4 7 7" xfId="39878" xr:uid="{00000000-0005-0000-0000-0000625A0000}"/>
    <cellStyle name="Nota 2 9 4 8" xfId="11552" xr:uid="{00000000-0005-0000-0000-0000635A0000}"/>
    <cellStyle name="Nota 2 9 4 9" xfId="18555" xr:uid="{00000000-0005-0000-0000-0000645A0000}"/>
    <cellStyle name="Nota 2 9 5" xfId="2422" xr:uid="{00000000-0005-0000-0000-0000655A0000}"/>
    <cellStyle name="Nota 2 9 5 10" xfId="22966" xr:uid="{00000000-0005-0000-0000-0000665A0000}"/>
    <cellStyle name="Nota 2 9 5 11" xfId="18192" xr:uid="{00000000-0005-0000-0000-0000675A0000}"/>
    <cellStyle name="Nota 2 9 5 12" xfId="30120" xr:uid="{00000000-0005-0000-0000-0000685A0000}"/>
    <cellStyle name="Nota 2 9 5 13" xfId="31078" xr:uid="{00000000-0005-0000-0000-0000695A0000}"/>
    <cellStyle name="Nota 2 9 5 14" xfId="31328" xr:uid="{00000000-0005-0000-0000-00006A5A0000}"/>
    <cellStyle name="Nota 2 9 5 2" xfId="2822" xr:uid="{00000000-0005-0000-0000-00006B5A0000}"/>
    <cellStyle name="Nota 2 9 5 2 2" xfId="7447" xr:uid="{00000000-0005-0000-0000-00006C5A0000}"/>
    <cellStyle name="Nota 2 9 5 2 2 2" xfId="16600" xr:uid="{00000000-0005-0000-0000-00006D5A0000}"/>
    <cellStyle name="Nota 2 9 5 2 2 3" xfId="23581" xr:uid="{00000000-0005-0000-0000-00006E5A0000}"/>
    <cellStyle name="Nota 2 9 5 2 2 4" xfId="30425" xr:uid="{00000000-0005-0000-0000-00006F5A0000}"/>
    <cellStyle name="Nota 2 9 5 2 2 5" xfId="34375" xr:uid="{00000000-0005-0000-0000-0000705A0000}"/>
    <cellStyle name="Nota 2 9 5 2 2 6" xfId="37927" xr:uid="{00000000-0005-0000-0000-0000715A0000}"/>
    <cellStyle name="Nota 2 9 5 2 2 7" xfId="39885" xr:uid="{00000000-0005-0000-0000-0000725A0000}"/>
    <cellStyle name="Nota 2 9 5 2 3" xfId="11976" xr:uid="{00000000-0005-0000-0000-0000735A0000}"/>
    <cellStyle name="Nota 2 9 5 2 4" xfId="18979" xr:uid="{00000000-0005-0000-0000-0000745A0000}"/>
    <cellStyle name="Nota 2 9 5 2 5" xfId="24217" xr:uid="{00000000-0005-0000-0000-0000755A0000}"/>
    <cellStyle name="Nota 2 9 5 2 6" xfId="26352" xr:uid="{00000000-0005-0000-0000-0000765A0000}"/>
    <cellStyle name="Nota 2 9 5 2 7" xfId="17325" xr:uid="{00000000-0005-0000-0000-0000775A0000}"/>
    <cellStyle name="Nota 2 9 5 2 8" xfId="28893" xr:uid="{00000000-0005-0000-0000-0000785A0000}"/>
    <cellStyle name="Nota 2 9 5 2 9" xfId="31835" xr:uid="{00000000-0005-0000-0000-0000795A0000}"/>
    <cellStyle name="Nota 2 9 5 3" xfId="4104" xr:uid="{00000000-0005-0000-0000-00007A5A0000}"/>
    <cellStyle name="Nota 2 9 5 3 2" xfId="7448" xr:uid="{00000000-0005-0000-0000-00007B5A0000}"/>
    <cellStyle name="Nota 2 9 5 3 2 2" xfId="16601" xr:uid="{00000000-0005-0000-0000-00007C5A0000}"/>
    <cellStyle name="Nota 2 9 5 3 2 3" xfId="23582" xr:uid="{00000000-0005-0000-0000-00007D5A0000}"/>
    <cellStyle name="Nota 2 9 5 3 2 4" xfId="30426" xr:uid="{00000000-0005-0000-0000-00007E5A0000}"/>
    <cellStyle name="Nota 2 9 5 3 2 5" xfId="34376" xr:uid="{00000000-0005-0000-0000-00007F5A0000}"/>
    <cellStyle name="Nota 2 9 5 3 2 6" xfId="37928" xr:uid="{00000000-0005-0000-0000-0000805A0000}"/>
    <cellStyle name="Nota 2 9 5 3 2 7" xfId="39886" xr:uid="{00000000-0005-0000-0000-0000815A0000}"/>
    <cellStyle name="Nota 2 9 5 3 3" xfId="13258" xr:uid="{00000000-0005-0000-0000-0000825A0000}"/>
    <cellStyle name="Nota 2 9 5 3 4" xfId="20256" xr:uid="{00000000-0005-0000-0000-0000835A0000}"/>
    <cellStyle name="Nota 2 9 5 3 5" xfId="27776" xr:uid="{00000000-0005-0000-0000-0000845A0000}"/>
    <cellStyle name="Nota 2 9 5 3 6" xfId="28831" xr:uid="{00000000-0005-0000-0000-0000855A0000}"/>
    <cellStyle name="Nota 2 9 5 3 7" xfId="22881" xr:uid="{00000000-0005-0000-0000-0000865A0000}"/>
    <cellStyle name="Nota 2 9 5 3 8" xfId="33415" xr:uid="{00000000-0005-0000-0000-0000875A0000}"/>
    <cellStyle name="Nota 2 9 5 3 9" xfId="37090" xr:uid="{00000000-0005-0000-0000-0000885A0000}"/>
    <cellStyle name="Nota 2 9 5 4" xfId="4542" xr:uid="{00000000-0005-0000-0000-0000895A0000}"/>
    <cellStyle name="Nota 2 9 5 4 2" xfId="7449" xr:uid="{00000000-0005-0000-0000-00008A5A0000}"/>
    <cellStyle name="Nota 2 9 5 4 2 2" xfId="16602" xr:uid="{00000000-0005-0000-0000-00008B5A0000}"/>
    <cellStyle name="Nota 2 9 5 4 2 3" xfId="23583" xr:uid="{00000000-0005-0000-0000-00008C5A0000}"/>
    <cellStyle name="Nota 2 9 5 4 2 4" xfId="30427" xr:uid="{00000000-0005-0000-0000-00008D5A0000}"/>
    <cellStyle name="Nota 2 9 5 4 2 5" xfId="34377" xr:uid="{00000000-0005-0000-0000-00008E5A0000}"/>
    <cellStyle name="Nota 2 9 5 4 2 6" xfId="37929" xr:uid="{00000000-0005-0000-0000-00008F5A0000}"/>
    <cellStyle name="Nota 2 9 5 4 2 7" xfId="39887" xr:uid="{00000000-0005-0000-0000-0000905A0000}"/>
    <cellStyle name="Nota 2 9 5 4 3" xfId="13696" xr:uid="{00000000-0005-0000-0000-0000915A0000}"/>
    <cellStyle name="Nota 2 9 5 4 4" xfId="20694" xr:uid="{00000000-0005-0000-0000-0000925A0000}"/>
    <cellStyle name="Nota 2 9 5 4 5" xfId="27562" xr:uid="{00000000-0005-0000-0000-0000935A0000}"/>
    <cellStyle name="Nota 2 9 5 4 6" xfId="17781" xr:uid="{00000000-0005-0000-0000-0000945A0000}"/>
    <cellStyle name="Nota 2 9 5 4 7" xfId="26843" xr:uid="{00000000-0005-0000-0000-0000955A0000}"/>
    <cellStyle name="Nota 2 9 5 4 8" xfId="28117" xr:uid="{00000000-0005-0000-0000-0000965A0000}"/>
    <cellStyle name="Nota 2 9 5 4 9" xfId="31380" xr:uid="{00000000-0005-0000-0000-0000975A0000}"/>
    <cellStyle name="Nota 2 9 5 5" xfId="4796" xr:uid="{00000000-0005-0000-0000-0000985A0000}"/>
    <cellStyle name="Nota 2 9 5 5 2" xfId="7450" xr:uid="{00000000-0005-0000-0000-0000995A0000}"/>
    <cellStyle name="Nota 2 9 5 5 2 2" xfId="16603" xr:uid="{00000000-0005-0000-0000-00009A5A0000}"/>
    <cellStyle name="Nota 2 9 5 5 2 3" xfId="23584" xr:uid="{00000000-0005-0000-0000-00009B5A0000}"/>
    <cellStyle name="Nota 2 9 5 5 2 4" xfId="30428" xr:uid="{00000000-0005-0000-0000-00009C5A0000}"/>
    <cellStyle name="Nota 2 9 5 5 2 5" xfId="34378" xr:uid="{00000000-0005-0000-0000-00009D5A0000}"/>
    <cellStyle name="Nota 2 9 5 5 2 6" xfId="37930" xr:uid="{00000000-0005-0000-0000-00009E5A0000}"/>
    <cellStyle name="Nota 2 9 5 5 2 7" xfId="39888" xr:uid="{00000000-0005-0000-0000-00009F5A0000}"/>
    <cellStyle name="Nota 2 9 5 5 3" xfId="13950" xr:uid="{00000000-0005-0000-0000-0000A05A0000}"/>
    <cellStyle name="Nota 2 9 5 5 4" xfId="20948" xr:uid="{00000000-0005-0000-0000-0000A15A0000}"/>
    <cellStyle name="Nota 2 9 5 5 5" xfId="27440" xr:uid="{00000000-0005-0000-0000-0000A25A0000}"/>
    <cellStyle name="Nota 2 9 5 5 6" xfId="24148" xr:uid="{00000000-0005-0000-0000-0000A35A0000}"/>
    <cellStyle name="Nota 2 9 5 5 7" xfId="24991" xr:uid="{00000000-0005-0000-0000-0000A45A0000}"/>
    <cellStyle name="Nota 2 9 5 5 8" xfId="32129" xr:uid="{00000000-0005-0000-0000-0000A55A0000}"/>
    <cellStyle name="Nota 2 9 5 5 9" xfId="35804" xr:uid="{00000000-0005-0000-0000-0000A65A0000}"/>
    <cellStyle name="Nota 2 9 5 6" xfId="5042" xr:uid="{00000000-0005-0000-0000-0000A75A0000}"/>
    <cellStyle name="Nota 2 9 5 6 2" xfId="7451" xr:uid="{00000000-0005-0000-0000-0000A85A0000}"/>
    <cellStyle name="Nota 2 9 5 6 2 2" xfId="16604" xr:uid="{00000000-0005-0000-0000-0000A95A0000}"/>
    <cellStyle name="Nota 2 9 5 6 2 3" xfId="23585" xr:uid="{00000000-0005-0000-0000-0000AA5A0000}"/>
    <cellStyle name="Nota 2 9 5 6 2 4" xfId="30429" xr:uid="{00000000-0005-0000-0000-0000AB5A0000}"/>
    <cellStyle name="Nota 2 9 5 6 2 5" xfId="34379" xr:uid="{00000000-0005-0000-0000-0000AC5A0000}"/>
    <cellStyle name="Nota 2 9 5 6 2 6" xfId="37931" xr:uid="{00000000-0005-0000-0000-0000AD5A0000}"/>
    <cellStyle name="Nota 2 9 5 6 2 7" xfId="39889" xr:uid="{00000000-0005-0000-0000-0000AE5A0000}"/>
    <cellStyle name="Nota 2 9 5 6 3" xfId="14196" xr:uid="{00000000-0005-0000-0000-0000AF5A0000}"/>
    <cellStyle name="Nota 2 9 5 6 4" xfId="21194" xr:uid="{00000000-0005-0000-0000-0000B05A0000}"/>
    <cellStyle name="Nota 2 9 5 6 5" xfId="24828" xr:uid="{00000000-0005-0000-0000-0000B15A0000}"/>
    <cellStyle name="Nota 2 9 5 6 6" xfId="25007" xr:uid="{00000000-0005-0000-0000-0000B25A0000}"/>
    <cellStyle name="Nota 2 9 5 6 7" xfId="32088" xr:uid="{00000000-0005-0000-0000-0000B35A0000}"/>
    <cellStyle name="Nota 2 9 5 6 8" xfId="35766" xr:uid="{00000000-0005-0000-0000-0000B45A0000}"/>
    <cellStyle name="Nota 2 9 5 6 9" xfId="38677" xr:uid="{00000000-0005-0000-0000-0000B55A0000}"/>
    <cellStyle name="Nota 2 9 5 7" xfId="7446" xr:uid="{00000000-0005-0000-0000-0000B65A0000}"/>
    <cellStyle name="Nota 2 9 5 7 2" xfId="16599" xr:uid="{00000000-0005-0000-0000-0000B75A0000}"/>
    <cellStyle name="Nota 2 9 5 7 3" xfId="23580" xr:uid="{00000000-0005-0000-0000-0000B85A0000}"/>
    <cellStyle name="Nota 2 9 5 7 4" xfId="30424" xr:uid="{00000000-0005-0000-0000-0000B95A0000}"/>
    <cellStyle name="Nota 2 9 5 7 5" xfId="34374" xr:uid="{00000000-0005-0000-0000-0000BA5A0000}"/>
    <cellStyle name="Nota 2 9 5 7 6" xfId="37926" xr:uid="{00000000-0005-0000-0000-0000BB5A0000}"/>
    <cellStyle name="Nota 2 9 5 7 7" xfId="39884" xr:uid="{00000000-0005-0000-0000-0000BC5A0000}"/>
    <cellStyle name="Nota 2 9 5 8" xfId="11576" xr:uid="{00000000-0005-0000-0000-0000BD5A0000}"/>
    <cellStyle name="Nota 2 9 5 9" xfId="18579" xr:uid="{00000000-0005-0000-0000-0000BE5A0000}"/>
    <cellStyle name="Nota 2 9 6" xfId="2624" xr:uid="{00000000-0005-0000-0000-0000BF5A0000}"/>
    <cellStyle name="Nota 2 9 6 2" xfId="7452" xr:uid="{00000000-0005-0000-0000-0000C05A0000}"/>
    <cellStyle name="Nota 2 9 6 2 2" xfId="16605" xr:uid="{00000000-0005-0000-0000-0000C15A0000}"/>
    <cellStyle name="Nota 2 9 6 2 3" xfId="23586" xr:uid="{00000000-0005-0000-0000-0000C25A0000}"/>
    <cellStyle name="Nota 2 9 6 2 4" xfId="30430" xr:uid="{00000000-0005-0000-0000-0000C35A0000}"/>
    <cellStyle name="Nota 2 9 6 2 5" xfId="34380" xr:uid="{00000000-0005-0000-0000-0000C45A0000}"/>
    <cellStyle name="Nota 2 9 6 2 6" xfId="37932" xr:uid="{00000000-0005-0000-0000-0000C55A0000}"/>
    <cellStyle name="Nota 2 9 6 2 7" xfId="39890" xr:uid="{00000000-0005-0000-0000-0000C65A0000}"/>
    <cellStyle name="Nota 2 9 6 3" xfId="11778" xr:uid="{00000000-0005-0000-0000-0000C75A0000}"/>
    <cellStyle name="Nota 2 9 6 4" xfId="18781" xr:uid="{00000000-0005-0000-0000-0000C85A0000}"/>
    <cellStyle name="Nota 2 9 6 5" xfId="24157" xr:uid="{00000000-0005-0000-0000-0000C95A0000}"/>
    <cellStyle name="Nota 2 9 6 6" xfId="28070" xr:uid="{00000000-0005-0000-0000-0000CA5A0000}"/>
    <cellStyle name="Nota 2 9 6 7" xfId="29092" xr:uid="{00000000-0005-0000-0000-0000CB5A0000}"/>
    <cellStyle name="Nota 2 9 6 8" xfId="31511" xr:uid="{00000000-0005-0000-0000-0000CC5A0000}"/>
    <cellStyle name="Nota 2 9 6 9" xfId="35225" xr:uid="{00000000-0005-0000-0000-0000CD5A0000}"/>
    <cellStyle name="Nota 2 9 7" xfId="3192" xr:uid="{00000000-0005-0000-0000-0000CE5A0000}"/>
    <cellStyle name="Nota 2 9 7 2" xfId="7453" xr:uid="{00000000-0005-0000-0000-0000CF5A0000}"/>
    <cellStyle name="Nota 2 9 7 2 2" xfId="16606" xr:uid="{00000000-0005-0000-0000-0000D05A0000}"/>
    <cellStyle name="Nota 2 9 7 2 3" xfId="23587" xr:uid="{00000000-0005-0000-0000-0000D15A0000}"/>
    <cellStyle name="Nota 2 9 7 2 4" xfId="30431" xr:uid="{00000000-0005-0000-0000-0000D25A0000}"/>
    <cellStyle name="Nota 2 9 7 2 5" xfId="34381" xr:uid="{00000000-0005-0000-0000-0000D35A0000}"/>
    <cellStyle name="Nota 2 9 7 2 6" xfId="37933" xr:uid="{00000000-0005-0000-0000-0000D45A0000}"/>
    <cellStyle name="Nota 2 9 7 2 7" xfId="39891" xr:uid="{00000000-0005-0000-0000-0000D55A0000}"/>
    <cellStyle name="Nota 2 9 7 3" xfId="12346" xr:uid="{00000000-0005-0000-0000-0000D65A0000}"/>
    <cellStyle name="Nota 2 9 7 4" xfId="19349" xr:uid="{00000000-0005-0000-0000-0000D75A0000}"/>
    <cellStyle name="Nota 2 9 7 5" xfId="28225" xr:uid="{00000000-0005-0000-0000-0000D85A0000}"/>
    <cellStyle name="Nota 2 9 7 6" xfId="22916" xr:uid="{00000000-0005-0000-0000-0000D95A0000}"/>
    <cellStyle name="Nota 2 9 7 7" xfId="29741" xr:uid="{00000000-0005-0000-0000-0000DA5A0000}"/>
    <cellStyle name="Nota 2 9 7 8" xfId="33718" xr:uid="{00000000-0005-0000-0000-0000DB5A0000}"/>
    <cellStyle name="Nota 2 9 7 9" xfId="37280" xr:uid="{00000000-0005-0000-0000-0000DC5A0000}"/>
    <cellStyle name="Nota 2 9 8" xfId="2971" xr:uid="{00000000-0005-0000-0000-0000DD5A0000}"/>
    <cellStyle name="Nota 2 9 8 2" xfId="7454" xr:uid="{00000000-0005-0000-0000-0000DE5A0000}"/>
    <cellStyle name="Nota 2 9 8 2 2" xfId="16607" xr:uid="{00000000-0005-0000-0000-0000DF5A0000}"/>
    <cellStyle name="Nota 2 9 8 2 3" xfId="23588" xr:uid="{00000000-0005-0000-0000-0000E05A0000}"/>
    <cellStyle name="Nota 2 9 8 2 4" xfId="30432" xr:uid="{00000000-0005-0000-0000-0000E15A0000}"/>
    <cellStyle name="Nota 2 9 8 2 5" xfId="34382" xr:uid="{00000000-0005-0000-0000-0000E25A0000}"/>
    <cellStyle name="Nota 2 9 8 2 6" xfId="37934" xr:uid="{00000000-0005-0000-0000-0000E35A0000}"/>
    <cellStyle name="Nota 2 9 8 2 7" xfId="39892" xr:uid="{00000000-0005-0000-0000-0000E45A0000}"/>
    <cellStyle name="Nota 2 9 8 3" xfId="12125" xr:uid="{00000000-0005-0000-0000-0000E55A0000}"/>
    <cellStyle name="Nota 2 9 8 4" xfId="19128" xr:uid="{00000000-0005-0000-0000-0000E65A0000}"/>
    <cellStyle name="Nota 2 9 8 5" xfId="25158" xr:uid="{00000000-0005-0000-0000-0000E75A0000}"/>
    <cellStyle name="Nota 2 9 8 6" xfId="26392" xr:uid="{00000000-0005-0000-0000-0000E85A0000}"/>
    <cellStyle name="Nota 2 9 8 7" xfId="29849" xr:uid="{00000000-0005-0000-0000-0000E95A0000}"/>
    <cellStyle name="Nota 2 9 8 8" xfId="33826" xr:uid="{00000000-0005-0000-0000-0000EA5A0000}"/>
    <cellStyle name="Nota 2 9 8 9" xfId="37388" xr:uid="{00000000-0005-0000-0000-0000EB5A0000}"/>
    <cellStyle name="Nota 2 9 9" xfId="3145" xr:uid="{00000000-0005-0000-0000-0000EC5A0000}"/>
    <cellStyle name="Nota 2 9 9 2" xfId="7455" xr:uid="{00000000-0005-0000-0000-0000ED5A0000}"/>
    <cellStyle name="Nota 2 9 9 2 2" xfId="16608" xr:uid="{00000000-0005-0000-0000-0000EE5A0000}"/>
    <cellStyle name="Nota 2 9 9 2 3" xfId="23589" xr:uid="{00000000-0005-0000-0000-0000EF5A0000}"/>
    <cellStyle name="Nota 2 9 9 2 4" xfId="30433" xr:uid="{00000000-0005-0000-0000-0000F05A0000}"/>
    <cellStyle name="Nota 2 9 9 2 5" xfId="34383" xr:uid="{00000000-0005-0000-0000-0000F15A0000}"/>
    <cellStyle name="Nota 2 9 9 2 6" xfId="37935" xr:uid="{00000000-0005-0000-0000-0000F25A0000}"/>
    <cellStyle name="Nota 2 9 9 2 7" xfId="39893" xr:uid="{00000000-0005-0000-0000-0000F35A0000}"/>
    <cellStyle name="Nota 2 9 9 3" xfId="12299" xr:uid="{00000000-0005-0000-0000-0000F45A0000}"/>
    <cellStyle name="Nota 2 9 9 4" xfId="19302" xr:uid="{00000000-0005-0000-0000-0000F55A0000}"/>
    <cellStyle name="Nota 2 9 9 5" xfId="28252" xr:uid="{00000000-0005-0000-0000-0000F65A0000}"/>
    <cellStyle name="Nota 2 9 9 6" xfId="28095" xr:uid="{00000000-0005-0000-0000-0000F75A0000}"/>
    <cellStyle name="Nota 2 9 9 7" xfId="25648" xr:uid="{00000000-0005-0000-0000-0000F85A0000}"/>
    <cellStyle name="Nota 2 9 9 8" xfId="19399" xr:uid="{00000000-0005-0000-0000-0000F95A0000}"/>
    <cellStyle name="Nota 2 9 9 9" xfId="34830" xr:uid="{00000000-0005-0000-0000-0000FA5A0000}"/>
    <cellStyle name="Nota 3" xfId="743" xr:uid="{00000000-0005-0000-0000-0000FB5A0000}"/>
    <cellStyle name="Nota 3 10" xfId="1613" xr:uid="{00000000-0005-0000-0000-0000FC5A0000}"/>
    <cellStyle name="Nota 3 10 2" xfId="7456" xr:uid="{00000000-0005-0000-0000-0000FD5A0000}"/>
    <cellStyle name="Nota 3 10 2 2" xfId="16609" xr:uid="{00000000-0005-0000-0000-0000FE5A0000}"/>
    <cellStyle name="Nota 3 10 2 3" xfId="23590" xr:uid="{00000000-0005-0000-0000-0000FF5A0000}"/>
    <cellStyle name="Nota 3 10 2 4" xfId="30434" xr:uid="{00000000-0005-0000-0000-0000005B0000}"/>
    <cellStyle name="Nota 3 10 2 5" xfId="34384" xr:uid="{00000000-0005-0000-0000-0000015B0000}"/>
    <cellStyle name="Nota 3 10 2 6" xfId="37936" xr:uid="{00000000-0005-0000-0000-0000025B0000}"/>
    <cellStyle name="Nota 3 10 2 7" xfId="39894" xr:uid="{00000000-0005-0000-0000-0000035B0000}"/>
    <cellStyle name="Nota 3 10 3" xfId="10767" xr:uid="{00000000-0005-0000-0000-0000045B0000}"/>
    <cellStyle name="Nota 3 10 4" xfId="10637" xr:uid="{00000000-0005-0000-0000-0000055B0000}"/>
    <cellStyle name="Nota 3 10 5" xfId="28695" xr:uid="{00000000-0005-0000-0000-0000065B0000}"/>
    <cellStyle name="Nota 3 10 6" xfId="29049" xr:uid="{00000000-0005-0000-0000-0000075B0000}"/>
    <cellStyle name="Nota 3 10 7" xfId="31013" xr:uid="{00000000-0005-0000-0000-0000085B0000}"/>
    <cellStyle name="Nota 3 10 8" xfId="34936" xr:uid="{00000000-0005-0000-0000-0000095B0000}"/>
    <cellStyle name="Nota 3 10 9" xfId="38399" xr:uid="{00000000-0005-0000-0000-00000A5B0000}"/>
    <cellStyle name="Nota 3 11" xfId="2442" xr:uid="{00000000-0005-0000-0000-00000B5B0000}"/>
    <cellStyle name="Nota 3 11 2" xfId="7457" xr:uid="{00000000-0005-0000-0000-00000C5B0000}"/>
    <cellStyle name="Nota 3 11 2 2" xfId="16610" xr:uid="{00000000-0005-0000-0000-00000D5B0000}"/>
    <cellStyle name="Nota 3 11 2 3" xfId="23591" xr:uid="{00000000-0005-0000-0000-00000E5B0000}"/>
    <cellStyle name="Nota 3 11 2 4" xfId="30435" xr:uid="{00000000-0005-0000-0000-00000F5B0000}"/>
    <cellStyle name="Nota 3 11 2 5" xfId="34385" xr:uid="{00000000-0005-0000-0000-0000105B0000}"/>
    <cellStyle name="Nota 3 11 2 6" xfId="37937" xr:uid="{00000000-0005-0000-0000-0000115B0000}"/>
    <cellStyle name="Nota 3 11 2 7" xfId="39895" xr:uid="{00000000-0005-0000-0000-0000125B0000}"/>
    <cellStyle name="Nota 3 11 3" xfId="11596" xr:uid="{00000000-0005-0000-0000-0000135B0000}"/>
    <cellStyle name="Nota 3 11 4" xfId="18599" xr:uid="{00000000-0005-0000-0000-0000145B0000}"/>
    <cellStyle name="Nota 3 11 5" xfId="19494" xr:uid="{00000000-0005-0000-0000-0000155B0000}"/>
    <cellStyle name="Nota 3 11 6" xfId="17877" xr:uid="{00000000-0005-0000-0000-0000165B0000}"/>
    <cellStyle name="Nota 3 11 7" xfId="30107" xr:uid="{00000000-0005-0000-0000-0000175B0000}"/>
    <cellStyle name="Nota 3 11 8" xfId="34084" xr:uid="{00000000-0005-0000-0000-0000185B0000}"/>
    <cellStyle name="Nota 3 11 9" xfId="37646" xr:uid="{00000000-0005-0000-0000-0000195B0000}"/>
    <cellStyle name="Nota 3 12" xfId="3048" xr:uid="{00000000-0005-0000-0000-00001A5B0000}"/>
    <cellStyle name="Nota 3 12 2" xfId="7458" xr:uid="{00000000-0005-0000-0000-00001B5B0000}"/>
    <cellStyle name="Nota 3 12 2 2" xfId="16611" xr:uid="{00000000-0005-0000-0000-00001C5B0000}"/>
    <cellStyle name="Nota 3 12 2 3" xfId="23592" xr:uid="{00000000-0005-0000-0000-00001D5B0000}"/>
    <cellStyle name="Nota 3 12 2 4" xfId="30436" xr:uid="{00000000-0005-0000-0000-00001E5B0000}"/>
    <cellStyle name="Nota 3 12 2 5" xfId="34386" xr:uid="{00000000-0005-0000-0000-00001F5B0000}"/>
    <cellStyle name="Nota 3 12 2 6" xfId="37938" xr:uid="{00000000-0005-0000-0000-0000205B0000}"/>
    <cellStyle name="Nota 3 12 2 7" xfId="39896" xr:uid="{00000000-0005-0000-0000-0000215B0000}"/>
    <cellStyle name="Nota 3 12 3" xfId="12202" xr:uid="{00000000-0005-0000-0000-0000225B0000}"/>
    <cellStyle name="Nota 3 12 4" xfId="19205" xr:uid="{00000000-0005-0000-0000-0000235B0000}"/>
    <cellStyle name="Nota 3 12 5" xfId="22742" xr:uid="{00000000-0005-0000-0000-0000245B0000}"/>
    <cellStyle name="Nota 3 12 6" xfId="28089" xr:uid="{00000000-0005-0000-0000-0000255B0000}"/>
    <cellStyle name="Nota 3 12 7" xfId="26080" xr:uid="{00000000-0005-0000-0000-0000265B0000}"/>
    <cellStyle name="Nota 3 12 8" xfId="23029" xr:uid="{00000000-0005-0000-0000-0000275B0000}"/>
    <cellStyle name="Nota 3 12 9" xfId="31301" xr:uid="{00000000-0005-0000-0000-0000285B0000}"/>
    <cellStyle name="Nota 3 13" xfId="3027" xr:uid="{00000000-0005-0000-0000-0000295B0000}"/>
    <cellStyle name="Nota 3 13 2" xfId="7459" xr:uid="{00000000-0005-0000-0000-00002A5B0000}"/>
    <cellStyle name="Nota 3 13 2 2" xfId="16612" xr:uid="{00000000-0005-0000-0000-00002B5B0000}"/>
    <cellStyle name="Nota 3 13 2 3" xfId="23593" xr:uid="{00000000-0005-0000-0000-00002C5B0000}"/>
    <cellStyle name="Nota 3 13 2 4" xfId="30437" xr:uid="{00000000-0005-0000-0000-00002D5B0000}"/>
    <cellStyle name="Nota 3 13 2 5" xfId="34387" xr:uid="{00000000-0005-0000-0000-00002E5B0000}"/>
    <cellStyle name="Nota 3 13 2 6" xfId="37939" xr:uid="{00000000-0005-0000-0000-00002F5B0000}"/>
    <cellStyle name="Nota 3 13 2 7" xfId="39897" xr:uid="{00000000-0005-0000-0000-0000305B0000}"/>
    <cellStyle name="Nota 3 13 3" xfId="12181" xr:uid="{00000000-0005-0000-0000-0000315B0000}"/>
    <cellStyle name="Nota 3 13 4" xfId="19184" xr:uid="{00000000-0005-0000-0000-0000325B0000}"/>
    <cellStyle name="Nota 3 13 5" xfId="28298" xr:uid="{00000000-0005-0000-0000-0000335B0000}"/>
    <cellStyle name="Nota 3 13 6" xfId="23309" xr:uid="{00000000-0005-0000-0000-0000345B0000}"/>
    <cellStyle name="Nota 3 13 7" xfId="25288" xr:uid="{00000000-0005-0000-0000-0000355B0000}"/>
    <cellStyle name="Nota 3 13 8" xfId="30228" xr:uid="{00000000-0005-0000-0000-0000365B0000}"/>
    <cellStyle name="Nota 3 13 9" xfId="34197" xr:uid="{00000000-0005-0000-0000-0000375B0000}"/>
    <cellStyle name="Nota 3 14" xfId="3030" xr:uid="{00000000-0005-0000-0000-0000385B0000}"/>
    <cellStyle name="Nota 3 14 2" xfId="7460" xr:uid="{00000000-0005-0000-0000-0000395B0000}"/>
    <cellStyle name="Nota 3 14 2 2" xfId="16613" xr:uid="{00000000-0005-0000-0000-00003A5B0000}"/>
    <cellStyle name="Nota 3 14 2 3" xfId="23594" xr:uid="{00000000-0005-0000-0000-00003B5B0000}"/>
    <cellStyle name="Nota 3 14 2 4" xfId="30438" xr:uid="{00000000-0005-0000-0000-00003C5B0000}"/>
    <cellStyle name="Nota 3 14 2 5" xfId="34388" xr:uid="{00000000-0005-0000-0000-00003D5B0000}"/>
    <cellStyle name="Nota 3 14 2 6" xfId="37940" xr:uid="{00000000-0005-0000-0000-00003E5B0000}"/>
    <cellStyle name="Nota 3 14 2 7" xfId="39898" xr:uid="{00000000-0005-0000-0000-00003F5B0000}"/>
    <cellStyle name="Nota 3 14 3" xfId="12184" xr:uid="{00000000-0005-0000-0000-0000405B0000}"/>
    <cellStyle name="Nota 3 14 4" xfId="19187" xr:uid="{00000000-0005-0000-0000-0000415B0000}"/>
    <cellStyle name="Nota 3 14 5" xfId="28300" xr:uid="{00000000-0005-0000-0000-0000425B0000}"/>
    <cellStyle name="Nota 3 14 6" xfId="9248" xr:uid="{00000000-0005-0000-0000-0000435B0000}"/>
    <cellStyle name="Nota 3 14 7" xfId="18303" xr:uid="{00000000-0005-0000-0000-0000445B0000}"/>
    <cellStyle name="Nota 3 14 8" xfId="28016" xr:uid="{00000000-0005-0000-0000-0000455B0000}"/>
    <cellStyle name="Nota 3 14 9" xfId="35077" xr:uid="{00000000-0005-0000-0000-0000465B0000}"/>
    <cellStyle name="Nota 3 15" xfId="4350" xr:uid="{00000000-0005-0000-0000-0000475B0000}"/>
    <cellStyle name="Nota 3 15 2" xfId="7461" xr:uid="{00000000-0005-0000-0000-0000485B0000}"/>
    <cellStyle name="Nota 3 15 2 2" xfId="16614" xr:uid="{00000000-0005-0000-0000-0000495B0000}"/>
    <cellStyle name="Nota 3 15 2 3" xfId="23595" xr:uid="{00000000-0005-0000-0000-00004A5B0000}"/>
    <cellStyle name="Nota 3 15 2 4" xfId="30439" xr:uid="{00000000-0005-0000-0000-00004B5B0000}"/>
    <cellStyle name="Nota 3 15 2 5" xfId="34389" xr:uid="{00000000-0005-0000-0000-00004C5B0000}"/>
    <cellStyle name="Nota 3 15 2 6" xfId="37941" xr:uid="{00000000-0005-0000-0000-00004D5B0000}"/>
    <cellStyle name="Nota 3 15 2 7" xfId="39899" xr:uid="{00000000-0005-0000-0000-00004E5B0000}"/>
    <cellStyle name="Nota 3 15 3" xfId="13504" xr:uid="{00000000-0005-0000-0000-00004F5B0000}"/>
    <cellStyle name="Nota 3 15 4" xfId="20502" xr:uid="{00000000-0005-0000-0000-0000505B0000}"/>
    <cellStyle name="Nota 3 15 5" xfId="22756" xr:uid="{00000000-0005-0000-0000-0000515B0000}"/>
    <cellStyle name="Nota 3 15 6" xfId="24091" xr:uid="{00000000-0005-0000-0000-0000525B0000}"/>
    <cellStyle name="Nota 3 15 7" xfId="18261" xr:uid="{00000000-0005-0000-0000-0000535B0000}"/>
    <cellStyle name="Nota 3 15 8" xfId="23310" xr:uid="{00000000-0005-0000-0000-0000545B0000}"/>
    <cellStyle name="Nota 3 15 9" xfId="31021" xr:uid="{00000000-0005-0000-0000-0000555B0000}"/>
    <cellStyle name="Nota 3 16" xfId="9900" xr:uid="{00000000-0005-0000-0000-0000565B0000}"/>
    <cellStyle name="Nota 3 17" xfId="17555" xr:uid="{00000000-0005-0000-0000-0000575B0000}"/>
    <cellStyle name="Nota 3 18" xfId="18055" xr:uid="{00000000-0005-0000-0000-0000585B0000}"/>
    <cellStyle name="Nota 3 19" xfId="19400" xr:uid="{00000000-0005-0000-0000-0000595B0000}"/>
    <cellStyle name="Nota 3 2" xfId="744" xr:uid="{00000000-0005-0000-0000-00005A5B0000}"/>
    <cellStyle name="Nota 3 2 10" xfId="3784" xr:uid="{00000000-0005-0000-0000-00005B5B0000}"/>
    <cellStyle name="Nota 3 2 10 2" xfId="7463" xr:uid="{00000000-0005-0000-0000-00005C5B0000}"/>
    <cellStyle name="Nota 3 2 10 2 2" xfId="16616" xr:uid="{00000000-0005-0000-0000-00005D5B0000}"/>
    <cellStyle name="Nota 3 2 10 2 3" xfId="23597" xr:uid="{00000000-0005-0000-0000-00005E5B0000}"/>
    <cellStyle name="Nota 3 2 10 2 4" xfId="30441" xr:uid="{00000000-0005-0000-0000-00005F5B0000}"/>
    <cellStyle name="Nota 3 2 10 2 5" xfId="34391" xr:uid="{00000000-0005-0000-0000-0000605B0000}"/>
    <cellStyle name="Nota 3 2 10 2 6" xfId="37943" xr:uid="{00000000-0005-0000-0000-0000615B0000}"/>
    <cellStyle name="Nota 3 2 10 2 7" xfId="39901" xr:uid="{00000000-0005-0000-0000-0000625B0000}"/>
    <cellStyle name="Nota 3 2 10 3" xfId="12938" xr:uid="{00000000-0005-0000-0000-0000635B0000}"/>
    <cellStyle name="Nota 3 2 10 4" xfId="19937" xr:uid="{00000000-0005-0000-0000-0000645B0000}"/>
    <cellStyle name="Nota 3 2 10 5" xfId="27938" xr:uid="{00000000-0005-0000-0000-0000655B0000}"/>
    <cellStyle name="Nota 3 2 10 6" xfId="28544" xr:uid="{00000000-0005-0000-0000-0000665B0000}"/>
    <cellStyle name="Nota 3 2 10 7" xfId="10109" xr:uid="{00000000-0005-0000-0000-0000675B0000}"/>
    <cellStyle name="Nota 3 2 10 8" xfId="24523" xr:uid="{00000000-0005-0000-0000-0000685B0000}"/>
    <cellStyle name="Nota 3 2 10 9" xfId="31039" xr:uid="{00000000-0005-0000-0000-0000695B0000}"/>
    <cellStyle name="Nota 3 2 11" xfId="3031" xr:uid="{00000000-0005-0000-0000-00006A5B0000}"/>
    <cellStyle name="Nota 3 2 11 2" xfId="7464" xr:uid="{00000000-0005-0000-0000-00006B5B0000}"/>
    <cellStyle name="Nota 3 2 11 2 2" xfId="16617" xr:uid="{00000000-0005-0000-0000-00006C5B0000}"/>
    <cellStyle name="Nota 3 2 11 2 3" xfId="23598" xr:uid="{00000000-0005-0000-0000-00006D5B0000}"/>
    <cellStyle name="Nota 3 2 11 2 4" xfId="30442" xr:uid="{00000000-0005-0000-0000-00006E5B0000}"/>
    <cellStyle name="Nota 3 2 11 2 5" xfId="34392" xr:uid="{00000000-0005-0000-0000-00006F5B0000}"/>
    <cellStyle name="Nota 3 2 11 2 6" xfId="37944" xr:uid="{00000000-0005-0000-0000-0000705B0000}"/>
    <cellStyle name="Nota 3 2 11 2 7" xfId="39902" xr:uid="{00000000-0005-0000-0000-0000715B0000}"/>
    <cellStyle name="Nota 3 2 11 3" xfId="12185" xr:uid="{00000000-0005-0000-0000-0000725B0000}"/>
    <cellStyle name="Nota 3 2 11 4" xfId="19188" xr:uid="{00000000-0005-0000-0000-0000735B0000}"/>
    <cellStyle name="Nota 3 2 11 5" xfId="22741" xr:uid="{00000000-0005-0000-0000-0000745B0000}"/>
    <cellStyle name="Nota 3 2 11 6" xfId="22566" xr:uid="{00000000-0005-0000-0000-0000755B0000}"/>
    <cellStyle name="Nota 3 2 11 7" xfId="29796" xr:uid="{00000000-0005-0000-0000-0000765B0000}"/>
    <cellStyle name="Nota 3 2 11 8" xfId="33793" xr:uid="{00000000-0005-0000-0000-0000775B0000}"/>
    <cellStyle name="Nota 3 2 11 9" xfId="37355" xr:uid="{00000000-0005-0000-0000-0000785B0000}"/>
    <cellStyle name="Nota 3 2 12" xfId="4281" xr:uid="{00000000-0005-0000-0000-0000795B0000}"/>
    <cellStyle name="Nota 3 2 12 2" xfId="7465" xr:uid="{00000000-0005-0000-0000-00007A5B0000}"/>
    <cellStyle name="Nota 3 2 12 2 2" xfId="16618" xr:uid="{00000000-0005-0000-0000-00007B5B0000}"/>
    <cellStyle name="Nota 3 2 12 2 3" xfId="23599" xr:uid="{00000000-0005-0000-0000-00007C5B0000}"/>
    <cellStyle name="Nota 3 2 12 2 4" xfId="30443" xr:uid="{00000000-0005-0000-0000-00007D5B0000}"/>
    <cellStyle name="Nota 3 2 12 2 5" xfId="34393" xr:uid="{00000000-0005-0000-0000-00007E5B0000}"/>
    <cellStyle name="Nota 3 2 12 2 6" xfId="37945" xr:uid="{00000000-0005-0000-0000-00007F5B0000}"/>
    <cellStyle name="Nota 3 2 12 2 7" xfId="39903" xr:uid="{00000000-0005-0000-0000-0000805B0000}"/>
    <cellStyle name="Nota 3 2 12 3" xfId="13435" xr:uid="{00000000-0005-0000-0000-0000815B0000}"/>
    <cellStyle name="Nota 3 2 12 4" xfId="20433" xr:uid="{00000000-0005-0000-0000-0000825B0000}"/>
    <cellStyle name="Nota 3 2 12 5" xfId="19554" xr:uid="{00000000-0005-0000-0000-0000835B0000}"/>
    <cellStyle name="Nota 3 2 12 6" xfId="22723" xr:uid="{00000000-0005-0000-0000-0000845B0000}"/>
    <cellStyle name="Nota 3 2 12 7" xfId="17322" xr:uid="{00000000-0005-0000-0000-0000855B0000}"/>
    <cellStyle name="Nota 3 2 12 8" xfId="25823" xr:uid="{00000000-0005-0000-0000-0000865B0000}"/>
    <cellStyle name="Nota 3 2 12 9" xfId="22870" xr:uid="{00000000-0005-0000-0000-0000875B0000}"/>
    <cellStyle name="Nota 3 2 13" xfId="7462" xr:uid="{00000000-0005-0000-0000-0000885B0000}"/>
    <cellStyle name="Nota 3 2 13 2" xfId="16615" xr:uid="{00000000-0005-0000-0000-0000895B0000}"/>
    <cellStyle name="Nota 3 2 13 3" xfId="23596" xr:uid="{00000000-0005-0000-0000-00008A5B0000}"/>
    <cellStyle name="Nota 3 2 13 4" xfId="30440" xr:uid="{00000000-0005-0000-0000-00008B5B0000}"/>
    <cellStyle name="Nota 3 2 13 5" xfId="34390" xr:uid="{00000000-0005-0000-0000-00008C5B0000}"/>
    <cellStyle name="Nota 3 2 13 6" xfId="37942" xr:uid="{00000000-0005-0000-0000-00008D5B0000}"/>
    <cellStyle name="Nota 3 2 13 7" xfId="39900" xr:uid="{00000000-0005-0000-0000-00008E5B0000}"/>
    <cellStyle name="Nota 3 2 14" xfId="9901" xr:uid="{00000000-0005-0000-0000-00008F5B0000}"/>
    <cellStyle name="Nota 3 2 15" xfId="17554" xr:uid="{00000000-0005-0000-0000-0000905B0000}"/>
    <cellStyle name="Nota 3 2 16" xfId="29117" xr:uid="{00000000-0005-0000-0000-0000915B0000}"/>
    <cellStyle name="Nota 3 2 17" xfId="25693" xr:uid="{00000000-0005-0000-0000-0000925B0000}"/>
    <cellStyle name="Nota 3 2 18" xfId="31452" xr:uid="{00000000-0005-0000-0000-0000935B0000}"/>
    <cellStyle name="Nota 3 2 19" xfId="35162" xr:uid="{00000000-0005-0000-0000-0000945B0000}"/>
    <cellStyle name="Nota 3 2 2" xfId="745" xr:uid="{00000000-0005-0000-0000-0000955B0000}"/>
    <cellStyle name="Nota 3 2 2 10" xfId="3791" xr:uid="{00000000-0005-0000-0000-0000965B0000}"/>
    <cellStyle name="Nota 3 2 2 10 2" xfId="7467" xr:uid="{00000000-0005-0000-0000-0000975B0000}"/>
    <cellStyle name="Nota 3 2 2 10 2 2" xfId="16620" xr:uid="{00000000-0005-0000-0000-0000985B0000}"/>
    <cellStyle name="Nota 3 2 2 10 2 3" xfId="23601" xr:uid="{00000000-0005-0000-0000-0000995B0000}"/>
    <cellStyle name="Nota 3 2 2 10 2 4" xfId="30445" xr:uid="{00000000-0005-0000-0000-00009A5B0000}"/>
    <cellStyle name="Nota 3 2 2 10 2 5" xfId="34395" xr:uid="{00000000-0005-0000-0000-00009B5B0000}"/>
    <cellStyle name="Nota 3 2 2 10 2 6" xfId="37947" xr:uid="{00000000-0005-0000-0000-00009C5B0000}"/>
    <cellStyle name="Nota 3 2 2 10 2 7" xfId="39905" xr:uid="{00000000-0005-0000-0000-00009D5B0000}"/>
    <cellStyle name="Nota 3 2 2 10 3" xfId="12945" xr:uid="{00000000-0005-0000-0000-00009E5B0000}"/>
    <cellStyle name="Nota 3 2 2 10 4" xfId="19944" xr:uid="{00000000-0005-0000-0000-00009F5B0000}"/>
    <cellStyle name="Nota 3 2 2 10 5" xfId="17621" xr:uid="{00000000-0005-0000-0000-0000A05B0000}"/>
    <cellStyle name="Nota 3 2 2 10 6" xfId="17236" xr:uid="{00000000-0005-0000-0000-0000A15B0000}"/>
    <cellStyle name="Nota 3 2 2 10 7" xfId="25889" xr:uid="{00000000-0005-0000-0000-0000A25B0000}"/>
    <cellStyle name="Nota 3 2 2 10 8" xfId="33519" xr:uid="{00000000-0005-0000-0000-0000A35B0000}"/>
    <cellStyle name="Nota 3 2 2 10 9" xfId="37187" xr:uid="{00000000-0005-0000-0000-0000A45B0000}"/>
    <cellStyle name="Nota 3 2 2 11" xfId="2847" xr:uid="{00000000-0005-0000-0000-0000A55B0000}"/>
    <cellStyle name="Nota 3 2 2 11 2" xfId="7468" xr:uid="{00000000-0005-0000-0000-0000A65B0000}"/>
    <cellStyle name="Nota 3 2 2 11 2 2" xfId="16621" xr:uid="{00000000-0005-0000-0000-0000A75B0000}"/>
    <cellStyle name="Nota 3 2 2 11 2 3" xfId="23602" xr:uid="{00000000-0005-0000-0000-0000A85B0000}"/>
    <cellStyle name="Nota 3 2 2 11 2 4" xfId="30446" xr:uid="{00000000-0005-0000-0000-0000A95B0000}"/>
    <cellStyle name="Nota 3 2 2 11 2 5" xfId="34396" xr:uid="{00000000-0005-0000-0000-0000AA5B0000}"/>
    <cellStyle name="Nota 3 2 2 11 2 6" xfId="37948" xr:uid="{00000000-0005-0000-0000-0000AB5B0000}"/>
    <cellStyle name="Nota 3 2 2 11 2 7" xfId="39906" xr:uid="{00000000-0005-0000-0000-0000AC5B0000}"/>
    <cellStyle name="Nota 3 2 2 11 3" xfId="12001" xr:uid="{00000000-0005-0000-0000-0000AD5B0000}"/>
    <cellStyle name="Nota 3 2 2 11 4" xfId="19004" xr:uid="{00000000-0005-0000-0000-0000AE5B0000}"/>
    <cellStyle name="Nota 3 2 2 11 5" xfId="10160" xr:uid="{00000000-0005-0000-0000-0000AF5B0000}"/>
    <cellStyle name="Nota 3 2 2 11 6" xfId="26355" xr:uid="{00000000-0005-0000-0000-0000B05B0000}"/>
    <cellStyle name="Nota 3 2 2 11 7" xfId="18304" xr:uid="{00000000-0005-0000-0000-0000B15B0000}"/>
    <cellStyle name="Nota 3 2 2 11 8" xfId="31543" xr:uid="{00000000-0005-0000-0000-0000B25B0000}"/>
    <cellStyle name="Nota 3 2 2 11 9" xfId="35247" xr:uid="{00000000-0005-0000-0000-0000B35B0000}"/>
    <cellStyle name="Nota 3 2 2 12" xfId="7466" xr:uid="{00000000-0005-0000-0000-0000B45B0000}"/>
    <cellStyle name="Nota 3 2 2 12 2" xfId="16619" xr:uid="{00000000-0005-0000-0000-0000B55B0000}"/>
    <cellStyle name="Nota 3 2 2 12 3" xfId="23600" xr:uid="{00000000-0005-0000-0000-0000B65B0000}"/>
    <cellStyle name="Nota 3 2 2 12 4" xfId="30444" xr:uid="{00000000-0005-0000-0000-0000B75B0000}"/>
    <cellStyle name="Nota 3 2 2 12 5" xfId="34394" xr:uid="{00000000-0005-0000-0000-0000B85B0000}"/>
    <cellStyle name="Nota 3 2 2 12 6" xfId="37946" xr:uid="{00000000-0005-0000-0000-0000B95B0000}"/>
    <cellStyle name="Nota 3 2 2 12 7" xfId="39904" xr:uid="{00000000-0005-0000-0000-0000BA5B0000}"/>
    <cellStyle name="Nota 3 2 2 13" xfId="9902" xr:uid="{00000000-0005-0000-0000-0000BB5B0000}"/>
    <cellStyle name="Nota 3 2 2 14" xfId="17553" xr:uid="{00000000-0005-0000-0000-0000BC5B0000}"/>
    <cellStyle name="Nota 3 2 2 15" xfId="10261" xr:uid="{00000000-0005-0000-0000-0000BD5B0000}"/>
    <cellStyle name="Nota 3 2 2 16" xfId="25377" xr:uid="{00000000-0005-0000-0000-0000BE5B0000}"/>
    <cellStyle name="Nota 3 2 2 17" xfId="31445" xr:uid="{00000000-0005-0000-0000-0000BF5B0000}"/>
    <cellStyle name="Nota 3 2 2 18" xfId="35161" xr:uid="{00000000-0005-0000-0000-0000C05B0000}"/>
    <cellStyle name="Nota 3 2 2 19" xfId="38439" xr:uid="{00000000-0005-0000-0000-0000C15B0000}"/>
    <cellStyle name="Nota 3 2 2 2" xfId="2250" xr:uid="{00000000-0005-0000-0000-0000C25B0000}"/>
    <cellStyle name="Nota 3 2 2 2 10" xfId="19414" xr:uid="{00000000-0005-0000-0000-0000C35B0000}"/>
    <cellStyle name="Nota 3 2 2 2 11" xfId="25063" xr:uid="{00000000-0005-0000-0000-0000C45B0000}"/>
    <cellStyle name="Nota 3 2 2 2 12" xfId="30205" xr:uid="{00000000-0005-0000-0000-0000C55B0000}"/>
    <cellStyle name="Nota 3 2 2 2 13" xfId="34180" xr:uid="{00000000-0005-0000-0000-0000C65B0000}"/>
    <cellStyle name="Nota 3 2 2 2 14" xfId="37742" xr:uid="{00000000-0005-0000-0000-0000C75B0000}"/>
    <cellStyle name="Nota 3 2 2 2 2" xfId="2650" xr:uid="{00000000-0005-0000-0000-0000C85B0000}"/>
    <cellStyle name="Nota 3 2 2 2 2 2" xfId="7470" xr:uid="{00000000-0005-0000-0000-0000C95B0000}"/>
    <cellStyle name="Nota 3 2 2 2 2 2 2" xfId="16623" xr:uid="{00000000-0005-0000-0000-0000CA5B0000}"/>
    <cellStyle name="Nota 3 2 2 2 2 2 3" xfId="23604" xr:uid="{00000000-0005-0000-0000-0000CB5B0000}"/>
    <cellStyle name="Nota 3 2 2 2 2 2 4" xfId="30448" xr:uid="{00000000-0005-0000-0000-0000CC5B0000}"/>
    <cellStyle name="Nota 3 2 2 2 2 2 5" xfId="34398" xr:uid="{00000000-0005-0000-0000-0000CD5B0000}"/>
    <cellStyle name="Nota 3 2 2 2 2 2 6" xfId="37950" xr:uid="{00000000-0005-0000-0000-0000CE5B0000}"/>
    <cellStyle name="Nota 3 2 2 2 2 2 7" xfId="39908" xr:uid="{00000000-0005-0000-0000-0000CF5B0000}"/>
    <cellStyle name="Nota 3 2 2 2 2 3" xfId="11804" xr:uid="{00000000-0005-0000-0000-0000D05B0000}"/>
    <cellStyle name="Nota 3 2 2 2 2 4" xfId="18807" xr:uid="{00000000-0005-0000-0000-0000D15B0000}"/>
    <cellStyle name="Nota 3 2 2 2 2 5" xfId="17653" xr:uid="{00000000-0005-0000-0000-0000D25B0000}"/>
    <cellStyle name="Nota 3 2 2 2 2 6" xfId="26288" xr:uid="{00000000-0005-0000-0000-0000D35B0000}"/>
    <cellStyle name="Nota 3 2 2 2 2 7" xfId="18364" xr:uid="{00000000-0005-0000-0000-0000D45B0000}"/>
    <cellStyle name="Nota 3 2 2 2 2 8" xfId="33984" xr:uid="{00000000-0005-0000-0000-0000D55B0000}"/>
    <cellStyle name="Nota 3 2 2 2 2 9" xfId="37546" xr:uid="{00000000-0005-0000-0000-0000D65B0000}"/>
    <cellStyle name="Nota 3 2 2 2 3" xfId="3932" xr:uid="{00000000-0005-0000-0000-0000D75B0000}"/>
    <cellStyle name="Nota 3 2 2 2 3 2" xfId="7471" xr:uid="{00000000-0005-0000-0000-0000D85B0000}"/>
    <cellStyle name="Nota 3 2 2 2 3 2 2" xfId="16624" xr:uid="{00000000-0005-0000-0000-0000D95B0000}"/>
    <cellStyle name="Nota 3 2 2 2 3 2 3" xfId="23605" xr:uid="{00000000-0005-0000-0000-0000DA5B0000}"/>
    <cellStyle name="Nota 3 2 2 2 3 2 4" xfId="30449" xr:uid="{00000000-0005-0000-0000-0000DB5B0000}"/>
    <cellStyle name="Nota 3 2 2 2 3 2 5" xfId="34399" xr:uid="{00000000-0005-0000-0000-0000DC5B0000}"/>
    <cellStyle name="Nota 3 2 2 2 3 2 6" xfId="37951" xr:uid="{00000000-0005-0000-0000-0000DD5B0000}"/>
    <cellStyle name="Nota 3 2 2 2 3 2 7" xfId="39909" xr:uid="{00000000-0005-0000-0000-0000DE5B0000}"/>
    <cellStyle name="Nota 3 2 2 2 3 3" xfId="13086" xr:uid="{00000000-0005-0000-0000-0000DF5B0000}"/>
    <cellStyle name="Nota 3 2 2 2 3 4" xfId="20084" xr:uid="{00000000-0005-0000-0000-0000E05B0000}"/>
    <cellStyle name="Nota 3 2 2 2 3 5" xfId="27864" xr:uid="{00000000-0005-0000-0000-0000E15B0000}"/>
    <cellStyle name="Nota 3 2 2 2 3 6" xfId="26620" xr:uid="{00000000-0005-0000-0000-0000E25B0000}"/>
    <cellStyle name="Nota 3 2 2 2 3 7" xfId="28892" xr:uid="{00000000-0005-0000-0000-0000E35B0000}"/>
    <cellStyle name="Nota 3 2 2 2 3 8" xfId="33457" xr:uid="{00000000-0005-0000-0000-0000E45B0000}"/>
    <cellStyle name="Nota 3 2 2 2 3 9" xfId="37131" xr:uid="{00000000-0005-0000-0000-0000E55B0000}"/>
    <cellStyle name="Nota 3 2 2 2 4" xfId="4370" xr:uid="{00000000-0005-0000-0000-0000E65B0000}"/>
    <cellStyle name="Nota 3 2 2 2 4 2" xfId="7472" xr:uid="{00000000-0005-0000-0000-0000E75B0000}"/>
    <cellStyle name="Nota 3 2 2 2 4 2 2" xfId="16625" xr:uid="{00000000-0005-0000-0000-0000E85B0000}"/>
    <cellStyle name="Nota 3 2 2 2 4 2 3" xfId="23606" xr:uid="{00000000-0005-0000-0000-0000E95B0000}"/>
    <cellStyle name="Nota 3 2 2 2 4 2 4" xfId="30450" xr:uid="{00000000-0005-0000-0000-0000EA5B0000}"/>
    <cellStyle name="Nota 3 2 2 2 4 2 5" xfId="34400" xr:uid="{00000000-0005-0000-0000-0000EB5B0000}"/>
    <cellStyle name="Nota 3 2 2 2 4 2 6" xfId="37952" xr:uid="{00000000-0005-0000-0000-0000EC5B0000}"/>
    <cellStyle name="Nota 3 2 2 2 4 2 7" xfId="39910" xr:uid="{00000000-0005-0000-0000-0000ED5B0000}"/>
    <cellStyle name="Nota 3 2 2 2 4 3" xfId="13524" xr:uid="{00000000-0005-0000-0000-0000EE5B0000}"/>
    <cellStyle name="Nota 3 2 2 2 4 4" xfId="20522" xr:uid="{00000000-0005-0000-0000-0000EF5B0000}"/>
    <cellStyle name="Nota 3 2 2 2 4 5" xfId="24235" xr:uid="{00000000-0005-0000-0000-0000F05B0000}"/>
    <cellStyle name="Nota 3 2 2 2 4 6" xfId="28583" xr:uid="{00000000-0005-0000-0000-0000F15B0000}"/>
    <cellStyle name="Nota 3 2 2 2 4 7" xfId="25102" xr:uid="{00000000-0005-0000-0000-0000F25B0000}"/>
    <cellStyle name="Nota 3 2 2 2 4 8" xfId="31860" xr:uid="{00000000-0005-0000-0000-0000F35B0000}"/>
    <cellStyle name="Nota 3 2 2 2 4 9" xfId="35514" xr:uid="{00000000-0005-0000-0000-0000F45B0000}"/>
    <cellStyle name="Nota 3 2 2 2 5" xfId="4624" xr:uid="{00000000-0005-0000-0000-0000F55B0000}"/>
    <cellStyle name="Nota 3 2 2 2 5 2" xfId="7473" xr:uid="{00000000-0005-0000-0000-0000F65B0000}"/>
    <cellStyle name="Nota 3 2 2 2 5 2 2" xfId="16626" xr:uid="{00000000-0005-0000-0000-0000F75B0000}"/>
    <cellStyle name="Nota 3 2 2 2 5 2 3" xfId="23607" xr:uid="{00000000-0005-0000-0000-0000F85B0000}"/>
    <cellStyle name="Nota 3 2 2 2 5 2 4" xfId="30451" xr:uid="{00000000-0005-0000-0000-0000F95B0000}"/>
    <cellStyle name="Nota 3 2 2 2 5 2 5" xfId="34401" xr:uid="{00000000-0005-0000-0000-0000FA5B0000}"/>
    <cellStyle name="Nota 3 2 2 2 5 2 6" xfId="37953" xr:uid="{00000000-0005-0000-0000-0000FB5B0000}"/>
    <cellStyle name="Nota 3 2 2 2 5 2 7" xfId="39911" xr:uid="{00000000-0005-0000-0000-0000FC5B0000}"/>
    <cellStyle name="Nota 3 2 2 2 5 3" xfId="13778" xr:uid="{00000000-0005-0000-0000-0000FD5B0000}"/>
    <cellStyle name="Nota 3 2 2 2 5 4" xfId="20776" xr:uid="{00000000-0005-0000-0000-0000FE5B0000}"/>
    <cellStyle name="Nota 3 2 2 2 5 5" xfId="27525" xr:uid="{00000000-0005-0000-0000-0000FF5B0000}"/>
    <cellStyle name="Nota 3 2 2 2 5 6" xfId="15505" xr:uid="{00000000-0005-0000-0000-0000005C0000}"/>
    <cellStyle name="Nota 3 2 2 2 5 7" xfId="26459" xr:uid="{00000000-0005-0000-0000-0000015C0000}"/>
    <cellStyle name="Nota 3 2 2 2 5 8" xfId="32208" xr:uid="{00000000-0005-0000-0000-0000025C0000}"/>
    <cellStyle name="Nota 3 2 2 2 5 9" xfId="35883" xr:uid="{00000000-0005-0000-0000-0000035C0000}"/>
    <cellStyle name="Nota 3 2 2 2 6" xfId="4870" xr:uid="{00000000-0005-0000-0000-0000045C0000}"/>
    <cellStyle name="Nota 3 2 2 2 6 2" xfId="7474" xr:uid="{00000000-0005-0000-0000-0000055C0000}"/>
    <cellStyle name="Nota 3 2 2 2 6 2 2" xfId="16627" xr:uid="{00000000-0005-0000-0000-0000065C0000}"/>
    <cellStyle name="Nota 3 2 2 2 6 2 3" xfId="23608" xr:uid="{00000000-0005-0000-0000-0000075C0000}"/>
    <cellStyle name="Nota 3 2 2 2 6 2 4" xfId="30452" xr:uid="{00000000-0005-0000-0000-0000085C0000}"/>
    <cellStyle name="Nota 3 2 2 2 6 2 5" xfId="34402" xr:uid="{00000000-0005-0000-0000-0000095C0000}"/>
    <cellStyle name="Nota 3 2 2 2 6 2 6" xfId="37954" xr:uid="{00000000-0005-0000-0000-00000A5C0000}"/>
    <cellStyle name="Nota 3 2 2 2 6 2 7" xfId="39912" xr:uid="{00000000-0005-0000-0000-00000B5C0000}"/>
    <cellStyle name="Nota 3 2 2 2 6 3" xfId="14024" xr:uid="{00000000-0005-0000-0000-00000C5C0000}"/>
    <cellStyle name="Nota 3 2 2 2 6 4" xfId="21022" xr:uid="{00000000-0005-0000-0000-00000D5C0000}"/>
    <cellStyle name="Nota 3 2 2 2 6 5" xfId="15491" xr:uid="{00000000-0005-0000-0000-00000E5C0000}"/>
    <cellStyle name="Nota 3 2 2 2 6 6" xfId="24396" xr:uid="{00000000-0005-0000-0000-00000F5C0000}"/>
    <cellStyle name="Nota 3 2 2 2 6 7" xfId="28709" xr:uid="{00000000-0005-0000-0000-0000105C0000}"/>
    <cellStyle name="Nota 3 2 2 2 6 8" xfId="35594" xr:uid="{00000000-0005-0000-0000-0000115C0000}"/>
    <cellStyle name="Nota 3 2 2 2 6 9" xfId="38505" xr:uid="{00000000-0005-0000-0000-0000125C0000}"/>
    <cellStyle name="Nota 3 2 2 2 7" xfId="7469" xr:uid="{00000000-0005-0000-0000-0000135C0000}"/>
    <cellStyle name="Nota 3 2 2 2 7 2" xfId="16622" xr:uid="{00000000-0005-0000-0000-0000145C0000}"/>
    <cellStyle name="Nota 3 2 2 2 7 3" xfId="23603" xr:uid="{00000000-0005-0000-0000-0000155C0000}"/>
    <cellStyle name="Nota 3 2 2 2 7 4" xfId="30447" xr:uid="{00000000-0005-0000-0000-0000165C0000}"/>
    <cellStyle name="Nota 3 2 2 2 7 5" xfId="34397" xr:uid="{00000000-0005-0000-0000-0000175C0000}"/>
    <cellStyle name="Nota 3 2 2 2 7 6" xfId="37949" xr:uid="{00000000-0005-0000-0000-0000185C0000}"/>
    <cellStyle name="Nota 3 2 2 2 7 7" xfId="39907" xr:uid="{00000000-0005-0000-0000-0000195C0000}"/>
    <cellStyle name="Nota 3 2 2 2 8" xfId="11404" xr:uid="{00000000-0005-0000-0000-00001A5C0000}"/>
    <cellStyle name="Nota 3 2 2 2 9" xfId="18407" xr:uid="{00000000-0005-0000-0000-00001B5C0000}"/>
    <cellStyle name="Nota 3 2 2 3" xfId="1768" xr:uid="{00000000-0005-0000-0000-00001C5C0000}"/>
    <cellStyle name="Nota 3 2 2 3 10" xfId="22574" xr:uid="{00000000-0005-0000-0000-00001D5C0000}"/>
    <cellStyle name="Nota 3 2 2 3 11" xfId="22445" xr:uid="{00000000-0005-0000-0000-00001E5C0000}"/>
    <cellStyle name="Nota 3 2 2 3 12" xfId="18144" xr:uid="{00000000-0005-0000-0000-00001F5C0000}"/>
    <cellStyle name="Nota 3 2 2 3 13" xfId="30848" xr:uid="{00000000-0005-0000-0000-0000205C0000}"/>
    <cellStyle name="Nota 3 2 2 3 14" xfId="34793" xr:uid="{00000000-0005-0000-0000-0000215C0000}"/>
    <cellStyle name="Nota 3 2 2 3 2" xfId="2533" xr:uid="{00000000-0005-0000-0000-0000225C0000}"/>
    <cellStyle name="Nota 3 2 2 3 2 2" xfId="7476" xr:uid="{00000000-0005-0000-0000-0000235C0000}"/>
    <cellStyle name="Nota 3 2 2 3 2 2 2" xfId="16629" xr:uid="{00000000-0005-0000-0000-0000245C0000}"/>
    <cellStyle name="Nota 3 2 2 3 2 2 3" xfId="23610" xr:uid="{00000000-0005-0000-0000-0000255C0000}"/>
    <cellStyle name="Nota 3 2 2 3 2 2 4" xfId="30454" xr:uid="{00000000-0005-0000-0000-0000265C0000}"/>
    <cellStyle name="Nota 3 2 2 3 2 2 5" xfId="34404" xr:uid="{00000000-0005-0000-0000-0000275C0000}"/>
    <cellStyle name="Nota 3 2 2 3 2 2 6" xfId="37956" xr:uid="{00000000-0005-0000-0000-0000285C0000}"/>
    <cellStyle name="Nota 3 2 2 3 2 2 7" xfId="39914" xr:uid="{00000000-0005-0000-0000-0000295C0000}"/>
    <cellStyle name="Nota 3 2 2 3 2 3" xfId="11687" xr:uid="{00000000-0005-0000-0000-00002A5C0000}"/>
    <cellStyle name="Nota 3 2 2 3 2 4" xfId="18690" xr:uid="{00000000-0005-0000-0000-00002B5C0000}"/>
    <cellStyle name="Nota 3 2 2 3 2 5" xfId="18017" xr:uid="{00000000-0005-0000-0000-00002C5C0000}"/>
    <cellStyle name="Nota 3 2 2 3 2 6" xfId="9355" xr:uid="{00000000-0005-0000-0000-00002D5C0000}"/>
    <cellStyle name="Nota 3 2 2 3 2 7" xfId="30065" xr:uid="{00000000-0005-0000-0000-00002E5C0000}"/>
    <cellStyle name="Nota 3 2 2 3 2 8" xfId="34042" xr:uid="{00000000-0005-0000-0000-00002F5C0000}"/>
    <cellStyle name="Nota 3 2 2 3 2 9" xfId="37604" xr:uid="{00000000-0005-0000-0000-0000305C0000}"/>
    <cellStyle name="Nota 3 2 2 3 3" xfId="3695" xr:uid="{00000000-0005-0000-0000-0000315C0000}"/>
    <cellStyle name="Nota 3 2 2 3 3 2" xfId="7477" xr:uid="{00000000-0005-0000-0000-0000325C0000}"/>
    <cellStyle name="Nota 3 2 2 3 3 2 2" xfId="16630" xr:uid="{00000000-0005-0000-0000-0000335C0000}"/>
    <cellStyle name="Nota 3 2 2 3 3 2 3" xfId="23611" xr:uid="{00000000-0005-0000-0000-0000345C0000}"/>
    <cellStyle name="Nota 3 2 2 3 3 2 4" xfId="30455" xr:uid="{00000000-0005-0000-0000-0000355C0000}"/>
    <cellStyle name="Nota 3 2 2 3 3 2 5" xfId="34405" xr:uid="{00000000-0005-0000-0000-0000365C0000}"/>
    <cellStyle name="Nota 3 2 2 3 3 2 6" xfId="37957" xr:uid="{00000000-0005-0000-0000-0000375C0000}"/>
    <cellStyle name="Nota 3 2 2 3 3 2 7" xfId="39915" xr:uid="{00000000-0005-0000-0000-0000385C0000}"/>
    <cellStyle name="Nota 3 2 2 3 3 3" xfId="12849" xr:uid="{00000000-0005-0000-0000-0000395C0000}"/>
    <cellStyle name="Nota 3 2 2 3 3 4" xfId="19848" xr:uid="{00000000-0005-0000-0000-00003A5C0000}"/>
    <cellStyle name="Nota 3 2 2 3 3 5" xfId="27982" xr:uid="{00000000-0005-0000-0000-00003B5C0000}"/>
    <cellStyle name="Nota 3 2 2 3 3 6" xfId="24076" xr:uid="{00000000-0005-0000-0000-00003C5C0000}"/>
    <cellStyle name="Nota 3 2 2 3 3 7" xfId="29545" xr:uid="{00000000-0005-0000-0000-00003D5C0000}"/>
    <cellStyle name="Nota 3 2 2 3 3 8" xfId="33566" xr:uid="{00000000-0005-0000-0000-00003E5C0000}"/>
    <cellStyle name="Nota 3 2 2 3 3 9" xfId="37234" xr:uid="{00000000-0005-0000-0000-00003F5C0000}"/>
    <cellStyle name="Nota 3 2 2 3 4" xfId="4205" xr:uid="{00000000-0005-0000-0000-0000405C0000}"/>
    <cellStyle name="Nota 3 2 2 3 4 2" xfId="7478" xr:uid="{00000000-0005-0000-0000-0000415C0000}"/>
    <cellStyle name="Nota 3 2 2 3 4 2 2" xfId="16631" xr:uid="{00000000-0005-0000-0000-0000425C0000}"/>
    <cellStyle name="Nota 3 2 2 3 4 2 3" xfId="23612" xr:uid="{00000000-0005-0000-0000-0000435C0000}"/>
    <cellStyle name="Nota 3 2 2 3 4 2 4" xfId="30456" xr:uid="{00000000-0005-0000-0000-0000445C0000}"/>
    <cellStyle name="Nota 3 2 2 3 4 2 5" xfId="34406" xr:uid="{00000000-0005-0000-0000-0000455C0000}"/>
    <cellStyle name="Nota 3 2 2 3 4 2 6" xfId="37958" xr:uid="{00000000-0005-0000-0000-0000465C0000}"/>
    <cellStyle name="Nota 3 2 2 3 4 2 7" xfId="39916" xr:uid="{00000000-0005-0000-0000-0000475C0000}"/>
    <cellStyle name="Nota 3 2 2 3 4 3" xfId="13359" xr:uid="{00000000-0005-0000-0000-0000485C0000}"/>
    <cellStyle name="Nota 3 2 2 3 4 4" xfId="20357" xr:uid="{00000000-0005-0000-0000-0000495C0000}"/>
    <cellStyle name="Nota 3 2 2 3 4 5" xfId="19570" xr:uid="{00000000-0005-0000-0000-00004A5C0000}"/>
    <cellStyle name="Nota 3 2 2 3 4 6" xfId="19762" xr:uid="{00000000-0005-0000-0000-00004B5C0000}"/>
    <cellStyle name="Nota 3 2 2 3 4 7" xfId="24281" xr:uid="{00000000-0005-0000-0000-00004C5C0000}"/>
    <cellStyle name="Nota 3 2 2 3 4 8" xfId="33367" xr:uid="{00000000-0005-0000-0000-00004D5C0000}"/>
    <cellStyle name="Nota 3 2 2 3 4 9" xfId="37042" xr:uid="{00000000-0005-0000-0000-00004E5C0000}"/>
    <cellStyle name="Nota 3 2 2 3 5" xfId="3139" xr:uid="{00000000-0005-0000-0000-00004F5C0000}"/>
    <cellStyle name="Nota 3 2 2 3 5 2" xfId="7479" xr:uid="{00000000-0005-0000-0000-0000505C0000}"/>
    <cellStyle name="Nota 3 2 2 3 5 2 2" xfId="16632" xr:uid="{00000000-0005-0000-0000-0000515C0000}"/>
    <cellStyle name="Nota 3 2 2 3 5 2 3" xfId="23613" xr:uid="{00000000-0005-0000-0000-0000525C0000}"/>
    <cellStyle name="Nota 3 2 2 3 5 2 4" xfId="30457" xr:uid="{00000000-0005-0000-0000-0000535C0000}"/>
    <cellStyle name="Nota 3 2 2 3 5 2 5" xfId="34407" xr:uid="{00000000-0005-0000-0000-0000545C0000}"/>
    <cellStyle name="Nota 3 2 2 3 5 2 6" xfId="37959" xr:uid="{00000000-0005-0000-0000-0000555C0000}"/>
    <cellStyle name="Nota 3 2 2 3 5 2 7" xfId="39917" xr:uid="{00000000-0005-0000-0000-0000565C0000}"/>
    <cellStyle name="Nota 3 2 2 3 5 3" xfId="12293" xr:uid="{00000000-0005-0000-0000-0000575C0000}"/>
    <cellStyle name="Nota 3 2 2 3 5 4" xfId="19296" xr:uid="{00000000-0005-0000-0000-0000585C0000}"/>
    <cellStyle name="Nota 3 2 2 3 5 5" xfId="17742" xr:uid="{00000000-0005-0000-0000-0000595C0000}"/>
    <cellStyle name="Nota 3 2 2 3 5 6" xfId="29145" xr:uid="{00000000-0005-0000-0000-00005A5C0000}"/>
    <cellStyle name="Nota 3 2 2 3 5 7" xfId="29771" xr:uid="{00000000-0005-0000-0000-00005B5C0000}"/>
    <cellStyle name="Nota 3 2 2 3 5 8" xfId="33744" xr:uid="{00000000-0005-0000-0000-00005C5C0000}"/>
    <cellStyle name="Nota 3 2 2 3 5 9" xfId="37306" xr:uid="{00000000-0005-0000-0000-00005D5C0000}"/>
    <cellStyle name="Nota 3 2 2 3 6" xfId="2879" xr:uid="{00000000-0005-0000-0000-00005E5C0000}"/>
    <cellStyle name="Nota 3 2 2 3 6 2" xfId="7480" xr:uid="{00000000-0005-0000-0000-00005F5C0000}"/>
    <cellStyle name="Nota 3 2 2 3 6 2 2" xfId="16633" xr:uid="{00000000-0005-0000-0000-0000605C0000}"/>
    <cellStyle name="Nota 3 2 2 3 6 2 3" xfId="23614" xr:uid="{00000000-0005-0000-0000-0000615C0000}"/>
    <cellStyle name="Nota 3 2 2 3 6 2 4" xfId="30458" xr:uid="{00000000-0005-0000-0000-0000625C0000}"/>
    <cellStyle name="Nota 3 2 2 3 6 2 5" xfId="34408" xr:uid="{00000000-0005-0000-0000-0000635C0000}"/>
    <cellStyle name="Nota 3 2 2 3 6 2 6" xfId="37960" xr:uid="{00000000-0005-0000-0000-0000645C0000}"/>
    <cellStyle name="Nota 3 2 2 3 6 2 7" xfId="39918" xr:uid="{00000000-0005-0000-0000-0000655C0000}"/>
    <cellStyle name="Nota 3 2 2 3 6 3" xfId="12033" xr:uid="{00000000-0005-0000-0000-0000665C0000}"/>
    <cellStyle name="Nota 3 2 2 3 6 4" xfId="19036" xr:uid="{00000000-0005-0000-0000-0000675C0000}"/>
    <cellStyle name="Nota 3 2 2 3 6 5" xfId="15462" xr:uid="{00000000-0005-0000-0000-0000685C0000}"/>
    <cellStyle name="Nota 3 2 2 3 6 6" xfId="21206" xr:uid="{00000000-0005-0000-0000-0000695C0000}"/>
    <cellStyle name="Nota 3 2 2 3 6 7" xfId="29887" xr:uid="{00000000-0005-0000-0000-00006A5C0000}"/>
    <cellStyle name="Nota 3 2 2 3 6 8" xfId="31547" xr:uid="{00000000-0005-0000-0000-00006B5C0000}"/>
    <cellStyle name="Nota 3 2 2 3 6 9" xfId="35257" xr:uid="{00000000-0005-0000-0000-00006C5C0000}"/>
    <cellStyle name="Nota 3 2 2 3 7" xfId="7475" xr:uid="{00000000-0005-0000-0000-00006D5C0000}"/>
    <cellStyle name="Nota 3 2 2 3 7 2" xfId="16628" xr:uid="{00000000-0005-0000-0000-00006E5C0000}"/>
    <cellStyle name="Nota 3 2 2 3 7 3" xfId="23609" xr:uid="{00000000-0005-0000-0000-00006F5C0000}"/>
    <cellStyle name="Nota 3 2 2 3 7 4" xfId="30453" xr:uid="{00000000-0005-0000-0000-0000705C0000}"/>
    <cellStyle name="Nota 3 2 2 3 7 5" xfId="34403" xr:uid="{00000000-0005-0000-0000-0000715C0000}"/>
    <cellStyle name="Nota 3 2 2 3 7 6" xfId="37955" xr:uid="{00000000-0005-0000-0000-0000725C0000}"/>
    <cellStyle name="Nota 3 2 2 3 7 7" xfId="39913" xr:uid="{00000000-0005-0000-0000-0000735C0000}"/>
    <cellStyle name="Nota 3 2 2 3 8" xfId="10922" xr:uid="{00000000-0005-0000-0000-0000745C0000}"/>
    <cellStyle name="Nota 3 2 2 3 9" xfId="9240" xr:uid="{00000000-0005-0000-0000-0000755C0000}"/>
    <cellStyle name="Nota 3 2 2 4" xfId="2316" xr:uid="{00000000-0005-0000-0000-0000765C0000}"/>
    <cellStyle name="Nota 3 2 2 4 10" xfId="23477" xr:uid="{00000000-0005-0000-0000-0000775C0000}"/>
    <cellStyle name="Nota 3 2 2 4 11" xfId="19688" xr:uid="{00000000-0005-0000-0000-0000785C0000}"/>
    <cellStyle name="Nota 3 2 2 4 12" xfId="29019" xr:uid="{00000000-0005-0000-0000-0000795C0000}"/>
    <cellStyle name="Nota 3 2 2 4 13" xfId="31069" xr:uid="{00000000-0005-0000-0000-00007A5C0000}"/>
    <cellStyle name="Nota 3 2 2 4 14" xfId="34958" xr:uid="{00000000-0005-0000-0000-00007B5C0000}"/>
    <cellStyle name="Nota 3 2 2 4 2" xfId="2716" xr:uid="{00000000-0005-0000-0000-00007C5C0000}"/>
    <cellStyle name="Nota 3 2 2 4 2 2" xfId="7482" xr:uid="{00000000-0005-0000-0000-00007D5C0000}"/>
    <cellStyle name="Nota 3 2 2 4 2 2 2" xfId="16635" xr:uid="{00000000-0005-0000-0000-00007E5C0000}"/>
    <cellStyle name="Nota 3 2 2 4 2 2 3" xfId="23616" xr:uid="{00000000-0005-0000-0000-00007F5C0000}"/>
    <cellStyle name="Nota 3 2 2 4 2 2 4" xfId="30460" xr:uid="{00000000-0005-0000-0000-0000805C0000}"/>
    <cellStyle name="Nota 3 2 2 4 2 2 5" xfId="34410" xr:uid="{00000000-0005-0000-0000-0000815C0000}"/>
    <cellStyle name="Nota 3 2 2 4 2 2 6" xfId="37962" xr:uid="{00000000-0005-0000-0000-0000825C0000}"/>
    <cellStyle name="Nota 3 2 2 4 2 2 7" xfId="39920" xr:uid="{00000000-0005-0000-0000-0000835C0000}"/>
    <cellStyle name="Nota 3 2 2 4 2 3" xfId="11870" xr:uid="{00000000-0005-0000-0000-0000845C0000}"/>
    <cellStyle name="Nota 3 2 2 4 2 4" xfId="18873" xr:uid="{00000000-0005-0000-0000-0000855C0000}"/>
    <cellStyle name="Nota 3 2 2 4 2 5" xfId="24636" xr:uid="{00000000-0005-0000-0000-0000865C0000}"/>
    <cellStyle name="Nota 3 2 2 4 2 6" xfId="26317" xr:uid="{00000000-0005-0000-0000-0000875C0000}"/>
    <cellStyle name="Nota 3 2 2 4 2 7" xfId="29975" xr:uid="{00000000-0005-0000-0000-0000885C0000}"/>
    <cellStyle name="Nota 3 2 2 4 2 8" xfId="29652" xr:uid="{00000000-0005-0000-0000-0000895C0000}"/>
    <cellStyle name="Nota 3 2 2 4 2 9" xfId="33638" xr:uid="{00000000-0005-0000-0000-00008A5C0000}"/>
    <cellStyle name="Nota 3 2 2 4 3" xfId="3998" xr:uid="{00000000-0005-0000-0000-00008B5C0000}"/>
    <cellStyle name="Nota 3 2 2 4 3 2" xfId="7483" xr:uid="{00000000-0005-0000-0000-00008C5C0000}"/>
    <cellStyle name="Nota 3 2 2 4 3 2 2" xfId="16636" xr:uid="{00000000-0005-0000-0000-00008D5C0000}"/>
    <cellStyle name="Nota 3 2 2 4 3 2 3" xfId="23617" xr:uid="{00000000-0005-0000-0000-00008E5C0000}"/>
    <cellStyle name="Nota 3 2 2 4 3 2 4" xfId="30461" xr:uid="{00000000-0005-0000-0000-00008F5C0000}"/>
    <cellStyle name="Nota 3 2 2 4 3 2 5" xfId="34411" xr:uid="{00000000-0005-0000-0000-0000905C0000}"/>
    <cellStyle name="Nota 3 2 2 4 3 2 6" xfId="37963" xr:uid="{00000000-0005-0000-0000-0000915C0000}"/>
    <cellStyle name="Nota 3 2 2 4 3 2 7" xfId="39921" xr:uid="{00000000-0005-0000-0000-0000925C0000}"/>
    <cellStyle name="Nota 3 2 2 4 3 3" xfId="13152" xr:uid="{00000000-0005-0000-0000-0000935C0000}"/>
    <cellStyle name="Nota 3 2 2 4 3 4" xfId="20150" xr:uid="{00000000-0005-0000-0000-0000945C0000}"/>
    <cellStyle name="Nota 3 2 2 4 3 5" xfId="25424" xr:uid="{00000000-0005-0000-0000-0000955C0000}"/>
    <cellStyle name="Nota 3 2 2 4 3 6" xfId="23179" xr:uid="{00000000-0005-0000-0000-0000965C0000}"/>
    <cellStyle name="Nota 3 2 2 4 3 7" xfId="21285" xr:uid="{00000000-0005-0000-0000-0000975C0000}"/>
    <cellStyle name="Nota 3 2 2 4 3 8" xfId="31676" xr:uid="{00000000-0005-0000-0000-0000985C0000}"/>
    <cellStyle name="Nota 3 2 2 4 3 9" xfId="35356" xr:uid="{00000000-0005-0000-0000-0000995C0000}"/>
    <cellStyle name="Nota 3 2 2 4 4" xfId="4436" xr:uid="{00000000-0005-0000-0000-00009A5C0000}"/>
    <cellStyle name="Nota 3 2 2 4 4 2" xfId="7484" xr:uid="{00000000-0005-0000-0000-00009B5C0000}"/>
    <cellStyle name="Nota 3 2 2 4 4 2 2" xfId="16637" xr:uid="{00000000-0005-0000-0000-00009C5C0000}"/>
    <cellStyle name="Nota 3 2 2 4 4 2 3" xfId="23618" xr:uid="{00000000-0005-0000-0000-00009D5C0000}"/>
    <cellStyle name="Nota 3 2 2 4 4 2 4" xfId="30462" xr:uid="{00000000-0005-0000-0000-00009E5C0000}"/>
    <cellStyle name="Nota 3 2 2 4 4 2 5" xfId="34412" xr:uid="{00000000-0005-0000-0000-00009F5C0000}"/>
    <cellStyle name="Nota 3 2 2 4 4 2 6" xfId="37964" xr:uid="{00000000-0005-0000-0000-0000A05C0000}"/>
    <cellStyle name="Nota 3 2 2 4 4 2 7" xfId="39922" xr:uid="{00000000-0005-0000-0000-0000A15C0000}"/>
    <cellStyle name="Nota 3 2 2 4 4 3" xfId="13590" xr:uid="{00000000-0005-0000-0000-0000A25C0000}"/>
    <cellStyle name="Nota 3 2 2 4 4 4" xfId="20588" xr:uid="{00000000-0005-0000-0000-0000A35C0000}"/>
    <cellStyle name="Nota 3 2 2 4 4 5" xfId="22758" xr:uid="{00000000-0005-0000-0000-0000A45C0000}"/>
    <cellStyle name="Nota 3 2 2 4 4 6" xfId="25195" xr:uid="{00000000-0005-0000-0000-0000A55C0000}"/>
    <cellStyle name="Nota 3 2 2 4 4 7" xfId="29526" xr:uid="{00000000-0005-0000-0000-0000A65C0000}"/>
    <cellStyle name="Nota 3 2 2 4 4 8" xfId="31758" xr:uid="{00000000-0005-0000-0000-0000A75C0000}"/>
    <cellStyle name="Nota 3 2 2 4 4 9" xfId="35438" xr:uid="{00000000-0005-0000-0000-0000A85C0000}"/>
    <cellStyle name="Nota 3 2 2 4 5" xfId="4690" xr:uid="{00000000-0005-0000-0000-0000A95C0000}"/>
    <cellStyle name="Nota 3 2 2 4 5 2" xfId="7485" xr:uid="{00000000-0005-0000-0000-0000AA5C0000}"/>
    <cellStyle name="Nota 3 2 2 4 5 2 2" xfId="16638" xr:uid="{00000000-0005-0000-0000-0000AB5C0000}"/>
    <cellStyle name="Nota 3 2 2 4 5 2 3" xfId="23619" xr:uid="{00000000-0005-0000-0000-0000AC5C0000}"/>
    <cellStyle name="Nota 3 2 2 4 5 2 4" xfId="30463" xr:uid="{00000000-0005-0000-0000-0000AD5C0000}"/>
    <cellStyle name="Nota 3 2 2 4 5 2 5" xfId="34413" xr:uid="{00000000-0005-0000-0000-0000AE5C0000}"/>
    <cellStyle name="Nota 3 2 2 4 5 2 6" xfId="37965" xr:uid="{00000000-0005-0000-0000-0000AF5C0000}"/>
    <cellStyle name="Nota 3 2 2 4 5 2 7" xfId="39923" xr:uid="{00000000-0005-0000-0000-0000B05C0000}"/>
    <cellStyle name="Nota 3 2 2 4 5 3" xfId="13844" xr:uid="{00000000-0005-0000-0000-0000B15C0000}"/>
    <cellStyle name="Nota 3 2 2 4 5 4" xfId="20842" xr:uid="{00000000-0005-0000-0000-0000B25C0000}"/>
    <cellStyle name="Nota 3 2 2 4 5 5" xfId="24024" xr:uid="{00000000-0005-0000-0000-0000B35C0000}"/>
    <cellStyle name="Nota 3 2 2 4 5 6" xfId="28600" xr:uid="{00000000-0005-0000-0000-0000B45C0000}"/>
    <cellStyle name="Nota 3 2 2 4 5 7" xfId="25107" xr:uid="{00000000-0005-0000-0000-0000B55C0000}"/>
    <cellStyle name="Nota 3 2 2 4 5 8" xfId="32179" xr:uid="{00000000-0005-0000-0000-0000B65C0000}"/>
    <cellStyle name="Nota 3 2 2 4 5 9" xfId="35854" xr:uid="{00000000-0005-0000-0000-0000B75C0000}"/>
    <cellStyle name="Nota 3 2 2 4 6" xfId="4936" xr:uid="{00000000-0005-0000-0000-0000B85C0000}"/>
    <cellStyle name="Nota 3 2 2 4 6 2" xfId="7486" xr:uid="{00000000-0005-0000-0000-0000B95C0000}"/>
    <cellStyle name="Nota 3 2 2 4 6 2 2" xfId="16639" xr:uid="{00000000-0005-0000-0000-0000BA5C0000}"/>
    <cellStyle name="Nota 3 2 2 4 6 2 3" xfId="23620" xr:uid="{00000000-0005-0000-0000-0000BB5C0000}"/>
    <cellStyle name="Nota 3 2 2 4 6 2 4" xfId="30464" xr:uid="{00000000-0005-0000-0000-0000BC5C0000}"/>
    <cellStyle name="Nota 3 2 2 4 6 2 5" xfId="34414" xr:uid="{00000000-0005-0000-0000-0000BD5C0000}"/>
    <cellStyle name="Nota 3 2 2 4 6 2 6" xfId="37966" xr:uid="{00000000-0005-0000-0000-0000BE5C0000}"/>
    <cellStyle name="Nota 3 2 2 4 6 2 7" xfId="39924" xr:uid="{00000000-0005-0000-0000-0000BF5C0000}"/>
    <cellStyle name="Nota 3 2 2 4 6 3" xfId="14090" xr:uid="{00000000-0005-0000-0000-0000C05C0000}"/>
    <cellStyle name="Nota 3 2 2 4 6 4" xfId="21088" xr:uid="{00000000-0005-0000-0000-0000C15C0000}"/>
    <cellStyle name="Nota 3 2 2 4 6 5" xfId="17523" xr:uid="{00000000-0005-0000-0000-0000C25C0000}"/>
    <cellStyle name="Nota 3 2 2 4 6 6" xfId="23360" xr:uid="{00000000-0005-0000-0000-0000C35C0000}"/>
    <cellStyle name="Nota 3 2 2 4 6 7" xfId="31982" xr:uid="{00000000-0005-0000-0000-0000C45C0000}"/>
    <cellStyle name="Nota 3 2 2 4 6 8" xfId="35660" xr:uid="{00000000-0005-0000-0000-0000C55C0000}"/>
    <cellStyle name="Nota 3 2 2 4 6 9" xfId="38571" xr:uid="{00000000-0005-0000-0000-0000C65C0000}"/>
    <cellStyle name="Nota 3 2 2 4 7" xfId="7481" xr:uid="{00000000-0005-0000-0000-0000C75C0000}"/>
    <cellStyle name="Nota 3 2 2 4 7 2" xfId="16634" xr:uid="{00000000-0005-0000-0000-0000C85C0000}"/>
    <cellStyle name="Nota 3 2 2 4 7 3" xfId="23615" xr:uid="{00000000-0005-0000-0000-0000C95C0000}"/>
    <cellStyle name="Nota 3 2 2 4 7 4" xfId="30459" xr:uid="{00000000-0005-0000-0000-0000CA5C0000}"/>
    <cellStyle name="Nota 3 2 2 4 7 5" xfId="34409" xr:uid="{00000000-0005-0000-0000-0000CB5C0000}"/>
    <cellStyle name="Nota 3 2 2 4 7 6" xfId="37961" xr:uid="{00000000-0005-0000-0000-0000CC5C0000}"/>
    <cellStyle name="Nota 3 2 2 4 7 7" xfId="39919" xr:uid="{00000000-0005-0000-0000-0000CD5C0000}"/>
    <cellStyle name="Nota 3 2 2 4 8" xfId="11470" xr:uid="{00000000-0005-0000-0000-0000CE5C0000}"/>
    <cellStyle name="Nota 3 2 2 4 9" xfId="18473" xr:uid="{00000000-0005-0000-0000-0000CF5C0000}"/>
    <cellStyle name="Nota 3 2 2 5" xfId="2057" xr:uid="{00000000-0005-0000-0000-0000D05C0000}"/>
    <cellStyle name="Nota 3 2 2 5 10" xfId="24573" xr:uid="{00000000-0005-0000-0000-0000D15C0000}"/>
    <cellStyle name="Nota 3 2 2 5 11" xfId="26049" xr:uid="{00000000-0005-0000-0000-0000D25C0000}"/>
    <cellStyle name="Nota 3 2 2 5 12" xfId="25933" xr:uid="{00000000-0005-0000-0000-0000D35C0000}"/>
    <cellStyle name="Nota 3 2 2 5 13" xfId="34795" xr:uid="{00000000-0005-0000-0000-0000D45C0000}"/>
    <cellStyle name="Nota 3 2 2 5 14" xfId="38341" xr:uid="{00000000-0005-0000-0000-0000D55C0000}"/>
    <cellStyle name="Nota 3 2 2 5 2" xfId="2585" xr:uid="{00000000-0005-0000-0000-0000D65C0000}"/>
    <cellStyle name="Nota 3 2 2 5 2 2" xfId="7488" xr:uid="{00000000-0005-0000-0000-0000D75C0000}"/>
    <cellStyle name="Nota 3 2 2 5 2 2 2" xfId="16641" xr:uid="{00000000-0005-0000-0000-0000D85C0000}"/>
    <cellStyle name="Nota 3 2 2 5 2 2 3" xfId="23622" xr:uid="{00000000-0005-0000-0000-0000D95C0000}"/>
    <cellStyle name="Nota 3 2 2 5 2 2 4" xfId="30466" xr:uid="{00000000-0005-0000-0000-0000DA5C0000}"/>
    <cellStyle name="Nota 3 2 2 5 2 2 5" xfId="34416" xr:uid="{00000000-0005-0000-0000-0000DB5C0000}"/>
    <cellStyle name="Nota 3 2 2 5 2 2 6" xfId="37968" xr:uid="{00000000-0005-0000-0000-0000DC5C0000}"/>
    <cellStyle name="Nota 3 2 2 5 2 2 7" xfId="39926" xr:uid="{00000000-0005-0000-0000-0000DD5C0000}"/>
    <cellStyle name="Nota 3 2 2 5 2 3" xfId="11739" xr:uid="{00000000-0005-0000-0000-0000DE5C0000}"/>
    <cellStyle name="Nota 3 2 2 5 2 4" xfId="18742" xr:uid="{00000000-0005-0000-0000-0000DF5C0000}"/>
    <cellStyle name="Nota 3 2 2 5 2 5" xfId="17226" xr:uid="{00000000-0005-0000-0000-0000E05C0000}"/>
    <cellStyle name="Nota 3 2 2 5 2 6" xfId="9687" xr:uid="{00000000-0005-0000-0000-0000E15C0000}"/>
    <cellStyle name="Nota 3 2 2 5 2 7" xfId="30040" xr:uid="{00000000-0005-0000-0000-0000E25C0000}"/>
    <cellStyle name="Nota 3 2 2 5 2 8" xfId="27500" xr:uid="{00000000-0005-0000-0000-0000E35C0000}"/>
    <cellStyle name="Nota 3 2 2 5 2 9" xfId="31611" xr:uid="{00000000-0005-0000-0000-0000E45C0000}"/>
    <cellStyle name="Nota 3 2 2 5 3" xfId="3823" xr:uid="{00000000-0005-0000-0000-0000E55C0000}"/>
    <cellStyle name="Nota 3 2 2 5 3 2" xfId="7489" xr:uid="{00000000-0005-0000-0000-0000E65C0000}"/>
    <cellStyle name="Nota 3 2 2 5 3 2 2" xfId="16642" xr:uid="{00000000-0005-0000-0000-0000E75C0000}"/>
    <cellStyle name="Nota 3 2 2 5 3 2 3" xfId="23623" xr:uid="{00000000-0005-0000-0000-0000E85C0000}"/>
    <cellStyle name="Nota 3 2 2 5 3 2 4" xfId="30467" xr:uid="{00000000-0005-0000-0000-0000E95C0000}"/>
    <cellStyle name="Nota 3 2 2 5 3 2 5" xfId="34417" xr:uid="{00000000-0005-0000-0000-0000EA5C0000}"/>
    <cellStyle name="Nota 3 2 2 5 3 2 6" xfId="37969" xr:uid="{00000000-0005-0000-0000-0000EB5C0000}"/>
    <cellStyle name="Nota 3 2 2 5 3 2 7" xfId="39927" xr:uid="{00000000-0005-0000-0000-0000EC5C0000}"/>
    <cellStyle name="Nota 3 2 2 5 3 3" xfId="12977" xr:uid="{00000000-0005-0000-0000-0000ED5C0000}"/>
    <cellStyle name="Nota 3 2 2 5 3 4" xfId="19976" xr:uid="{00000000-0005-0000-0000-0000EE5C0000}"/>
    <cellStyle name="Nota 3 2 2 5 3 5" xfId="22749" xr:uid="{00000000-0005-0000-0000-0000EF5C0000}"/>
    <cellStyle name="Nota 3 2 2 5 3 6" xfId="29189" xr:uid="{00000000-0005-0000-0000-0000F05C0000}"/>
    <cellStyle name="Nota 3 2 2 5 3 7" xfId="25624" xr:uid="{00000000-0005-0000-0000-0000F15C0000}"/>
    <cellStyle name="Nota 3 2 2 5 3 8" xfId="33505" xr:uid="{00000000-0005-0000-0000-0000F25C0000}"/>
    <cellStyle name="Nota 3 2 2 5 3 9" xfId="37173" xr:uid="{00000000-0005-0000-0000-0000F35C0000}"/>
    <cellStyle name="Nota 3 2 2 5 4" xfId="4295" xr:uid="{00000000-0005-0000-0000-0000F45C0000}"/>
    <cellStyle name="Nota 3 2 2 5 4 2" xfId="7490" xr:uid="{00000000-0005-0000-0000-0000F55C0000}"/>
    <cellStyle name="Nota 3 2 2 5 4 2 2" xfId="16643" xr:uid="{00000000-0005-0000-0000-0000F65C0000}"/>
    <cellStyle name="Nota 3 2 2 5 4 2 3" xfId="23624" xr:uid="{00000000-0005-0000-0000-0000F75C0000}"/>
    <cellStyle name="Nota 3 2 2 5 4 2 4" xfId="30468" xr:uid="{00000000-0005-0000-0000-0000F85C0000}"/>
    <cellStyle name="Nota 3 2 2 5 4 2 5" xfId="34418" xr:uid="{00000000-0005-0000-0000-0000F95C0000}"/>
    <cellStyle name="Nota 3 2 2 5 4 2 6" xfId="37970" xr:uid="{00000000-0005-0000-0000-0000FA5C0000}"/>
    <cellStyle name="Nota 3 2 2 5 4 2 7" xfId="39928" xr:uid="{00000000-0005-0000-0000-0000FB5C0000}"/>
    <cellStyle name="Nota 3 2 2 5 4 3" xfId="13449" xr:uid="{00000000-0005-0000-0000-0000FC5C0000}"/>
    <cellStyle name="Nota 3 2 2 5 4 4" xfId="20447" xr:uid="{00000000-0005-0000-0000-0000FD5C0000}"/>
    <cellStyle name="Nota 3 2 2 5 4 5" xfId="21373" xr:uid="{00000000-0005-0000-0000-0000FE5C0000}"/>
    <cellStyle name="Nota 3 2 2 5 4 6" xfId="9496" xr:uid="{00000000-0005-0000-0000-0000FF5C0000}"/>
    <cellStyle name="Nota 3 2 2 5 4 7" xfId="25083" xr:uid="{00000000-0005-0000-0000-0000005D0000}"/>
    <cellStyle name="Nota 3 2 2 5 4 8" xfId="31715" xr:uid="{00000000-0005-0000-0000-0000015D0000}"/>
    <cellStyle name="Nota 3 2 2 5 4 9" xfId="35395" xr:uid="{00000000-0005-0000-0000-0000025D0000}"/>
    <cellStyle name="Nota 3 2 2 5 5" xfId="4567" xr:uid="{00000000-0005-0000-0000-0000035D0000}"/>
    <cellStyle name="Nota 3 2 2 5 5 2" xfId="7491" xr:uid="{00000000-0005-0000-0000-0000045D0000}"/>
    <cellStyle name="Nota 3 2 2 5 5 2 2" xfId="16644" xr:uid="{00000000-0005-0000-0000-0000055D0000}"/>
    <cellStyle name="Nota 3 2 2 5 5 2 3" xfId="23625" xr:uid="{00000000-0005-0000-0000-0000065D0000}"/>
    <cellStyle name="Nota 3 2 2 5 5 2 4" xfId="30469" xr:uid="{00000000-0005-0000-0000-0000075D0000}"/>
    <cellStyle name="Nota 3 2 2 5 5 2 5" xfId="34419" xr:uid="{00000000-0005-0000-0000-0000085D0000}"/>
    <cellStyle name="Nota 3 2 2 5 5 2 6" xfId="37971" xr:uid="{00000000-0005-0000-0000-0000095D0000}"/>
    <cellStyle name="Nota 3 2 2 5 5 2 7" xfId="39929" xr:uid="{00000000-0005-0000-0000-00000A5D0000}"/>
    <cellStyle name="Nota 3 2 2 5 5 3" xfId="13721" xr:uid="{00000000-0005-0000-0000-00000B5D0000}"/>
    <cellStyle name="Nota 3 2 2 5 5 4" xfId="20719" xr:uid="{00000000-0005-0000-0000-00000C5D0000}"/>
    <cellStyle name="Nota 3 2 2 5 5 5" xfId="27553" xr:uid="{00000000-0005-0000-0000-00000D5D0000}"/>
    <cellStyle name="Nota 3 2 2 5 5 6" xfId="9926" xr:uid="{00000000-0005-0000-0000-00000E5D0000}"/>
    <cellStyle name="Nota 3 2 2 5 5 7" xfId="25994" xr:uid="{00000000-0005-0000-0000-00000F5D0000}"/>
    <cellStyle name="Nota 3 2 2 5 5 8" xfId="31773" xr:uid="{00000000-0005-0000-0000-0000105D0000}"/>
    <cellStyle name="Nota 3 2 2 5 5 9" xfId="35453" xr:uid="{00000000-0005-0000-0000-0000115D0000}"/>
    <cellStyle name="Nota 3 2 2 5 6" xfId="4817" xr:uid="{00000000-0005-0000-0000-0000125D0000}"/>
    <cellStyle name="Nota 3 2 2 5 6 2" xfId="7492" xr:uid="{00000000-0005-0000-0000-0000135D0000}"/>
    <cellStyle name="Nota 3 2 2 5 6 2 2" xfId="16645" xr:uid="{00000000-0005-0000-0000-0000145D0000}"/>
    <cellStyle name="Nota 3 2 2 5 6 2 3" xfId="23626" xr:uid="{00000000-0005-0000-0000-0000155D0000}"/>
    <cellStyle name="Nota 3 2 2 5 6 2 4" xfId="30470" xr:uid="{00000000-0005-0000-0000-0000165D0000}"/>
    <cellStyle name="Nota 3 2 2 5 6 2 5" xfId="34420" xr:uid="{00000000-0005-0000-0000-0000175D0000}"/>
    <cellStyle name="Nota 3 2 2 5 6 2 6" xfId="37972" xr:uid="{00000000-0005-0000-0000-0000185D0000}"/>
    <cellStyle name="Nota 3 2 2 5 6 2 7" xfId="39930" xr:uid="{00000000-0005-0000-0000-0000195D0000}"/>
    <cellStyle name="Nota 3 2 2 5 6 3" xfId="13971" xr:uid="{00000000-0005-0000-0000-00001A5D0000}"/>
    <cellStyle name="Nota 3 2 2 5 6 4" xfId="20969" xr:uid="{00000000-0005-0000-0000-00001B5D0000}"/>
    <cellStyle name="Nota 3 2 2 5 6 5" xfId="17732" xr:uid="{00000000-0005-0000-0000-00001C5D0000}"/>
    <cellStyle name="Nota 3 2 2 5 6 6" xfId="26760" xr:uid="{00000000-0005-0000-0000-00001D5D0000}"/>
    <cellStyle name="Nota 3 2 2 5 6 7" xfId="9323" xr:uid="{00000000-0005-0000-0000-00001E5D0000}"/>
    <cellStyle name="Nota 3 2 2 5 6 8" xfId="17733" xr:uid="{00000000-0005-0000-0000-00001F5D0000}"/>
    <cellStyle name="Nota 3 2 2 5 6 9" xfId="33711" xr:uid="{00000000-0005-0000-0000-0000205D0000}"/>
    <cellStyle name="Nota 3 2 2 5 7" xfId="7487" xr:uid="{00000000-0005-0000-0000-0000215D0000}"/>
    <cellStyle name="Nota 3 2 2 5 7 2" xfId="16640" xr:uid="{00000000-0005-0000-0000-0000225D0000}"/>
    <cellStyle name="Nota 3 2 2 5 7 3" xfId="23621" xr:uid="{00000000-0005-0000-0000-0000235D0000}"/>
    <cellStyle name="Nota 3 2 2 5 7 4" xfId="30465" xr:uid="{00000000-0005-0000-0000-0000245D0000}"/>
    <cellStyle name="Nota 3 2 2 5 7 5" xfId="34415" xr:uid="{00000000-0005-0000-0000-0000255D0000}"/>
    <cellStyle name="Nota 3 2 2 5 7 6" xfId="37967" xr:uid="{00000000-0005-0000-0000-0000265D0000}"/>
    <cellStyle name="Nota 3 2 2 5 7 7" xfId="39925" xr:uid="{00000000-0005-0000-0000-0000275D0000}"/>
    <cellStyle name="Nota 3 2 2 5 8" xfId="11211" xr:uid="{00000000-0005-0000-0000-0000285D0000}"/>
    <cellStyle name="Nota 3 2 2 5 9" xfId="9471" xr:uid="{00000000-0005-0000-0000-0000295D0000}"/>
    <cellStyle name="Nota 3 2 2 6" xfId="1644" xr:uid="{00000000-0005-0000-0000-00002A5D0000}"/>
    <cellStyle name="Nota 3 2 2 6 10" xfId="25348" xr:uid="{00000000-0005-0000-0000-00002B5D0000}"/>
    <cellStyle name="Nota 3 2 2 6 11" xfId="30997" xr:uid="{00000000-0005-0000-0000-00002C5D0000}"/>
    <cellStyle name="Nota 3 2 2 6 12" xfId="31365" xr:uid="{00000000-0005-0000-0000-00002D5D0000}"/>
    <cellStyle name="Nota 3 2 2 6 13" xfId="35119" xr:uid="{00000000-0005-0000-0000-00002E5D0000}"/>
    <cellStyle name="Nota 3 2 2 6 2" xfId="3521" xr:uid="{00000000-0005-0000-0000-00002F5D0000}"/>
    <cellStyle name="Nota 3 2 2 6 2 2" xfId="7494" xr:uid="{00000000-0005-0000-0000-0000305D0000}"/>
    <cellStyle name="Nota 3 2 2 6 2 2 2" xfId="16647" xr:uid="{00000000-0005-0000-0000-0000315D0000}"/>
    <cellStyle name="Nota 3 2 2 6 2 2 3" xfId="23628" xr:uid="{00000000-0005-0000-0000-0000325D0000}"/>
    <cellStyle name="Nota 3 2 2 6 2 2 4" xfId="30472" xr:uid="{00000000-0005-0000-0000-0000335D0000}"/>
    <cellStyle name="Nota 3 2 2 6 2 2 5" xfId="34422" xr:uid="{00000000-0005-0000-0000-0000345D0000}"/>
    <cellStyle name="Nota 3 2 2 6 2 2 6" xfId="37974" xr:uid="{00000000-0005-0000-0000-0000355D0000}"/>
    <cellStyle name="Nota 3 2 2 6 2 2 7" xfId="39932" xr:uid="{00000000-0005-0000-0000-0000365D0000}"/>
    <cellStyle name="Nota 3 2 2 6 2 3" xfId="12675" xr:uid="{00000000-0005-0000-0000-0000375D0000}"/>
    <cellStyle name="Nota 3 2 2 6 2 4" xfId="19676" xr:uid="{00000000-0005-0000-0000-0000385D0000}"/>
    <cellStyle name="Nota 3 2 2 6 2 5" xfId="15430" xr:uid="{00000000-0005-0000-0000-0000395D0000}"/>
    <cellStyle name="Nota 3 2 2 6 2 6" xfId="26525" xr:uid="{00000000-0005-0000-0000-00003A5D0000}"/>
    <cellStyle name="Nota 3 2 2 6 2 7" xfId="22463" xr:uid="{00000000-0005-0000-0000-00003B5D0000}"/>
    <cellStyle name="Nota 3 2 2 6 2 8" xfId="29673" xr:uid="{00000000-0005-0000-0000-00003C5D0000}"/>
    <cellStyle name="Nota 3 2 2 6 2 9" xfId="17694" xr:uid="{00000000-0005-0000-0000-00003D5D0000}"/>
    <cellStyle name="Nota 3 2 2 6 3" xfId="4117" xr:uid="{00000000-0005-0000-0000-00003E5D0000}"/>
    <cellStyle name="Nota 3 2 2 6 3 2" xfId="7495" xr:uid="{00000000-0005-0000-0000-00003F5D0000}"/>
    <cellStyle name="Nota 3 2 2 6 3 2 2" xfId="16648" xr:uid="{00000000-0005-0000-0000-0000405D0000}"/>
    <cellStyle name="Nota 3 2 2 6 3 2 3" xfId="23629" xr:uid="{00000000-0005-0000-0000-0000415D0000}"/>
    <cellStyle name="Nota 3 2 2 6 3 2 4" xfId="30473" xr:uid="{00000000-0005-0000-0000-0000425D0000}"/>
    <cellStyle name="Nota 3 2 2 6 3 2 5" xfId="34423" xr:uid="{00000000-0005-0000-0000-0000435D0000}"/>
    <cellStyle name="Nota 3 2 2 6 3 2 6" xfId="37975" xr:uid="{00000000-0005-0000-0000-0000445D0000}"/>
    <cellStyle name="Nota 3 2 2 6 3 2 7" xfId="39933" xr:uid="{00000000-0005-0000-0000-0000455D0000}"/>
    <cellStyle name="Nota 3 2 2 6 3 3" xfId="13271" xr:uid="{00000000-0005-0000-0000-0000465D0000}"/>
    <cellStyle name="Nota 3 2 2 6 3 4" xfId="20269" xr:uid="{00000000-0005-0000-0000-0000475D0000}"/>
    <cellStyle name="Nota 3 2 2 6 3 5" xfId="27773" xr:uid="{00000000-0005-0000-0000-0000485D0000}"/>
    <cellStyle name="Nota 3 2 2 6 3 6" xfId="17847" xr:uid="{00000000-0005-0000-0000-0000495D0000}"/>
    <cellStyle name="Nota 3 2 2 6 3 7" xfId="27276" xr:uid="{00000000-0005-0000-0000-00004A5D0000}"/>
    <cellStyle name="Nota 3 2 2 6 3 8" xfId="31692" xr:uid="{00000000-0005-0000-0000-00004B5D0000}"/>
    <cellStyle name="Nota 3 2 2 6 3 9" xfId="35372" xr:uid="{00000000-0005-0000-0000-00004C5D0000}"/>
    <cellStyle name="Nota 3 2 2 6 4" xfId="3066" xr:uid="{00000000-0005-0000-0000-00004D5D0000}"/>
    <cellStyle name="Nota 3 2 2 6 4 2" xfId="7496" xr:uid="{00000000-0005-0000-0000-00004E5D0000}"/>
    <cellStyle name="Nota 3 2 2 6 4 2 2" xfId="16649" xr:uid="{00000000-0005-0000-0000-00004F5D0000}"/>
    <cellStyle name="Nota 3 2 2 6 4 2 3" xfId="23630" xr:uid="{00000000-0005-0000-0000-0000505D0000}"/>
    <cellStyle name="Nota 3 2 2 6 4 2 4" xfId="30474" xr:uid="{00000000-0005-0000-0000-0000515D0000}"/>
    <cellStyle name="Nota 3 2 2 6 4 2 5" xfId="34424" xr:uid="{00000000-0005-0000-0000-0000525D0000}"/>
    <cellStyle name="Nota 3 2 2 6 4 2 6" xfId="37976" xr:uid="{00000000-0005-0000-0000-0000535D0000}"/>
    <cellStyle name="Nota 3 2 2 6 4 2 7" xfId="39934" xr:uid="{00000000-0005-0000-0000-0000545D0000}"/>
    <cellStyle name="Nota 3 2 2 6 4 3" xfId="12220" xr:uid="{00000000-0005-0000-0000-0000555D0000}"/>
    <cellStyle name="Nota 3 2 2 6 4 4" xfId="19223" xr:uid="{00000000-0005-0000-0000-0000565D0000}"/>
    <cellStyle name="Nota 3 2 2 6 4 5" xfId="28284" xr:uid="{00000000-0005-0000-0000-0000575D0000}"/>
    <cellStyle name="Nota 3 2 2 6 4 6" xfId="26415" xr:uid="{00000000-0005-0000-0000-0000585D0000}"/>
    <cellStyle name="Nota 3 2 2 6 4 7" xfId="29802" xr:uid="{00000000-0005-0000-0000-0000595D0000}"/>
    <cellStyle name="Nota 3 2 2 6 4 8" xfId="19662" xr:uid="{00000000-0005-0000-0000-00005A5D0000}"/>
    <cellStyle name="Nota 3 2 2 6 4 9" xfId="29023" xr:uid="{00000000-0005-0000-0000-00005B5D0000}"/>
    <cellStyle name="Nota 3 2 2 6 5" xfId="3774" xr:uid="{00000000-0005-0000-0000-00005C5D0000}"/>
    <cellStyle name="Nota 3 2 2 6 5 2" xfId="7497" xr:uid="{00000000-0005-0000-0000-00005D5D0000}"/>
    <cellStyle name="Nota 3 2 2 6 5 2 2" xfId="16650" xr:uid="{00000000-0005-0000-0000-00005E5D0000}"/>
    <cellStyle name="Nota 3 2 2 6 5 2 3" xfId="23631" xr:uid="{00000000-0005-0000-0000-00005F5D0000}"/>
    <cellStyle name="Nota 3 2 2 6 5 2 4" xfId="30475" xr:uid="{00000000-0005-0000-0000-0000605D0000}"/>
    <cellStyle name="Nota 3 2 2 6 5 2 5" xfId="34425" xr:uid="{00000000-0005-0000-0000-0000615D0000}"/>
    <cellStyle name="Nota 3 2 2 6 5 2 6" xfId="37977" xr:uid="{00000000-0005-0000-0000-0000625D0000}"/>
    <cellStyle name="Nota 3 2 2 6 5 2 7" xfId="39935" xr:uid="{00000000-0005-0000-0000-0000635D0000}"/>
    <cellStyle name="Nota 3 2 2 6 5 3" xfId="12928" xr:uid="{00000000-0005-0000-0000-0000645D0000}"/>
    <cellStyle name="Nota 3 2 2 6 5 4" xfId="19927" xr:uid="{00000000-0005-0000-0000-0000655D0000}"/>
    <cellStyle name="Nota 3 2 2 6 5 5" xfId="27943" xr:uid="{00000000-0005-0000-0000-0000665D0000}"/>
    <cellStyle name="Nota 3 2 2 6 5 6" xfId="26583" xr:uid="{00000000-0005-0000-0000-0000675D0000}"/>
    <cellStyle name="Nota 3 2 2 6 5 7" xfId="26484" xr:uid="{00000000-0005-0000-0000-0000685D0000}"/>
    <cellStyle name="Nota 3 2 2 6 5 8" xfId="33511" xr:uid="{00000000-0005-0000-0000-0000695D0000}"/>
    <cellStyle name="Nota 3 2 2 6 5 9" xfId="37179" xr:uid="{00000000-0005-0000-0000-00006A5D0000}"/>
    <cellStyle name="Nota 3 2 2 6 6" xfId="7493" xr:uid="{00000000-0005-0000-0000-00006B5D0000}"/>
    <cellStyle name="Nota 3 2 2 6 6 2" xfId="16646" xr:uid="{00000000-0005-0000-0000-00006C5D0000}"/>
    <cellStyle name="Nota 3 2 2 6 6 3" xfId="23627" xr:uid="{00000000-0005-0000-0000-00006D5D0000}"/>
    <cellStyle name="Nota 3 2 2 6 6 4" xfId="30471" xr:uid="{00000000-0005-0000-0000-00006E5D0000}"/>
    <cellStyle name="Nota 3 2 2 6 6 5" xfId="34421" xr:uid="{00000000-0005-0000-0000-00006F5D0000}"/>
    <cellStyle name="Nota 3 2 2 6 6 6" xfId="37973" xr:uid="{00000000-0005-0000-0000-0000705D0000}"/>
    <cellStyle name="Nota 3 2 2 6 6 7" xfId="39931" xr:uid="{00000000-0005-0000-0000-0000715D0000}"/>
    <cellStyle name="Nota 3 2 2 6 7" xfId="10798" xr:uid="{00000000-0005-0000-0000-0000725D0000}"/>
    <cellStyle name="Nota 3 2 2 6 8" xfId="9777" xr:uid="{00000000-0005-0000-0000-0000735D0000}"/>
    <cellStyle name="Nota 3 2 2 6 9" xfId="28680" xr:uid="{00000000-0005-0000-0000-0000745D0000}"/>
    <cellStyle name="Nota 3 2 2 7" xfId="2472" xr:uid="{00000000-0005-0000-0000-0000755D0000}"/>
    <cellStyle name="Nota 3 2 2 7 2" xfId="7498" xr:uid="{00000000-0005-0000-0000-0000765D0000}"/>
    <cellStyle name="Nota 3 2 2 7 2 2" xfId="16651" xr:uid="{00000000-0005-0000-0000-0000775D0000}"/>
    <cellStyle name="Nota 3 2 2 7 2 3" xfId="23632" xr:uid="{00000000-0005-0000-0000-0000785D0000}"/>
    <cellStyle name="Nota 3 2 2 7 2 4" xfId="30476" xr:uid="{00000000-0005-0000-0000-0000795D0000}"/>
    <cellStyle name="Nota 3 2 2 7 2 5" xfId="34426" xr:uid="{00000000-0005-0000-0000-00007A5D0000}"/>
    <cellStyle name="Nota 3 2 2 7 2 6" xfId="37978" xr:uid="{00000000-0005-0000-0000-00007B5D0000}"/>
    <cellStyle name="Nota 3 2 2 7 2 7" xfId="39936" xr:uid="{00000000-0005-0000-0000-00007C5D0000}"/>
    <cellStyle name="Nota 3 2 2 7 3" xfId="11626" xr:uid="{00000000-0005-0000-0000-00007D5D0000}"/>
    <cellStyle name="Nota 3 2 2 7 4" xfId="18629" xr:uid="{00000000-0005-0000-0000-00007E5D0000}"/>
    <cellStyle name="Nota 3 2 2 7 5" xfId="15450" xr:uid="{00000000-0005-0000-0000-00007F5D0000}"/>
    <cellStyle name="Nota 3 2 2 7 6" xfId="19632" xr:uid="{00000000-0005-0000-0000-0000805D0000}"/>
    <cellStyle name="Nota 3 2 2 7 7" xfId="30095" xr:uid="{00000000-0005-0000-0000-0000815D0000}"/>
    <cellStyle name="Nota 3 2 2 7 8" xfId="34072" xr:uid="{00000000-0005-0000-0000-0000825D0000}"/>
    <cellStyle name="Nota 3 2 2 7 9" xfId="37634" xr:uid="{00000000-0005-0000-0000-0000835D0000}"/>
    <cellStyle name="Nota 3 2 2 8" xfId="3050" xr:uid="{00000000-0005-0000-0000-0000845D0000}"/>
    <cellStyle name="Nota 3 2 2 8 2" xfId="7499" xr:uid="{00000000-0005-0000-0000-0000855D0000}"/>
    <cellStyle name="Nota 3 2 2 8 2 2" xfId="16652" xr:uid="{00000000-0005-0000-0000-0000865D0000}"/>
    <cellStyle name="Nota 3 2 2 8 2 3" xfId="23633" xr:uid="{00000000-0005-0000-0000-0000875D0000}"/>
    <cellStyle name="Nota 3 2 2 8 2 4" xfId="30477" xr:uid="{00000000-0005-0000-0000-0000885D0000}"/>
    <cellStyle name="Nota 3 2 2 8 2 5" xfId="34427" xr:uid="{00000000-0005-0000-0000-0000895D0000}"/>
    <cellStyle name="Nota 3 2 2 8 2 6" xfId="37979" xr:uid="{00000000-0005-0000-0000-00008A5D0000}"/>
    <cellStyle name="Nota 3 2 2 8 2 7" xfId="39937" xr:uid="{00000000-0005-0000-0000-00008B5D0000}"/>
    <cellStyle name="Nota 3 2 2 8 3" xfId="12204" xr:uid="{00000000-0005-0000-0000-00008C5D0000}"/>
    <cellStyle name="Nota 3 2 2 8 4" xfId="19207" xr:uid="{00000000-0005-0000-0000-00008D5D0000}"/>
    <cellStyle name="Nota 3 2 2 8 5" xfId="24003" xr:uid="{00000000-0005-0000-0000-00008E5D0000}"/>
    <cellStyle name="Nota 3 2 2 8 6" xfId="25146" xr:uid="{00000000-0005-0000-0000-00008F5D0000}"/>
    <cellStyle name="Nota 3 2 2 8 7" xfId="26603" xr:uid="{00000000-0005-0000-0000-0000905D0000}"/>
    <cellStyle name="Nota 3 2 2 8 8" xfId="29664" xr:uid="{00000000-0005-0000-0000-0000915D0000}"/>
    <cellStyle name="Nota 3 2 2 8 9" xfId="30901" xr:uid="{00000000-0005-0000-0000-0000925D0000}"/>
    <cellStyle name="Nota 3 2 2 9" xfId="3785" xr:uid="{00000000-0005-0000-0000-0000935D0000}"/>
    <cellStyle name="Nota 3 2 2 9 2" xfId="7500" xr:uid="{00000000-0005-0000-0000-0000945D0000}"/>
    <cellStyle name="Nota 3 2 2 9 2 2" xfId="16653" xr:uid="{00000000-0005-0000-0000-0000955D0000}"/>
    <cellStyle name="Nota 3 2 2 9 2 3" xfId="23634" xr:uid="{00000000-0005-0000-0000-0000965D0000}"/>
    <cellStyle name="Nota 3 2 2 9 2 4" xfId="30478" xr:uid="{00000000-0005-0000-0000-0000975D0000}"/>
    <cellStyle name="Nota 3 2 2 9 2 5" xfId="34428" xr:uid="{00000000-0005-0000-0000-0000985D0000}"/>
    <cellStyle name="Nota 3 2 2 9 2 6" xfId="37980" xr:uid="{00000000-0005-0000-0000-0000995D0000}"/>
    <cellStyle name="Nota 3 2 2 9 2 7" xfId="39938" xr:uid="{00000000-0005-0000-0000-00009A5D0000}"/>
    <cellStyle name="Nota 3 2 2 9 3" xfId="12939" xr:uid="{00000000-0005-0000-0000-00009B5D0000}"/>
    <cellStyle name="Nota 3 2 2 9 4" xfId="19938" xr:uid="{00000000-0005-0000-0000-00009C5D0000}"/>
    <cellStyle name="Nota 3 2 2 9 5" xfId="9252" xr:uid="{00000000-0005-0000-0000-00009D5D0000}"/>
    <cellStyle name="Nota 3 2 2 9 6" xfId="29187" xr:uid="{00000000-0005-0000-0000-00009E5D0000}"/>
    <cellStyle name="Nota 3 2 2 9 7" xfId="25625" xr:uid="{00000000-0005-0000-0000-00009F5D0000}"/>
    <cellStyle name="Nota 3 2 2 9 8" xfId="33522" xr:uid="{00000000-0005-0000-0000-0000A05D0000}"/>
    <cellStyle name="Nota 3 2 2 9 9" xfId="37190" xr:uid="{00000000-0005-0000-0000-0000A15D0000}"/>
    <cellStyle name="Nota 3 2 20" xfId="38440" xr:uid="{00000000-0005-0000-0000-0000A25D0000}"/>
    <cellStyle name="Nota 3 2 3" xfId="2249" xr:uid="{00000000-0005-0000-0000-0000A35D0000}"/>
    <cellStyle name="Nota 3 2 3 10" xfId="19386" xr:uid="{00000000-0005-0000-0000-0000A45D0000}"/>
    <cellStyle name="Nota 3 2 3 11" xfId="25200" xr:uid="{00000000-0005-0000-0000-0000A55D0000}"/>
    <cellStyle name="Nota 3 2 3 12" xfId="29168" xr:uid="{00000000-0005-0000-0000-0000A65D0000}"/>
    <cellStyle name="Nota 3 2 3 13" xfId="19421" xr:uid="{00000000-0005-0000-0000-0000A75D0000}"/>
    <cellStyle name="Nota 3 2 3 14" xfId="31336" xr:uid="{00000000-0005-0000-0000-0000A85D0000}"/>
    <cellStyle name="Nota 3 2 3 2" xfId="2649" xr:uid="{00000000-0005-0000-0000-0000A95D0000}"/>
    <cellStyle name="Nota 3 2 3 2 2" xfId="7502" xr:uid="{00000000-0005-0000-0000-0000AA5D0000}"/>
    <cellStyle name="Nota 3 2 3 2 2 2" xfId="16655" xr:uid="{00000000-0005-0000-0000-0000AB5D0000}"/>
    <cellStyle name="Nota 3 2 3 2 2 3" xfId="23636" xr:uid="{00000000-0005-0000-0000-0000AC5D0000}"/>
    <cellStyle name="Nota 3 2 3 2 2 4" xfId="30480" xr:uid="{00000000-0005-0000-0000-0000AD5D0000}"/>
    <cellStyle name="Nota 3 2 3 2 2 5" xfId="34430" xr:uid="{00000000-0005-0000-0000-0000AE5D0000}"/>
    <cellStyle name="Nota 3 2 3 2 2 6" xfId="37982" xr:uid="{00000000-0005-0000-0000-0000AF5D0000}"/>
    <cellStyle name="Nota 3 2 3 2 2 7" xfId="39940" xr:uid="{00000000-0005-0000-0000-0000B05D0000}"/>
    <cellStyle name="Nota 3 2 3 2 3" xfId="11803" xr:uid="{00000000-0005-0000-0000-0000B15D0000}"/>
    <cellStyle name="Nota 3 2 3 2 4" xfId="18806" xr:uid="{00000000-0005-0000-0000-0000B25D0000}"/>
    <cellStyle name="Nota 3 2 3 2 5" xfId="17656" xr:uid="{00000000-0005-0000-0000-0000B35D0000}"/>
    <cellStyle name="Nota 3 2 3 2 6" xfId="17903" xr:uid="{00000000-0005-0000-0000-0000B45D0000}"/>
    <cellStyle name="Nota 3 2 3 2 7" xfId="30008" xr:uid="{00000000-0005-0000-0000-0000B55D0000}"/>
    <cellStyle name="Nota 3 2 3 2 8" xfId="33969" xr:uid="{00000000-0005-0000-0000-0000B65D0000}"/>
    <cellStyle name="Nota 3 2 3 2 9" xfId="37531" xr:uid="{00000000-0005-0000-0000-0000B75D0000}"/>
    <cellStyle name="Nota 3 2 3 3" xfId="3931" xr:uid="{00000000-0005-0000-0000-0000B85D0000}"/>
    <cellStyle name="Nota 3 2 3 3 2" xfId="7503" xr:uid="{00000000-0005-0000-0000-0000B95D0000}"/>
    <cellStyle name="Nota 3 2 3 3 2 2" xfId="16656" xr:uid="{00000000-0005-0000-0000-0000BA5D0000}"/>
    <cellStyle name="Nota 3 2 3 3 2 3" xfId="23637" xr:uid="{00000000-0005-0000-0000-0000BB5D0000}"/>
    <cellStyle name="Nota 3 2 3 3 2 4" xfId="30481" xr:uid="{00000000-0005-0000-0000-0000BC5D0000}"/>
    <cellStyle name="Nota 3 2 3 3 2 5" xfId="34431" xr:uid="{00000000-0005-0000-0000-0000BD5D0000}"/>
    <cellStyle name="Nota 3 2 3 3 2 6" xfId="37983" xr:uid="{00000000-0005-0000-0000-0000BE5D0000}"/>
    <cellStyle name="Nota 3 2 3 3 2 7" xfId="39941" xr:uid="{00000000-0005-0000-0000-0000BF5D0000}"/>
    <cellStyle name="Nota 3 2 3 3 3" xfId="13085" xr:uid="{00000000-0005-0000-0000-0000C05D0000}"/>
    <cellStyle name="Nota 3 2 3 3 4" xfId="20083" xr:uid="{00000000-0005-0000-0000-0000C15D0000}"/>
    <cellStyle name="Nota 3 2 3 3 5" xfId="18204" xr:uid="{00000000-0005-0000-0000-0000C25D0000}"/>
    <cellStyle name="Nota 3 2 3 3 6" xfId="29199" xr:uid="{00000000-0005-0000-0000-0000C35D0000}"/>
    <cellStyle name="Nota 3 2 3 3 7" xfId="24434" xr:uid="{00000000-0005-0000-0000-0000C45D0000}"/>
    <cellStyle name="Nota 3 2 3 3 8" xfId="17036" xr:uid="{00000000-0005-0000-0000-0000C55D0000}"/>
    <cellStyle name="Nota 3 2 3 3 9" xfId="31055" xr:uid="{00000000-0005-0000-0000-0000C65D0000}"/>
    <cellStyle name="Nota 3 2 3 4" xfId="4369" xr:uid="{00000000-0005-0000-0000-0000C75D0000}"/>
    <cellStyle name="Nota 3 2 3 4 2" xfId="7504" xr:uid="{00000000-0005-0000-0000-0000C85D0000}"/>
    <cellStyle name="Nota 3 2 3 4 2 2" xfId="16657" xr:uid="{00000000-0005-0000-0000-0000C95D0000}"/>
    <cellStyle name="Nota 3 2 3 4 2 3" xfId="23638" xr:uid="{00000000-0005-0000-0000-0000CA5D0000}"/>
    <cellStyle name="Nota 3 2 3 4 2 4" xfId="30482" xr:uid="{00000000-0005-0000-0000-0000CB5D0000}"/>
    <cellStyle name="Nota 3 2 3 4 2 5" xfId="34432" xr:uid="{00000000-0005-0000-0000-0000CC5D0000}"/>
    <cellStyle name="Nota 3 2 3 4 2 6" xfId="37984" xr:uid="{00000000-0005-0000-0000-0000CD5D0000}"/>
    <cellStyle name="Nota 3 2 3 4 2 7" xfId="39942" xr:uid="{00000000-0005-0000-0000-0000CE5D0000}"/>
    <cellStyle name="Nota 3 2 3 4 3" xfId="13523" xr:uid="{00000000-0005-0000-0000-0000CF5D0000}"/>
    <cellStyle name="Nota 3 2 3 4 4" xfId="20521" xr:uid="{00000000-0005-0000-0000-0000D05D0000}"/>
    <cellStyle name="Nota 3 2 3 4 5" xfId="27651" xr:uid="{00000000-0005-0000-0000-0000D15D0000}"/>
    <cellStyle name="Nota 3 2 3 4 6" xfId="25036" xr:uid="{00000000-0005-0000-0000-0000D25D0000}"/>
    <cellStyle name="Nota 3 2 3 4 7" xfId="23259" xr:uid="{00000000-0005-0000-0000-0000D35D0000}"/>
    <cellStyle name="Nota 3 2 3 4 8" xfId="28807" xr:uid="{00000000-0005-0000-0000-0000D45D0000}"/>
    <cellStyle name="Nota 3 2 3 4 9" xfId="21296" xr:uid="{00000000-0005-0000-0000-0000D55D0000}"/>
    <cellStyle name="Nota 3 2 3 5" xfId="4623" xr:uid="{00000000-0005-0000-0000-0000D65D0000}"/>
    <cellStyle name="Nota 3 2 3 5 2" xfId="7505" xr:uid="{00000000-0005-0000-0000-0000D75D0000}"/>
    <cellStyle name="Nota 3 2 3 5 2 2" xfId="16658" xr:uid="{00000000-0005-0000-0000-0000D85D0000}"/>
    <cellStyle name="Nota 3 2 3 5 2 3" xfId="23639" xr:uid="{00000000-0005-0000-0000-0000D95D0000}"/>
    <cellStyle name="Nota 3 2 3 5 2 4" xfId="30483" xr:uid="{00000000-0005-0000-0000-0000DA5D0000}"/>
    <cellStyle name="Nota 3 2 3 5 2 5" xfId="34433" xr:uid="{00000000-0005-0000-0000-0000DB5D0000}"/>
    <cellStyle name="Nota 3 2 3 5 2 6" xfId="37985" xr:uid="{00000000-0005-0000-0000-0000DC5D0000}"/>
    <cellStyle name="Nota 3 2 3 5 2 7" xfId="39943" xr:uid="{00000000-0005-0000-0000-0000DD5D0000}"/>
    <cellStyle name="Nota 3 2 3 5 3" xfId="13777" xr:uid="{00000000-0005-0000-0000-0000DE5D0000}"/>
    <cellStyle name="Nota 3 2 3 5 4" xfId="20775" xr:uid="{00000000-0005-0000-0000-0000DF5D0000}"/>
    <cellStyle name="Nota 3 2 3 5 5" xfId="24250" xr:uid="{00000000-0005-0000-0000-0000E05D0000}"/>
    <cellStyle name="Nota 3 2 3 5 6" xfId="29441" xr:uid="{00000000-0005-0000-0000-0000E15D0000}"/>
    <cellStyle name="Nota 3 2 3 5 7" xfId="22836" xr:uid="{00000000-0005-0000-0000-0000E25D0000}"/>
    <cellStyle name="Nota 3 2 3 5 8" xfId="31180" xr:uid="{00000000-0005-0000-0000-0000E35D0000}"/>
    <cellStyle name="Nota 3 2 3 5 9" xfId="35053" xr:uid="{00000000-0005-0000-0000-0000E45D0000}"/>
    <cellStyle name="Nota 3 2 3 6" xfId="4869" xr:uid="{00000000-0005-0000-0000-0000E55D0000}"/>
    <cellStyle name="Nota 3 2 3 6 2" xfId="7506" xr:uid="{00000000-0005-0000-0000-0000E65D0000}"/>
    <cellStyle name="Nota 3 2 3 6 2 2" xfId="16659" xr:uid="{00000000-0005-0000-0000-0000E75D0000}"/>
    <cellStyle name="Nota 3 2 3 6 2 3" xfId="23640" xr:uid="{00000000-0005-0000-0000-0000E85D0000}"/>
    <cellStyle name="Nota 3 2 3 6 2 4" xfId="30484" xr:uid="{00000000-0005-0000-0000-0000E95D0000}"/>
    <cellStyle name="Nota 3 2 3 6 2 5" xfId="34434" xr:uid="{00000000-0005-0000-0000-0000EA5D0000}"/>
    <cellStyle name="Nota 3 2 3 6 2 6" xfId="37986" xr:uid="{00000000-0005-0000-0000-0000EB5D0000}"/>
    <cellStyle name="Nota 3 2 3 6 2 7" xfId="39944" xr:uid="{00000000-0005-0000-0000-0000EC5D0000}"/>
    <cellStyle name="Nota 3 2 3 6 3" xfId="14023" xr:uid="{00000000-0005-0000-0000-0000ED5D0000}"/>
    <cellStyle name="Nota 3 2 3 6 4" xfId="21021" xr:uid="{00000000-0005-0000-0000-0000EE5D0000}"/>
    <cellStyle name="Nota 3 2 3 6 5" xfId="27404" xr:uid="{00000000-0005-0000-0000-0000EF5D0000}"/>
    <cellStyle name="Nota 3 2 3 6 6" xfId="19549" xr:uid="{00000000-0005-0000-0000-0000F05D0000}"/>
    <cellStyle name="Nota 3 2 3 6 7" xfId="17175" xr:uid="{00000000-0005-0000-0000-0000F15D0000}"/>
    <cellStyle name="Nota 3 2 3 6 8" xfId="35593" xr:uid="{00000000-0005-0000-0000-0000F25D0000}"/>
    <cellStyle name="Nota 3 2 3 6 9" xfId="38504" xr:uid="{00000000-0005-0000-0000-0000F35D0000}"/>
    <cellStyle name="Nota 3 2 3 7" xfId="7501" xr:uid="{00000000-0005-0000-0000-0000F45D0000}"/>
    <cellStyle name="Nota 3 2 3 7 2" xfId="16654" xr:uid="{00000000-0005-0000-0000-0000F55D0000}"/>
    <cellStyle name="Nota 3 2 3 7 3" xfId="23635" xr:uid="{00000000-0005-0000-0000-0000F65D0000}"/>
    <cellStyle name="Nota 3 2 3 7 4" xfId="30479" xr:uid="{00000000-0005-0000-0000-0000F75D0000}"/>
    <cellStyle name="Nota 3 2 3 7 5" xfId="34429" xr:uid="{00000000-0005-0000-0000-0000F85D0000}"/>
    <cellStyle name="Nota 3 2 3 7 6" xfId="37981" xr:uid="{00000000-0005-0000-0000-0000F95D0000}"/>
    <cellStyle name="Nota 3 2 3 7 7" xfId="39939" xr:uid="{00000000-0005-0000-0000-0000FA5D0000}"/>
    <cellStyle name="Nota 3 2 3 8" xfId="11403" xr:uid="{00000000-0005-0000-0000-0000FB5D0000}"/>
    <cellStyle name="Nota 3 2 3 9" xfId="18406" xr:uid="{00000000-0005-0000-0000-0000FC5D0000}"/>
    <cellStyle name="Nota 3 2 4" xfId="1692" xr:uid="{00000000-0005-0000-0000-0000FD5D0000}"/>
    <cellStyle name="Nota 3 2 4 10" xfId="28656" xr:uid="{00000000-0005-0000-0000-0000FE5D0000}"/>
    <cellStyle name="Nota 3 2 4 11" xfId="18073" xr:uid="{00000000-0005-0000-0000-0000FF5D0000}"/>
    <cellStyle name="Nota 3 2 4 12" xfId="30983" xr:uid="{00000000-0005-0000-0000-0000005E0000}"/>
    <cellStyle name="Nota 3 2 4 13" xfId="29599" xr:uid="{00000000-0005-0000-0000-0000015E0000}"/>
    <cellStyle name="Nota 3 2 4 14" xfId="31619" xr:uid="{00000000-0005-0000-0000-0000025E0000}"/>
    <cellStyle name="Nota 3 2 4 2" xfId="2516" xr:uid="{00000000-0005-0000-0000-0000035E0000}"/>
    <cellStyle name="Nota 3 2 4 2 2" xfId="7508" xr:uid="{00000000-0005-0000-0000-0000045E0000}"/>
    <cellStyle name="Nota 3 2 4 2 2 2" xfId="16661" xr:uid="{00000000-0005-0000-0000-0000055E0000}"/>
    <cellStyle name="Nota 3 2 4 2 2 3" xfId="23642" xr:uid="{00000000-0005-0000-0000-0000065E0000}"/>
    <cellStyle name="Nota 3 2 4 2 2 4" xfId="30486" xr:uid="{00000000-0005-0000-0000-0000075E0000}"/>
    <cellStyle name="Nota 3 2 4 2 2 5" xfId="34436" xr:uid="{00000000-0005-0000-0000-0000085E0000}"/>
    <cellStyle name="Nota 3 2 4 2 2 6" xfId="37988" xr:uid="{00000000-0005-0000-0000-0000095E0000}"/>
    <cellStyle name="Nota 3 2 4 2 2 7" xfId="39946" xr:uid="{00000000-0005-0000-0000-00000A5E0000}"/>
    <cellStyle name="Nota 3 2 4 2 3" xfId="11670" xr:uid="{00000000-0005-0000-0000-00000B5E0000}"/>
    <cellStyle name="Nota 3 2 4 2 4" xfId="18673" xr:uid="{00000000-0005-0000-0000-00000C5E0000}"/>
    <cellStyle name="Nota 3 2 4 2 5" xfId="17953" xr:uid="{00000000-0005-0000-0000-00000D5E0000}"/>
    <cellStyle name="Nota 3 2 4 2 6" xfId="23111" xr:uid="{00000000-0005-0000-0000-00000E5E0000}"/>
    <cellStyle name="Nota 3 2 4 2 7" xfId="30066" xr:uid="{00000000-0005-0000-0000-00000F5E0000}"/>
    <cellStyle name="Nota 3 2 4 2 8" xfId="31500" xr:uid="{00000000-0005-0000-0000-0000105E0000}"/>
    <cellStyle name="Nota 3 2 4 2 9" xfId="35210" xr:uid="{00000000-0005-0000-0000-0000115E0000}"/>
    <cellStyle name="Nota 3 2 4 3" xfId="3669" xr:uid="{00000000-0005-0000-0000-0000125E0000}"/>
    <cellStyle name="Nota 3 2 4 3 2" xfId="7509" xr:uid="{00000000-0005-0000-0000-0000135E0000}"/>
    <cellStyle name="Nota 3 2 4 3 2 2" xfId="16662" xr:uid="{00000000-0005-0000-0000-0000145E0000}"/>
    <cellStyle name="Nota 3 2 4 3 2 3" xfId="23643" xr:uid="{00000000-0005-0000-0000-0000155E0000}"/>
    <cellStyle name="Nota 3 2 4 3 2 4" xfId="30487" xr:uid="{00000000-0005-0000-0000-0000165E0000}"/>
    <cellStyle name="Nota 3 2 4 3 2 5" xfId="34437" xr:uid="{00000000-0005-0000-0000-0000175E0000}"/>
    <cellStyle name="Nota 3 2 4 3 2 6" xfId="37989" xr:uid="{00000000-0005-0000-0000-0000185E0000}"/>
    <cellStyle name="Nota 3 2 4 3 2 7" xfId="39947" xr:uid="{00000000-0005-0000-0000-0000195E0000}"/>
    <cellStyle name="Nota 3 2 4 3 3" xfId="12823" xr:uid="{00000000-0005-0000-0000-00001A5E0000}"/>
    <cellStyle name="Nota 3 2 4 3 4" xfId="19822" xr:uid="{00000000-0005-0000-0000-00001B5E0000}"/>
    <cellStyle name="Nota 3 2 4 3 5" xfId="21364" xr:uid="{00000000-0005-0000-0000-00001C5E0000}"/>
    <cellStyle name="Nota 3 2 4 3 6" xfId="19484" xr:uid="{00000000-0005-0000-0000-00001D5E0000}"/>
    <cellStyle name="Nota 3 2 4 3 7" xfId="29556" xr:uid="{00000000-0005-0000-0000-00001E5E0000}"/>
    <cellStyle name="Nota 3 2 4 3 8" xfId="29677" xr:uid="{00000000-0005-0000-0000-00001F5E0000}"/>
    <cellStyle name="Nota 3 2 4 3 9" xfId="31604" xr:uid="{00000000-0005-0000-0000-0000205E0000}"/>
    <cellStyle name="Nota 3 2 4 4" xfId="4175" xr:uid="{00000000-0005-0000-0000-0000215E0000}"/>
    <cellStyle name="Nota 3 2 4 4 2" xfId="7510" xr:uid="{00000000-0005-0000-0000-0000225E0000}"/>
    <cellStyle name="Nota 3 2 4 4 2 2" xfId="16663" xr:uid="{00000000-0005-0000-0000-0000235E0000}"/>
    <cellStyle name="Nota 3 2 4 4 2 3" xfId="23644" xr:uid="{00000000-0005-0000-0000-0000245E0000}"/>
    <cellStyle name="Nota 3 2 4 4 2 4" xfId="30488" xr:uid="{00000000-0005-0000-0000-0000255E0000}"/>
    <cellStyle name="Nota 3 2 4 4 2 5" xfId="34438" xr:uid="{00000000-0005-0000-0000-0000265E0000}"/>
    <cellStyle name="Nota 3 2 4 4 2 6" xfId="37990" xr:uid="{00000000-0005-0000-0000-0000275E0000}"/>
    <cellStyle name="Nota 3 2 4 4 2 7" xfId="39948" xr:uid="{00000000-0005-0000-0000-0000285E0000}"/>
    <cellStyle name="Nota 3 2 4 4 3" xfId="13329" xr:uid="{00000000-0005-0000-0000-0000295E0000}"/>
    <cellStyle name="Nota 3 2 4 4 4" xfId="20327" xr:uid="{00000000-0005-0000-0000-00002A5E0000}"/>
    <cellStyle name="Nota 3 2 4 4 5" xfId="19610" xr:uid="{00000000-0005-0000-0000-00002B5E0000}"/>
    <cellStyle name="Nota 3 2 4 4 6" xfId="23359" xr:uid="{00000000-0005-0000-0000-00002C5E0000}"/>
    <cellStyle name="Nota 3 2 4 4 7" xfId="26002" xr:uid="{00000000-0005-0000-0000-00002D5E0000}"/>
    <cellStyle name="Nota 3 2 4 4 8" xfId="33382" xr:uid="{00000000-0005-0000-0000-00002E5E0000}"/>
    <cellStyle name="Nota 3 2 4 4 9" xfId="37057" xr:uid="{00000000-0005-0000-0000-00002F5E0000}"/>
    <cellStyle name="Nota 3 2 4 5" xfId="3866" xr:uid="{00000000-0005-0000-0000-0000305E0000}"/>
    <cellStyle name="Nota 3 2 4 5 2" xfId="7511" xr:uid="{00000000-0005-0000-0000-0000315E0000}"/>
    <cellStyle name="Nota 3 2 4 5 2 2" xfId="16664" xr:uid="{00000000-0005-0000-0000-0000325E0000}"/>
    <cellStyle name="Nota 3 2 4 5 2 3" xfId="23645" xr:uid="{00000000-0005-0000-0000-0000335E0000}"/>
    <cellStyle name="Nota 3 2 4 5 2 4" xfId="30489" xr:uid="{00000000-0005-0000-0000-0000345E0000}"/>
    <cellStyle name="Nota 3 2 4 5 2 5" xfId="34439" xr:uid="{00000000-0005-0000-0000-0000355E0000}"/>
    <cellStyle name="Nota 3 2 4 5 2 6" xfId="37991" xr:uid="{00000000-0005-0000-0000-0000365E0000}"/>
    <cellStyle name="Nota 3 2 4 5 2 7" xfId="39949" xr:uid="{00000000-0005-0000-0000-0000375E0000}"/>
    <cellStyle name="Nota 3 2 4 5 3" xfId="13020" xr:uid="{00000000-0005-0000-0000-0000385E0000}"/>
    <cellStyle name="Nota 3 2 4 5 4" xfId="20019" xr:uid="{00000000-0005-0000-0000-0000395E0000}"/>
    <cellStyle name="Nota 3 2 4 5 5" xfId="27897" xr:uid="{00000000-0005-0000-0000-00003A5E0000}"/>
    <cellStyle name="Nota 3 2 4 5 6" xfId="9954" xr:uid="{00000000-0005-0000-0000-00003B5E0000}"/>
    <cellStyle name="Nota 3 2 4 5 7" xfId="18149" xr:uid="{00000000-0005-0000-0000-00003C5E0000}"/>
    <cellStyle name="Nota 3 2 4 5 8" xfId="30921" xr:uid="{00000000-0005-0000-0000-00003D5E0000}"/>
    <cellStyle name="Nota 3 2 4 5 9" xfId="34848" xr:uid="{00000000-0005-0000-0000-00003E5E0000}"/>
    <cellStyle name="Nota 3 2 4 6" xfId="4151" xr:uid="{00000000-0005-0000-0000-00003F5E0000}"/>
    <cellStyle name="Nota 3 2 4 6 2" xfId="7512" xr:uid="{00000000-0005-0000-0000-0000405E0000}"/>
    <cellStyle name="Nota 3 2 4 6 2 2" xfId="16665" xr:uid="{00000000-0005-0000-0000-0000415E0000}"/>
    <cellStyle name="Nota 3 2 4 6 2 3" xfId="23646" xr:uid="{00000000-0005-0000-0000-0000425E0000}"/>
    <cellStyle name="Nota 3 2 4 6 2 4" xfId="30490" xr:uid="{00000000-0005-0000-0000-0000435E0000}"/>
    <cellStyle name="Nota 3 2 4 6 2 5" xfId="34440" xr:uid="{00000000-0005-0000-0000-0000445E0000}"/>
    <cellStyle name="Nota 3 2 4 6 2 6" xfId="37992" xr:uid="{00000000-0005-0000-0000-0000455E0000}"/>
    <cellStyle name="Nota 3 2 4 6 2 7" xfId="39950" xr:uid="{00000000-0005-0000-0000-0000465E0000}"/>
    <cellStyle name="Nota 3 2 4 6 3" xfId="13305" xr:uid="{00000000-0005-0000-0000-0000475E0000}"/>
    <cellStyle name="Nota 3 2 4 6 4" xfId="20303" xr:uid="{00000000-0005-0000-0000-0000485E0000}"/>
    <cellStyle name="Nota 3 2 4 6 5" xfId="17628" xr:uid="{00000000-0005-0000-0000-0000495E0000}"/>
    <cellStyle name="Nota 3 2 4 6 6" xfId="26665" xr:uid="{00000000-0005-0000-0000-00004A5E0000}"/>
    <cellStyle name="Nota 3 2 4 6 7" xfId="19483" xr:uid="{00000000-0005-0000-0000-00004B5E0000}"/>
    <cellStyle name="Nota 3 2 4 6 8" xfId="33394" xr:uid="{00000000-0005-0000-0000-00004C5E0000}"/>
    <cellStyle name="Nota 3 2 4 6 9" xfId="37069" xr:uid="{00000000-0005-0000-0000-00004D5E0000}"/>
    <cellStyle name="Nota 3 2 4 7" xfId="7507" xr:uid="{00000000-0005-0000-0000-00004E5E0000}"/>
    <cellStyle name="Nota 3 2 4 7 2" xfId="16660" xr:uid="{00000000-0005-0000-0000-00004F5E0000}"/>
    <cellStyle name="Nota 3 2 4 7 3" xfId="23641" xr:uid="{00000000-0005-0000-0000-0000505E0000}"/>
    <cellStyle name="Nota 3 2 4 7 4" xfId="30485" xr:uid="{00000000-0005-0000-0000-0000515E0000}"/>
    <cellStyle name="Nota 3 2 4 7 5" xfId="34435" xr:uid="{00000000-0005-0000-0000-0000525E0000}"/>
    <cellStyle name="Nota 3 2 4 7 6" xfId="37987" xr:uid="{00000000-0005-0000-0000-0000535E0000}"/>
    <cellStyle name="Nota 3 2 4 7 7" xfId="39945" xr:uid="{00000000-0005-0000-0000-0000545E0000}"/>
    <cellStyle name="Nota 3 2 4 8" xfId="10846" xr:uid="{00000000-0005-0000-0000-0000555E0000}"/>
    <cellStyle name="Nota 3 2 4 9" xfId="9259" xr:uid="{00000000-0005-0000-0000-0000565E0000}"/>
    <cellStyle name="Nota 3 2 5" xfId="2236" xr:uid="{00000000-0005-0000-0000-0000575E0000}"/>
    <cellStyle name="Nota 3 2 5 10" xfId="17687" xr:uid="{00000000-0005-0000-0000-0000585E0000}"/>
    <cellStyle name="Nota 3 2 5 11" xfId="25210" xr:uid="{00000000-0005-0000-0000-0000595E0000}"/>
    <cellStyle name="Nota 3 2 5 12" xfId="28992" xr:uid="{00000000-0005-0000-0000-00005A5E0000}"/>
    <cellStyle name="Nota 3 2 5 13" xfId="22519" xr:uid="{00000000-0005-0000-0000-00005B5E0000}"/>
    <cellStyle name="Nota 3 2 5 14" xfId="34803" xr:uid="{00000000-0005-0000-0000-00005C5E0000}"/>
    <cellStyle name="Nota 3 2 5 2" xfId="2636" xr:uid="{00000000-0005-0000-0000-00005D5E0000}"/>
    <cellStyle name="Nota 3 2 5 2 2" xfId="7514" xr:uid="{00000000-0005-0000-0000-00005E5E0000}"/>
    <cellStyle name="Nota 3 2 5 2 2 2" xfId="16667" xr:uid="{00000000-0005-0000-0000-00005F5E0000}"/>
    <cellStyle name="Nota 3 2 5 2 2 3" xfId="23648" xr:uid="{00000000-0005-0000-0000-0000605E0000}"/>
    <cellStyle name="Nota 3 2 5 2 2 4" xfId="30492" xr:uid="{00000000-0005-0000-0000-0000615E0000}"/>
    <cellStyle name="Nota 3 2 5 2 2 5" xfId="34442" xr:uid="{00000000-0005-0000-0000-0000625E0000}"/>
    <cellStyle name="Nota 3 2 5 2 2 6" xfId="37994" xr:uid="{00000000-0005-0000-0000-0000635E0000}"/>
    <cellStyle name="Nota 3 2 5 2 2 7" xfId="39952" xr:uid="{00000000-0005-0000-0000-0000645E0000}"/>
    <cellStyle name="Nota 3 2 5 2 3" xfId="11790" xr:uid="{00000000-0005-0000-0000-0000655E0000}"/>
    <cellStyle name="Nota 3 2 5 2 4" xfId="18793" xr:uid="{00000000-0005-0000-0000-0000665E0000}"/>
    <cellStyle name="Nota 3 2 5 2 5" xfId="23296" xr:uid="{00000000-0005-0000-0000-0000675E0000}"/>
    <cellStyle name="Nota 3 2 5 2 6" xfId="23315" xr:uid="{00000000-0005-0000-0000-0000685E0000}"/>
    <cellStyle name="Nota 3 2 5 2 7" xfId="30014" xr:uid="{00000000-0005-0000-0000-0000695E0000}"/>
    <cellStyle name="Nota 3 2 5 2 8" xfId="33991" xr:uid="{00000000-0005-0000-0000-00006A5E0000}"/>
    <cellStyle name="Nota 3 2 5 2 9" xfId="37553" xr:uid="{00000000-0005-0000-0000-00006B5E0000}"/>
    <cellStyle name="Nota 3 2 5 3" xfId="3918" xr:uid="{00000000-0005-0000-0000-00006C5E0000}"/>
    <cellStyle name="Nota 3 2 5 3 2" xfId="7515" xr:uid="{00000000-0005-0000-0000-00006D5E0000}"/>
    <cellStyle name="Nota 3 2 5 3 2 2" xfId="16668" xr:uid="{00000000-0005-0000-0000-00006E5E0000}"/>
    <cellStyle name="Nota 3 2 5 3 2 3" xfId="23649" xr:uid="{00000000-0005-0000-0000-00006F5E0000}"/>
    <cellStyle name="Nota 3 2 5 3 2 4" xfId="30493" xr:uid="{00000000-0005-0000-0000-0000705E0000}"/>
    <cellStyle name="Nota 3 2 5 3 2 5" xfId="34443" xr:uid="{00000000-0005-0000-0000-0000715E0000}"/>
    <cellStyle name="Nota 3 2 5 3 2 6" xfId="37995" xr:uid="{00000000-0005-0000-0000-0000725E0000}"/>
    <cellStyle name="Nota 3 2 5 3 2 7" xfId="39953" xr:uid="{00000000-0005-0000-0000-0000735E0000}"/>
    <cellStyle name="Nota 3 2 5 3 3" xfId="13072" xr:uid="{00000000-0005-0000-0000-0000745E0000}"/>
    <cellStyle name="Nota 3 2 5 3 4" xfId="20070" xr:uid="{00000000-0005-0000-0000-0000755E0000}"/>
    <cellStyle name="Nota 3 2 5 3 5" xfId="27871" xr:uid="{00000000-0005-0000-0000-0000765E0000}"/>
    <cellStyle name="Nota 3 2 5 3 6" xfId="21303" xr:uid="{00000000-0005-0000-0000-0000775E0000}"/>
    <cellStyle name="Nota 3 2 5 3 7" xfId="27882" xr:uid="{00000000-0005-0000-0000-0000785E0000}"/>
    <cellStyle name="Nota 3 2 5 3 8" xfId="9227" xr:uid="{00000000-0005-0000-0000-0000795E0000}"/>
    <cellStyle name="Nota 3 2 5 3 9" xfId="17390" xr:uid="{00000000-0005-0000-0000-00007A5E0000}"/>
    <cellStyle name="Nota 3 2 5 4" xfId="4356" xr:uid="{00000000-0005-0000-0000-00007B5E0000}"/>
    <cellStyle name="Nota 3 2 5 4 2" xfId="7516" xr:uid="{00000000-0005-0000-0000-00007C5E0000}"/>
    <cellStyle name="Nota 3 2 5 4 2 2" xfId="16669" xr:uid="{00000000-0005-0000-0000-00007D5E0000}"/>
    <cellStyle name="Nota 3 2 5 4 2 3" xfId="23650" xr:uid="{00000000-0005-0000-0000-00007E5E0000}"/>
    <cellStyle name="Nota 3 2 5 4 2 4" xfId="30494" xr:uid="{00000000-0005-0000-0000-00007F5E0000}"/>
    <cellStyle name="Nota 3 2 5 4 2 5" xfId="34444" xr:uid="{00000000-0005-0000-0000-0000805E0000}"/>
    <cellStyle name="Nota 3 2 5 4 2 6" xfId="37996" xr:uid="{00000000-0005-0000-0000-0000815E0000}"/>
    <cellStyle name="Nota 3 2 5 4 2 7" xfId="39954" xr:uid="{00000000-0005-0000-0000-0000825E0000}"/>
    <cellStyle name="Nota 3 2 5 4 3" xfId="13510" xr:uid="{00000000-0005-0000-0000-0000835E0000}"/>
    <cellStyle name="Nota 3 2 5 4 4" xfId="20508" xr:uid="{00000000-0005-0000-0000-0000845E0000}"/>
    <cellStyle name="Nota 3 2 5 4 5" xfId="27657" xr:uid="{00000000-0005-0000-0000-0000855E0000}"/>
    <cellStyle name="Nota 3 2 5 4 6" xfId="24405" xr:uid="{00000000-0005-0000-0000-0000865E0000}"/>
    <cellStyle name="Nota 3 2 5 4 7" xfId="22949" xr:uid="{00000000-0005-0000-0000-0000875E0000}"/>
    <cellStyle name="Nota 3 2 5 4 8" xfId="31859" xr:uid="{00000000-0005-0000-0000-0000885E0000}"/>
    <cellStyle name="Nota 3 2 5 4 9" xfId="35513" xr:uid="{00000000-0005-0000-0000-0000895E0000}"/>
    <cellStyle name="Nota 3 2 5 5" xfId="4610" xr:uid="{00000000-0005-0000-0000-00008A5E0000}"/>
    <cellStyle name="Nota 3 2 5 5 2" xfId="7517" xr:uid="{00000000-0005-0000-0000-00008B5E0000}"/>
    <cellStyle name="Nota 3 2 5 5 2 2" xfId="16670" xr:uid="{00000000-0005-0000-0000-00008C5E0000}"/>
    <cellStyle name="Nota 3 2 5 5 2 3" xfId="23651" xr:uid="{00000000-0005-0000-0000-00008D5E0000}"/>
    <cellStyle name="Nota 3 2 5 5 2 4" xfId="30495" xr:uid="{00000000-0005-0000-0000-00008E5E0000}"/>
    <cellStyle name="Nota 3 2 5 5 2 5" xfId="34445" xr:uid="{00000000-0005-0000-0000-00008F5E0000}"/>
    <cellStyle name="Nota 3 2 5 5 2 6" xfId="37997" xr:uid="{00000000-0005-0000-0000-0000905E0000}"/>
    <cellStyle name="Nota 3 2 5 5 2 7" xfId="39955" xr:uid="{00000000-0005-0000-0000-0000915E0000}"/>
    <cellStyle name="Nota 3 2 5 5 3" xfId="13764" xr:uid="{00000000-0005-0000-0000-0000925E0000}"/>
    <cellStyle name="Nota 3 2 5 5 4" xfId="20762" xr:uid="{00000000-0005-0000-0000-0000935E0000}"/>
    <cellStyle name="Nota 3 2 5 5 5" xfId="22766" xr:uid="{00000000-0005-0000-0000-0000945E0000}"/>
    <cellStyle name="Nota 3 2 5 5 6" xfId="23395" xr:uid="{00000000-0005-0000-0000-0000955E0000}"/>
    <cellStyle name="Nota 3 2 5 5 7" xfId="25989" xr:uid="{00000000-0005-0000-0000-0000965E0000}"/>
    <cellStyle name="Nota 3 2 5 5 8" xfId="30964" xr:uid="{00000000-0005-0000-0000-0000975E0000}"/>
    <cellStyle name="Nota 3 2 5 5 9" xfId="28802" xr:uid="{00000000-0005-0000-0000-0000985E0000}"/>
    <cellStyle name="Nota 3 2 5 6" xfId="4856" xr:uid="{00000000-0005-0000-0000-0000995E0000}"/>
    <cellStyle name="Nota 3 2 5 6 2" xfId="7518" xr:uid="{00000000-0005-0000-0000-00009A5E0000}"/>
    <cellStyle name="Nota 3 2 5 6 2 2" xfId="16671" xr:uid="{00000000-0005-0000-0000-00009B5E0000}"/>
    <cellStyle name="Nota 3 2 5 6 2 3" xfId="23652" xr:uid="{00000000-0005-0000-0000-00009C5E0000}"/>
    <cellStyle name="Nota 3 2 5 6 2 4" xfId="30496" xr:uid="{00000000-0005-0000-0000-00009D5E0000}"/>
    <cellStyle name="Nota 3 2 5 6 2 5" xfId="34446" xr:uid="{00000000-0005-0000-0000-00009E5E0000}"/>
    <cellStyle name="Nota 3 2 5 6 2 6" xfId="37998" xr:uid="{00000000-0005-0000-0000-00009F5E0000}"/>
    <cellStyle name="Nota 3 2 5 6 2 7" xfId="39956" xr:uid="{00000000-0005-0000-0000-0000A05E0000}"/>
    <cellStyle name="Nota 3 2 5 6 3" xfId="14010" xr:uid="{00000000-0005-0000-0000-0000A15E0000}"/>
    <cellStyle name="Nota 3 2 5 6 4" xfId="21008" xr:uid="{00000000-0005-0000-0000-0000A25E0000}"/>
    <cellStyle name="Nota 3 2 5 6 5" xfId="24028" xr:uid="{00000000-0005-0000-0000-0000A35E0000}"/>
    <cellStyle name="Nota 3 2 5 6 6" xfId="9302" xr:uid="{00000000-0005-0000-0000-0000A45E0000}"/>
    <cellStyle name="Nota 3 2 5 6 7" xfId="23075" xr:uid="{00000000-0005-0000-0000-0000A55E0000}"/>
    <cellStyle name="Nota 3 2 5 6 8" xfId="35580" xr:uid="{00000000-0005-0000-0000-0000A65E0000}"/>
    <cellStyle name="Nota 3 2 5 6 9" xfId="38491" xr:uid="{00000000-0005-0000-0000-0000A75E0000}"/>
    <cellStyle name="Nota 3 2 5 7" xfId="7513" xr:uid="{00000000-0005-0000-0000-0000A85E0000}"/>
    <cellStyle name="Nota 3 2 5 7 2" xfId="16666" xr:uid="{00000000-0005-0000-0000-0000A95E0000}"/>
    <cellStyle name="Nota 3 2 5 7 3" xfId="23647" xr:uid="{00000000-0005-0000-0000-0000AA5E0000}"/>
    <cellStyle name="Nota 3 2 5 7 4" xfId="30491" xr:uid="{00000000-0005-0000-0000-0000AB5E0000}"/>
    <cellStyle name="Nota 3 2 5 7 5" xfId="34441" xr:uid="{00000000-0005-0000-0000-0000AC5E0000}"/>
    <cellStyle name="Nota 3 2 5 7 6" xfId="37993" xr:uid="{00000000-0005-0000-0000-0000AD5E0000}"/>
    <cellStyle name="Nota 3 2 5 7 7" xfId="39951" xr:uid="{00000000-0005-0000-0000-0000AE5E0000}"/>
    <cellStyle name="Nota 3 2 5 8" xfId="11390" xr:uid="{00000000-0005-0000-0000-0000AF5E0000}"/>
    <cellStyle name="Nota 3 2 5 9" xfId="18393" xr:uid="{00000000-0005-0000-0000-0000B05E0000}"/>
    <cellStyle name="Nota 3 2 6" xfId="1758" xr:uid="{00000000-0005-0000-0000-0000B15E0000}"/>
    <cellStyle name="Nota 3 2 6 10" xfId="28623" xr:uid="{00000000-0005-0000-0000-0000B25E0000}"/>
    <cellStyle name="Nota 3 2 6 11" xfId="24576" xr:uid="{00000000-0005-0000-0000-0000B35E0000}"/>
    <cellStyle name="Nota 3 2 6 12" xfId="30954" xr:uid="{00000000-0005-0000-0000-0000B45E0000}"/>
    <cellStyle name="Nota 3 2 6 13" xfId="29602" xr:uid="{00000000-0005-0000-0000-0000B55E0000}"/>
    <cellStyle name="Nota 3 2 6 14" xfId="33595" xr:uid="{00000000-0005-0000-0000-0000B65E0000}"/>
    <cellStyle name="Nota 3 2 6 2" xfId="2529" xr:uid="{00000000-0005-0000-0000-0000B75E0000}"/>
    <cellStyle name="Nota 3 2 6 2 2" xfId="7520" xr:uid="{00000000-0005-0000-0000-0000B85E0000}"/>
    <cellStyle name="Nota 3 2 6 2 2 2" xfId="16673" xr:uid="{00000000-0005-0000-0000-0000B95E0000}"/>
    <cellStyle name="Nota 3 2 6 2 2 3" xfId="23654" xr:uid="{00000000-0005-0000-0000-0000BA5E0000}"/>
    <cellStyle name="Nota 3 2 6 2 2 4" xfId="30498" xr:uid="{00000000-0005-0000-0000-0000BB5E0000}"/>
    <cellStyle name="Nota 3 2 6 2 2 5" xfId="34448" xr:uid="{00000000-0005-0000-0000-0000BC5E0000}"/>
    <cellStyle name="Nota 3 2 6 2 2 6" xfId="38000" xr:uid="{00000000-0005-0000-0000-0000BD5E0000}"/>
    <cellStyle name="Nota 3 2 6 2 2 7" xfId="39958" xr:uid="{00000000-0005-0000-0000-0000BE5E0000}"/>
    <cellStyle name="Nota 3 2 6 2 3" xfId="11683" xr:uid="{00000000-0005-0000-0000-0000BF5E0000}"/>
    <cellStyle name="Nota 3 2 6 2 4" xfId="18686" xr:uid="{00000000-0005-0000-0000-0000C05E0000}"/>
    <cellStyle name="Nota 3 2 6 2 5" xfId="10240" xr:uid="{00000000-0005-0000-0000-0000C15E0000}"/>
    <cellStyle name="Nota 3 2 6 2 6" xfId="26234" xr:uid="{00000000-0005-0000-0000-0000C25E0000}"/>
    <cellStyle name="Nota 3 2 6 2 7" xfId="19499" xr:uid="{00000000-0005-0000-0000-0000C35E0000}"/>
    <cellStyle name="Nota 3 2 6 2 8" xfId="34044" xr:uid="{00000000-0005-0000-0000-0000C45E0000}"/>
    <cellStyle name="Nota 3 2 6 2 9" xfId="37606" xr:uid="{00000000-0005-0000-0000-0000C55E0000}"/>
    <cellStyle name="Nota 3 2 6 3" xfId="3689" xr:uid="{00000000-0005-0000-0000-0000C65E0000}"/>
    <cellStyle name="Nota 3 2 6 3 2" xfId="7521" xr:uid="{00000000-0005-0000-0000-0000C75E0000}"/>
    <cellStyle name="Nota 3 2 6 3 2 2" xfId="16674" xr:uid="{00000000-0005-0000-0000-0000C85E0000}"/>
    <cellStyle name="Nota 3 2 6 3 2 3" xfId="23655" xr:uid="{00000000-0005-0000-0000-0000C95E0000}"/>
    <cellStyle name="Nota 3 2 6 3 2 4" xfId="30499" xr:uid="{00000000-0005-0000-0000-0000CA5E0000}"/>
    <cellStyle name="Nota 3 2 6 3 2 5" xfId="34449" xr:uid="{00000000-0005-0000-0000-0000CB5E0000}"/>
    <cellStyle name="Nota 3 2 6 3 2 6" xfId="38001" xr:uid="{00000000-0005-0000-0000-0000CC5E0000}"/>
    <cellStyle name="Nota 3 2 6 3 2 7" xfId="39959" xr:uid="{00000000-0005-0000-0000-0000CD5E0000}"/>
    <cellStyle name="Nota 3 2 6 3 3" xfId="12843" xr:uid="{00000000-0005-0000-0000-0000CE5E0000}"/>
    <cellStyle name="Nota 3 2 6 3 4" xfId="19842" xr:uid="{00000000-0005-0000-0000-0000CF5E0000}"/>
    <cellStyle name="Nota 3 2 6 3 5" xfId="27984" xr:uid="{00000000-0005-0000-0000-0000D05E0000}"/>
    <cellStyle name="Nota 3 2 6 3 6" xfId="29182" xr:uid="{00000000-0005-0000-0000-0000D15E0000}"/>
    <cellStyle name="Nota 3 2 6 3 7" xfId="29547" xr:uid="{00000000-0005-0000-0000-0000D25E0000}"/>
    <cellStyle name="Nota 3 2 6 3 8" xfId="33569" xr:uid="{00000000-0005-0000-0000-0000D35E0000}"/>
    <cellStyle name="Nota 3 2 6 3 9" xfId="37237" xr:uid="{00000000-0005-0000-0000-0000D45E0000}"/>
    <cellStyle name="Nota 3 2 6 4" xfId="4201" xr:uid="{00000000-0005-0000-0000-0000D55E0000}"/>
    <cellStyle name="Nota 3 2 6 4 2" xfId="7522" xr:uid="{00000000-0005-0000-0000-0000D65E0000}"/>
    <cellStyle name="Nota 3 2 6 4 2 2" xfId="16675" xr:uid="{00000000-0005-0000-0000-0000D75E0000}"/>
    <cellStyle name="Nota 3 2 6 4 2 3" xfId="23656" xr:uid="{00000000-0005-0000-0000-0000D85E0000}"/>
    <cellStyle name="Nota 3 2 6 4 2 4" xfId="30500" xr:uid="{00000000-0005-0000-0000-0000D95E0000}"/>
    <cellStyle name="Nota 3 2 6 4 2 5" xfId="34450" xr:uid="{00000000-0005-0000-0000-0000DA5E0000}"/>
    <cellStyle name="Nota 3 2 6 4 2 6" xfId="38002" xr:uid="{00000000-0005-0000-0000-0000DB5E0000}"/>
    <cellStyle name="Nota 3 2 6 4 2 7" xfId="39960" xr:uid="{00000000-0005-0000-0000-0000DC5E0000}"/>
    <cellStyle name="Nota 3 2 6 4 3" xfId="13355" xr:uid="{00000000-0005-0000-0000-0000DD5E0000}"/>
    <cellStyle name="Nota 3 2 6 4 4" xfId="20353" xr:uid="{00000000-0005-0000-0000-0000DE5E0000}"/>
    <cellStyle name="Nota 3 2 6 4 5" xfId="27731" xr:uid="{00000000-0005-0000-0000-0000DF5E0000}"/>
    <cellStyle name="Nota 3 2 6 4 6" xfId="18145" xr:uid="{00000000-0005-0000-0000-0000E05E0000}"/>
    <cellStyle name="Nota 3 2 6 4 7" xfId="27268" xr:uid="{00000000-0005-0000-0000-0000E15E0000}"/>
    <cellStyle name="Nota 3 2 6 4 8" xfId="29039" xr:uid="{00000000-0005-0000-0000-0000E25E0000}"/>
    <cellStyle name="Nota 3 2 6 4 9" xfId="31029" xr:uid="{00000000-0005-0000-0000-0000E35E0000}"/>
    <cellStyle name="Nota 3 2 6 5" xfId="3117" xr:uid="{00000000-0005-0000-0000-0000E45E0000}"/>
    <cellStyle name="Nota 3 2 6 5 2" xfId="7523" xr:uid="{00000000-0005-0000-0000-0000E55E0000}"/>
    <cellStyle name="Nota 3 2 6 5 2 2" xfId="16676" xr:uid="{00000000-0005-0000-0000-0000E65E0000}"/>
    <cellStyle name="Nota 3 2 6 5 2 3" xfId="23657" xr:uid="{00000000-0005-0000-0000-0000E75E0000}"/>
    <cellStyle name="Nota 3 2 6 5 2 4" xfId="30501" xr:uid="{00000000-0005-0000-0000-0000E85E0000}"/>
    <cellStyle name="Nota 3 2 6 5 2 5" xfId="34451" xr:uid="{00000000-0005-0000-0000-0000E95E0000}"/>
    <cellStyle name="Nota 3 2 6 5 2 6" xfId="38003" xr:uid="{00000000-0005-0000-0000-0000EA5E0000}"/>
    <cellStyle name="Nota 3 2 6 5 2 7" xfId="39961" xr:uid="{00000000-0005-0000-0000-0000EB5E0000}"/>
    <cellStyle name="Nota 3 2 6 5 3" xfId="12271" xr:uid="{00000000-0005-0000-0000-0000EC5E0000}"/>
    <cellStyle name="Nota 3 2 6 5 4" xfId="19274" xr:uid="{00000000-0005-0000-0000-0000ED5E0000}"/>
    <cellStyle name="Nota 3 2 6 5 5" xfId="24712" xr:uid="{00000000-0005-0000-0000-0000EE5E0000}"/>
    <cellStyle name="Nota 3 2 6 5 6" xfId="26428" xr:uid="{00000000-0005-0000-0000-0000EF5E0000}"/>
    <cellStyle name="Nota 3 2 6 5 7" xfId="25649" xr:uid="{00000000-0005-0000-0000-0000F05E0000}"/>
    <cellStyle name="Nota 3 2 6 5 8" xfId="33758" xr:uid="{00000000-0005-0000-0000-0000F15E0000}"/>
    <cellStyle name="Nota 3 2 6 5 9" xfId="37320" xr:uid="{00000000-0005-0000-0000-0000F25E0000}"/>
    <cellStyle name="Nota 3 2 6 6" xfId="4308" xr:uid="{00000000-0005-0000-0000-0000F35E0000}"/>
    <cellStyle name="Nota 3 2 6 6 2" xfId="7524" xr:uid="{00000000-0005-0000-0000-0000F45E0000}"/>
    <cellStyle name="Nota 3 2 6 6 2 2" xfId="16677" xr:uid="{00000000-0005-0000-0000-0000F55E0000}"/>
    <cellStyle name="Nota 3 2 6 6 2 3" xfId="23658" xr:uid="{00000000-0005-0000-0000-0000F65E0000}"/>
    <cellStyle name="Nota 3 2 6 6 2 4" xfId="30502" xr:uid="{00000000-0005-0000-0000-0000F75E0000}"/>
    <cellStyle name="Nota 3 2 6 6 2 5" xfId="34452" xr:uid="{00000000-0005-0000-0000-0000F85E0000}"/>
    <cellStyle name="Nota 3 2 6 6 2 6" xfId="38004" xr:uid="{00000000-0005-0000-0000-0000F95E0000}"/>
    <cellStyle name="Nota 3 2 6 6 2 7" xfId="39962" xr:uid="{00000000-0005-0000-0000-0000FA5E0000}"/>
    <cellStyle name="Nota 3 2 6 6 3" xfId="13462" xr:uid="{00000000-0005-0000-0000-0000FB5E0000}"/>
    <cellStyle name="Nota 3 2 6 6 4" xfId="20460" xr:uid="{00000000-0005-0000-0000-0000FC5E0000}"/>
    <cellStyle name="Nota 3 2 6 6 5" xfId="27678" xr:uid="{00000000-0005-0000-0000-0000FD5E0000}"/>
    <cellStyle name="Nota 3 2 6 6 6" xfId="9458" xr:uid="{00000000-0005-0000-0000-0000FE5E0000}"/>
    <cellStyle name="Nota 3 2 6 6 7" xfId="25594" xr:uid="{00000000-0005-0000-0000-0000FF5E0000}"/>
    <cellStyle name="Nota 3 2 6 6 8" xfId="31167" xr:uid="{00000000-0005-0000-0000-0000005F0000}"/>
    <cellStyle name="Nota 3 2 6 6 9" xfId="25761" xr:uid="{00000000-0005-0000-0000-0000015F0000}"/>
    <cellStyle name="Nota 3 2 6 7" xfId="7519" xr:uid="{00000000-0005-0000-0000-0000025F0000}"/>
    <cellStyle name="Nota 3 2 6 7 2" xfId="16672" xr:uid="{00000000-0005-0000-0000-0000035F0000}"/>
    <cellStyle name="Nota 3 2 6 7 3" xfId="23653" xr:uid="{00000000-0005-0000-0000-0000045F0000}"/>
    <cellStyle name="Nota 3 2 6 7 4" xfId="30497" xr:uid="{00000000-0005-0000-0000-0000055F0000}"/>
    <cellStyle name="Nota 3 2 6 7 5" xfId="34447" xr:uid="{00000000-0005-0000-0000-0000065F0000}"/>
    <cellStyle name="Nota 3 2 6 7 6" xfId="37999" xr:uid="{00000000-0005-0000-0000-0000075F0000}"/>
    <cellStyle name="Nota 3 2 6 7 7" xfId="39957" xr:uid="{00000000-0005-0000-0000-0000085F0000}"/>
    <cellStyle name="Nota 3 2 6 8" xfId="10912" xr:uid="{00000000-0005-0000-0000-0000095F0000}"/>
    <cellStyle name="Nota 3 2 6 9" xfId="9628" xr:uid="{00000000-0005-0000-0000-00000A5F0000}"/>
    <cellStyle name="Nota 3 2 7" xfId="1643" xr:uid="{00000000-0005-0000-0000-00000B5F0000}"/>
    <cellStyle name="Nota 3 2 7 10" xfId="29403" xr:uid="{00000000-0005-0000-0000-00000C5F0000}"/>
    <cellStyle name="Nota 3 2 7 11" xfId="9546" xr:uid="{00000000-0005-0000-0000-00000D5F0000}"/>
    <cellStyle name="Nota 3 2 7 12" xfId="31364" xr:uid="{00000000-0005-0000-0000-00000E5F0000}"/>
    <cellStyle name="Nota 3 2 7 13" xfId="35124" xr:uid="{00000000-0005-0000-0000-00000F5F0000}"/>
    <cellStyle name="Nota 3 2 7 2" xfId="3520" xr:uid="{00000000-0005-0000-0000-0000105F0000}"/>
    <cellStyle name="Nota 3 2 7 2 2" xfId="7526" xr:uid="{00000000-0005-0000-0000-0000115F0000}"/>
    <cellStyle name="Nota 3 2 7 2 2 2" xfId="16679" xr:uid="{00000000-0005-0000-0000-0000125F0000}"/>
    <cellStyle name="Nota 3 2 7 2 2 3" xfId="23660" xr:uid="{00000000-0005-0000-0000-0000135F0000}"/>
    <cellStyle name="Nota 3 2 7 2 2 4" xfId="30504" xr:uid="{00000000-0005-0000-0000-0000145F0000}"/>
    <cellStyle name="Nota 3 2 7 2 2 5" xfId="34454" xr:uid="{00000000-0005-0000-0000-0000155F0000}"/>
    <cellStyle name="Nota 3 2 7 2 2 6" xfId="38006" xr:uid="{00000000-0005-0000-0000-0000165F0000}"/>
    <cellStyle name="Nota 3 2 7 2 2 7" xfId="39964" xr:uid="{00000000-0005-0000-0000-0000175F0000}"/>
    <cellStyle name="Nota 3 2 7 2 3" xfId="12674" xr:uid="{00000000-0005-0000-0000-0000185F0000}"/>
    <cellStyle name="Nota 3 2 7 2 4" xfId="19675" xr:uid="{00000000-0005-0000-0000-0000195F0000}"/>
    <cellStyle name="Nota 3 2 7 2 5" xfId="28069" xr:uid="{00000000-0005-0000-0000-00001A5F0000}"/>
    <cellStyle name="Nota 3 2 7 2 6" xfId="17936" xr:uid="{00000000-0005-0000-0000-00001B5F0000}"/>
    <cellStyle name="Nota 3 2 7 2 7" xfId="29615" xr:uid="{00000000-0005-0000-0000-00001C5F0000}"/>
    <cellStyle name="Nota 3 2 7 2 8" xfId="33602" xr:uid="{00000000-0005-0000-0000-00001D5F0000}"/>
    <cellStyle name="Nota 3 2 7 2 9" xfId="37264" xr:uid="{00000000-0005-0000-0000-00001E5F0000}"/>
    <cellStyle name="Nota 3 2 7 3" xfId="4116" xr:uid="{00000000-0005-0000-0000-00001F5F0000}"/>
    <cellStyle name="Nota 3 2 7 3 2" xfId="7527" xr:uid="{00000000-0005-0000-0000-0000205F0000}"/>
    <cellStyle name="Nota 3 2 7 3 2 2" xfId="16680" xr:uid="{00000000-0005-0000-0000-0000215F0000}"/>
    <cellStyle name="Nota 3 2 7 3 2 3" xfId="23661" xr:uid="{00000000-0005-0000-0000-0000225F0000}"/>
    <cellStyle name="Nota 3 2 7 3 2 4" xfId="30505" xr:uid="{00000000-0005-0000-0000-0000235F0000}"/>
    <cellStyle name="Nota 3 2 7 3 2 5" xfId="34455" xr:uid="{00000000-0005-0000-0000-0000245F0000}"/>
    <cellStyle name="Nota 3 2 7 3 2 6" xfId="38007" xr:uid="{00000000-0005-0000-0000-0000255F0000}"/>
    <cellStyle name="Nota 3 2 7 3 2 7" xfId="39965" xr:uid="{00000000-0005-0000-0000-0000265F0000}"/>
    <cellStyle name="Nota 3 2 7 3 3" xfId="13270" xr:uid="{00000000-0005-0000-0000-0000275F0000}"/>
    <cellStyle name="Nota 3 2 7 3 4" xfId="20268" xr:uid="{00000000-0005-0000-0000-0000285F0000}"/>
    <cellStyle name="Nota 3 2 7 3 5" xfId="15456" xr:uid="{00000000-0005-0000-0000-0000295F0000}"/>
    <cellStyle name="Nota 3 2 7 3 6" xfId="29208" xr:uid="{00000000-0005-0000-0000-00002A5F0000}"/>
    <cellStyle name="Nota 3 2 7 3 7" xfId="10250" xr:uid="{00000000-0005-0000-0000-00002B5F0000}"/>
    <cellStyle name="Nota 3 2 7 3 8" xfId="30936" xr:uid="{00000000-0005-0000-0000-00002C5F0000}"/>
    <cellStyle name="Nota 3 2 7 3 9" xfId="31390" xr:uid="{00000000-0005-0000-0000-00002D5F0000}"/>
    <cellStyle name="Nota 3 2 7 4" xfId="2977" xr:uid="{00000000-0005-0000-0000-00002E5F0000}"/>
    <cellStyle name="Nota 3 2 7 4 2" xfId="7528" xr:uid="{00000000-0005-0000-0000-00002F5F0000}"/>
    <cellStyle name="Nota 3 2 7 4 2 2" xfId="16681" xr:uid="{00000000-0005-0000-0000-0000305F0000}"/>
    <cellStyle name="Nota 3 2 7 4 2 3" xfId="23662" xr:uid="{00000000-0005-0000-0000-0000315F0000}"/>
    <cellStyle name="Nota 3 2 7 4 2 4" xfId="30506" xr:uid="{00000000-0005-0000-0000-0000325F0000}"/>
    <cellStyle name="Nota 3 2 7 4 2 5" xfId="34456" xr:uid="{00000000-0005-0000-0000-0000335F0000}"/>
    <cellStyle name="Nota 3 2 7 4 2 6" xfId="38008" xr:uid="{00000000-0005-0000-0000-0000345F0000}"/>
    <cellStyle name="Nota 3 2 7 4 2 7" xfId="39966" xr:uid="{00000000-0005-0000-0000-0000355F0000}"/>
    <cellStyle name="Nota 3 2 7 4 3" xfId="12131" xr:uid="{00000000-0005-0000-0000-0000365F0000}"/>
    <cellStyle name="Nota 3 2 7 4 4" xfId="19134" xr:uid="{00000000-0005-0000-0000-0000375F0000}"/>
    <cellStyle name="Nota 3 2 7 4 5" xfId="21205" xr:uid="{00000000-0005-0000-0000-0000385F0000}"/>
    <cellStyle name="Nota 3 2 7 4 6" xfId="24548" xr:uid="{00000000-0005-0000-0000-0000395F0000}"/>
    <cellStyle name="Nota 3 2 7 4 7" xfId="29846" xr:uid="{00000000-0005-0000-0000-00003A5F0000}"/>
    <cellStyle name="Nota 3 2 7 4 8" xfId="33822" xr:uid="{00000000-0005-0000-0000-00003B5F0000}"/>
    <cellStyle name="Nota 3 2 7 4 9" xfId="37384" xr:uid="{00000000-0005-0000-0000-00003C5F0000}"/>
    <cellStyle name="Nota 3 2 7 5" xfId="2910" xr:uid="{00000000-0005-0000-0000-00003D5F0000}"/>
    <cellStyle name="Nota 3 2 7 5 2" xfId="7529" xr:uid="{00000000-0005-0000-0000-00003E5F0000}"/>
    <cellStyle name="Nota 3 2 7 5 2 2" xfId="16682" xr:uid="{00000000-0005-0000-0000-00003F5F0000}"/>
    <cellStyle name="Nota 3 2 7 5 2 3" xfId="23663" xr:uid="{00000000-0005-0000-0000-0000405F0000}"/>
    <cellStyle name="Nota 3 2 7 5 2 4" xfId="30507" xr:uid="{00000000-0005-0000-0000-0000415F0000}"/>
    <cellStyle name="Nota 3 2 7 5 2 5" xfId="34457" xr:uid="{00000000-0005-0000-0000-0000425F0000}"/>
    <cellStyle name="Nota 3 2 7 5 2 6" xfId="38009" xr:uid="{00000000-0005-0000-0000-0000435F0000}"/>
    <cellStyle name="Nota 3 2 7 5 2 7" xfId="39967" xr:uid="{00000000-0005-0000-0000-0000445F0000}"/>
    <cellStyle name="Nota 3 2 7 5 3" xfId="12064" xr:uid="{00000000-0005-0000-0000-0000455F0000}"/>
    <cellStyle name="Nota 3 2 7 5 4" xfId="19067" xr:uid="{00000000-0005-0000-0000-0000465F0000}"/>
    <cellStyle name="Nota 3 2 7 5 5" xfId="28334" xr:uid="{00000000-0005-0000-0000-0000475F0000}"/>
    <cellStyle name="Nota 3 2 7 5 6" xfId="19416" xr:uid="{00000000-0005-0000-0000-0000485F0000}"/>
    <cellStyle name="Nota 3 2 7 5 7" xfId="25215" xr:uid="{00000000-0005-0000-0000-0000495F0000}"/>
    <cellStyle name="Nota 3 2 7 5 8" xfId="31550" xr:uid="{00000000-0005-0000-0000-00004A5F0000}"/>
    <cellStyle name="Nota 3 2 7 5 9" xfId="35260" xr:uid="{00000000-0005-0000-0000-00004B5F0000}"/>
    <cellStyle name="Nota 3 2 7 6" xfId="7525" xr:uid="{00000000-0005-0000-0000-00004C5F0000}"/>
    <cellStyle name="Nota 3 2 7 6 2" xfId="16678" xr:uid="{00000000-0005-0000-0000-00004D5F0000}"/>
    <cellStyle name="Nota 3 2 7 6 3" xfId="23659" xr:uid="{00000000-0005-0000-0000-00004E5F0000}"/>
    <cellStyle name="Nota 3 2 7 6 4" xfId="30503" xr:uid="{00000000-0005-0000-0000-00004F5F0000}"/>
    <cellStyle name="Nota 3 2 7 6 5" xfId="34453" xr:uid="{00000000-0005-0000-0000-0000505F0000}"/>
    <cellStyle name="Nota 3 2 7 6 6" xfId="38005" xr:uid="{00000000-0005-0000-0000-0000515F0000}"/>
    <cellStyle name="Nota 3 2 7 6 7" xfId="39963" xr:uid="{00000000-0005-0000-0000-0000525F0000}"/>
    <cellStyle name="Nota 3 2 7 7" xfId="10797" xr:uid="{00000000-0005-0000-0000-0000535F0000}"/>
    <cellStyle name="Nota 3 2 7 8" xfId="9791" xr:uid="{00000000-0005-0000-0000-0000545F0000}"/>
    <cellStyle name="Nota 3 2 7 9" xfId="28679" xr:uid="{00000000-0005-0000-0000-0000555F0000}"/>
    <cellStyle name="Nota 3 2 8" xfId="2471" xr:uid="{00000000-0005-0000-0000-0000565F0000}"/>
    <cellStyle name="Nota 3 2 8 2" xfId="7530" xr:uid="{00000000-0005-0000-0000-0000575F0000}"/>
    <cellStyle name="Nota 3 2 8 2 2" xfId="16683" xr:uid="{00000000-0005-0000-0000-0000585F0000}"/>
    <cellStyle name="Nota 3 2 8 2 3" xfId="23664" xr:uid="{00000000-0005-0000-0000-0000595F0000}"/>
    <cellStyle name="Nota 3 2 8 2 4" xfId="30508" xr:uid="{00000000-0005-0000-0000-00005A5F0000}"/>
    <cellStyle name="Nota 3 2 8 2 5" xfId="34458" xr:uid="{00000000-0005-0000-0000-00005B5F0000}"/>
    <cellStyle name="Nota 3 2 8 2 6" xfId="38010" xr:uid="{00000000-0005-0000-0000-00005C5F0000}"/>
    <cellStyle name="Nota 3 2 8 2 7" xfId="39968" xr:uid="{00000000-0005-0000-0000-00005D5F0000}"/>
    <cellStyle name="Nota 3 2 8 3" xfId="11625" xr:uid="{00000000-0005-0000-0000-00005E5F0000}"/>
    <cellStyle name="Nota 3 2 8 4" xfId="18628" xr:uid="{00000000-0005-0000-0000-00005F5F0000}"/>
    <cellStyle name="Nota 3 2 8 5" xfId="17700" xr:uid="{00000000-0005-0000-0000-0000605F0000}"/>
    <cellStyle name="Nota 3 2 8 6" xfId="26201" xr:uid="{00000000-0005-0000-0000-0000615F0000}"/>
    <cellStyle name="Nota 3 2 8 7" xfId="23332" xr:uid="{00000000-0005-0000-0000-0000625F0000}"/>
    <cellStyle name="Nota 3 2 8 8" xfId="24810" xr:uid="{00000000-0005-0000-0000-0000635F0000}"/>
    <cellStyle name="Nota 3 2 8 9" xfId="31613" xr:uid="{00000000-0005-0000-0000-0000645F0000}"/>
    <cellStyle name="Nota 3 2 9" xfId="3049" xr:uid="{00000000-0005-0000-0000-0000655F0000}"/>
    <cellStyle name="Nota 3 2 9 2" xfId="7531" xr:uid="{00000000-0005-0000-0000-0000665F0000}"/>
    <cellStyle name="Nota 3 2 9 2 2" xfId="16684" xr:uid="{00000000-0005-0000-0000-0000675F0000}"/>
    <cellStyle name="Nota 3 2 9 2 3" xfId="23665" xr:uid="{00000000-0005-0000-0000-0000685F0000}"/>
    <cellStyle name="Nota 3 2 9 2 4" xfId="30509" xr:uid="{00000000-0005-0000-0000-0000695F0000}"/>
    <cellStyle name="Nota 3 2 9 2 5" xfId="34459" xr:uid="{00000000-0005-0000-0000-00006A5F0000}"/>
    <cellStyle name="Nota 3 2 9 2 6" xfId="38011" xr:uid="{00000000-0005-0000-0000-00006B5F0000}"/>
    <cellStyle name="Nota 3 2 9 2 7" xfId="39969" xr:uid="{00000000-0005-0000-0000-00006C5F0000}"/>
    <cellStyle name="Nota 3 2 9 3" xfId="12203" xr:uid="{00000000-0005-0000-0000-00006D5F0000}"/>
    <cellStyle name="Nota 3 2 9 4" xfId="19206" xr:uid="{00000000-0005-0000-0000-00006E5F0000}"/>
    <cellStyle name="Nota 3 2 9 5" xfId="28291" xr:uid="{00000000-0005-0000-0000-00006F5F0000}"/>
    <cellStyle name="Nota 3 2 9 6" xfId="17070" xr:uid="{00000000-0005-0000-0000-0000705F0000}"/>
    <cellStyle name="Nota 3 2 9 7" xfId="29810" xr:uid="{00000000-0005-0000-0000-0000715F0000}"/>
    <cellStyle name="Nota 3 2 9 8" xfId="33787" xr:uid="{00000000-0005-0000-0000-0000725F0000}"/>
    <cellStyle name="Nota 3 2 9 9" xfId="37349" xr:uid="{00000000-0005-0000-0000-0000735F0000}"/>
    <cellStyle name="Nota 3 20" xfId="31453" xr:uid="{00000000-0005-0000-0000-0000745F0000}"/>
    <cellStyle name="Nota 3 21" xfId="35163" xr:uid="{00000000-0005-0000-0000-0000755F0000}"/>
    <cellStyle name="Nota 3 22" xfId="38441" xr:uid="{00000000-0005-0000-0000-0000765F0000}"/>
    <cellStyle name="Nota 3 3" xfId="746" xr:uid="{00000000-0005-0000-0000-0000775F0000}"/>
    <cellStyle name="Nota 3 3 10" xfId="2851" xr:uid="{00000000-0005-0000-0000-0000785F0000}"/>
    <cellStyle name="Nota 3 3 10 2" xfId="7533" xr:uid="{00000000-0005-0000-0000-0000795F0000}"/>
    <cellStyle name="Nota 3 3 10 2 2" xfId="16686" xr:uid="{00000000-0005-0000-0000-00007A5F0000}"/>
    <cellStyle name="Nota 3 3 10 2 3" xfId="23667" xr:uid="{00000000-0005-0000-0000-00007B5F0000}"/>
    <cellStyle name="Nota 3 3 10 2 4" xfId="30511" xr:uid="{00000000-0005-0000-0000-00007C5F0000}"/>
    <cellStyle name="Nota 3 3 10 2 5" xfId="34461" xr:uid="{00000000-0005-0000-0000-00007D5F0000}"/>
    <cellStyle name="Nota 3 3 10 2 6" xfId="38013" xr:uid="{00000000-0005-0000-0000-00007E5F0000}"/>
    <cellStyle name="Nota 3 3 10 2 7" xfId="39971" xr:uid="{00000000-0005-0000-0000-00007F5F0000}"/>
    <cellStyle name="Nota 3 3 10 3" xfId="12005" xr:uid="{00000000-0005-0000-0000-0000805F0000}"/>
    <cellStyle name="Nota 3 3 10 4" xfId="19008" xr:uid="{00000000-0005-0000-0000-0000815F0000}"/>
    <cellStyle name="Nota 3 3 10 5" xfId="23993" xr:uid="{00000000-0005-0000-0000-0000825F0000}"/>
    <cellStyle name="Nota 3 3 10 6" xfId="23137" xr:uid="{00000000-0005-0000-0000-0000835F0000}"/>
    <cellStyle name="Nota 3 3 10 7" xfId="29908" xr:uid="{00000000-0005-0000-0000-0000845F0000}"/>
    <cellStyle name="Nota 3 3 10 8" xfId="31104" xr:uid="{00000000-0005-0000-0000-0000855F0000}"/>
    <cellStyle name="Nota 3 3 10 9" xfId="23248" xr:uid="{00000000-0005-0000-0000-0000865F0000}"/>
    <cellStyle name="Nota 3 3 11" xfId="3180" xr:uid="{00000000-0005-0000-0000-0000875F0000}"/>
    <cellStyle name="Nota 3 3 11 2" xfId="7534" xr:uid="{00000000-0005-0000-0000-0000885F0000}"/>
    <cellStyle name="Nota 3 3 11 2 2" xfId="16687" xr:uid="{00000000-0005-0000-0000-0000895F0000}"/>
    <cellStyle name="Nota 3 3 11 2 3" xfId="23668" xr:uid="{00000000-0005-0000-0000-00008A5F0000}"/>
    <cellStyle name="Nota 3 3 11 2 4" xfId="30512" xr:uid="{00000000-0005-0000-0000-00008B5F0000}"/>
    <cellStyle name="Nota 3 3 11 2 5" xfId="34462" xr:uid="{00000000-0005-0000-0000-00008C5F0000}"/>
    <cellStyle name="Nota 3 3 11 2 6" xfId="38014" xr:uid="{00000000-0005-0000-0000-00008D5F0000}"/>
    <cellStyle name="Nota 3 3 11 2 7" xfId="39972" xr:uid="{00000000-0005-0000-0000-00008E5F0000}"/>
    <cellStyle name="Nota 3 3 11 3" xfId="12334" xr:uid="{00000000-0005-0000-0000-00008F5F0000}"/>
    <cellStyle name="Nota 3 3 11 4" xfId="19337" xr:uid="{00000000-0005-0000-0000-0000905F0000}"/>
    <cellStyle name="Nota 3 3 11 5" xfId="28231" xr:uid="{00000000-0005-0000-0000-0000915F0000}"/>
    <cellStyle name="Nota 3 3 11 6" xfId="29148" xr:uid="{00000000-0005-0000-0000-0000925F0000}"/>
    <cellStyle name="Nota 3 3 11 7" xfId="29750" xr:uid="{00000000-0005-0000-0000-0000935F0000}"/>
    <cellStyle name="Nota 3 3 11 8" xfId="33727" xr:uid="{00000000-0005-0000-0000-0000945F0000}"/>
    <cellStyle name="Nota 3 3 11 9" xfId="37289" xr:uid="{00000000-0005-0000-0000-0000955F0000}"/>
    <cellStyle name="Nota 3 3 12" xfId="7532" xr:uid="{00000000-0005-0000-0000-0000965F0000}"/>
    <cellStyle name="Nota 3 3 12 2" xfId="16685" xr:uid="{00000000-0005-0000-0000-0000975F0000}"/>
    <cellStyle name="Nota 3 3 12 3" xfId="23666" xr:uid="{00000000-0005-0000-0000-0000985F0000}"/>
    <cellStyle name="Nota 3 3 12 4" xfId="30510" xr:uid="{00000000-0005-0000-0000-0000995F0000}"/>
    <cellStyle name="Nota 3 3 12 5" xfId="34460" xr:uid="{00000000-0005-0000-0000-00009A5F0000}"/>
    <cellStyle name="Nota 3 3 12 6" xfId="38012" xr:uid="{00000000-0005-0000-0000-00009B5F0000}"/>
    <cellStyle name="Nota 3 3 12 7" xfId="39970" xr:uid="{00000000-0005-0000-0000-00009C5F0000}"/>
    <cellStyle name="Nota 3 3 13" xfId="9903" xr:uid="{00000000-0005-0000-0000-00009D5F0000}"/>
    <cellStyle name="Nota 3 3 14" xfId="17552" xr:uid="{00000000-0005-0000-0000-00009E5F0000}"/>
    <cellStyle name="Nota 3 3 15" xfId="29116" xr:uid="{00000000-0005-0000-0000-00009F5F0000}"/>
    <cellStyle name="Nota 3 3 16" xfId="25691" xr:uid="{00000000-0005-0000-0000-0000A05F0000}"/>
    <cellStyle name="Nota 3 3 17" xfId="31450" xr:uid="{00000000-0005-0000-0000-0000A15F0000}"/>
    <cellStyle name="Nota 3 3 18" xfId="35160" xr:uid="{00000000-0005-0000-0000-0000A25F0000}"/>
    <cellStyle name="Nota 3 3 19" xfId="38438" xr:uid="{00000000-0005-0000-0000-0000A35F0000}"/>
    <cellStyle name="Nota 3 3 2" xfId="2251" xr:uid="{00000000-0005-0000-0000-0000A45F0000}"/>
    <cellStyle name="Nota 3 3 2 10" xfId="19451" xr:uid="{00000000-0005-0000-0000-0000A55F0000}"/>
    <cellStyle name="Nota 3 3 2 11" xfId="18300" xr:uid="{00000000-0005-0000-0000-0000A65F0000}"/>
    <cellStyle name="Nota 3 3 2 12" xfId="17894" xr:uid="{00000000-0005-0000-0000-0000A75F0000}"/>
    <cellStyle name="Nota 3 3 2 13" xfId="24114" xr:uid="{00000000-0005-0000-0000-0000A85F0000}"/>
    <cellStyle name="Nota 3 3 2 14" xfId="28727" xr:uid="{00000000-0005-0000-0000-0000A95F0000}"/>
    <cellStyle name="Nota 3 3 2 2" xfId="2651" xr:uid="{00000000-0005-0000-0000-0000AA5F0000}"/>
    <cellStyle name="Nota 3 3 2 2 2" xfId="7536" xr:uid="{00000000-0005-0000-0000-0000AB5F0000}"/>
    <cellStyle name="Nota 3 3 2 2 2 2" xfId="16689" xr:uid="{00000000-0005-0000-0000-0000AC5F0000}"/>
    <cellStyle name="Nota 3 3 2 2 2 3" xfId="23670" xr:uid="{00000000-0005-0000-0000-0000AD5F0000}"/>
    <cellStyle name="Nota 3 3 2 2 2 4" xfId="30514" xr:uid="{00000000-0005-0000-0000-0000AE5F0000}"/>
    <cellStyle name="Nota 3 3 2 2 2 5" xfId="34464" xr:uid="{00000000-0005-0000-0000-0000AF5F0000}"/>
    <cellStyle name="Nota 3 3 2 2 2 6" xfId="38016" xr:uid="{00000000-0005-0000-0000-0000B05F0000}"/>
    <cellStyle name="Nota 3 3 2 2 2 7" xfId="39974" xr:uid="{00000000-0005-0000-0000-0000B15F0000}"/>
    <cellStyle name="Nota 3 3 2 2 3" xfId="11805" xr:uid="{00000000-0005-0000-0000-0000B25F0000}"/>
    <cellStyle name="Nota 3 3 2 2 4" xfId="18808" xr:uid="{00000000-0005-0000-0000-0000B35F0000}"/>
    <cellStyle name="Nota 3 3 2 2 5" xfId="24615" xr:uid="{00000000-0005-0000-0000-0000B45F0000}"/>
    <cellStyle name="Nota 3 3 2 2 6" xfId="17881" xr:uid="{00000000-0005-0000-0000-0000B55F0000}"/>
    <cellStyle name="Nota 3 3 2 2 7" xfId="30007" xr:uid="{00000000-0005-0000-0000-0000B65F0000}"/>
    <cellStyle name="Nota 3 3 2 2 8" xfId="25470" xr:uid="{00000000-0005-0000-0000-0000B75F0000}"/>
    <cellStyle name="Nota 3 3 2 2 9" xfId="34977" xr:uid="{00000000-0005-0000-0000-0000B85F0000}"/>
    <cellStyle name="Nota 3 3 2 3" xfId="3933" xr:uid="{00000000-0005-0000-0000-0000B95F0000}"/>
    <cellStyle name="Nota 3 3 2 3 2" xfId="7537" xr:uid="{00000000-0005-0000-0000-0000BA5F0000}"/>
    <cellStyle name="Nota 3 3 2 3 2 2" xfId="16690" xr:uid="{00000000-0005-0000-0000-0000BB5F0000}"/>
    <cellStyle name="Nota 3 3 2 3 2 3" xfId="23671" xr:uid="{00000000-0005-0000-0000-0000BC5F0000}"/>
    <cellStyle name="Nota 3 3 2 3 2 4" xfId="30515" xr:uid="{00000000-0005-0000-0000-0000BD5F0000}"/>
    <cellStyle name="Nota 3 3 2 3 2 5" xfId="34465" xr:uid="{00000000-0005-0000-0000-0000BE5F0000}"/>
    <cellStyle name="Nota 3 3 2 3 2 6" xfId="38017" xr:uid="{00000000-0005-0000-0000-0000BF5F0000}"/>
    <cellStyle name="Nota 3 3 2 3 2 7" xfId="39975" xr:uid="{00000000-0005-0000-0000-0000C05F0000}"/>
    <cellStyle name="Nota 3 3 2 3 3" xfId="13087" xr:uid="{00000000-0005-0000-0000-0000C15F0000}"/>
    <cellStyle name="Nota 3 3 2 3 4" xfId="20085" xr:uid="{00000000-0005-0000-0000-0000C25F0000}"/>
    <cellStyle name="Nota 3 3 2 3 5" xfId="15545" xr:uid="{00000000-0005-0000-0000-0000C35F0000}"/>
    <cellStyle name="Nota 3 3 2 3 6" xfId="10023" xr:uid="{00000000-0005-0000-0000-0000C45F0000}"/>
    <cellStyle name="Nota 3 3 2 3 7" xfId="17574" xr:uid="{00000000-0005-0000-0000-0000C55F0000}"/>
    <cellStyle name="Nota 3 3 2 3 8" xfId="33460" xr:uid="{00000000-0005-0000-0000-0000C65F0000}"/>
    <cellStyle name="Nota 3 3 2 3 9" xfId="37134" xr:uid="{00000000-0005-0000-0000-0000C75F0000}"/>
    <cellStyle name="Nota 3 3 2 4" xfId="4371" xr:uid="{00000000-0005-0000-0000-0000C85F0000}"/>
    <cellStyle name="Nota 3 3 2 4 2" xfId="7538" xr:uid="{00000000-0005-0000-0000-0000C95F0000}"/>
    <cellStyle name="Nota 3 3 2 4 2 2" xfId="16691" xr:uid="{00000000-0005-0000-0000-0000CA5F0000}"/>
    <cellStyle name="Nota 3 3 2 4 2 3" xfId="23672" xr:uid="{00000000-0005-0000-0000-0000CB5F0000}"/>
    <cellStyle name="Nota 3 3 2 4 2 4" xfId="30516" xr:uid="{00000000-0005-0000-0000-0000CC5F0000}"/>
    <cellStyle name="Nota 3 3 2 4 2 5" xfId="34466" xr:uid="{00000000-0005-0000-0000-0000CD5F0000}"/>
    <cellStyle name="Nota 3 3 2 4 2 6" xfId="38018" xr:uid="{00000000-0005-0000-0000-0000CE5F0000}"/>
    <cellStyle name="Nota 3 3 2 4 2 7" xfId="39976" xr:uid="{00000000-0005-0000-0000-0000CF5F0000}"/>
    <cellStyle name="Nota 3 3 2 4 3" xfId="13525" xr:uid="{00000000-0005-0000-0000-0000D05F0000}"/>
    <cellStyle name="Nota 3 3 2 4 4" xfId="20523" xr:uid="{00000000-0005-0000-0000-0000D15F0000}"/>
    <cellStyle name="Nota 3 3 2 4 5" xfId="27650" xr:uid="{00000000-0005-0000-0000-0000D25F0000}"/>
    <cellStyle name="Nota 3 3 2 4 6" xfId="9387" xr:uid="{00000000-0005-0000-0000-0000D35F0000}"/>
    <cellStyle name="Nota 3 3 2 4 7" xfId="25520" xr:uid="{00000000-0005-0000-0000-0000D45F0000}"/>
    <cellStyle name="Nota 3 3 2 4 8" xfId="35549" xr:uid="{00000000-0005-0000-0000-0000D55F0000}"/>
    <cellStyle name="Nota 3 3 2 4 9" xfId="38471" xr:uid="{00000000-0005-0000-0000-0000D65F0000}"/>
    <cellStyle name="Nota 3 3 2 5" xfId="4625" xr:uid="{00000000-0005-0000-0000-0000D75F0000}"/>
    <cellStyle name="Nota 3 3 2 5 2" xfId="7539" xr:uid="{00000000-0005-0000-0000-0000D85F0000}"/>
    <cellStyle name="Nota 3 3 2 5 2 2" xfId="16692" xr:uid="{00000000-0005-0000-0000-0000D95F0000}"/>
    <cellStyle name="Nota 3 3 2 5 2 3" xfId="23673" xr:uid="{00000000-0005-0000-0000-0000DA5F0000}"/>
    <cellStyle name="Nota 3 3 2 5 2 4" xfId="30517" xr:uid="{00000000-0005-0000-0000-0000DB5F0000}"/>
    <cellStyle name="Nota 3 3 2 5 2 5" xfId="34467" xr:uid="{00000000-0005-0000-0000-0000DC5F0000}"/>
    <cellStyle name="Nota 3 3 2 5 2 6" xfId="38019" xr:uid="{00000000-0005-0000-0000-0000DD5F0000}"/>
    <cellStyle name="Nota 3 3 2 5 2 7" xfId="39977" xr:uid="{00000000-0005-0000-0000-0000DE5F0000}"/>
    <cellStyle name="Nota 3 3 2 5 3" xfId="13779" xr:uid="{00000000-0005-0000-0000-0000DF5F0000}"/>
    <cellStyle name="Nota 3 3 2 5 4" xfId="20777" xr:uid="{00000000-0005-0000-0000-0000E05F0000}"/>
    <cellStyle name="Nota 3 3 2 5 5" xfId="19527" xr:uid="{00000000-0005-0000-0000-0000E15F0000}"/>
    <cellStyle name="Nota 3 3 2 5 6" xfId="15514" xr:uid="{00000000-0005-0000-0000-0000E25F0000}"/>
    <cellStyle name="Nota 3 3 2 5 7" xfId="26826" xr:uid="{00000000-0005-0000-0000-0000E35F0000}"/>
    <cellStyle name="Nota 3 3 2 5 8" xfId="29722" xr:uid="{00000000-0005-0000-0000-0000E45F0000}"/>
    <cellStyle name="Nota 3 3 2 5 9" xfId="33700" xr:uid="{00000000-0005-0000-0000-0000E55F0000}"/>
    <cellStyle name="Nota 3 3 2 6" xfId="4871" xr:uid="{00000000-0005-0000-0000-0000E65F0000}"/>
    <cellStyle name="Nota 3 3 2 6 2" xfId="7540" xr:uid="{00000000-0005-0000-0000-0000E75F0000}"/>
    <cellStyle name="Nota 3 3 2 6 2 2" xfId="16693" xr:uid="{00000000-0005-0000-0000-0000E85F0000}"/>
    <cellStyle name="Nota 3 3 2 6 2 3" xfId="23674" xr:uid="{00000000-0005-0000-0000-0000E95F0000}"/>
    <cellStyle name="Nota 3 3 2 6 2 4" xfId="30518" xr:uid="{00000000-0005-0000-0000-0000EA5F0000}"/>
    <cellStyle name="Nota 3 3 2 6 2 5" xfId="34468" xr:uid="{00000000-0005-0000-0000-0000EB5F0000}"/>
    <cellStyle name="Nota 3 3 2 6 2 6" xfId="38020" xr:uid="{00000000-0005-0000-0000-0000EC5F0000}"/>
    <cellStyle name="Nota 3 3 2 6 2 7" xfId="39978" xr:uid="{00000000-0005-0000-0000-0000ED5F0000}"/>
    <cellStyle name="Nota 3 3 2 6 3" xfId="14025" xr:uid="{00000000-0005-0000-0000-0000EE5F0000}"/>
    <cellStyle name="Nota 3 3 2 6 4" xfId="21023" xr:uid="{00000000-0005-0000-0000-0000EF5F0000}"/>
    <cellStyle name="Nota 3 3 2 6 5" xfId="27403" xr:uid="{00000000-0005-0000-0000-0000F05F0000}"/>
    <cellStyle name="Nota 3 3 2 6 6" xfId="28937" xr:uid="{00000000-0005-0000-0000-0000F15F0000}"/>
    <cellStyle name="Nota 3 3 2 6 7" xfId="17027" xr:uid="{00000000-0005-0000-0000-0000F25F0000}"/>
    <cellStyle name="Nota 3 3 2 6 8" xfId="35595" xr:uid="{00000000-0005-0000-0000-0000F35F0000}"/>
    <cellStyle name="Nota 3 3 2 6 9" xfId="38506" xr:uid="{00000000-0005-0000-0000-0000F45F0000}"/>
    <cellStyle name="Nota 3 3 2 7" xfId="7535" xr:uid="{00000000-0005-0000-0000-0000F55F0000}"/>
    <cellStyle name="Nota 3 3 2 7 2" xfId="16688" xr:uid="{00000000-0005-0000-0000-0000F65F0000}"/>
    <cellStyle name="Nota 3 3 2 7 3" xfId="23669" xr:uid="{00000000-0005-0000-0000-0000F75F0000}"/>
    <cellStyle name="Nota 3 3 2 7 4" xfId="30513" xr:uid="{00000000-0005-0000-0000-0000F85F0000}"/>
    <cellStyle name="Nota 3 3 2 7 5" xfId="34463" xr:uid="{00000000-0005-0000-0000-0000F95F0000}"/>
    <cellStyle name="Nota 3 3 2 7 6" xfId="38015" xr:uid="{00000000-0005-0000-0000-0000FA5F0000}"/>
    <cellStyle name="Nota 3 3 2 7 7" xfId="39973" xr:uid="{00000000-0005-0000-0000-0000FB5F0000}"/>
    <cellStyle name="Nota 3 3 2 8" xfId="11405" xr:uid="{00000000-0005-0000-0000-0000FC5F0000}"/>
    <cellStyle name="Nota 3 3 2 9" xfId="18408" xr:uid="{00000000-0005-0000-0000-0000FD5F0000}"/>
    <cellStyle name="Nota 3 3 3" xfId="2101" xr:uid="{00000000-0005-0000-0000-0000FE5F0000}"/>
    <cellStyle name="Nota 3 3 3 10" xfId="25151" xr:uid="{00000000-0005-0000-0000-0000FF5F0000}"/>
    <cellStyle name="Nota 3 3 3 11" xfId="18187" xr:uid="{00000000-0005-0000-0000-000000600000}"/>
    <cellStyle name="Nota 3 3 3 12" xfId="25692" xr:uid="{00000000-0005-0000-0000-000001600000}"/>
    <cellStyle name="Nota 3 3 3 13" xfId="31824" xr:uid="{00000000-0005-0000-0000-000002600000}"/>
    <cellStyle name="Nota 3 3 3 14" xfId="35484" xr:uid="{00000000-0005-0000-0000-000003600000}"/>
    <cellStyle name="Nota 3 3 3 2" xfId="2597" xr:uid="{00000000-0005-0000-0000-000004600000}"/>
    <cellStyle name="Nota 3 3 3 2 2" xfId="7542" xr:uid="{00000000-0005-0000-0000-000005600000}"/>
    <cellStyle name="Nota 3 3 3 2 2 2" xfId="16695" xr:uid="{00000000-0005-0000-0000-000006600000}"/>
    <cellStyle name="Nota 3 3 3 2 2 3" xfId="23676" xr:uid="{00000000-0005-0000-0000-000007600000}"/>
    <cellStyle name="Nota 3 3 3 2 2 4" xfId="30520" xr:uid="{00000000-0005-0000-0000-000008600000}"/>
    <cellStyle name="Nota 3 3 3 2 2 5" xfId="34470" xr:uid="{00000000-0005-0000-0000-000009600000}"/>
    <cellStyle name="Nota 3 3 3 2 2 6" xfId="38022" xr:uid="{00000000-0005-0000-0000-00000A600000}"/>
    <cellStyle name="Nota 3 3 3 2 2 7" xfId="39980" xr:uid="{00000000-0005-0000-0000-00000B600000}"/>
    <cellStyle name="Nota 3 3 3 2 3" xfId="11751" xr:uid="{00000000-0005-0000-0000-00000C600000}"/>
    <cellStyle name="Nota 3 3 3 2 4" xfId="18754" xr:uid="{00000000-0005-0000-0000-00000D600000}"/>
    <cellStyle name="Nota 3 3 3 2 5" xfId="23163" xr:uid="{00000000-0005-0000-0000-00000E600000}"/>
    <cellStyle name="Nota 3 3 3 2 6" xfId="26267" xr:uid="{00000000-0005-0000-0000-00000F600000}"/>
    <cellStyle name="Nota 3 3 3 2 7" xfId="30034" xr:uid="{00000000-0005-0000-0000-000010600000}"/>
    <cellStyle name="Nota 3 3 3 2 8" xfId="34011" xr:uid="{00000000-0005-0000-0000-000011600000}"/>
    <cellStyle name="Nota 3 3 3 2 9" xfId="37573" xr:uid="{00000000-0005-0000-0000-000012600000}"/>
    <cellStyle name="Nota 3 3 3 3" xfId="3844" xr:uid="{00000000-0005-0000-0000-000013600000}"/>
    <cellStyle name="Nota 3 3 3 3 2" xfId="7543" xr:uid="{00000000-0005-0000-0000-000014600000}"/>
    <cellStyle name="Nota 3 3 3 3 2 2" xfId="16696" xr:uid="{00000000-0005-0000-0000-000015600000}"/>
    <cellStyle name="Nota 3 3 3 3 2 3" xfId="23677" xr:uid="{00000000-0005-0000-0000-000016600000}"/>
    <cellStyle name="Nota 3 3 3 3 2 4" xfId="30521" xr:uid="{00000000-0005-0000-0000-000017600000}"/>
    <cellStyle name="Nota 3 3 3 3 2 5" xfId="34471" xr:uid="{00000000-0005-0000-0000-000018600000}"/>
    <cellStyle name="Nota 3 3 3 3 2 6" xfId="38023" xr:uid="{00000000-0005-0000-0000-000019600000}"/>
    <cellStyle name="Nota 3 3 3 3 2 7" xfId="39981" xr:uid="{00000000-0005-0000-0000-00001A600000}"/>
    <cellStyle name="Nota 3 3 3 3 3" xfId="12998" xr:uid="{00000000-0005-0000-0000-00001B600000}"/>
    <cellStyle name="Nota 3 3 3 3 4" xfId="19997" xr:uid="{00000000-0005-0000-0000-00001C600000}"/>
    <cellStyle name="Nota 3 3 3 3 5" xfId="27908" xr:uid="{00000000-0005-0000-0000-00001D600000}"/>
    <cellStyle name="Nota 3 3 3 3 6" xfId="26600" xr:uid="{00000000-0005-0000-0000-00001E600000}"/>
    <cellStyle name="Nota 3 3 3 3 7" xfId="17603" xr:uid="{00000000-0005-0000-0000-00001F600000}"/>
    <cellStyle name="Nota 3 3 3 3 8" xfId="33488" xr:uid="{00000000-0005-0000-0000-000020600000}"/>
    <cellStyle name="Nota 3 3 3 3 9" xfId="37156" xr:uid="{00000000-0005-0000-0000-000021600000}"/>
    <cellStyle name="Nota 3 3 3 4" xfId="4309" xr:uid="{00000000-0005-0000-0000-000022600000}"/>
    <cellStyle name="Nota 3 3 3 4 2" xfId="7544" xr:uid="{00000000-0005-0000-0000-000023600000}"/>
    <cellStyle name="Nota 3 3 3 4 2 2" xfId="16697" xr:uid="{00000000-0005-0000-0000-000024600000}"/>
    <cellStyle name="Nota 3 3 3 4 2 3" xfId="23678" xr:uid="{00000000-0005-0000-0000-000025600000}"/>
    <cellStyle name="Nota 3 3 3 4 2 4" xfId="30522" xr:uid="{00000000-0005-0000-0000-000026600000}"/>
    <cellStyle name="Nota 3 3 3 4 2 5" xfId="34472" xr:uid="{00000000-0005-0000-0000-000027600000}"/>
    <cellStyle name="Nota 3 3 3 4 2 6" xfId="38024" xr:uid="{00000000-0005-0000-0000-000028600000}"/>
    <cellStyle name="Nota 3 3 3 4 2 7" xfId="39982" xr:uid="{00000000-0005-0000-0000-000029600000}"/>
    <cellStyle name="Nota 3 3 3 4 3" xfId="13463" xr:uid="{00000000-0005-0000-0000-00002A600000}"/>
    <cellStyle name="Nota 3 3 3 4 4" xfId="20461" xr:uid="{00000000-0005-0000-0000-00002B600000}"/>
    <cellStyle name="Nota 3 3 3 4 5" xfId="15522" xr:uid="{00000000-0005-0000-0000-00002C600000}"/>
    <cellStyle name="Nota 3 3 3 4 6" xfId="26683" xr:uid="{00000000-0005-0000-0000-00002D600000}"/>
    <cellStyle name="Nota 3 3 3 4 7" xfId="22891" xr:uid="{00000000-0005-0000-0000-00002E600000}"/>
    <cellStyle name="Nota 3 3 3 4 8" xfId="33340" xr:uid="{00000000-0005-0000-0000-00002F600000}"/>
    <cellStyle name="Nota 3 3 3 4 9" xfId="37015" xr:uid="{00000000-0005-0000-0000-000030600000}"/>
    <cellStyle name="Nota 3 3 3 5" xfId="4579" xr:uid="{00000000-0005-0000-0000-000031600000}"/>
    <cellStyle name="Nota 3 3 3 5 2" xfId="7545" xr:uid="{00000000-0005-0000-0000-000032600000}"/>
    <cellStyle name="Nota 3 3 3 5 2 2" xfId="16698" xr:uid="{00000000-0005-0000-0000-000033600000}"/>
    <cellStyle name="Nota 3 3 3 5 2 3" xfId="23679" xr:uid="{00000000-0005-0000-0000-000034600000}"/>
    <cellStyle name="Nota 3 3 3 5 2 4" xfId="30523" xr:uid="{00000000-0005-0000-0000-000035600000}"/>
    <cellStyle name="Nota 3 3 3 5 2 5" xfId="34473" xr:uid="{00000000-0005-0000-0000-000036600000}"/>
    <cellStyle name="Nota 3 3 3 5 2 6" xfId="38025" xr:uid="{00000000-0005-0000-0000-000037600000}"/>
    <cellStyle name="Nota 3 3 3 5 2 7" xfId="39983" xr:uid="{00000000-0005-0000-0000-000038600000}"/>
    <cellStyle name="Nota 3 3 3 5 3" xfId="13733" xr:uid="{00000000-0005-0000-0000-000039600000}"/>
    <cellStyle name="Nota 3 3 3 5 4" xfId="20731" xr:uid="{00000000-0005-0000-0000-00003A600000}"/>
    <cellStyle name="Nota 3 3 3 5 5" xfId="24023" xr:uid="{00000000-0005-0000-0000-00003B600000}"/>
    <cellStyle name="Nota 3 3 3 5 6" xfId="18044" xr:uid="{00000000-0005-0000-0000-00003C600000}"/>
    <cellStyle name="Nota 3 3 3 5 7" xfId="24182" xr:uid="{00000000-0005-0000-0000-00003D600000}"/>
    <cellStyle name="Nota 3 3 3 5 8" xfId="32226" xr:uid="{00000000-0005-0000-0000-00003E600000}"/>
    <cellStyle name="Nota 3 3 3 5 9" xfId="35901" xr:uid="{00000000-0005-0000-0000-00003F600000}"/>
    <cellStyle name="Nota 3 3 3 6" xfId="4829" xr:uid="{00000000-0005-0000-0000-000040600000}"/>
    <cellStyle name="Nota 3 3 3 6 2" xfId="7546" xr:uid="{00000000-0005-0000-0000-000041600000}"/>
    <cellStyle name="Nota 3 3 3 6 2 2" xfId="16699" xr:uid="{00000000-0005-0000-0000-000042600000}"/>
    <cellStyle name="Nota 3 3 3 6 2 3" xfId="23680" xr:uid="{00000000-0005-0000-0000-000043600000}"/>
    <cellStyle name="Nota 3 3 3 6 2 4" xfId="30524" xr:uid="{00000000-0005-0000-0000-000044600000}"/>
    <cellStyle name="Nota 3 3 3 6 2 5" xfId="34474" xr:uid="{00000000-0005-0000-0000-000045600000}"/>
    <cellStyle name="Nota 3 3 3 6 2 6" xfId="38026" xr:uid="{00000000-0005-0000-0000-000046600000}"/>
    <cellStyle name="Nota 3 3 3 6 2 7" xfId="39984" xr:uid="{00000000-0005-0000-0000-000047600000}"/>
    <cellStyle name="Nota 3 3 3 6 3" xfId="13983" xr:uid="{00000000-0005-0000-0000-000048600000}"/>
    <cellStyle name="Nota 3 3 3 6 4" xfId="20981" xr:uid="{00000000-0005-0000-0000-000049600000}"/>
    <cellStyle name="Nota 3 3 3 6 5" xfId="27423" xr:uid="{00000000-0005-0000-0000-00004A600000}"/>
    <cellStyle name="Nota 3 3 3 6 6" xfId="24339" xr:uid="{00000000-0005-0000-0000-00004B600000}"/>
    <cellStyle name="Nota 3 3 3 6 7" xfId="25185" xr:uid="{00000000-0005-0000-0000-00004C600000}"/>
    <cellStyle name="Nota 3 3 3 6 8" xfId="32110" xr:uid="{00000000-0005-0000-0000-00004D600000}"/>
    <cellStyle name="Nota 3 3 3 6 9" xfId="35785" xr:uid="{00000000-0005-0000-0000-00004E600000}"/>
    <cellStyle name="Nota 3 3 3 7" xfId="7541" xr:uid="{00000000-0005-0000-0000-00004F600000}"/>
    <cellStyle name="Nota 3 3 3 7 2" xfId="16694" xr:uid="{00000000-0005-0000-0000-000050600000}"/>
    <cellStyle name="Nota 3 3 3 7 3" xfId="23675" xr:uid="{00000000-0005-0000-0000-000051600000}"/>
    <cellStyle name="Nota 3 3 3 7 4" xfId="30519" xr:uid="{00000000-0005-0000-0000-000052600000}"/>
    <cellStyle name="Nota 3 3 3 7 5" xfId="34469" xr:uid="{00000000-0005-0000-0000-000053600000}"/>
    <cellStyle name="Nota 3 3 3 7 6" xfId="38021" xr:uid="{00000000-0005-0000-0000-000054600000}"/>
    <cellStyle name="Nota 3 3 3 7 7" xfId="39979" xr:uid="{00000000-0005-0000-0000-000055600000}"/>
    <cellStyle name="Nota 3 3 3 8" xfId="11255" xr:uid="{00000000-0005-0000-0000-000056600000}"/>
    <cellStyle name="Nota 3 3 3 9" xfId="9436" xr:uid="{00000000-0005-0000-0000-000057600000}"/>
    <cellStyle name="Nota 3 3 4" xfId="2237" xr:uid="{00000000-0005-0000-0000-000058600000}"/>
    <cellStyle name="Nota 3 3 4 10" xfId="23227" xr:uid="{00000000-0005-0000-0000-000059600000}"/>
    <cellStyle name="Nota 3 3 4 11" xfId="19794" xr:uid="{00000000-0005-0000-0000-00005A600000}"/>
    <cellStyle name="Nota 3 3 4 12" xfId="30208" xr:uid="{00000000-0005-0000-0000-00005B600000}"/>
    <cellStyle name="Nota 3 3 4 13" xfId="34183" xr:uid="{00000000-0005-0000-0000-00005C600000}"/>
    <cellStyle name="Nota 3 3 4 14" xfId="37745" xr:uid="{00000000-0005-0000-0000-00005D600000}"/>
    <cellStyle name="Nota 3 3 4 2" xfId="2637" xr:uid="{00000000-0005-0000-0000-00005E600000}"/>
    <cellStyle name="Nota 3 3 4 2 2" xfId="7548" xr:uid="{00000000-0005-0000-0000-00005F600000}"/>
    <cellStyle name="Nota 3 3 4 2 2 2" xfId="16701" xr:uid="{00000000-0005-0000-0000-000060600000}"/>
    <cellStyle name="Nota 3 3 4 2 2 3" xfId="23682" xr:uid="{00000000-0005-0000-0000-000061600000}"/>
    <cellStyle name="Nota 3 3 4 2 2 4" xfId="30526" xr:uid="{00000000-0005-0000-0000-000062600000}"/>
    <cellStyle name="Nota 3 3 4 2 2 5" xfId="34476" xr:uid="{00000000-0005-0000-0000-000063600000}"/>
    <cellStyle name="Nota 3 3 4 2 2 6" xfId="38028" xr:uid="{00000000-0005-0000-0000-000064600000}"/>
    <cellStyle name="Nota 3 3 4 2 2 7" xfId="39986" xr:uid="{00000000-0005-0000-0000-000065600000}"/>
    <cellStyle name="Nota 3 3 4 2 3" xfId="11791" xr:uid="{00000000-0005-0000-0000-000066600000}"/>
    <cellStyle name="Nota 3 3 4 2 4" xfId="18794" xr:uid="{00000000-0005-0000-0000-000067600000}"/>
    <cellStyle name="Nota 3 3 4 2 5" xfId="17923" xr:uid="{00000000-0005-0000-0000-000068600000}"/>
    <cellStyle name="Nota 3 3 4 2 6" xfId="25057" xr:uid="{00000000-0005-0000-0000-000069600000}"/>
    <cellStyle name="Nota 3 3 4 2 7" xfId="21281" xr:uid="{00000000-0005-0000-0000-00006A600000}"/>
    <cellStyle name="Nota 3 3 4 2 8" xfId="25900" xr:uid="{00000000-0005-0000-0000-00006B600000}"/>
    <cellStyle name="Nota 3 3 4 2 9" xfId="19585" xr:uid="{00000000-0005-0000-0000-00006C600000}"/>
    <cellStyle name="Nota 3 3 4 3" xfId="3919" xr:uid="{00000000-0005-0000-0000-00006D600000}"/>
    <cellStyle name="Nota 3 3 4 3 2" xfId="7549" xr:uid="{00000000-0005-0000-0000-00006E600000}"/>
    <cellStyle name="Nota 3 3 4 3 2 2" xfId="16702" xr:uid="{00000000-0005-0000-0000-00006F600000}"/>
    <cellStyle name="Nota 3 3 4 3 2 3" xfId="23683" xr:uid="{00000000-0005-0000-0000-000070600000}"/>
    <cellStyle name="Nota 3 3 4 3 2 4" xfId="30527" xr:uid="{00000000-0005-0000-0000-000071600000}"/>
    <cellStyle name="Nota 3 3 4 3 2 5" xfId="34477" xr:uid="{00000000-0005-0000-0000-000072600000}"/>
    <cellStyle name="Nota 3 3 4 3 2 6" xfId="38029" xr:uid="{00000000-0005-0000-0000-000073600000}"/>
    <cellStyle name="Nota 3 3 4 3 2 7" xfId="39987" xr:uid="{00000000-0005-0000-0000-000074600000}"/>
    <cellStyle name="Nota 3 3 4 3 3" xfId="13073" xr:uid="{00000000-0005-0000-0000-000075600000}"/>
    <cellStyle name="Nota 3 3 4 3 4" xfId="20071" xr:uid="{00000000-0005-0000-0000-000076600000}"/>
    <cellStyle name="Nota 3 3 4 3 5" xfId="22466" xr:uid="{00000000-0005-0000-0000-000077600000}"/>
    <cellStyle name="Nota 3 3 4 3 6" xfId="22725" xr:uid="{00000000-0005-0000-0000-000078600000}"/>
    <cellStyle name="Nota 3 3 4 3 7" xfId="18078" xr:uid="{00000000-0005-0000-0000-000079600000}"/>
    <cellStyle name="Nota 3 3 4 3 8" xfId="33467" xr:uid="{00000000-0005-0000-0000-00007A600000}"/>
    <cellStyle name="Nota 3 3 4 3 9" xfId="37140" xr:uid="{00000000-0005-0000-0000-00007B600000}"/>
    <cellStyle name="Nota 3 3 4 4" xfId="4357" xr:uid="{00000000-0005-0000-0000-00007C600000}"/>
    <cellStyle name="Nota 3 3 4 4 2" xfId="7550" xr:uid="{00000000-0005-0000-0000-00007D600000}"/>
    <cellStyle name="Nota 3 3 4 4 2 2" xfId="16703" xr:uid="{00000000-0005-0000-0000-00007E600000}"/>
    <cellStyle name="Nota 3 3 4 4 2 3" xfId="23684" xr:uid="{00000000-0005-0000-0000-00007F600000}"/>
    <cellStyle name="Nota 3 3 4 4 2 4" xfId="30528" xr:uid="{00000000-0005-0000-0000-000080600000}"/>
    <cellStyle name="Nota 3 3 4 4 2 5" xfId="34478" xr:uid="{00000000-0005-0000-0000-000081600000}"/>
    <cellStyle name="Nota 3 3 4 4 2 6" xfId="38030" xr:uid="{00000000-0005-0000-0000-000082600000}"/>
    <cellStyle name="Nota 3 3 4 4 2 7" xfId="39988" xr:uid="{00000000-0005-0000-0000-000083600000}"/>
    <cellStyle name="Nota 3 3 4 4 3" xfId="13511" xr:uid="{00000000-0005-0000-0000-000084600000}"/>
    <cellStyle name="Nota 3 3 4 4 4" xfId="20509" xr:uid="{00000000-0005-0000-0000-000085600000}"/>
    <cellStyle name="Nota 3 3 4 4 5" xfId="17738" xr:uid="{00000000-0005-0000-0000-000086600000}"/>
    <cellStyle name="Nota 3 3 4 4 6" xfId="26693" xr:uid="{00000000-0005-0000-0000-000087600000}"/>
    <cellStyle name="Nota 3 3 4 4 7" xfId="29351" xr:uid="{00000000-0005-0000-0000-000088600000}"/>
    <cellStyle name="Nota 3 3 4 4 8" xfId="9955" xr:uid="{00000000-0005-0000-0000-000089600000}"/>
    <cellStyle name="Nota 3 3 4 4 9" xfId="29582" xr:uid="{00000000-0005-0000-0000-00008A600000}"/>
    <cellStyle name="Nota 3 3 4 5" xfId="4611" xr:uid="{00000000-0005-0000-0000-00008B600000}"/>
    <cellStyle name="Nota 3 3 4 5 2" xfId="7551" xr:uid="{00000000-0005-0000-0000-00008C600000}"/>
    <cellStyle name="Nota 3 3 4 5 2 2" xfId="16704" xr:uid="{00000000-0005-0000-0000-00008D600000}"/>
    <cellStyle name="Nota 3 3 4 5 2 3" xfId="23685" xr:uid="{00000000-0005-0000-0000-00008E600000}"/>
    <cellStyle name="Nota 3 3 4 5 2 4" xfId="30529" xr:uid="{00000000-0005-0000-0000-00008F600000}"/>
    <cellStyle name="Nota 3 3 4 5 2 5" xfId="34479" xr:uid="{00000000-0005-0000-0000-000090600000}"/>
    <cellStyle name="Nota 3 3 4 5 2 6" xfId="38031" xr:uid="{00000000-0005-0000-0000-000091600000}"/>
    <cellStyle name="Nota 3 3 4 5 2 7" xfId="39989" xr:uid="{00000000-0005-0000-0000-000092600000}"/>
    <cellStyle name="Nota 3 3 4 5 3" xfId="13765" xr:uid="{00000000-0005-0000-0000-000093600000}"/>
    <cellStyle name="Nota 3 3 4 5 4" xfId="20763" xr:uid="{00000000-0005-0000-0000-000094600000}"/>
    <cellStyle name="Nota 3 3 4 5 5" xfId="27531" xr:uid="{00000000-0005-0000-0000-000095600000}"/>
    <cellStyle name="Nota 3 3 4 5 6" xfId="29252" xr:uid="{00000000-0005-0000-0000-000096600000}"/>
    <cellStyle name="Nota 3 3 4 5 7" xfId="25564" xr:uid="{00000000-0005-0000-0000-000097600000}"/>
    <cellStyle name="Nota 3 3 4 5 8" xfId="31772" xr:uid="{00000000-0005-0000-0000-000098600000}"/>
    <cellStyle name="Nota 3 3 4 5 9" xfId="35452" xr:uid="{00000000-0005-0000-0000-000099600000}"/>
    <cellStyle name="Nota 3 3 4 6" xfId="4857" xr:uid="{00000000-0005-0000-0000-00009A600000}"/>
    <cellStyle name="Nota 3 3 4 6 2" xfId="7552" xr:uid="{00000000-0005-0000-0000-00009B600000}"/>
    <cellStyle name="Nota 3 3 4 6 2 2" xfId="16705" xr:uid="{00000000-0005-0000-0000-00009C600000}"/>
    <cellStyle name="Nota 3 3 4 6 2 3" xfId="23686" xr:uid="{00000000-0005-0000-0000-00009D600000}"/>
    <cellStyle name="Nota 3 3 4 6 2 4" xfId="30530" xr:uid="{00000000-0005-0000-0000-00009E600000}"/>
    <cellStyle name="Nota 3 3 4 6 2 5" xfId="34480" xr:uid="{00000000-0005-0000-0000-00009F600000}"/>
    <cellStyle name="Nota 3 3 4 6 2 6" xfId="38032" xr:uid="{00000000-0005-0000-0000-0000A0600000}"/>
    <cellStyle name="Nota 3 3 4 6 2 7" xfId="39990" xr:uid="{00000000-0005-0000-0000-0000A1600000}"/>
    <cellStyle name="Nota 3 3 4 6 3" xfId="14011" xr:uid="{00000000-0005-0000-0000-0000A2600000}"/>
    <cellStyle name="Nota 3 3 4 6 4" xfId="21009" xr:uid="{00000000-0005-0000-0000-0000A3600000}"/>
    <cellStyle name="Nota 3 3 4 6 5" xfId="24803" xr:uid="{00000000-0005-0000-0000-0000A4600000}"/>
    <cellStyle name="Nota 3 3 4 6 6" xfId="29278" xr:uid="{00000000-0005-0000-0000-0000A5600000}"/>
    <cellStyle name="Nota 3 3 4 6 7" xfId="17298" xr:uid="{00000000-0005-0000-0000-0000A6600000}"/>
    <cellStyle name="Nota 3 3 4 6 8" xfId="35581" xr:uid="{00000000-0005-0000-0000-0000A7600000}"/>
    <cellStyle name="Nota 3 3 4 6 9" xfId="38492" xr:uid="{00000000-0005-0000-0000-0000A8600000}"/>
    <cellStyle name="Nota 3 3 4 7" xfId="7547" xr:uid="{00000000-0005-0000-0000-0000A9600000}"/>
    <cellStyle name="Nota 3 3 4 7 2" xfId="16700" xr:uid="{00000000-0005-0000-0000-0000AA600000}"/>
    <cellStyle name="Nota 3 3 4 7 3" xfId="23681" xr:uid="{00000000-0005-0000-0000-0000AB600000}"/>
    <cellStyle name="Nota 3 3 4 7 4" xfId="30525" xr:uid="{00000000-0005-0000-0000-0000AC600000}"/>
    <cellStyle name="Nota 3 3 4 7 5" xfId="34475" xr:uid="{00000000-0005-0000-0000-0000AD600000}"/>
    <cellStyle name="Nota 3 3 4 7 6" xfId="38027" xr:uid="{00000000-0005-0000-0000-0000AE600000}"/>
    <cellStyle name="Nota 3 3 4 7 7" xfId="39985" xr:uid="{00000000-0005-0000-0000-0000AF600000}"/>
    <cellStyle name="Nota 3 3 4 8" xfId="11391" xr:uid="{00000000-0005-0000-0000-0000B0600000}"/>
    <cellStyle name="Nota 3 3 4 9" xfId="18394" xr:uid="{00000000-0005-0000-0000-0000B1600000}"/>
    <cellStyle name="Nota 3 3 5" xfId="1759" xr:uid="{00000000-0005-0000-0000-0000B2600000}"/>
    <cellStyle name="Nota 3 3 5 10" xfId="17445" xr:uid="{00000000-0005-0000-0000-0000B3600000}"/>
    <cellStyle name="Nota 3 3 5 11" xfId="19488" xr:uid="{00000000-0005-0000-0000-0000B4600000}"/>
    <cellStyle name="Nota 3 3 5 12" xfId="19559" xr:uid="{00000000-0005-0000-0000-0000B5600000}"/>
    <cellStyle name="Nota 3 3 5 13" xfId="34878" xr:uid="{00000000-0005-0000-0000-0000B6600000}"/>
    <cellStyle name="Nota 3 3 5 14" xfId="38362" xr:uid="{00000000-0005-0000-0000-0000B7600000}"/>
    <cellStyle name="Nota 3 3 5 2" xfId="2530" xr:uid="{00000000-0005-0000-0000-0000B8600000}"/>
    <cellStyle name="Nota 3 3 5 2 2" xfId="7554" xr:uid="{00000000-0005-0000-0000-0000B9600000}"/>
    <cellStyle name="Nota 3 3 5 2 2 2" xfId="16707" xr:uid="{00000000-0005-0000-0000-0000BA600000}"/>
    <cellStyle name="Nota 3 3 5 2 2 3" xfId="23688" xr:uid="{00000000-0005-0000-0000-0000BB600000}"/>
    <cellStyle name="Nota 3 3 5 2 2 4" xfId="30532" xr:uid="{00000000-0005-0000-0000-0000BC600000}"/>
    <cellStyle name="Nota 3 3 5 2 2 5" xfId="34482" xr:uid="{00000000-0005-0000-0000-0000BD600000}"/>
    <cellStyle name="Nota 3 3 5 2 2 6" xfId="38034" xr:uid="{00000000-0005-0000-0000-0000BE600000}"/>
    <cellStyle name="Nota 3 3 5 2 2 7" xfId="39992" xr:uid="{00000000-0005-0000-0000-0000BF600000}"/>
    <cellStyle name="Nota 3 3 5 2 3" xfId="11684" xr:uid="{00000000-0005-0000-0000-0000C0600000}"/>
    <cellStyle name="Nota 3 3 5 2 4" xfId="18687" xr:uid="{00000000-0005-0000-0000-0000C1600000}"/>
    <cellStyle name="Nota 3 3 5 2 5" xfId="19604" xr:uid="{00000000-0005-0000-0000-0000C2600000}"/>
    <cellStyle name="Nota 3 3 5 2 6" xfId="25374" xr:uid="{00000000-0005-0000-0000-0000C3600000}"/>
    <cellStyle name="Nota 3 3 5 2 7" xfId="25663" xr:uid="{00000000-0005-0000-0000-0000C4600000}"/>
    <cellStyle name="Nota 3 3 5 2 8" xfId="9559" xr:uid="{00000000-0005-0000-0000-0000C5600000}"/>
    <cellStyle name="Nota 3 3 5 2 9" xfId="34809" xr:uid="{00000000-0005-0000-0000-0000C6600000}"/>
    <cellStyle name="Nota 3 3 5 3" xfId="3690" xr:uid="{00000000-0005-0000-0000-0000C7600000}"/>
    <cellStyle name="Nota 3 3 5 3 2" xfId="7555" xr:uid="{00000000-0005-0000-0000-0000C8600000}"/>
    <cellStyle name="Nota 3 3 5 3 2 2" xfId="16708" xr:uid="{00000000-0005-0000-0000-0000C9600000}"/>
    <cellStyle name="Nota 3 3 5 3 2 3" xfId="23689" xr:uid="{00000000-0005-0000-0000-0000CA600000}"/>
    <cellStyle name="Nota 3 3 5 3 2 4" xfId="30533" xr:uid="{00000000-0005-0000-0000-0000CB600000}"/>
    <cellStyle name="Nota 3 3 5 3 2 5" xfId="34483" xr:uid="{00000000-0005-0000-0000-0000CC600000}"/>
    <cellStyle name="Nota 3 3 5 3 2 6" xfId="38035" xr:uid="{00000000-0005-0000-0000-0000CD600000}"/>
    <cellStyle name="Nota 3 3 5 3 2 7" xfId="39993" xr:uid="{00000000-0005-0000-0000-0000CE600000}"/>
    <cellStyle name="Nota 3 3 5 3 3" xfId="12844" xr:uid="{00000000-0005-0000-0000-0000CF600000}"/>
    <cellStyle name="Nota 3 3 5 3 4" xfId="19843" xr:uid="{00000000-0005-0000-0000-0000D0600000}"/>
    <cellStyle name="Nota 3 3 5 3 5" xfId="22431" xr:uid="{00000000-0005-0000-0000-0000D1600000}"/>
    <cellStyle name="Nota 3 3 5 3 6" xfId="18351" xr:uid="{00000000-0005-0000-0000-0000D2600000}"/>
    <cellStyle name="Nota 3 3 5 3 7" xfId="25890" xr:uid="{00000000-0005-0000-0000-0000D3600000}"/>
    <cellStyle name="Nota 3 3 5 3 8" xfId="30915" xr:uid="{00000000-0005-0000-0000-0000D4600000}"/>
    <cellStyle name="Nota 3 3 5 3 9" xfId="30852" xr:uid="{00000000-0005-0000-0000-0000D5600000}"/>
    <cellStyle name="Nota 3 3 5 4" xfId="4202" xr:uid="{00000000-0005-0000-0000-0000D6600000}"/>
    <cellStyle name="Nota 3 3 5 4 2" xfId="7556" xr:uid="{00000000-0005-0000-0000-0000D7600000}"/>
    <cellStyle name="Nota 3 3 5 4 2 2" xfId="16709" xr:uid="{00000000-0005-0000-0000-0000D8600000}"/>
    <cellStyle name="Nota 3 3 5 4 2 3" xfId="23690" xr:uid="{00000000-0005-0000-0000-0000D9600000}"/>
    <cellStyle name="Nota 3 3 5 4 2 4" xfId="30534" xr:uid="{00000000-0005-0000-0000-0000DA600000}"/>
    <cellStyle name="Nota 3 3 5 4 2 5" xfId="34484" xr:uid="{00000000-0005-0000-0000-0000DB600000}"/>
    <cellStyle name="Nota 3 3 5 4 2 6" xfId="38036" xr:uid="{00000000-0005-0000-0000-0000DC600000}"/>
    <cellStyle name="Nota 3 3 5 4 2 7" xfId="39994" xr:uid="{00000000-0005-0000-0000-0000DD600000}"/>
    <cellStyle name="Nota 3 3 5 4 3" xfId="13356" xr:uid="{00000000-0005-0000-0000-0000DE600000}"/>
    <cellStyle name="Nota 3 3 5 4 4" xfId="20354" xr:uid="{00000000-0005-0000-0000-0000DF600000}"/>
    <cellStyle name="Nota 3 3 5 4 5" xfId="17602" xr:uid="{00000000-0005-0000-0000-0000E0600000}"/>
    <cellStyle name="Nota 3 3 5 4 6" xfId="18294" xr:uid="{00000000-0005-0000-0000-0000E1600000}"/>
    <cellStyle name="Nota 3 3 5 4 7" xfId="18061" xr:uid="{00000000-0005-0000-0000-0000E2600000}"/>
    <cellStyle name="Nota 3 3 5 4 8" xfId="33353" xr:uid="{00000000-0005-0000-0000-0000E3600000}"/>
    <cellStyle name="Nota 3 3 5 4 9" xfId="37028" xr:uid="{00000000-0005-0000-0000-0000E4600000}"/>
    <cellStyle name="Nota 3 3 5 5" xfId="2869" xr:uid="{00000000-0005-0000-0000-0000E5600000}"/>
    <cellStyle name="Nota 3 3 5 5 2" xfId="7557" xr:uid="{00000000-0005-0000-0000-0000E6600000}"/>
    <cellStyle name="Nota 3 3 5 5 2 2" xfId="16710" xr:uid="{00000000-0005-0000-0000-0000E7600000}"/>
    <cellStyle name="Nota 3 3 5 5 2 3" xfId="23691" xr:uid="{00000000-0005-0000-0000-0000E8600000}"/>
    <cellStyle name="Nota 3 3 5 5 2 4" xfId="30535" xr:uid="{00000000-0005-0000-0000-0000E9600000}"/>
    <cellStyle name="Nota 3 3 5 5 2 5" xfId="34485" xr:uid="{00000000-0005-0000-0000-0000EA600000}"/>
    <cellStyle name="Nota 3 3 5 5 2 6" xfId="38037" xr:uid="{00000000-0005-0000-0000-0000EB600000}"/>
    <cellStyle name="Nota 3 3 5 5 2 7" xfId="39995" xr:uid="{00000000-0005-0000-0000-0000EC600000}"/>
    <cellStyle name="Nota 3 3 5 5 3" xfId="12023" xr:uid="{00000000-0005-0000-0000-0000ED600000}"/>
    <cellStyle name="Nota 3 3 5 5 4" xfId="19026" xr:uid="{00000000-0005-0000-0000-0000EE600000}"/>
    <cellStyle name="Nota 3 3 5 5 5" xfId="24656" xr:uid="{00000000-0005-0000-0000-0000EF600000}"/>
    <cellStyle name="Nota 3 3 5 5 6" xfId="29127" xr:uid="{00000000-0005-0000-0000-0000F0600000}"/>
    <cellStyle name="Nota 3 3 5 5 7" xfId="29899" xr:uid="{00000000-0005-0000-0000-0000F1600000}"/>
    <cellStyle name="Nota 3 3 5 5 8" xfId="33876" xr:uid="{00000000-0005-0000-0000-0000F2600000}"/>
    <cellStyle name="Nota 3 3 5 5 9" xfId="37438" xr:uid="{00000000-0005-0000-0000-0000F3600000}"/>
    <cellStyle name="Nota 3 3 5 6" xfId="2849" xr:uid="{00000000-0005-0000-0000-0000F4600000}"/>
    <cellStyle name="Nota 3 3 5 6 2" xfId="7558" xr:uid="{00000000-0005-0000-0000-0000F5600000}"/>
    <cellStyle name="Nota 3 3 5 6 2 2" xfId="16711" xr:uid="{00000000-0005-0000-0000-0000F6600000}"/>
    <cellStyle name="Nota 3 3 5 6 2 3" xfId="23692" xr:uid="{00000000-0005-0000-0000-0000F7600000}"/>
    <cellStyle name="Nota 3 3 5 6 2 4" xfId="30536" xr:uid="{00000000-0005-0000-0000-0000F8600000}"/>
    <cellStyle name="Nota 3 3 5 6 2 5" xfId="34486" xr:uid="{00000000-0005-0000-0000-0000F9600000}"/>
    <cellStyle name="Nota 3 3 5 6 2 6" xfId="38038" xr:uid="{00000000-0005-0000-0000-0000FA600000}"/>
    <cellStyle name="Nota 3 3 5 6 2 7" xfId="39996" xr:uid="{00000000-0005-0000-0000-0000FB600000}"/>
    <cellStyle name="Nota 3 3 5 6 3" xfId="12003" xr:uid="{00000000-0005-0000-0000-0000FC600000}"/>
    <cellStyle name="Nota 3 3 5 6 4" xfId="19006" xr:uid="{00000000-0005-0000-0000-0000FD600000}"/>
    <cellStyle name="Nota 3 3 5 6 5" xfId="17750" xr:uid="{00000000-0005-0000-0000-0000FE600000}"/>
    <cellStyle name="Nota 3 3 5 6 6" xfId="17576" xr:uid="{00000000-0005-0000-0000-0000FF600000}"/>
    <cellStyle name="Nota 3 3 5 6 7" xfId="29909" xr:uid="{00000000-0005-0000-0000-000000610000}"/>
    <cellStyle name="Nota 3 3 5 6 8" xfId="33870" xr:uid="{00000000-0005-0000-0000-000001610000}"/>
    <cellStyle name="Nota 3 3 5 6 9" xfId="37432" xr:uid="{00000000-0005-0000-0000-000002610000}"/>
    <cellStyle name="Nota 3 3 5 7" xfId="7553" xr:uid="{00000000-0005-0000-0000-000003610000}"/>
    <cellStyle name="Nota 3 3 5 7 2" xfId="16706" xr:uid="{00000000-0005-0000-0000-000004610000}"/>
    <cellStyle name="Nota 3 3 5 7 3" xfId="23687" xr:uid="{00000000-0005-0000-0000-000005610000}"/>
    <cellStyle name="Nota 3 3 5 7 4" xfId="30531" xr:uid="{00000000-0005-0000-0000-000006610000}"/>
    <cellStyle name="Nota 3 3 5 7 5" xfId="34481" xr:uid="{00000000-0005-0000-0000-000007610000}"/>
    <cellStyle name="Nota 3 3 5 7 6" xfId="38033" xr:uid="{00000000-0005-0000-0000-000008610000}"/>
    <cellStyle name="Nota 3 3 5 7 7" xfId="39991" xr:uid="{00000000-0005-0000-0000-000009610000}"/>
    <cellStyle name="Nota 3 3 5 8" xfId="10913" xr:uid="{00000000-0005-0000-0000-00000A610000}"/>
    <cellStyle name="Nota 3 3 5 9" xfId="9244" xr:uid="{00000000-0005-0000-0000-00000B610000}"/>
    <cellStyle name="Nota 3 3 6" xfId="1645" xr:uid="{00000000-0005-0000-0000-00000C610000}"/>
    <cellStyle name="Nota 3 3 6 10" xfId="28902" xr:uid="{00000000-0005-0000-0000-00000D610000}"/>
    <cellStyle name="Nota 3 3 6 11" xfId="31000" xr:uid="{00000000-0005-0000-0000-00000E610000}"/>
    <cellStyle name="Nota 3 3 6 12" xfId="34921" xr:uid="{00000000-0005-0000-0000-00000F610000}"/>
    <cellStyle name="Nota 3 3 6 13" xfId="38384" xr:uid="{00000000-0005-0000-0000-000010610000}"/>
    <cellStyle name="Nota 3 3 6 2" xfId="3522" xr:uid="{00000000-0005-0000-0000-000011610000}"/>
    <cellStyle name="Nota 3 3 6 2 2" xfId="7560" xr:uid="{00000000-0005-0000-0000-000012610000}"/>
    <cellStyle name="Nota 3 3 6 2 2 2" xfId="16713" xr:uid="{00000000-0005-0000-0000-000013610000}"/>
    <cellStyle name="Nota 3 3 6 2 2 3" xfId="23694" xr:uid="{00000000-0005-0000-0000-000014610000}"/>
    <cellStyle name="Nota 3 3 6 2 2 4" xfId="30538" xr:uid="{00000000-0005-0000-0000-000015610000}"/>
    <cellStyle name="Nota 3 3 6 2 2 5" xfId="34488" xr:uid="{00000000-0005-0000-0000-000016610000}"/>
    <cellStyle name="Nota 3 3 6 2 2 6" xfId="38040" xr:uid="{00000000-0005-0000-0000-000017610000}"/>
    <cellStyle name="Nota 3 3 6 2 2 7" xfId="39998" xr:uid="{00000000-0005-0000-0000-000018610000}"/>
    <cellStyle name="Nota 3 3 6 2 3" xfId="12676" xr:uid="{00000000-0005-0000-0000-000019610000}"/>
    <cellStyle name="Nota 3 3 6 2 4" xfId="19677" xr:uid="{00000000-0005-0000-0000-00001A610000}"/>
    <cellStyle name="Nota 3 3 6 2 5" xfId="9300" xr:uid="{00000000-0005-0000-0000-00001B610000}"/>
    <cellStyle name="Nota 3 3 6 2 6" xfId="25427" xr:uid="{00000000-0005-0000-0000-00001C610000}"/>
    <cellStyle name="Nota 3 3 6 2 7" xfId="29614" xr:uid="{00000000-0005-0000-0000-00001D610000}"/>
    <cellStyle name="Nota 3 3 6 2 8" xfId="33601" xr:uid="{00000000-0005-0000-0000-00001E610000}"/>
    <cellStyle name="Nota 3 3 6 2 9" xfId="37263" xr:uid="{00000000-0005-0000-0000-00001F610000}"/>
    <cellStyle name="Nota 3 3 6 3" xfId="4118" xr:uid="{00000000-0005-0000-0000-000020610000}"/>
    <cellStyle name="Nota 3 3 6 3 2" xfId="7561" xr:uid="{00000000-0005-0000-0000-000021610000}"/>
    <cellStyle name="Nota 3 3 6 3 2 2" xfId="16714" xr:uid="{00000000-0005-0000-0000-000022610000}"/>
    <cellStyle name="Nota 3 3 6 3 2 3" xfId="23695" xr:uid="{00000000-0005-0000-0000-000023610000}"/>
    <cellStyle name="Nota 3 3 6 3 2 4" xfId="30539" xr:uid="{00000000-0005-0000-0000-000024610000}"/>
    <cellStyle name="Nota 3 3 6 3 2 5" xfId="34489" xr:uid="{00000000-0005-0000-0000-000025610000}"/>
    <cellStyle name="Nota 3 3 6 3 2 6" xfId="38041" xr:uid="{00000000-0005-0000-0000-000026610000}"/>
    <cellStyle name="Nota 3 3 6 3 2 7" xfId="39999" xr:uid="{00000000-0005-0000-0000-000027610000}"/>
    <cellStyle name="Nota 3 3 6 3 3" xfId="13272" xr:uid="{00000000-0005-0000-0000-000028610000}"/>
    <cellStyle name="Nota 3 3 6 3 4" xfId="20270" xr:uid="{00000000-0005-0000-0000-000029610000}"/>
    <cellStyle name="Nota 3 3 6 3 5" xfId="17605" xr:uid="{00000000-0005-0000-0000-00002A610000}"/>
    <cellStyle name="Nota 3 3 6 3 6" xfId="29209" xr:uid="{00000000-0005-0000-0000-00002B610000}"/>
    <cellStyle name="Nota 3 3 6 3 7" xfId="19608" xr:uid="{00000000-0005-0000-0000-00002C610000}"/>
    <cellStyle name="Nota 3 3 6 3 8" xfId="33403" xr:uid="{00000000-0005-0000-0000-00002D610000}"/>
    <cellStyle name="Nota 3 3 6 3 9" xfId="37078" xr:uid="{00000000-0005-0000-0000-00002E610000}"/>
    <cellStyle name="Nota 3 3 6 4" xfId="3067" xr:uid="{00000000-0005-0000-0000-00002F610000}"/>
    <cellStyle name="Nota 3 3 6 4 2" xfId="7562" xr:uid="{00000000-0005-0000-0000-000030610000}"/>
    <cellStyle name="Nota 3 3 6 4 2 2" xfId="16715" xr:uid="{00000000-0005-0000-0000-000031610000}"/>
    <cellStyle name="Nota 3 3 6 4 2 3" xfId="23696" xr:uid="{00000000-0005-0000-0000-000032610000}"/>
    <cellStyle name="Nota 3 3 6 4 2 4" xfId="30540" xr:uid="{00000000-0005-0000-0000-000033610000}"/>
    <cellStyle name="Nota 3 3 6 4 2 5" xfId="34490" xr:uid="{00000000-0005-0000-0000-000034610000}"/>
    <cellStyle name="Nota 3 3 6 4 2 6" xfId="38042" xr:uid="{00000000-0005-0000-0000-000035610000}"/>
    <cellStyle name="Nota 3 3 6 4 2 7" xfId="40000" xr:uid="{00000000-0005-0000-0000-000036610000}"/>
    <cellStyle name="Nota 3 3 6 4 3" xfId="12221" xr:uid="{00000000-0005-0000-0000-000037610000}"/>
    <cellStyle name="Nota 3 3 6 4 4" xfId="19224" xr:uid="{00000000-0005-0000-0000-000038610000}"/>
    <cellStyle name="Nota 3 3 6 4 5" xfId="23356" xr:uid="{00000000-0005-0000-0000-000039610000}"/>
    <cellStyle name="Nota 3 3 6 4 6" xfId="23096" xr:uid="{00000000-0005-0000-0000-00003A610000}"/>
    <cellStyle name="Nota 3 3 6 4 7" xfId="28473" xr:uid="{00000000-0005-0000-0000-00003B610000}"/>
    <cellStyle name="Nota 3 3 6 4 8" xfId="31574" xr:uid="{00000000-0005-0000-0000-00003C610000}"/>
    <cellStyle name="Nota 3 3 6 4 9" xfId="35284" xr:uid="{00000000-0005-0000-0000-00003D610000}"/>
    <cellStyle name="Nota 3 3 6 5" xfId="4188" xr:uid="{00000000-0005-0000-0000-00003E610000}"/>
    <cellStyle name="Nota 3 3 6 5 2" xfId="7563" xr:uid="{00000000-0005-0000-0000-00003F610000}"/>
    <cellStyle name="Nota 3 3 6 5 2 2" xfId="16716" xr:uid="{00000000-0005-0000-0000-000040610000}"/>
    <cellStyle name="Nota 3 3 6 5 2 3" xfId="23697" xr:uid="{00000000-0005-0000-0000-000041610000}"/>
    <cellStyle name="Nota 3 3 6 5 2 4" xfId="30541" xr:uid="{00000000-0005-0000-0000-000042610000}"/>
    <cellStyle name="Nota 3 3 6 5 2 5" xfId="34491" xr:uid="{00000000-0005-0000-0000-000043610000}"/>
    <cellStyle name="Nota 3 3 6 5 2 6" xfId="38043" xr:uid="{00000000-0005-0000-0000-000044610000}"/>
    <cellStyle name="Nota 3 3 6 5 2 7" xfId="40001" xr:uid="{00000000-0005-0000-0000-000045610000}"/>
    <cellStyle name="Nota 3 3 6 5 3" xfId="13342" xr:uid="{00000000-0005-0000-0000-000046610000}"/>
    <cellStyle name="Nota 3 3 6 5 4" xfId="20340" xr:uid="{00000000-0005-0000-0000-000047610000}"/>
    <cellStyle name="Nota 3 3 6 5 5" xfId="27738" xr:uid="{00000000-0005-0000-0000-000048610000}"/>
    <cellStyle name="Nota 3 3 6 5 6" xfId="9634" xr:uid="{00000000-0005-0000-0000-000049610000}"/>
    <cellStyle name="Nota 3 3 6 5 7" xfId="27269" xr:uid="{00000000-0005-0000-0000-00004A610000}"/>
    <cellStyle name="Nota 3 3 6 5 8" xfId="33376" xr:uid="{00000000-0005-0000-0000-00004B610000}"/>
    <cellStyle name="Nota 3 3 6 5 9" xfId="37051" xr:uid="{00000000-0005-0000-0000-00004C610000}"/>
    <cellStyle name="Nota 3 3 6 6" xfId="7559" xr:uid="{00000000-0005-0000-0000-00004D610000}"/>
    <cellStyle name="Nota 3 3 6 6 2" xfId="16712" xr:uid="{00000000-0005-0000-0000-00004E610000}"/>
    <cellStyle name="Nota 3 3 6 6 3" xfId="23693" xr:uid="{00000000-0005-0000-0000-00004F610000}"/>
    <cellStyle name="Nota 3 3 6 6 4" xfId="30537" xr:uid="{00000000-0005-0000-0000-000050610000}"/>
    <cellStyle name="Nota 3 3 6 6 5" xfId="34487" xr:uid="{00000000-0005-0000-0000-000051610000}"/>
    <cellStyle name="Nota 3 3 6 6 6" xfId="38039" xr:uid="{00000000-0005-0000-0000-000052610000}"/>
    <cellStyle name="Nota 3 3 6 6 7" xfId="39997" xr:uid="{00000000-0005-0000-0000-000053610000}"/>
    <cellStyle name="Nota 3 3 6 7" xfId="10799" xr:uid="{00000000-0005-0000-0000-000054610000}"/>
    <cellStyle name="Nota 3 3 6 8" xfId="9773" xr:uid="{00000000-0005-0000-0000-000055610000}"/>
    <cellStyle name="Nota 3 3 6 9" xfId="24472" xr:uid="{00000000-0005-0000-0000-000056610000}"/>
    <cellStyle name="Nota 3 3 7" xfId="2473" xr:uid="{00000000-0005-0000-0000-000057610000}"/>
    <cellStyle name="Nota 3 3 7 2" xfId="7564" xr:uid="{00000000-0005-0000-0000-000058610000}"/>
    <cellStyle name="Nota 3 3 7 2 2" xfId="16717" xr:uid="{00000000-0005-0000-0000-000059610000}"/>
    <cellStyle name="Nota 3 3 7 2 3" xfId="23698" xr:uid="{00000000-0005-0000-0000-00005A610000}"/>
    <cellStyle name="Nota 3 3 7 2 4" xfId="30542" xr:uid="{00000000-0005-0000-0000-00005B610000}"/>
    <cellStyle name="Nota 3 3 7 2 5" xfId="34492" xr:uid="{00000000-0005-0000-0000-00005C610000}"/>
    <cellStyle name="Nota 3 3 7 2 6" xfId="38044" xr:uid="{00000000-0005-0000-0000-00005D610000}"/>
    <cellStyle name="Nota 3 3 7 2 7" xfId="40002" xr:uid="{00000000-0005-0000-0000-00005E610000}"/>
    <cellStyle name="Nota 3 3 7 3" xfId="11627" xr:uid="{00000000-0005-0000-0000-00005F610000}"/>
    <cellStyle name="Nota 3 3 7 4" xfId="18630" xr:uid="{00000000-0005-0000-0000-000060610000}"/>
    <cellStyle name="Nota 3 3 7 5" xfId="25473" xr:uid="{00000000-0005-0000-0000-000061610000}"/>
    <cellStyle name="Nota 3 3 7 6" xfId="26206" xr:uid="{00000000-0005-0000-0000-000062610000}"/>
    <cellStyle name="Nota 3 3 7 7" xfId="29096" xr:uid="{00000000-0005-0000-0000-000063610000}"/>
    <cellStyle name="Nota 3 3 7 8" xfId="30876" xr:uid="{00000000-0005-0000-0000-000064610000}"/>
    <cellStyle name="Nota 3 3 7 9" xfId="30856" xr:uid="{00000000-0005-0000-0000-000065610000}"/>
    <cellStyle name="Nota 3 3 8" xfId="3051" xr:uid="{00000000-0005-0000-0000-000066610000}"/>
    <cellStyle name="Nota 3 3 8 2" xfId="7565" xr:uid="{00000000-0005-0000-0000-000067610000}"/>
    <cellStyle name="Nota 3 3 8 2 2" xfId="16718" xr:uid="{00000000-0005-0000-0000-000068610000}"/>
    <cellStyle name="Nota 3 3 8 2 3" xfId="23699" xr:uid="{00000000-0005-0000-0000-000069610000}"/>
    <cellStyle name="Nota 3 3 8 2 4" xfId="30543" xr:uid="{00000000-0005-0000-0000-00006A610000}"/>
    <cellStyle name="Nota 3 3 8 2 5" xfId="34493" xr:uid="{00000000-0005-0000-0000-00006B610000}"/>
    <cellStyle name="Nota 3 3 8 2 6" xfId="38045" xr:uid="{00000000-0005-0000-0000-00006C610000}"/>
    <cellStyle name="Nota 3 3 8 2 7" xfId="40003" xr:uid="{00000000-0005-0000-0000-00006D610000}"/>
    <cellStyle name="Nota 3 3 8 3" xfId="12205" xr:uid="{00000000-0005-0000-0000-00006E610000}"/>
    <cellStyle name="Nota 3 3 8 4" xfId="19208" xr:uid="{00000000-0005-0000-0000-00006F610000}"/>
    <cellStyle name="Nota 3 3 8 5" xfId="28287" xr:uid="{00000000-0005-0000-0000-000070610000}"/>
    <cellStyle name="Nota 3 3 8 6" xfId="26411" xr:uid="{00000000-0005-0000-0000-000071610000}"/>
    <cellStyle name="Nota 3 3 8 7" xfId="28986" xr:uid="{00000000-0005-0000-0000-000072610000}"/>
    <cellStyle name="Nota 3 3 8 8" xfId="33786" xr:uid="{00000000-0005-0000-0000-000073610000}"/>
    <cellStyle name="Nota 3 3 8 9" xfId="37348" xr:uid="{00000000-0005-0000-0000-000074610000}"/>
    <cellStyle name="Nota 3 3 9" xfId="3026" xr:uid="{00000000-0005-0000-0000-000075610000}"/>
    <cellStyle name="Nota 3 3 9 2" xfId="7566" xr:uid="{00000000-0005-0000-0000-000076610000}"/>
    <cellStyle name="Nota 3 3 9 2 2" xfId="16719" xr:uid="{00000000-0005-0000-0000-000077610000}"/>
    <cellStyle name="Nota 3 3 9 2 3" xfId="23700" xr:uid="{00000000-0005-0000-0000-000078610000}"/>
    <cellStyle name="Nota 3 3 9 2 4" xfId="30544" xr:uid="{00000000-0005-0000-0000-000079610000}"/>
    <cellStyle name="Nota 3 3 9 2 5" xfId="34494" xr:uid="{00000000-0005-0000-0000-00007A610000}"/>
    <cellStyle name="Nota 3 3 9 2 6" xfId="38046" xr:uid="{00000000-0005-0000-0000-00007B610000}"/>
    <cellStyle name="Nota 3 3 9 2 7" xfId="40004" xr:uid="{00000000-0005-0000-0000-00007C610000}"/>
    <cellStyle name="Nota 3 3 9 3" xfId="12180" xr:uid="{00000000-0005-0000-0000-00007D610000}"/>
    <cellStyle name="Nota 3 3 9 4" xfId="19183" xr:uid="{00000000-0005-0000-0000-00007E610000}"/>
    <cellStyle name="Nota 3 3 9 5" xfId="17386" xr:uid="{00000000-0005-0000-0000-00007F610000}"/>
    <cellStyle name="Nota 3 3 9 6" xfId="28501" xr:uid="{00000000-0005-0000-0000-000080610000}"/>
    <cellStyle name="Nota 3 3 9 7" xfId="29821" xr:uid="{00000000-0005-0000-0000-000081610000}"/>
    <cellStyle name="Nota 3 3 9 8" xfId="33798" xr:uid="{00000000-0005-0000-0000-000082610000}"/>
    <cellStyle name="Nota 3 3 9 9" xfId="37360" xr:uid="{00000000-0005-0000-0000-000083610000}"/>
    <cellStyle name="Nota 3 4" xfId="1165" xr:uid="{00000000-0005-0000-0000-000084610000}"/>
    <cellStyle name="Nota 3 4 10" xfId="25802" xr:uid="{00000000-0005-0000-0000-000085610000}"/>
    <cellStyle name="Nota 3 4 11" xfId="31807" xr:uid="{00000000-0005-0000-0000-000086610000}"/>
    <cellStyle name="Nota 3 4 12" xfId="35480" xr:uid="{00000000-0005-0000-0000-000087610000}"/>
    <cellStyle name="Nota 3 4 2" xfId="2368" xr:uid="{00000000-0005-0000-0000-000088610000}"/>
    <cellStyle name="Nota 3 4 2 10" xfId="19411" xr:uid="{00000000-0005-0000-0000-000089610000}"/>
    <cellStyle name="Nota 3 4 2 11" xfId="26158" xr:uid="{00000000-0005-0000-0000-00008A610000}"/>
    <cellStyle name="Nota 3 4 2 12" xfId="26038" xr:uid="{00000000-0005-0000-0000-00008B610000}"/>
    <cellStyle name="Nota 3 4 2 13" xfId="34123" xr:uid="{00000000-0005-0000-0000-00008C610000}"/>
    <cellStyle name="Nota 3 4 2 14" xfId="37685" xr:uid="{00000000-0005-0000-0000-00008D610000}"/>
    <cellStyle name="Nota 3 4 2 2" xfId="2768" xr:uid="{00000000-0005-0000-0000-00008E610000}"/>
    <cellStyle name="Nota 3 4 2 2 2" xfId="7568" xr:uid="{00000000-0005-0000-0000-00008F610000}"/>
    <cellStyle name="Nota 3 4 2 2 2 2" xfId="16721" xr:uid="{00000000-0005-0000-0000-000090610000}"/>
    <cellStyle name="Nota 3 4 2 2 2 3" xfId="23702" xr:uid="{00000000-0005-0000-0000-000091610000}"/>
    <cellStyle name="Nota 3 4 2 2 2 4" xfId="30546" xr:uid="{00000000-0005-0000-0000-000092610000}"/>
    <cellStyle name="Nota 3 4 2 2 2 5" xfId="34496" xr:uid="{00000000-0005-0000-0000-000093610000}"/>
    <cellStyle name="Nota 3 4 2 2 2 6" xfId="38048" xr:uid="{00000000-0005-0000-0000-000094610000}"/>
    <cellStyle name="Nota 3 4 2 2 2 7" xfId="40006" xr:uid="{00000000-0005-0000-0000-000095610000}"/>
    <cellStyle name="Nota 3 4 2 2 3" xfId="11922" xr:uid="{00000000-0005-0000-0000-000096610000}"/>
    <cellStyle name="Nota 3 4 2 2 4" xfId="18925" xr:uid="{00000000-0005-0000-0000-000097610000}"/>
    <cellStyle name="Nota 3 4 2 2 5" xfId="24641" xr:uid="{00000000-0005-0000-0000-000098610000}"/>
    <cellStyle name="Nota 3 4 2 2 6" xfId="26341" xr:uid="{00000000-0005-0000-0000-000099610000}"/>
    <cellStyle name="Nota 3 4 2 2 7" xfId="9232" xr:uid="{00000000-0005-0000-0000-00009A610000}"/>
    <cellStyle name="Nota 3 4 2 2 8" xfId="9561" xr:uid="{00000000-0005-0000-0000-00009B610000}"/>
    <cellStyle name="Nota 3 4 2 2 9" xfId="31311" xr:uid="{00000000-0005-0000-0000-00009C610000}"/>
    <cellStyle name="Nota 3 4 2 3" xfId="4050" xr:uid="{00000000-0005-0000-0000-00009D610000}"/>
    <cellStyle name="Nota 3 4 2 3 2" xfId="7569" xr:uid="{00000000-0005-0000-0000-00009E610000}"/>
    <cellStyle name="Nota 3 4 2 3 2 2" xfId="16722" xr:uid="{00000000-0005-0000-0000-00009F610000}"/>
    <cellStyle name="Nota 3 4 2 3 2 3" xfId="23703" xr:uid="{00000000-0005-0000-0000-0000A0610000}"/>
    <cellStyle name="Nota 3 4 2 3 2 4" xfId="30547" xr:uid="{00000000-0005-0000-0000-0000A1610000}"/>
    <cellStyle name="Nota 3 4 2 3 2 5" xfId="34497" xr:uid="{00000000-0005-0000-0000-0000A2610000}"/>
    <cellStyle name="Nota 3 4 2 3 2 6" xfId="38049" xr:uid="{00000000-0005-0000-0000-0000A3610000}"/>
    <cellStyle name="Nota 3 4 2 3 2 7" xfId="40007" xr:uid="{00000000-0005-0000-0000-0000A4610000}"/>
    <cellStyle name="Nota 3 4 2 3 3" xfId="13204" xr:uid="{00000000-0005-0000-0000-0000A5610000}"/>
    <cellStyle name="Nota 3 4 2 3 4" xfId="20202" xr:uid="{00000000-0005-0000-0000-0000A6610000}"/>
    <cellStyle name="Nota 3 4 2 3 5" xfId="27806" xr:uid="{00000000-0005-0000-0000-0000A7610000}"/>
    <cellStyle name="Nota 3 4 2 3 6" xfId="28828" xr:uid="{00000000-0005-0000-0000-0000A8610000}"/>
    <cellStyle name="Nota 3 4 2 3 7" xfId="25221" xr:uid="{00000000-0005-0000-0000-0000A9610000}"/>
    <cellStyle name="Nota 3 4 2 3 8" xfId="33439" xr:uid="{00000000-0005-0000-0000-0000AA610000}"/>
    <cellStyle name="Nota 3 4 2 3 9" xfId="37114" xr:uid="{00000000-0005-0000-0000-0000AB610000}"/>
    <cellStyle name="Nota 3 4 2 4" xfId="4488" xr:uid="{00000000-0005-0000-0000-0000AC610000}"/>
    <cellStyle name="Nota 3 4 2 4 2" xfId="7570" xr:uid="{00000000-0005-0000-0000-0000AD610000}"/>
    <cellStyle name="Nota 3 4 2 4 2 2" xfId="16723" xr:uid="{00000000-0005-0000-0000-0000AE610000}"/>
    <cellStyle name="Nota 3 4 2 4 2 3" xfId="23704" xr:uid="{00000000-0005-0000-0000-0000AF610000}"/>
    <cellStyle name="Nota 3 4 2 4 2 4" xfId="30548" xr:uid="{00000000-0005-0000-0000-0000B0610000}"/>
    <cellStyle name="Nota 3 4 2 4 2 5" xfId="34498" xr:uid="{00000000-0005-0000-0000-0000B1610000}"/>
    <cellStyle name="Nota 3 4 2 4 2 6" xfId="38050" xr:uid="{00000000-0005-0000-0000-0000B2610000}"/>
    <cellStyle name="Nota 3 4 2 4 2 7" xfId="40008" xr:uid="{00000000-0005-0000-0000-0000B3610000}"/>
    <cellStyle name="Nota 3 4 2 4 3" xfId="13642" xr:uid="{00000000-0005-0000-0000-0000B4610000}"/>
    <cellStyle name="Nota 3 4 2 4 4" xfId="20640" xr:uid="{00000000-0005-0000-0000-0000B5610000}"/>
    <cellStyle name="Nota 3 4 2 4 5" xfId="27592" xr:uid="{00000000-0005-0000-0000-0000B6610000}"/>
    <cellStyle name="Nota 3 4 2 4 6" xfId="25369" xr:uid="{00000000-0005-0000-0000-0000B7610000}"/>
    <cellStyle name="Nota 3 4 2 4 7" xfId="26855" xr:uid="{00000000-0005-0000-0000-0000B8610000}"/>
    <cellStyle name="Nota 3 4 2 4 8" xfId="30958" xr:uid="{00000000-0005-0000-0000-0000B9610000}"/>
    <cellStyle name="Nota 3 4 2 4 9" xfId="29600" xr:uid="{00000000-0005-0000-0000-0000BA610000}"/>
    <cellStyle name="Nota 3 4 2 5" xfId="4742" xr:uid="{00000000-0005-0000-0000-0000BB610000}"/>
    <cellStyle name="Nota 3 4 2 5 2" xfId="7571" xr:uid="{00000000-0005-0000-0000-0000BC610000}"/>
    <cellStyle name="Nota 3 4 2 5 2 2" xfId="16724" xr:uid="{00000000-0005-0000-0000-0000BD610000}"/>
    <cellStyle name="Nota 3 4 2 5 2 3" xfId="23705" xr:uid="{00000000-0005-0000-0000-0000BE610000}"/>
    <cellStyle name="Nota 3 4 2 5 2 4" xfId="30549" xr:uid="{00000000-0005-0000-0000-0000BF610000}"/>
    <cellStyle name="Nota 3 4 2 5 2 5" xfId="34499" xr:uid="{00000000-0005-0000-0000-0000C0610000}"/>
    <cellStyle name="Nota 3 4 2 5 2 6" xfId="38051" xr:uid="{00000000-0005-0000-0000-0000C1610000}"/>
    <cellStyle name="Nota 3 4 2 5 2 7" xfId="40009" xr:uid="{00000000-0005-0000-0000-0000C2610000}"/>
    <cellStyle name="Nota 3 4 2 5 3" xfId="13896" xr:uid="{00000000-0005-0000-0000-0000C3610000}"/>
    <cellStyle name="Nota 3 4 2 5 4" xfId="20894" xr:uid="{00000000-0005-0000-0000-0000C4610000}"/>
    <cellStyle name="Nota 3 4 2 5 5" xfId="27459" xr:uid="{00000000-0005-0000-0000-0000C5610000}"/>
    <cellStyle name="Nota 3 4 2 5 6" xfId="24341" xr:uid="{00000000-0005-0000-0000-0000C6610000}"/>
    <cellStyle name="Nota 3 4 2 5 7" xfId="25560" xr:uid="{00000000-0005-0000-0000-0000C7610000}"/>
    <cellStyle name="Nota 3 4 2 5 8" xfId="25732" xr:uid="{00000000-0005-0000-0000-0000C8610000}"/>
    <cellStyle name="Nota 3 4 2 5 9" xfId="34892" xr:uid="{00000000-0005-0000-0000-0000C9610000}"/>
    <cellStyle name="Nota 3 4 2 6" xfId="4988" xr:uid="{00000000-0005-0000-0000-0000CA610000}"/>
    <cellStyle name="Nota 3 4 2 6 2" xfId="7572" xr:uid="{00000000-0005-0000-0000-0000CB610000}"/>
    <cellStyle name="Nota 3 4 2 6 2 2" xfId="16725" xr:uid="{00000000-0005-0000-0000-0000CC610000}"/>
    <cellStyle name="Nota 3 4 2 6 2 3" xfId="23706" xr:uid="{00000000-0005-0000-0000-0000CD610000}"/>
    <cellStyle name="Nota 3 4 2 6 2 4" xfId="30550" xr:uid="{00000000-0005-0000-0000-0000CE610000}"/>
    <cellStyle name="Nota 3 4 2 6 2 5" xfId="34500" xr:uid="{00000000-0005-0000-0000-0000CF610000}"/>
    <cellStyle name="Nota 3 4 2 6 2 6" xfId="38052" xr:uid="{00000000-0005-0000-0000-0000D0610000}"/>
    <cellStyle name="Nota 3 4 2 6 2 7" xfId="40010" xr:uid="{00000000-0005-0000-0000-0000D1610000}"/>
    <cellStyle name="Nota 3 4 2 6 3" xfId="14142" xr:uid="{00000000-0005-0000-0000-0000D2610000}"/>
    <cellStyle name="Nota 3 4 2 6 4" xfId="21140" xr:uid="{00000000-0005-0000-0000-0000D3610000}"/>
    <cellStyle name="Nota 3 4 2 6 5" xfId="10145" xr:uid="{00000000-0005-0000-0000-0000D4610000}"/>
    <cellStyle name="Nota 3 4 2 6 6" xfId="10214" xr:uid="{00000000-0005-0000-0000-0000D5610000}"/>
    <cellStyle name="Nota 3 4 2 6 7" xfId="32034" xr:uid="{00000000-0005-0000-0000-0000D6610000}"/>
    <cellStyle name="Nota 3 4 2 6 8" xfId="35712" xr:uid="{00000000-0005-0000-0000-0000D7610000}"/>
    <cellStyle name="Nota 3 4 2 6 9" xfId="38623" xr:uid="{00000000-0005-0000-0000-0000D8610000}"/>
    <cellStyle name="Nota 3 4 2 7" xfId="7567" xr:uid="{00000000-0005-0000-0000-0000D9610000}"/>
    <cellStyle name="Nota 3 4 2 7 2" xfId="16720" xr:uid="{00000000-0005-0000-0000-0000DA610000}"/>
    <cellStyle name="Nota 3 4 2 7 3" xfId="23701" xr:uid="{00000000-0005-0000-0000-0000DB610000}"/>
    <cellStyle name="Nota 3 4 2 7 4" xfId="30545" xr:uid="{00000000-0005-0000-0000-0000DC610000}"/>
    <cellStyle name="Nota 3 4 2 7 5" xfId="34495" xr:uid="{00000000-0005-0000-0000-0000DD610000}"/>
    <cellStyle name="Nota 3 4 2 7 6" xfId="38047" xr:uid="{00000000-0005-0000-0000-0000DE610000}"/>
    <cellStyle name="Nota 3 4 2 7 7" xfId="40005" xr:uid="{00000000-0005-0000-0000-0000DF610000}"/>
    <cellStyle name="Nota 3 4 2 8" xfId="11522" xr:uid="{00000000-0005-0000-0000-0000E0610000}"/>
    <cellStyle name="Nota 3 4 2 9" xfId="18525" xr:uid="{00000000-0005-0000-0000-0000E1610000}"/>
    <cellStyle name="Nota 3 4 3" xfId="2392" xr:uid="{00000000-0005-0000-0000-0000E2610000}"/>
    <cellStyle name="Nota 3 4 3 10" xfId="9970" xr:uid="{00000000-0005-0000-0000-0000E3610000}"/>
    <cellStyle name="Nota 3 4 3 11" xfId="18282" xr:uid="{00000000-0005-0000-0000-0000E4610000}"/>
    <cellStyle name="Nota 3 4 3 12" xfId="29101" xr:uid="{00000000-0005-0000-0000-0000E5610000}"/>
    <cellStyle name="Nota 3 4 3 13" xfId="26028" xr:uid="{00000000-0005-0000-0000-0000E6610000}"/>
    <cellStyle name="Nota 3 4 3 14" xfId="33620" xr:uid="{00000000-0005-0000-0000-0000E7610000}"/>
    <cellStyle name="Nota 3 4 3 2" xfId="2792" xr:uid="{00000000-0005-0000-0000-0000E8610000}"/>
    <cellStyle name="Nota 3 4 3 2 2" xfId="7574" xr:uid="{00000000-0005-0000-0000-0000E9610000}"/>
    <cellStyle name="Nota 3 4 3 2 2 2" xfId="16727" xr:uid="{00000000-0005-0000-0000-0000EA610000}"/>
    <cellStyle name="Nota 3 4 3 2 2 3" xfId="23708" xr:uid="{00000000-0005-0000-0000-0000EB610000}"/>
    <cellStyle name="Nota 3 4 3 2 2 4" xfId="30552" xr:uid="{00000000-0005-0000-0000-0000EC610000}"/>
    <cellStyle name="Nota 3 4 3 2 2 5" xfId="34502" xr:uid="{00000000-0005-0000-0000-0000ED610000}"/>
    <cellStyle name="Nota 3 4 3 2 2 6" xfId="38054" xr:uid="{00000000-0005-0000-0000-0000EE610000}"/>
    <cellStyle name="Nota 3 4 3 2 2 7" xfId="40012" xr:uid="{00000000-0005-0000-0000-0000EF610000}"/>
    <cellStyle name="Nota 3 4 3 2 3" xfId="11946" xr:uid="{00000000-0005-0000-0000-0000F0610000}"/>
    <cellStyle name="Nota 3 4 3 2 4" xfId="18949" xr:uid="{00000000-0005-0000-0000-0000F1610000}"/>
    <cellStyle name="Nota 3 4 3 2 5" xfId="28387" xr:uid="{00000000-0005-0000-0000-0000F2610000}"/>
    <cellStyle name="Nota 3 4 3 2 6" xfId="26348" xr:uid="{00000000-0005-0000-0000-0000F3610000}"/>
    <cellStyle name="Nota 3 4 3 2 7" xfId="29937" xr:uid="{00000000-0005-0000-0000-0000F4610000}"/>
    <cellStyle name="Nota 3 4 3 2 8" xfId="33914" xr:uid="{00000000-0005-0000-0000-0000F5610000}"/>
    <cellStyle name="Nota 3 4 3 2 9" xfId="37476" xr:uid="{00000000-0005-0000-0000-0000F6610000}"/>
    <cellStyle name="Nota 3 4 3 3" xfId="4074" xr:uid="{00000000-0005-0000-0000-0000F7610000}"/>
    <cellStyle name="Nota 3 4 3 3 2" xfId="7575" xr:uid="{00000000-0005-0000-0000-0000F8610000}"/>
    <cellStyle name="Nota 3 4 3 3 2 2" xfId="16728" xr:uid="{00000000-0005-0000-0000-0000F9610000}"/>
    <cellStyle name="Nota 3 4 3 3 2 3" xfId="23709" xr:uid="{00000000-0005-0000-0000-0000FA610000}"/>
    <cellStyle name="Nota 3 4 3 3 2 4" xfId="30553" xr:uid="{00000000-0005-0000-0000-0000FB610000}"/>
    <cellStyle name="Nota 3 4 3 3 2 5" xfId="34503" xr:uid="{00000000-0005-0000-0000-0000FC610000}"/>
    <cellStyle name="Nota 3 4 3 3 2 6" xfId="38055" xr:uid="{00000000-0005-0000-0000-0000FD610000}"/>
    <cellStyle name="Nota 3 4 3 3 2 7" xfId="40013" xr:uid="{00000000-0005-0000-0000-0000FE610000}"/>
    <cellStyle name="Nota 3 4 3 3 3" xfId="13228" xr:uid="{00000000-0005-0000-0000-0000FF610000}"/>
    <cellStyle name="Nota 3 4 3 3 4" xfId="20226" xr:uid="{00000000-0005-0000-0000-000000620000}"/>
    <cellStyle name="Nota 3 4 3 3 5" xfId="27794" xr:uid="{00000000-0005-0000-0000-000001620000}"/>
    <cellStyle name="Nota 3 4 3 3 6" xfId="9549" xr:uid="{00000000-0005-0000-0000-000002620000}"/>
    <cellStyle name="Nota 3 4 3 3 7" xfId="10052" xr:uid="{00000000-0005-0000-0000-000003620000}"/>
    <cellStyle name="Nota 3 4 3 3 8" xfId="23091" xr:uid="{00000000-0005-0000-0000-000004620000}"/>
    <cellStyle name="Nota 3 4 3 3 9" xfId="30241" xr:uid="{00000000-0005-0000-0000-000005620000}"/>
    <cellStyle name="Nota 3 4 3 4" xfId="4512" xr:uid="{00000000-0005-0000-0000-000006620000}"/>
    <cellStyle name="Nota 3 4 3 4 2" xfId="7576" xr:uid="{00000000-0005-0000-0000-000007620000}"/>
    <cellStyle name="Nota 3 4 3 4 2 2" xfId="16729" xr:uid="{00000000-0005-0000-0000-000008620000}"/>
    <cellStyle name="Nota 3 4 3 4 2 3" xfId="23710" xr:uid="{00000000-0005-0000-0000-000009620000}"/>
    <cellStyle name="Nota 3 4 3 4 2 4" xfId="30554" xr:uid="{00000000-0005-0000-0000-00000A620000}"/>
    <cellStyle name="Nota 3 4 3 4 2 5" xfId="34504" xr:uid="{00000000-0005-0000-0000-00000B620000}"/>
    <cellStyle name="Nota 3 4 3 4 2 6" xfId="38056" xr:uid="{00000000-0005-0000-0000-00000C620000}"/>
    <cellStyle name="Nota 3 4 3 4 2 7" xfId="40014" xr:uid="{00000000-0005-0000-0000-00000D620000}"/>
    <cellStyle name="Nota 3 4 3 4 3" xfId="13666" xr:uid="{00000000-0005-0000-0000-00000E620000}"/>
    <cellStyle name="Nota 3 4 3 4 4" xfId="20664" xr:uid="{00000000-0005-0000-0000-00000F620000}"/>
    <cellStyle name="Nota 3 4 3 4 5" xfId="27580" xr:uid="{00000000-0005-0000-0000-000010620000}"/>
    <cellStyle name="Nota 3 4 3 4 6" xfId="24204" xr:uid="{00000000-0005-0000-0000-000011620000}"/>
    <cellStyle name="Nota 3 4 3 4 7" xfId="22828" xr:uid="{00000000-0005-0000-0000-000012620000}"/>
    <cellStyle name="Nota 3 4 3 4 8" xfId="32260" xr:uid="{00000000-0005-0000-0000-000013620000}"/>
    <cellStyle name="Nota 3 4 3 4 9" xfId="35935" xr:uid="{00000000-0005-0000-0000-000014620000}"/>
    <cellStyle name="Nota 3 4 3 5" xfId="4766" xr:uid="{00000000-0005-0000-0000-000015620000}"/>
    <cellStyle name="Nota 3 4 3 5 2" xfId="7577" xr:uid="{00000000-0005-0000-0000-000016620000}"/>
    <cellStyle name="Nota 3 4 3 5 2 2" xfId="16730" xr:uid="{00000000-0005-0000-0000-000017620000}"/>
    <cellStyle name="Nota 3 4 3 5 2 3" xfId="23711" xr:uid="{00000000-0005-0000-0000-000018620000}"/>
    <cellStyle name="Nota 3 4 3 5 2 4" xfId="30555" xr:uid="{00000000-0005-0000-0000-000019620000}"/>
    <cellStyle name="Nota 3 4 3 5 2 5" xfId="34505" xr:uid="{00000000-0005-0000-0000-00001A620000}"/>
    <cellStyle name="Nota 3 4 3 5 2 6" xfId="38057" xr:uid="{00000000-0005-0000-0000-00001B620000}"/>
    <cellStyle name="Nota 3 4 3 5 2 7" xfId="40015" xr:uid="{00000000-0005-0000-0000-00001C620000}"/>
    <cellStyle name="Nota 3 4 3 5 3" xfId="13920" xr:uid="{00000000-0005-0000-0000-00001D620000}"/>
    <cellStyle name="Nota 3 4 3 5 4" xfId="20918" xr:uid="{00000000-0005-0000-0000-00001E620000}"/>
    <cellStyle name="Nota 3 4 3 5 5" xfId="24791" xr:uid="{00000000-0005-0000-0000-00001F620000}"/>
    <cellStyle name="Nota 3 4 3 5 6" xfId="22576" xr:uid="{00000000-0005-0000-0000-000020620000}"/>
    <cellStyle name="Nota 3 4 3 5 7" xfId="24985" xr:uid="{00000000-0005-0000-0000-000021620000}"/>
    <cellStyle name="Nota 3 4 3 5 8" xfId="32143" xr:uid="{00000000-0005-0000-0000-000022620000}"/>
    <cellStyle name="Nota 3 4 3 5 9" xfId="35818" xr:uid="{00000000-0005-0000-0000-000023620000}"/>
    <cellStyle name="Nota 3 4 3 6" xfId="5012" xr:uid="{00000000-0005-0000-0000-000024620000}"/>
    <cellStyle name="Nota 3 4 3 6 2" xfId="7578" xr:uid="{00000000-0005-0000-0000-000025620000}"/>
    <cellStyle name="Nota 3 4 3 6 2 2" xfId="16731" xr:uid="{00000000-0005-0000-0000-000026620000}"/>
    <cellStyle name="Nota 3 4 3 6 2 3" xfId="23712" xr:uid="{00000000-0005-0000-0000-000027620000}"/>
    <cellStyle name="Nota 3 4 3 6 2 4" xfId="30556" xr:uid="{00000000-0005-0000-0000-000028620000}"/>
    <cellStyle name="Nota 3 4 3 6 2 5" xfId="34506" xr:uid="{00000000-0005-0000-0000-000029620000}"/>
    <cellStyle name="Nota 3 4 3 6 2 6" xfId="38058" xr:uid="{00000000-0005-0000-0000-00002A620000}"/>
    <cellStyle name="Nota 3 4 3 6 2 7" xfId="40016" xr:uid="{00000000-0005-0000-0000-00002B620000}"/>
    <cellStyle name="Nota 3 4 3 6 3" xfId="14166" xr:uid="{00000000-0005-0000-0000-00002C620000}"/>
    <cellStyle name="Nota 3 4 3 6 4" xfId="21164" xr:uid="{00000000-0005-0000-0000-00002D620000}"/>
    <cellStyle name="Nota 3 4 3 6 5" xfId="15488" xr:uid="{00000000-0005-0000-0000-00002E620000}"/>
    <cellStyle name="Nota 3 4 3 6 6" xfId="26784" xr:uid="{00000000-0005-0000-0000-00002F620000}"/>
    <cellStyle name="Nota 3 4 3 6 7" xfId="32058" xr:uid="{00000000-0005-0000-0000-000030620000}"/>
    <cellStyle name="Nota 3 4 3 6 8" xfId="35736" xr:uid="{00000000-0005-0000-0000-000031620000}"/>
    <cellStyle name="Nota 3 4 3 6 9" xfId="38647" xr:uid="{00000000-0005-0000-0000-000032620000}"/>
    <cellStyle name="Nota 3 4 3 7" xfId="7573" xr:uid="{00000000-0005-0000-0000-000033620000}"/>
    <cellStyle name="Nota 3 4 3 7 2" xfId="16726" xr:uid="{00000000-0005-0000-0000-000034620000}"/>
    <cellStyle name="Nota 3 4 3 7 3" xfId="23707" xr:uid="{00000000-0005-0000-0000-000035620000}"/>
    <cellStyle name="Nota 3 4 3 7 4" xfId="30551" xr:uid="{00000000-0005-0000-0000-000036620000}"/>
    <cellStyle name="Nota 3 4 3 7 5" xfId="34501" xr:uid="{00000000-0005-0000-0000-000037620000}"/>
    <cellStyle name="Nota 3 4 3 7 6" xfId="38053" xr:uid="{00000000-0005-0000-0000-000038620000}"/>
    <cellStyle name="Nota 3 4 3 7 7" xfId="40011" xr:uid="{00000000-0005-0000-0000-000039620000}"/>
    <cellStyle name="Nota 3 4 3 8" xfId="11546" xr:uid="{00000000-0005-0000-0000-00003A620000}"/>
    <cellStyle name="Nota 3 4 3 9" xfId="18549" xr:uid="{00000000-0005-0000-0000-00003B620000}"/>
    <cellStyle name="Nota 3 4 4" xfId="2416" xr:uid="{00000000-0005-0000-0000-00003C620000}"/>
    <cellStyle name="Nota 3 4 4 10" xfId="25340" xr:uid="{00000000-0005-0000-0000-00003D620000}"/>
    <cellStyle name="Nota 3 4 4 11" xfId="28912" xr:uid="{00000000-0005-0000-0000-00003E620000}"/>
    <cellStyle name="Nota 3 4 4 12" xfId="30123" xr:uid="{00000000-0005-0000-0000-00003F620000}"/>
    <cellStyle name="Nota 3 4 4 13" xfId="34099" xr:uid="{00000000-0005-0000-0000-000040620000}"/>
    <cellStyle name="Nota 3 4 4 14" xfId="37661" xr:uid="{00000000-0005-0000-0000-000041620000}"/>
    <cellStyle name="Nota 3 4 4 2" xfId="2816" xr:uid="{00000000-0005-0000-0000-000042620000}"/>
    <cellStyle name="Nota 3 4 4 2 2" xfId="7580" xr:uid="{00000000-0005-0000-0000-000043620000}"/>
    <cellStyle name="Nota 3 4 4 2 2 2" xfId="16733" xr:uid="{00000000-0005-0000-0000-000044620000}"/>
    <cellStyle name="Nota 3 4 4 2 2 3" xfId="23714" xr:uid="{00000000-0005-0000-0000-000045620000}"/>
    <cellStyle name="Nota 3 4 4 2 2 4" xfId="30558" xr:uid="{00000000-0005-0000-0000-000046620000}"/>
    <cellStyle name="Nota 3 4 4 2 2 5" xfId="34508" xr:uid="{00000000-0005-0000-0000-000047620000}"/>
    <cellStyle name="Nota 3 4 4 2 2 6" xfId="38060" xr:uid="{00000000-0005-0000-0000-000048620000}"/>
    <cellStyle name="Nota 3 4 4 2 2 7" xfId="40018" xr:uid="{00000000-0005-0000-0000-000049620000}"/>
    <cellStyle name="Nota 3 4 4 2 3" xfId="11970" xr:uid="{00000000-0005-0000-0000-00004A620000}"/>
    <cellStyle name="Nota 3 4 4 2 4" xfId="18973" xr:uid="{00000000-0005-0000-0000-00004B620000}"/>
    <cellStyle name="Nota 3 4 4 2 5" xfId="19511" xr:uid="{00000000-0005-0000-0000-00004C620000}"/>
    <cellStyle name="Nota 3 4 4 2 6" xfId="29119" xr:uid="{00000000-0005-0000-0000-00004D620000}"/>
    <cellStyle name="Nota 3 4 4 2 7" xfId="29926" xr:uid="{00000000-0005-0000-0000-00004E620000}"/>
    <cellStyle name="Nota 3 4 4 2 8" xfId="33901" xr:uid="{00000000-0005-0000-0000-00004F620000}"/>
    <cellStyle name="Nota 3 4 4 2 9" xfId="37463" xr:uid="{00000000-0005-0000-0000-000050620000}"/>
    <cellStyle name="Nota 3 4 4 3" xfId="4098" xr:uid="{00000000-0005-0000-0000-000051620000}"/>
    <cellStyle name="Nota 3 4 4 3 2" xfId="7581" xr:uid="{00000000-0005-0000-0000-000052620000}"/>
    <cellStyle name="Nota 3 4 4 3 2 2" xfId="16734" xr:uid="{00000000-0005-0000-0000-000053620000}"/>
    <cellStyle name="Nota 3 4 4 3 2 3" xfId="23715" xr:uid="{00000000-0005-0000-0000-000054620000}"/>
    <cellStyle name="Nota 3 4 4 3 2 4" xfId="30559" xr:uid="{00000000-0005-0000-0000-000055620000}"/>
    <cellStyle name="Nota 3 4 4 3 2 5" xfId="34509" xr:uid="{00000000-0005-0000-0000-000056620000}"/>
    <cellStyle name="Nota 3 4 4 3 2 6" xfId="38061" xr:uid="{00000000-0005-0000-0000-000057620000}"/>
    <cellStyle name="Nota 3 4 4 3 2 7" xfId="40019" xr:uid="{00000000-0005-0000-0000-000058620000}"/>
    <cellStyle name="Nota 3 4 4 3 3" xfId="13252" xr:uid="{00000000-0005-0000-0000-000059620000}"/>
    <cellStyle name="Nota 3 4 4 3 4" xfId="20250" xr:uid="{00000000-0005-0000-0000-00005A620000}"/>
    <cellStyle name="Nota 3 4 4 3 5" xfId="9344" xr:uid="{00000000-0005-0000-0000-00005B620000}"/>
    <cellStyle name="Nota 3 4 4 3 6" xfId="28132" xr:uid="{00000000-0005-0000-0000-00005C620000}"/>
    <cellStyle name="Nota 3 4 4 3 7" xfId="24286" xr:uid="{00000000-0005-0000-0000-00005D620000}"/>
    <cellStyle name="Nota 3 4 4 3 8" xfId="33420" xr:uid="{00000000-0005-0000-0000-00005E620000}"/>
    <cellStyle name="Nota 3 4 4 3 9" xfId="37095" xr:uid="{00000000-0005-0000-0000-00005F620000}"/>
    <cellStyle name="Nota 3 4 4 4" xfId="4536" xr:uid="{00000000-0005-0000-0000-000060620000}"/>
    <cellStyle name="Nota 3 4 4 4 2" xfId="7582" xr:uid="{00000000-0005-0000-0000-000061620000}"/>
    <cellStyle name="Nota 3 4 4 4 2 2" xfId="16735" xr:uid="{00000000-0005-0000-0000-000062620000}"/>
    <cellStyle name="Nota 3 4 4 4 2 3" xfId="23716" xr:uid="{00000000-0005-0000-0000-000063620000}"/>
    <cellStyle name="Nota 3 4 4 4 2 4" xfId="30560" xr:uid="{00000000-0005-0000-0000-000064620000}"/>
    <cellStyle name="Nota 3 4 4 4 2 5" xfId="34510" xr:uid="{00000000-0005-0000-0000-000065620000}"/>
    <cellStyle name="Nota 3 4 4 4 2 6" xfId="38062" xr:uid="{00000000-0005-0000-0000-000066620000}"/>
    <cellStyle name="Nota 3 4 4 4 2 7" xfId="40020" xr:uid="{00000000-0005-0000-0000-000067620000}"/>
    <cellStyle name="Nota 3 4 4 4 3" xfId="13690" xr:uid="{00000000-0005-0000-0000-000068620000}"/>
    <cellStyle name="Nota 3 4 4 4 4" xfId="20688" xr:uid="{00000000-0005-0000-0000-000069620000}"/>
    <cellStyle name="Nota 3 4 4 4 5" xfId="24249" xr:uid="{00000000-0005-0000-0000-00006A620000}"/>
    <cellStyle name="Nota 3 4 4 4 6" xfId="26713" xr:uid="{00000000-0005-0000-0000-00006B620000}"/>
    <cellStyle name="Nota 3 4 4 4 7" xfId="21231" xr:uid="{00000000-0005-0000-0000-00006C620000}"/>
    <cellStyle name="Nota 3 4 4 4 8" xfId="32246" xr:uid="{00000000-0005-0000-0000-00006D620000}"/>
    <cellStyle name="Nota 3 4 4 4 9" xfId="35921" xr:uid="{00000000-0005-0000-0000-00006E620000}"/>
    <cellStyle name="Nota 3 4 4 5" xfId="4790" xr:uid="{00000000-0005-0000-0000-00006F620000}"/>
    <cellStyle name="Nota 3 4 4 5 2" xfId="7583" xr:uid="{00000000-0005-0000-0000-000070620000}"/>
    <cellStyle name="Nota 3 4 4 5 2 2" xfId="16736" xr:uid="{00000000-0005-0000-0000-000071620000}"/>
    <cellStyle name="Nota 3 4 4 5 2 3" xfId="23717" xr:uid="{00000000-0005-0000-0000-000072620000}"/>
    <cellStyle name="Nota 3 4 4 5 2 4" xfId="30561" xr:uid="{00000000-0005-0000-0000-000073620000}"/>
    <cellStyle name="Nota 3 4 4 5 2 5" xfId="34511" xr:uid="{00000000-0005-0000-0000-000074620000}"/>
    <cellStyle name="Nota 3 4 4 5 2 6" xfId="38063" xr:uid="{00000000-0005-0000-0000-000075620000}"/>
    <cellStyle name="Nota 3 4 4 5 2 7" xfId="40021" xr:uid="{00000000-0005-0000-0000-000076620000}"/>
    <cellStyle name="Nota 3 4 4 5 3" xfId="13944" xr:uid="{00000000-0005-0000-0000-000077620000}"/>
    <cellStyle name="Nota 3 4 4 5 4" xfId="20942" xr:uid="{00000000-0005-0000-0000-000078620000}"/>
    <cellStyle name="Nota 3 4 4 5 5" xfId="24794" xr:uid="{00000000-0005-0000-0000-000079620000}"/>
    <cellStyle name="Nota 3 4 4 5 6" xfId="24999" xr:uid="{00000000-0005-0000-0000-00007A620000}"/>
    <cellStyle name="Nota 3 4 4 5 7" xfId="17141" xr:uid="{00000000-0005-0000-0000-00007B620000}"/>
    <cellStyle name="Nota 3 4 4 5 8" xfId="32132" xr:uid="{00000000-0005-0000-0000-00007C620000}"/>
    <cellStyle name="Nota 3 4 4 5 9" xfId="35807" xr:uid="{00000000-0005-0000-0000-00007D620000}"/>
    <cellStyle name="Nota 3 4 4 6" xfId="5036" xr:uid="{00000000-0005-0000-0000-00007E620000}"/>
    <cellStyle name="Nota 3 4 4 6 2" xfId="7584" xr:uid="{00000000-0005-0000-0000-00007F620000}"/>
    <cellStyle name="Nota 3 4 4 6 2 2" xfId="16737" xr:uid="{00000000-0005-0000-0000-000080620000}"/>
    <cellStyle name="Nota 3 4 4 6 2 3" xfId="23718" xr:uid="{00000000-0005-0000-0000-000081620000}"/>
    <cellStyle name="Nota 3 4 4 6 2 4" xfId="30562" xr:uid="{00000000-0005-0000-0000-000082620000}"/>
    <cellStyle name="Nota 3 4 4 6 2 5" xfId="34512" xr:uid="{00000000-0005-0000-0000-000083620000}"/>
    <cellStyle name="Nota 3 4 4 6 2 6" xfId="38064" xr:uid="{00000000-0005-0000-0000-000084620000}"/>
    <cellStyle name="Nota 3 4 4 6 2 7" xfId="40022" xr:uid="{00000000-0005-0000-0000-000085620000}"/>
    <cellStyle name="Nota 3 4 4 6 3" xfId="14190" xr:uid="{00000000-0005-0000-0000-000086620000}"/>
    <cellStyle name="Nota 3 4 4 6 4" xfId="21188" xr:uid="{00000000-0005-0000-0000-000087620000}"/>
    <cellStyle name="Nota 3 4 4 6 5" xfId="27321" xr:uid="{00000000-0005-0000-0000-000088620000}"/>
    <cellStyle name="Nota 3 4 4 6 6" xfId="26792" xr:uid="{00000000-0005-0000-0000-000089620000}"/>
    <cellStyle name="Nota 3 4 4 6 7" xfId="32082" xr:uid="{00000000-0005-0000-0000-00008A620000}"/>
    <cellStyle name="Nota 3 4 4 6 8" xfId="35760" xr:uid="{00000000-0005-0000-0000-00008B620000}"/>
    <cellStyle name="Nota 3 4 4 6 9" xfId="38671" xr:uid="{00000000-0005-0000-0000-00008C620000}"/>
    <cellStyle name="Nota 3 4 4 7" xfId="7579" xr:uid="{00000000-0005-0000-0000-00008D620000}"/>
    <cellStyle name="Nota 3 4 4 7 2" xfId="16732" xr:uid="{00000000-0005-0000-0000-00008E620000}"/>
    <cellStyle name="Nota 3 4 4 7 3" xfId="23713" xr:uid="{00000000-0005-0000-0000-00008F620000}"/>
    <cellStyle name="Nota 3 4 4 7 4" xfId="30557" xr:uid="{00000000-0005-0000-0000-000090620000}"/>
    <cellStyle name="Nota 3 4 4 7 5" xfId="34507" xr:uid="{00000000-0005-0000-0000-000091620000}"/>
    <cellStyle name="Nota 3 4 4 7 6" xfId="38059" xr:uid="{00000000-0005-0000-0000-000092620000}"/>
    <cellStyle name="Nota 3 4 4 7 7" xfId="40017" xr:uid="{00000000-0005-0000-0000-000093620000}"/>
    <cellStyle name="Nota 3 4 4 8" xfId="11570" xr:uid="{00000000-0005-0000-0000-000094620000}"/>
    <cellStyle name="Nota 3 4 4 9" xfId="18573" xr:uid="{00000000-0005-0000-0000-000095620000}"/>
    <cellStyle name="Nota 3 4 5" xfId="2618" xr:uid="{00000000-0005-0000-0000-000096620000}"/>
    <cellStyle name="Nota 3 4 5 10" xfId="26277" xr:uid="{00000000-0005-0000-0000-000097620000}"/>
    <cellStyle name="Nota 3 4 5 11" xfId="30021" xr:uid="{00000000-0005-0000-0000-000098620000}"/>
    <cellStyle name="Nota 3 4 5 12" xfId="33997" xr:uid="{00000000-0005-0000-0000-000099620000}"/>
    <cellStyle name="Nota 3 4 5 13" xfId="37559" xr:uid="{00000000-0005-0000-0000-00009A620000}"/>
    <cellStyle name="Nota 3 4 5 2" xfId="3907" xr:uid="{00000000-0005-0000-0000-00009B620000}"/>
    <cellStyle name="Nota 3 4 5 2 2" xfId="7586" xr:uid="{00000000-0005-0000-0000-00009C620000}"/>
    <cellStyle name="Nota 3 4 5 2 2 2" xfId="16739" xr:uid="{00000000-0005-0000-0000-00009D620000}"/>
    <cellStyle name="Nota 3 4 5 2 2 3" xfId="23720" xr:uid="{00000000-0005-0000-0000-00009E620000}"/>
    <cellStyle name="Nota 3 4 5 2 2 4" xfId="30564" xr:uid="{00000000-0005-0000-0000-00009F620000}"/>
    <cellStyle name="Nota 3 4 5 2 2 5" xfId="34514" xr:uid="{00000000-0005-0000-0000-0000A0620000}"/>
    <cellStyle name="Nota 3 4 5 2 2 6" xfId="38066" xr:uid="{00000000-0005-0000-0000-0000A1620000}"/>
    <cellStyle name="Nota 3 4 5 2 2 7" xfId="40024" xr:uid="{00000000-0005-0000-0000-0000A2620000}"/>
    <cellStyle name="Nota 3 4 5 2 3" xfId="13061" xr:uid="{00000000-0005-0000-0000-0000A3620000}"/>
    <cellStyle name="Nota 3 4 5 2 4" xfId="20059" xr:uid="{00000000-0005-0000-0000-0000A4620000}"/>
    <cellStyle name="Nota 3 4 5 2 5" xfId="18000" xr:uid="{00000000-0005-0000-0000-0000A5620000}"/>
    <cellStyle name="Nota 3 4 5 2 6" xfId="26612" xr:uid="{00000000-0005-0000-0000-0000A6620000}"/>
    <cellStyle name="Nota 3 4 5 2 7" xfId="25618" xr:uid="{00000000-0005-0000-0000-0000A7620000}"/>
    <cellStyle name="Nota 3 4 5 2 8" xfId="25723" xr:uid="{00000000-0005-0000-0000-0000A8620000}"/>
    <cellStyle name="Nota 3 4 5 2 9" xfId="34849" xr:uid="{00000000-0005-0000-0000-0000A9620000}"/>
    <cellStyle name="Nota 3 4 5 3" xfId="4348" xr:uid="{00000000-0005-0000-0000-0000AA620000}"/>
    <cellStyle name="Nota 3 4 5 3 2" xfId="7587" xr:uid="{00000000-0005-0000-0000-0000AB620000}"/>
    <cellStyle name="Nota 3 4 5 3 2 2" xfId="16740" xr:uid="{00000000-0005-0000-0000-0000AC620000}"/>
    <cellStyle name="Nota 3 4 5 3 2 3" xfId="23721" xr:uid="{00000000-0005-0000-0000-0000AD620000}"/>
    <cellStyle name="Nota 3 4 5 3 2 4" xfId="30565" xr:uid="{00000000-0005-0000-0000-0000AE620000}"/>
    <cellStyle name="Nota 3 4 5 3 2 5" xfId="34515" xr:uid="{00000000-0005-0000-0000-0000AF620000}"/>
    <cellStyle name="Nota 3 4 5 3 2 6" xfId="38067" xr:uid="{00000000-0005-0000-0000-0000B0620000}"/>
    <cellStyle name="Nota 3 4 5 3 2 7" xfId="40025" xr:uid="{00000000-0005-0000-0000-0000B1620000}"/>
    <cellStyle name="Nota 3 4 5 3 3" xfId="13502" xr:uid="{00000000-0005-0000-0000-0000B2620000}"/>
    <cellStyle name="Nota 3 4 5 3 4" xfId="20500" xr:uid="{00000000-0005-0000-0000-0000B3620000}"/>
    <cellStyle name="Nota 3 4 5 3 5" xfId="24236" xr:uid="{00000000-0005-0000-0000-0000B4620000}"/>
    <cellStyle name="Nota 3 4 5 3 6" xfId="26688" xr:uid="{00000000-0005-0000-0000-0000B5620000}"/>
    <cellStyle name="Nota 3 4 5 3 7" xfId="17518" xr:uid="{00000000-0005-0000-0000-0000B6620000}"/>
    <cellStyle name="Nota 3 4 5 3 8" xfId="23333" xr:uid="{00000000-0005-0000-0000-0000B7620000}"/>
    <cellStyle name="Nota 3 4 5 3 9" xfId="24534" xr:uid="{00000000-0005-0000-0000-0000B8620000}"/>
    <cellStyle name="Nota 3 4 5 4" xfId="4603" xr:uid="{00000000-0005-0000-0000-0000B9620000}"/>
    <cellStyle name="Nota 3 4 5 4 2" xfId="7588" xr:uid="{00000000-0005-0000-0000-0000BA620000}"/>
    <cellStyle name="Nota 3 4 5 4 2 2" xfId="16741" xr:uid="{00000000-0005-0000-0000-0000BB620000}"/>
    <cellStyle name="Nota 3 4 5 4 2 3" xfId="23722" xr:uid="{00000000-0005-0000-0000-0000BC620000}"/>
    <cellStyle name="Nota 3 4 5 4 2 4" xfId="30566" xr:uid="{00000000-0005-0000-0000-0000BD620000}"/>
    <cellStyle name="Nota 3 4 5 4 2 5" xfId="34516" xr:uid="{00000000-0005-0000-0000-0000BE620000}"/>
    <cellStyle name="Nota 3 4 5 4 2 6" xfId="38068" xr:uid="{00000000-0005-0000-0000-0000BF620000}"/>
    <cellStyle name="Nota 3 4 5 4 2 7" xfId="40026" xr:uid="{00000000-0005-0000-0000-0000C0620000}"/>
    <cellStyle name="Nota 3 4 5 4 3" xfId="13757" xr:uid="{00000000-0005-0000-0000-0000C1620000}"/>
    <cellStyle name="Nota 3 4 5 4 4" xfId="20755" xr:uid="{00000000-0005-0000-0000-0000C2620000}"/>
    <cellStyle name="Nota 3 4 5 4 5" xfId="27534" xr:uid="{00000000-0005-0000-0000-0000C3620000}"/>
    <cellStyle name="Nota 3 4 5 4 6" xfId="25122" xr:uid="{00000000-0005-0000-0000-0000C4620000}"/>
    <cellStyle name="Nota 3 4 5 4 7" xfId="18070" xr:uid="{00000000-0005-0000-0000-0000C5620000}"/>
    <cellStyle name="Nota 3 4 5 4 8" xfId="31875" xr:uid="{00000000-0005-0000-0000-0000C6620000}"/>
    <cellStyle name="Nota 3 4 5 4 9" xfId="35529" xr:uid="{00000000-0005-0000-0000-0000C7620000}"/>
    <cellStyle name="Nota 3 4 5 5" xfId="4850" xr:uid="{00000000-0005-0000-0000-0000C8620000}"/>
    <cellStyle name="Nota 3 4 5 5 2" xfId="7589" xr:uid="{00000000-0005-0000-0000-0000C9620000}"/>
    <cellStyle name="Nota 3 4 5 5 2 2" xfId="16742" xr:uid="{00000000-0005-0000-0000-0000CA620000}"/>
    <cellStyle name="Nota 3 4 5 5 2 3" xfId="23723" xr:uid="{00000000-0005-0000-0000-0000CB620000}"/>
    <cellStyle name="Nota 3 4 5 5 2 4" xfId="30567" xr:uid="{00000000-0005-0000-0000-0000CC620000}"/>
    <cellStyle name="Nota 3 4 5 5 2 5" xfId="34517" xr:uid="{00000000-0005-0000-0000-0000CD620000}"/>
    <cellStyle name="Nota 3 4 5 5 2 6" xfId="38069" xr:uid="{00000000-0005-0000-0000-0000CE620000}"/>
    <cellStyle name="Nota 3 4 5 5 2 7" xfId="40027" xr:uid="{00000000-0005-0000-0000-0000CF620000}"/>
    <cellStyle name="Nota 3 4 5 5 3" xfId="14004" xr:uid="{00000000-0005-0000-0000-0000D0620000}"/>
    <cellStyle name="Nota 3 4 5 5 4" xfId="21002" xr:uid="{00000000-0005-0000-0000-0000D1620000}"/>
    <cellStyle name="Nota 3 4 5 5 5" xfId="27410" xr:uid="{00000000-0005-0000-0000-0000D2620000}"/>
    <cellStyle name="Nota 3 4 5 5 6" xfId="24095" xr:uid="{00000000-0005-0000-0000-0000D3620000}"/>
    <cellStyle name="Nota 3 4 5 5 7" xfId="21314" xr:uid="{00000000-0005-0000-0000-0000D4620000}"/>
    <cellStyle name="Nota 3 4 5 5 8" xfId="18092" xr:uid="{00000000-0005-0000-0000-0000D5620000}"/>
    <cellStyle name="Nota 3 4 5 5 9" xfId="33713" xr:uid="{00000000-0005-0000-0000-0000D6620000}"/>
    <cellStyle name="Nota 3 4 5 6" xfId="7585" xr:uid="{00000000-0005-0000-0000-0000D7620000}"/>
    <cellStyle name="Nota 3 4 5 6 2" xfId="16738" xr:uid="{00000000-0005-0000-0000-0000D8620000}"/>
    <cellStyle name="Nota 3 4 5 6 3" xfId="23719" xr:uid="{00000000-0005-0000-0000-0000D9620000}"/>
    <cellStyle name="Nota 3 4 5 6 4" xfId="30563" xr:uid="{00000000-0005-0000-0000-0000DA620000}"/>
    <cellStyle name="Nota 3 4 5 6 5" xfId="34513" xr:uid="{00000000-0005-0000-0000-0000DB620000}"/>
    <cellStyle name="Nota 3 4 5 6 6" xfId="38065" xr:uid="{00000000-0005-0000-0000-0000DC620000}"/>
    <cellStyle name="Nota 3 4 5 6 7" xfId="40023" xr:uid="{00000000-0005-0000-0000-0000DD620000}"/>
    <cellStyle name="Nota 3 4 5 7" xfId="11772" xr:uid="{00000000-0005-0000-0000-0000DE620000}"/>
    <cellStyle name="Nota 3 4 5 8" xfId="18775" xr:uid="{00000000-0005-0000-0000-0000DF620000}"/>
    <cellStyle name="Nota 3 4 5 9" xfId="17157" xr:uid="{00000000-0005-0000-0000-0000E0620000}"/>
    <cellStyle name="Nota 3 4 6" xfId="2213" xr:uid="{00000000-0005-0000-0000-0000E1620000}"/>
    <cellStyle name="Nota 3 4 6 2" xfId="7590" xr:uid="{00000000-0005-0000-0000-0000E2620000}"/>
    <cellStyle name="Nota 3 4 6 2 2" xfId="16743" xr:uid="{00000000-0005-0000-0000-0000E3620000}"/>
    <cellStyle name="Nota 3 4 6 2 3" xfId="23724" xr:uid="{00000000-0005-0000-0000-0000E4620000}"/>
    <cellStyle name="Nota 3 4 6 2 4" xfId="30568" xr:uid="{00000000-0005-0000-0000-0000E5620000}"/>
    <cellStyle name="Nota 3 4 6 2 5" xfId="34518" xr:uid="{00000000-0005-0000-0000-0000E6620000}"/>
    <cellStyle name="Nota 3 4 6 2 6" xfId="38070" xr:uid="{00000000-0005-0000-0000-0000E7620000}"/>
    <cellStyle name="Nota 3 4 6 2 7" xfId="40028" xr:uid="{00000000-0005-0000-0000-0000E8620000}"/>
    <cellStyle name="Nota 3 4 6 3" xfId="11367" xr:uid="{00000000-0005-0000-0000-0000E9620000}"/>
    <cellStyle name="Nota 3 4 6 4" xfId="18370" xr:uid="{00000000-0005-0000-0000-0000EA620000}"/>
    <cellStyle name="Nota 3 4 6 5" xfId="21329" xr:uid="{00000000-0005-0000-0000-0000EB620000}"/>
    <cellStyle name="Nota 3 4 6 6" xfId="26097" xr:uid="{00000000-0005-0000-0000-0000EC620000}"/>
    <cellStyle name="Nota 3 4 6 7" xfId="30223" xr:uid="{00000000-0005-0000-0000-0000ED620000}"/>
    <cellStyle name="Nota 3 4 6 8" xfId="27827" xr:uid="{00000000-0005-0000-0000-0000EE620000}"/>
    <cellStyle name="Nota 3 4 6 9" xfId="17041" xr:uid="{00000000-0005-0000-0000-0000EF620000}"/>
    <cellStyle name="Nota 3 4 7" xfId="10319" xr:uid="{00000000-0005-0000-0000-0000F0620000}"/>
    <cellStyle name="Nota 3 4 8" xfId="10084" xr:uid="{00000000-0005-0000-0000-0000F1620000}"/>
    <cellStyle name="Nota 3 4 9" xfId="25854" xr:uid="{00000000-0005-0000-0000-0000F2620000}"/>
    <cellStyle name="Nota 3 5" xfId="1166" xr:uid="{00000000-0005-0000-0000-0000F3620000}"/>
    <cellStyle name="Nota 3 5 10" xfId="4326" xr:uid="{00000000-0005-0000-0000-0000F4620000}"/>
    <cellStyle name="Nota 3 5 10 2" xfId="7591" xr:uid="{00000000-0005-0000-0000-0000F5620000}"/>
    <cellStyle name="Nota 3 5 10 2 2" xfId="16744" xr:uid="{00000000-0005-0000-0000-0000F6620000}"/>
    <cellStyle name="Nota 3 5 10 2 3" xfId="23725" xr:uid="{00000000-0005-0000-0000-0000F7620000}"/>
    <cellStyle name="Nota 3 5 10 2 4" xfId="30569" xr:uid="{00000000-0005-0000-0000-0000F8620000}"/>
    <cellStyle name="Nota 3 5 10 2 5" xfId="34519" xr:uid="{00000000-0005-0000-0000-0000F9620000}"/>
    <cellStyle name="Nota 3 5 10 2 6" xfId="38071" xr:uid="{00000000-0005-0000-0000-0000FA620000}"/>
    <cellStyle name="Nota 3 5 10 2 7" xfId="40029" xr:uid="{00000000-0005-0000-0000-0000FB620000}"/>
    <cellStyle name="Nota 3 5 10 3" xfId="13480" xr:uid="{00000000-0005-0000-0000-0000FC620000}"/>
    <cellStyle name="Nota 3 5 10 4" xfId="20478" xr:uid="{00000000-0005-0000-0000-0000FD620000}"/>
    <cellStyle name="Nota 3 5 10 5" xfId="27670" xr:uid="{00000000-0005-0000-0000-0000FE620000}"/>
    <cellStyle name="Nota 3 5 10 6" xfId="26686" xr:uid="{00000000-0005-0000-0000-0000FF620000}"/>
    <cellStyle name="Nota 3 5 10 7" xfId="28200" xr:uid="{00000000-0005-0000-0000-000000630000}"/>
    <cellStyle name="Nota 3 5 10 8" xfId="31168" xr:uid="{00000000-0005-0000-0000-000001630000}"/>
    <cellStyle name="Nota 3 5 10 9" xfId="35033" xr:uid="{00000000-0005-0000-0000-000002630000}"/>
    <cellStyle name="Nota 3 5 11" xfId="2229" xr:uid="{00000000-0005-0000-0000-000003630000}"/>
    <cellStyle name="Nota 3 5 11 2" xfId="7592" xr:uid="{00000000-0005-0000-0000-000004630000}"/>
    <cellStyle name="Nota 3 5 11 2 2" xfId="16745" xr:uid="{00000000-0005-0000-0000-000005630000}"/>
    <cellStyle name="Nota 3 5 11 2 3" xfId="23726" xr:uid="{00000000-0005-0000-0000-000006630000}"/>
    <cellStyle name="Nota 3 5 11 2 4" xfId="30570" xr:uid="{00000000-0005-0000-0000-000007630000}"/>
    <cellStyle name="Nota 3 5 11 2 5" xfId="34520" xr:uid="{00000000-0005-0000-0000-000008630000}"/>
    <cellStyle name="Nota 3 5 11 2 6" xfId="38072" xr:uid="{00000000-0005-0000-0000-000009630000}"/>
    <cellStyle name="Nota 3 5 11 2 7" xfId="40030" xr:uid="{00000000-0005-0000-0000-00000A630000}"/>
    <cellStyle name="Nota 3 5 11 3" xfId="11383" xr:uid="{00000000-0005-0000-0000-00000B630000}"/>
    <cellStyle name="Nota 3 5 11 4" xfId="18386" xr:uid="{00000000-0005-0000-0000-00000C630000}"/>
    <cellStyle name="Nota 3 5 11 5" xfId="17473" xr:uid="{00000000-0005-0000-0000-00000D630000}"/>
    <cellStyle name="Nota 3 5 11 6" xfId="17152" xr:uid="{00000000-0005-0000-0000-00000E630000}"/>
    <cellStyle name="Nota 3 5 11 7" xfId="30215" xr:uid="{00000000-0005-0000-0000-00000F630000}"/>
    <cellStyle name="Nota 3 5 11 8" xfId="31461" xr:uid="{00000000-0005-0000-0000-000010630000}"/>
    <cellStyle name="Nota 3 5 11 9" xfId="35170" xr:uid="{00000000-0005-0000-0000-000011630000}"/>
    <cellStyle name="Nota 3 5 12" xfId="10320" xr:uid="{00000000-0005-0000-0000-000012630000}"/>
    <cellStyle name="Nota 3 5 13" xfId="17261" xr:uid="{00000000-0005-0000-0000-000013630000}"/>
    <cellStyle name="Nota 3 5 14" xfId="25421" xr:uid="{00000000-0005-0000-0000-000014630000}"/>
    <cellStyle name="Nota 3 5 15" xfId="25131" xr:uid="{00000000-0005-0000-0000-000015630000}"/>
    <cellStyle name="Nota 3 5 16" xfId="35074" xr:uid="{00000000-0005-0000-0000-000016630000}"/>
    <cellStyle name="Nota 3 5 17" xfId="38410" xr:uid="{00000000-0005-0000-0000-000017630000}"/>
    <cellStyle name="Nota 3 5 2" xfId="2352" xr:uid="{00000000-0005-0000-0000-000018630000}"/>
    <cellStyle name="Nota 3 5 2 10" xfId="9674" xr:uid="{00000000-0005-0000-0000-000019630000}"/>
    <cellStyle name="Nota 3 5 2 11" xfId="26147" xr:uid="{00000000-0005-0000-0000-00001A630000}"/>
    <cellStyle name="Nota 3 5 2 12" xfId="30155" xr:uid="{00000000-0005-0000-0000-00001B630000}"/>
    <cellStyle name="Nota 3 5 2 13" xfId="34131" xr:uid="{00000000-0005-0000-0000-00001C630000}"/>
    <cellStyle name="Nota 3 5 2 14" xfId="37693" xr:uid="{00000000-0005-0000-0000-00001D630000}"/>
    <cellStyle name="Nota 3 5 2 2" xfId="2752" xr:uid="{00000000-0005-0000-0000-00001E630000}"/>
    <cellStyle name="Nota 3 5 2 2 2" xfId="7594" xr:uid="{00000000-0005-0000-0000-00001F630000}"/>
    <cellStyle name="Nota 3 5 2 2 2 2" xfId="16747" xr:uid="{00000000-0005-0000-0000-000020630000}"/>
    <cellStyle name="Nota 3 5 2 2 2 3" xfId="23728" xr:uid="{00000000-0005-0000-0000-000021630000}"/>
    <cellStyle name="Nota 3 5 2 2 2 4" xfId="30572" xr:uid="{00000000-0005-0000-0000-000022630000}"/>
    <cellStyle name="Nota 3 5 2 2 2 5" xfId="34522" xr:uid="{00000000-0005-0000-0000-000023630000}"/>
    <cellStyle name="Nota 3 5 2 2 2 6" xfId="38074" xr:uid="{00000000-0005-0000-0000-000024630000}"/>
    <cellStyle name="Nota 3 5 2 2 2 7" xfId="40032" xr:uid="{00000000-0005-0000-0000-000025630000}"/>
    <cellStyle name="Nota 3 5 2 2 3" xfId="11906" xr:uid="{00000000-0005-0000-0000-000026630000}"/>
    <cellStyle name="Nota 3 5 2 2 4" xfId="18909" xr:uid="{00000000-0005-0000-0000-000027630000}"/>
    <cellStyle name="Nota 3 5 2 2 5" xfId="23988" xr:uid="{00000000-0005-0000-0000-000028630000}"/>
    <cellStyle name="Nota 3 5 2 2 6" xfId="26335" xr:uid="{00000000-0005-0000-0000-000029630000}"/>
    <cellStyle name="Nota 3 5 2 2 7" xfId="25918" xr:uid="{00000000-0005-0000-0000-00002A630000}"/>
    <cellStyle name="Nota 3 5 2 2 8" xfId="33934" xr:uid="{00000000-0005-0000-0000-00002B630000}"/>
    <cellStyle name="Nota 3 5 2 2 9" xfId="37496" xr:uid="{00000000-0005-0000-0000-00002C630000}"/>
    <cellStyle name="Nota 3 5 2 3" xfId="4034" xr:uid="{00000000-0005-0000-0000-00002D630000}"/>
    <cellStyle name="Nota 3 5 2 3 2" xfId="7595" xr:uid="{00000000-0005-0000-0000-00002E630000}"/>
    <cellStyle name="Nota 3 5 2 3 2 2" xfId="16748" xr:uid="{00000000-0005-0000-0000-00002F630000}"/>
    <cellStyle name="Nota 3 5 2 3 2 3" xfId="23729" xr:uid="{00000000-0005-0000-0000-000030630000}"/>
    <cellStyle name="Nota 3 5 2 3 2 4" xfId="30573" xr:uid="{00000000-0005-0000-0000-000031630000}"/>
    <cellStyle name="Nota 3 5 2 3 2 5" xfId="34523" xr:uid="{00000000-0005-0000-0000-000032630000}"/>
    <cellStyle name="Nota 3 5 2 3 2 6" xfId="38075" xr:uid="{00000000-0005-0000-0000-000033630000}"/>
    <cellStyle name="Nota 3 5 2 3 2 7" xfId="40033" xr:uid="{00000000-0005-0000-0000-000034630000}"/>
    <cellStyle name="Nota 3 5 2 3 3" xfId="13188" xr:uid="{00000000-0005-0000-0000-000035630000}"/>
    <cellStyle name="Nota 3 5 2 3 4" xfId="20186" xr:uid="{00000000-0005-0000-0000-000036630000}"/>
    <cellStyle name="Nota 3 5 2 3 5" xfId="27814" xr:uid="{00000000-0005-0000-0000-000037630000}"/>
    <cellStyle name="Nota 3 5 2 3 6" xfId="9347" xr:uid="{00000000-0005-0000-0000-000038630000}"/>
    <cellStyle name="Nota 3 5 2 3 7" xfId="17778" xr:uid="{00000000-0005-0000-0000-000039630000}"/>
    <cellStyle name="Nota 3 5 2 3 8" xfId="31670" xr:uid="{00000000-0005-0000-0000-00003A630000}"/>
    <cellStyle name="Nota 3 5 2 3 9" xfId="35350" xr:uid="{00000000-0005-0000-0000-00003B630000}"/>
    <cellStyle name="Nota 3 5 2 4" xfId="4472" xr:uid="{00000000-0005-0000-0000-00003C630000}"/>
    <cellStyle name="Nota 3 5 2 4 2" xfId="7596" xr:uid="{00000000-0005-0000-0000-00003D630000}"/>
    <cellStyle name="Nota 3 5 2 4 2 2" xfId="16749" xr:uid="{00000000-0005-0000-0000-00003E630000}"/>
    <cellStyle name="Nota 3 5 2 4 2 3" xfId="23730" xr:uid="{00000000-0005-0000-0000-00003F630000}"/>
    <cellStyle name="Nota 3 5 2 4 2 4" xfId="30574" xr:uid="{00000000-0005-0000-0000-000040630000}"/>
    <cellStyle name="Nota 3 5 2 4 2 5" xfId="34524" xr:uid="{00000000-0005-0000-0000-000041630000}"/>
    <cellStyle name="Nota 3 5 2 4 2 6" xfId="38076" xr:uid="{00000000-0005-0000-0000-000042630000}"/>
    <cellStyle name="Nota 3 5 2 4 2 7" xfId="40034" xr:uid="{00000000-0005-0000-0000-000043630000}"/>
    <cellStyle name="Nota 3 5 2 4 3" xfId="13626" xr:uid="{00000000-0005-0000-0000-000044630000}"/>
    <cellStyle name="Nota 3 5 2 4 4" xfId="20624" xr:uid="{00000000-0005-0000-0000-000045630000}"/>
    <cellStyle name="Nota 3 5 2 4 5" xfId="24240" xr:uid="{00000000-0005-0000-0000-000046630000}"/>
    <cellStyle name="Nota 3 5 2 4 6" xfId="18219" xr:uid="{00000000-0005-0000-0000-000047630000}"/>
    <cellStyle name="Nota 3 5 2 4 7" xfId="28960" xr:uid="{00000000-0005-0000-0000-000048630000}"/>
    <cellStyle name="Nota 3 5 2 4 8" xfId="32274" xr:uid="{00000000-0005-0000-0000-000049630000}"/>
    <cellStyle name="Nota 3 5 2 4 9" xfId="35949" xr:uid="{00000000-0005-0000-0000-00004A630000}"/>
    <cellStyle name="Nota 3 5 2 5" xfId="4726" xr:uid="{00000000-0005-0000-0000-00004B630000}"/>
    <cellStyle name="Nota 3 5 2 5 2" xfId="7597" xr:uid="{00000000-0005-0000-0000-00004C630000}"/>
    <cellStyle name="Nota 3 5 2 5 2 2" xfId="16750" xr:uid="{00000000-0005-0000-0000-00004D630000}"/>
    <cellStyle name="Nota 3 5 2 5 2 3" xfId="23731" xr:uid="{00000000-0005-0000-0000-00004E630000}"/>
    <cellStyle name="Nota 3 5 2 5 2 4" xfId="30575" xr:uid="{00000000-0005-0000-0000-00004F630000}"/>
    <cellStyle name="Nota 3 5 2 5 2 5" xfId="34525" xr:uid="{00000000-0005-0000-0000-000050630000}"/>
    <cellStyle name="Nota 3 5 2 5 2 6" xfId="38077" xr:uid="{00000000-0005-0000-0000-000051630000}"/>
    <cellStyle name="Nota 3 5 2 5 2 7" xfId="40035" xr:uid="{00000000-0005-0000-0000-000052630000}"/>
    <cellStyle name="Nota 3 5 2 5 3" xfId="13880" xr:uid="{00000000-0005-0000-0000-000053630000}"/>
    <cellStyle name="Nota 3 5 2 5 4" xfId="20878" xr:uid="{00000000-0005-0000-0000-000054630000}"/>
    <cellStyle name="Nota 3 5 2 5 5" xfId="24785" xr:uid="{00000000-0005-0000-0000-000055630000}"/>
    <cellStyle name="Nota 3 5 2 5 6" xfId="24338" xr:uid="{00000000-0005-0000-0000-000056630000}"/>
    <cellStyle name="Nota 3 5 2 5 7" xfId="24335" xr:uid="{00000000-0005-0000-0000-000057630000}"/>
    <cellStyle name="Nota 3 5 2 5 8" xfId="31789" xr:uid="{00000000-0005-0000-0000-000058630000}"/>
    <cellStyle name="Nota 3 5 2 5 9" xfId="35469" xr:uid="{00000000-0005-0000-0000-000059630000}"/>
    <cellStyle name="Nota 3 5 2 6" xfId="4972" xr:uid="{00000000-0005-0000-0000-00005A630000}"/>
    <cellStyle name="Nota 3 5 2 6 2" xfId="7598" xr:uid="{00000000-0005-0000-0000-00005B630000}"/>
    <cellStyle name="Nota 3 5 2 6 2 2" xfId="16751" xr:uid="{00000000-0005-0000-0000-00005C630000}"/>
    <cellStyle name="Nota 3 5 2 6 2 3" xfId="23732" xr:uid="{00000000-0005-0000-0000-00005D630000}"/>
    <cellStyle name="Nota 3 5 2 6 2 4" xfId="30576" xr:uid="{00000000-0005-0000-0000-00005E630000}"/>
    <cellStyle name="Nota 3 5 2 6 2 5" xfId="34526" xr:uid="{00000000-0005-0000-0000-00005F630000}"/>
    <cellStyle name="Nota 3 5 2 6 2 6" xfId="38078" xr:uid="{00000000-0005-0000-0000-000060630000}"/>
    <cellStyle name="Nota 3 5 2 6 2 7" xfId="40036" xr:uid="{00000000-0005-0000-0000-000061630000}"/>
    <cellStyle name="Nota 3 5 2 6 3" xfId="14126" xr:uid="{00000000-0005-0000-0000-000062630000}"/>
    <cellStyle name="Nota 3 5 2 6 4" xfId="21124" xr:uid="{00000000-0005-0000-0000-000063630000}"/>
    <cellStyle name="Nota 3 5 2 6 5" xfId="27353" xr:uid="{00000000-0005-0000-0000-000064630000}"/>
    <cellStyle name="Nota 3 5 2 6 6" xfId="17196" xr:uid="{00000000-0005-0000-0000-000065630000}"/>
    <cellStyle name="Nota 3 5 2 6 7" xfId="32018" xr:uid="{00000000-0005-0000-0000-000066630000}"/>
    <cellStyle name="Nota 3 5 2 6 8" xfId="35696" xr:uid="{00000000-0005-0000-0000-000067630000}"/>
    <cellStyle name="Nota 3 5 2 6 9" xfId="38607" xr:uid="{00000000-0005-0000-0000-000068630000}"/>
    <cellStyle name="Nota 3 5 2 7" xfId="7593" xr:uid="{00000000-0005-0000-0000-000069630000}"/>
    <cellStyle name="Nota 3 5 2 7 2" xfId="16746" xr:uid="{00000000-0005-0000-0000-00006A630000}"/>
    <cellStyle name="Nota 3 5 2 7 3" xfId="23727" xr:uid="{00000000-0005-0000-0000-00006B630000}"/>
    <cellStyle name="Nota 3 5 2 7 4" xfId="30571" xr:uid="{00000000-0005-0000-0000-00006C630000}"/>
    <cellStyle name="Nota 3 5 2 7 5" xfId="34521" xr:uid="{00000000-0005-0000-0000-00006D630000}"/>
    <cellStyle name="Nota 3 5 2 7 6" xfId="38073" xr:uid="{00000000-0005-0000-0000-00006E630000}"/>
    <cellStyle name="Nota 3 5 2 7 7" xfId="40031" xr:uid="{00000000-0005-0000-0000-00006F630000}"/>
    <cellStyle name="Nota 3 5 2 8" xfId="11506" xr:uid="{00000000-0005-0000-0000-000070630000}"/>
    <cellStyle name="Nota 3 5 2 9" xfId="18509" xr:uid="{00000000-0005-0000-0000-000071630000}"/>
    <cellStyle name="Nota 3 5 3" xfId="2380" xr:uid="{00000000-0005-0000-0000-000072630000}"/>
    <cellStyle name="Nota 3 5 3 10" xfId="18012" xr:uid="{00000000-0005-0000-0000-000073630000}"/>
    <cellStyle name="Nota 3 5 3 11" xfId="26164" xr:uid="{00000000-0005-0000-0000-000074630000}"/>
    <cellStyle name="Nota 3 5 3 12" xfId="18003" xr:uid="{00000000-0005-0000-0000-000075630000}"/>
    <cellStyle name="Nota 3 5 3 13" xfId="25775" xr:uid="{00000000-0005-0000-0000-000076630000}"/>
    <cellStyle name="Nota 3 5 3 14" xfId="34961" xr:uid="{00000000-0005-0000-0000-000077630000}"/>
    <cellStyle name="Nota 3 5 3 2" xfId="2780" xr:uid="{00000000-0005-0000-0000-000078630000}"/>
    <cellStyle name="Nota 3 5 3 2 2" xfId="7600" xr:uid="{00000000-0005-0000-0000-000079630000}"/>
    <cellStyle name="Nota 3 5 3 2 2 2" xfId="16753" xr:uid="{00000000-0005-0000-0000-00007A630000}"/>
    <cellStyle name="Nota 3 5 3 2 2 3" xfId="23734" xr:uid="{00000000-0005-0000-0000-00007B630000}"/>
    <cellStyle name="Nota 3 5 3 2 2 4" xfId="30578" xr:uid="{00000000-0005-0000-0000-00007C630000}"/>
    <cellStyle name="Nota 3 5 3 2 2 5" xfId="34528" xr:uid="{00000000-0005-0000-0000-00007D630000}"/>
    <cellStyle name="Nota 3 5 3 2 2 6" xfId="38080" xr:uid="{00000000-0005-0000-0000-00007E630000}"/>
    <cellStyle name="Nota 3 5 3 2 2 7" xfId="40038" xr:uid="{00000000-0005-0000-0000-00007F630000}"/>
    <cellStyle name="Nota 3 5 3 2 3" xfId="11934" xr:uid="{00000000-0005-0000-0000-000080630000}"/>
    <cellStyle name="Nota 3 5 3 2 4" xfId="18937" xr:uid="{00000000-0005-0000-0000-000081630000}"/>
    <cellStyle name="Nota 3 5 3 2 5" xfId="28389" xr:uid="{00000000-0005-0000-0000-000082630000}"/>
    <cellStyle name="Nota 3 5 3 2 6" xfId="26344" xr:uid="{00000000-0005-0000-0000-000083630000}"/>
    <cellStyle name="Nota 3 5 3 2 7" xfId="22697" xr:uid="{00000000-0005-0000-0000-000084630000}"/>
    <cellStyle name="Nota 3 5 3 2 8" xfId="21299" xr:uid="{00000000-0005-0000-0000-000085630000}"/>
    <cellStyle name="Nota 3 5 3 2 9" xfId="18039" xr:uid="{00000000-0005-0000-0000-000086630000}"/>
    <cellStyle name="Nota 3 5 3 3" xfId="4062" xr:uid="{00000000-0005-0000-0000-000087630000}"/>
    <cellStyle name="Nota 3 5 3 3 2" xfId="7601" xr:uid="{00000000-0005-0000-0000-000088630000}"/>
    <cellStyle name="Nota 3 5 3 3 2 2" xfId="16754" xr:uid="{00000000-0005-0000-0000-000089630000}"/>
    <cellStyle name="Nota 3 5 3 3 2 3" xfId="23735" xr:uid="{00000000-0005-0000-0000-00008A630000}"/>
    <cellStyle name="Nota 3 5 3 3 2 4" xfId="30579" xr:uid="{00000000-0005-0000-0000-00008B630000}"/>
    <cellStyle name="Nota 3 5 3 3 2 5" xfId="34529" xr:uid="{00000000-0005-0000-0000-00008C630000}"/>
    <cellStyle name="Nota 3 5 3 3 2 6" xfId="38081" xr:uid="{00000000-0005-0000-0000-00008D630000}"/>
    <cellStyle name="Nota 3 5 3 3 2 7" xfId="40039" xr:uid="{00000000-0005-0000-0000-00008E630000}"/>
    <cellStyle name="Nota 3 5 3 3 3" xfId="13216" xr:uid="{00000000-0005-0000-0000-00008F630000}"/>
    <cellStyle name="Nota 3 5 3 3 4" xfId="20214" xr:uid="{00000000-0005-0000-0000-000090630000}"/>
    <cellStyle name="Nota 3 5 3 3 5" xfId="27800" xr:uid="{00000000-0005-0000-0000-000091630000}"/>
    <cellStyle name="Nota 3 5 3 3 6" xfId="23371" xr:uid="{00000000-0005-0000-0000-000092630000}"/>
    <cellStyle name="Nota 3 5 3 3 7" xfId="28729" xr:uid="{00000000-0005-0000-0000-000093630000}"/>
    <cellStyle name="Nota 3 5 3 3 8" xfId="31156" xr:uid="{00000000-0005-0000-0000-000094630000}"/>
    <cellStyle name="Nota 3 5 3 3 9" xfId="35029" xr:uid="{00000000-0005-0000-0000-000095630000}"/>
    <cellStyle name="Nota 3 5 3 4" xfId="4500" xr:uid="{00000000-0005-0000-0000-000096630000}"/>
    <cellStyle name="Nota 3 5 3 4 2" xfId="7602" xr:uid="{00000000-0005-0000-0000-000097630000}"/>
    <cellStyle name="Nota 3 5 3 4 2 2" xfId="16755" xr:uid="{00000000-0005-0000-0000-000098630000}"/>
    <cellStyle name="Nota 3 5 3 4 2 3" xfId="23736" xr:uid="{00000000-0005-0000-0000-000099630000}"/>
    <cellStyle name="Nota 3 5 3 4 2 4" xfId="30580" xr:uid="{00000000-0005-0000-0000-00009A630000}"/>
    <cellStyle name="Nota 3 5 3 4 2 5" xfId="34530" xr:uid="{00000000-0005-0000-0000-00009B630000}"/>
    <cellStyle name="Nota 3 5 3 4 2 6" xfId="38082" xr:uid="{00000000-0005-0000-0000-00009C630000}"/>
    <cellStyle name="Nota 3 5 3 4 2 7" xfId="40040" xr:uid="{00000000-0005-0000-0000-00009D630000}"/>
    <cellStyle name="Nota 3 5 3 4 3" xfId="13654" xr:uid="{00000000-0005-0000-0000-00009E630000}"/>
    <cellStyle name="Nota 3 5 3 4 4" xfId="20652" xr:uid="{00000000-0005-0000-0000-00009F630000}"/>
    <cellStyle name="Nota 3 5 3 4 5" xfId="24756" xr:uid="{00000000-0005-0000-0000-0000A0630000}"/>
    <cellStyle name="Nota 3 5 3 4 6" xfId="19755" xr:uid="{00000000-0005-0000-0000-0000A1630000}"/>
    <cellStyle name="Nota 3 5 3 4 7" xfId="24968" xr:uid="{00000000-0005-0000-0000-0000A2630000}"/>
    <cellStyle name="Nota 3 5 3 4 8" xfId="32265" xr:uid="{00000000-0005-0000-0000-0000A3630000}"/>
    <cellStyle name="Nota 3 5 3 4 9" xfId="35940" xr:uid="{00000000-0005-0000-0000-0000A4630000}"/>
    <cellStyle name="Nota 3 5 3 5" xfId="4754" xr:uid="{00000000-0005-0000-0000-0000A5630000}"/>
    <cellStyle name="Nota 3 5 3 5 2" xfId="7603" xr:uid="{00000000-0005-0000-0000-0000A6630000}"/>
    <cellStyle name="Nota 3 5 3 5 2 2" xfId="16756" xr:uid="{00000000-0005-0000-0000-0000A7630000}"/>
    <cellStyle name="Nota 3 5 3 5 2 3" xfId="23737" xr:uid="{00000000-0005-0000-0000-0000A8630000}"/>
    <cellStyle name="Nota 3 5 3 5 2 4" xfId="30581" xr:uid="{00000000-0005-0000-0000-0000A9630000}"/>
    <cellStyle name="Nota 3 5 3 5 2 5" xfId="34531" xr:uid="{00000000-0005-0000-0000-0000AA630000}"/>
    <cellStyle name="Nota 3 5 3 5 2 6" xfId="38083" xr:uid="{00000000-0005-0000-0000-0000AB630000}"/>
    <cellStyle name="Nota 3 5 3 5 2 7" xfId="40041" xr:uid="{00000000-0005-0000-0000-0000AC630000}"/>
    <cellStyle name="Nota 3 5 3 5 3" xfId="13908" xr:uid="{00000000-0005-0000-0000-0000AD630000}"/>
    <cellStyle name="Nota 3 5 3 5 4" xfId="20906" xr:uid="{00000000-0005-0000-0000-0000AE630000}"/>
    <cellStyle name="Nota 3 5 3 5 5" xfId="27461" xr:uid="{00000000-0005-0000-0000-0000AF630000}"/>
    <cellStyle name="Nota 3 5 3 5 6" xfId="25252" xr:uid="{00000000-0005-0000-0000-0000B0630000}"/>
    <cellStyle name="Nota 3 5 3 5 7" xfId="24984" xr:uid="{00000000-0005-0000-0000-0000B1630000}"/>
    <cellStyle name="Nota 3 5 3 5 8" xfId="25407" xr:uid="{00000000-0005-0000-0000-0000B2630000}"/>
    <cellStyle name="Nota 3 5 3 5 9" xfId="35060" xr:uid="{00000000-0005-0000-0000-0000B3630000}"/>
    <cellStyle name="Nota 3 5 3 6" xfId="5000" xr:uid="{00000000-0005-0000-0000-0000B4630000}"/>
    <cellStyle name="Nota 3 5 3 6 2" xfId="7604" xr:uid="{00000000-0005-0000-0000-0000B5630000}"/>
    <cellStyle name="Nota 3 5 3 6 2 2" xfId="16757" xr:uid="{00000000-0005-0000-0000-0000B6630000}"/>
    <cellStyle name="Nota 3 5 3 6 2 3" xfId="23738" xr:uid="{00000000-0005-0000-0000-0000B7630000}"/>
    <cellStyle name="Nota 3 5 3 6 2 4" xfId="30582" xr:uid="{00000000-0005-0000-0000-0000B8630000}"/>
    <cellStyle name="Nota 3 5 3 6 2 5" xfId="34532" xr:uid="{00000000-0005-0000-0000-0000B9630000}"/>
    <cellStyle name="Nota 3 5 3 6 2 6" xfId="38084" xr:uid="{00000000-0005-0000-0000-0000BA630000}"/>
    <cellStyle name="Nota 3 5 3 6 2 7" xfId="40042" xr:uid="{00000000-0005-0000-0000-0000BB630000}"/>
    <cellStyle name="Nota 3 5 3 6 3" xfId="14154" xr:uid="{00000000-0005-0000-0000-0000BC630000}"/>
    <cellStyle name="Nota 3 5 3 6 4" xfId="21152" xr:uid="{00000000-0005-0000-0000-0000BD630000}"/>
    <cellStyle name="Nota 3 5 3 6 5" xfId="24821" xr:uid="{00000000-0005-0000-0000-0000BE630000}"/>
    <cellStyle name="Nota 3 5 3 6 6" xfId="29305" xr:uid="{00000000-0005-0000-0000-0000BF630000}"/>
    <cellStyle name="Nota 3 5 3 6 7" xfId="32046" xr:uid="{00000000-0005-0000-0000-0000C0630000}"/>
    <cellStyle name="Nota 3 5 3 6 8" xfId="35724" xr:uid="{00000000-0005-0000-0000-0000C1630000}"/>
    <cellStyle name="Nota 3 5 3 6 9" xfId="38635" xr:uid="{00000000-0005-0000-0000-0000C2630000}"/>
    <cellStyle name="Nota 3 5 3 7" xfId="7599" xr:uid="{00000000-0005-0000-0000-0000C3630000}"/>
    <cellStyle name="Nota 3 5 3 7 2" xfId="16752" xr:uid="{00000000-0005-0000-0000-0000C4630000}"/>
    <cellStyle name="Nota 3 5 3 7 3" xfId="23733" xr:uid="{00000000-0005-0000-0000-0000C5630000}"/>
    <cellStyle name="Nota 3 5 3 7 4" xfId="30577" xr:uid="{00000000-0005-0000-0000-0000C6630000}"/>
    <cellStyle name="Nota 3 5 3 7 5" xfId="34527" xr:uid="{00000000-0005-0000-0000-0000C7630000}"/>
    <cellStyle name="Nota 3 5 3 7 6" xfId="38079" xr:uid="{00000000-0005-0000-0000-0000C8630000}"/>
    <cellStyle name="Nota 3 5 3 7 7" xfId="40037" xr:uid="{00000000-0005-0000-0000-0000C9630000}"/>
    <cellStyle name="Nota 3 5 3 8" xfId="11534" xr:uid="{00000000-0005-0000-0000-0000CA630000}"/>
    <cellStyle name="Nota 3 5 3 9" xfId="18537" xr:uid="{00000000-0005-0000-0000-0000CB630000}"/>
    <cellStyle name="Nota 3 5 4" xfId="2404" xr:uid="{00000000-0005-0000-0000-0000CC630000}"/>
    <cellStyle name="Nota 3 5 4 10" xfId="25312" xr:uid="{00000000-0005-0000-0000-0000CD630000}"/>
    <cellStyle name="Nota 3 5 4 11" xfId="23009" xr:uid="{00000000-0005-0000-0000-0000CE630000}"/>
    <cellStyle name="Nota 3 5 4 12" xfId="30128" xr:uid="{00000000-0005-0000-0000-0000CF630000}"/>
    <cellStyle name="Nota 3 5 4 13" xfId="34097" xr:uid="{00000000-0005-0000-0000-0000D0630000}"/>
    <cellStyle name="Nota 3 5 4 14" xfId="37659" xr:uid="{00000000-0005-0000-0000-0000D1630000}"/>
    <cellStyle name="Nota 3 5 4 2" xfId="2804" xr:uid="{00000000-0005-0000-0000-0000D2630000}"/>
    <cellStyle name="Nota 3 5 4 2 2" xfId="7606" xr:uid="{00000000-0005-0000-0000-0000D3630000}"/>
    <cellStyle name="Nota 3 5 4 2 2 2" xfId="16759" xr:uid="{00000000-0005-0000-0000-0000D4630000}"/>
    <cellStyle name="Nota 3 5 4 2 2 3" xfId="23740" xr:uid="{00000000-0005-0000-0000-0000D5630000}"/>
    <cellStyle name="Nota 3 5 4 2 2 4" xfId="30584" xr:uid="{00000000-0005-0000-0000-0000D6630000}"/>
    <cellStyle name="Nota 3 5 4 2 2 5" xfId="34534" xr:uid="{00000000-0005-0000-0000-0000D7630000}"/>
    <cellStyle name="Nota 3 5 4 2 2 6" xfId="38086" xr:uid="{00000000-0005-0000-0000-0000D8630000}"/>
    <cellStyle name="Nota 3 5 4 2 2 7" xfId="40044" xr:uid="{00000000-0005-0000-0000-0000D9630000}"/>
    <cellStyle name="Nota 3 5 4 2 3" xfId="11958" xr:uid="{00000000-0005-0000-0000-0000DA630000}"/>
    <cellStyle name="Nota 3 5 4 2 4" xfId="18961" xr:uid="{00000000-0005-0000-0000-0000DB630000}"/>
    <cellStyle name="Nota 3 5 4 2 5" xfId="24648" xr:uid="{00000000-0005-0000-0000-0000DC630000}"/>
    <cellStyle name="Nota 3 5 4 2 6" xfId="17695" xr:uid="{00000000-0005-0000-0000-0000DD630000}"/>
    <cellStyle name="Nota 3 5 4 2 7" xfId="20041" xr:uid="{00000000-0005-0000-0000-0000DE630000}"/>
    <cellStyle name="Nota 3 5 4 2 8" xfId="22901" xr:uid="{00000000-0005-0000-0000-0000DF630000}"/>
    <cellStyle name="Nota 3 5 4 2 9" xfId="31429" xr:uid="{00000000-0005-0000-0000-0000E0630000}"/>
    <cellStyle name="Nota 3 5 4 3" xfId="4086" xr:uid="{00000000-0005-0000-0000-0000E1630000}"/>
    <cellStyle name="Nota 3 5 4 3 2" xfId="7607" xr:uid="{00000000-0005-0000-0000-0000E2630000}"/>
    <cellStyle name="Nota 3 5 4 3 2 2" xfId="16760" xr:uid="{00000000-0005-0000-0000-0000E3630000}"/>
    <cellStyle name="Nota 3 5 4 3 2 3" xfId="23741" xr:uid="{00000000-0005-0000-0000-0000E4630000}"/>
    <cellStyle name="Nota 3 5 4 3 2 4" xfId="30585" xr:uid="{00000000-0005-0000-0000-0000E5630000}"/>
    <cellStyle name="Nota 3 5 4 3 2 5" xfId="34535" xr:uid="{00000000-0005-0000-0000-0000E6630000}"/>
    <cellStyle name="Nota 3 5 4 3 2 6" xfId="38087" xr:uid="{00000000-0005-0000-0000-0000E7630000}"/>
    <cellStyle name="Nota 3 5 4 3 2 7" xfId="40045" xr:uid="{00000000-0005-0000-0000-0000E8630000}"/>
    <cellStyle name="Nota 3 5 4 3 3" xfId="13240" xr:uid="{00000000-0005-0000-0000-0000E9630000}"/>
    <cellStyle name="Nota 3 5 4 3 4" xfId="20238" xr:uid="{00000000-0005-0000-0000-0000EA630000}"/>
    <cellStyle name="Nota 3 5 4 3 5" xfId="27788" xr:uid="{00000000-0005-0000-0000-0000EB630000}"/>
    <cellStyle name="Nota 3 5 4 3 6" xfId="17087" xr:uid="{00000000-0005-0000-0000-0000EC630000}"/>
    <cellStyle name="Nota 3 5 4 3 7" xfId="25604" xr:uid="{00000000-0005-0000-0000-0000ED630000}"/>
    <cellStyle name="Nota 3 5 4 3 8" xfId="33425" xr:uid="{00000000-0005-0000-0000-0000EE630000}"/>
    <cellStyle name="Nota 3 5 4 3 9" xfId="37100" xr:uid="{00000000-0005-0000-0000-0000EF630000}"/>
    <cellStyle name="Nota 3 5 4 4" xfId="4524" xr:uid="{00000000-0005-0000-0000-0000F0630000}"/>
    <cellStyle name="Nota 3 5 4 4 2" xfId="7608" xr:uid="{00000000-0005-0000-0000-0000F1630000}"/>
    <cellStyle name="Nota 3 5 4 4 2 2" xfId="16761" xr:uid="{00000000-0005-0000-0000-0000F2630000}"/>
    <cellStyle name="Nota 3 5 4 4 2 3" xfId="23742" xr:uid="{00000000-0005-0000-0000-0000F3630000}"/>
    <cellStyle name="Nota 3 5 4 4 2 4" xfId="30586" xr:uid="{00000000-0005-0000-0000-0000F4630000}"/>
    <cellStyle name="Nota 3 5 4 4 2 5" xfId="34536" xr:uid="{00000000-0005-0000-0000-0000F5630000}"/>
    <cellStyle name="Nota 3 5 4 4 2 6" xfId="38088" xr:uid="{00000000-0005-0000-0000-0000F6630000}"/>
    <cellStyle name="Nota 3 5 4 4 2 7" xfId="40046" xr:uid="{00000000-0005-0000-0000-0000F7630000}"/>
    <cellStyle name="Nota 3 5 4 4 3" xfId="13678" xr:uid="{00000000-0005-0000-0000-0000F8630000}"/>
    <cellStyle name="Nota 3 5 4 4 4" xfId="20676" xr:uid="{00000000-0005-0000-0000-0000F9630000}"/>
    <cellStyle name="Nota 3 5 4 4 5" xfId="27571" xr:uid="{00000000-0005-0000-0000-0000FA630000}"/>
    <cellStyle name="Nota 3 5 4 4 6" xfId="9956" xr:uid="{00000000-0005-0000-0000-0000FB630000}"/>
    <cellStyle name="Nota 3 5 4 4 7" xfId="26847" xr:uid="{00000000-0005-0000-0000-0000FC630000}"/>
    <cellStyle name="Nota 3 5 4 4 8" xfId="25831" xr:uid="{00000000-0005-0000-0000-0000FD630000}"/>
    <cellStyle name="Nota 3 5 4 4 9" xfId="22686" xr:uid="{00000000-0005-0000-0000-0000FE630000}"/>
    <cellStyle name="Nota 3 5 4 5" xfId="4778" xr:uid="{00000000-0005-0000-0000-0000FF630000}"/>
    <cellStyle name="Nota 3 5 4 5 2" xfId="7609" xr:uid="{00000000-0005-0000-0000-000000640000}"/>
    <cellStyle name="Nota 3 5 4 5 2 2" xfId="16762" xr:uid="{00000000-0005-0000-0000-000001640000}"/>
    <cellStyle name="Nota 3 5 4 5 2 3" xfId="23743" xr:uid="{00000000-0005-0000-0000-000002640000}"/>
    <cellStyle name="Nota 3 5 4 5 2 4" xfId="30587" xr:uid="{00000000-0005-0000-0000-000003640000}"/>
    <cellStyle name="Nota 3 5 4 5 2 5" xfId="34537" xr:uid="{00000000-0005-0000-0000-000004640000}"/>
    <cellStyle name="Nota 3 5 4 5 2 6" xfId="38089" xr:uid="{00000000-0005-0000-0000-000005640000}"/>
    <cellStyle name="Nota 3 5 4 5 2 7" xfId="40047" xr:uid="{00000000-0005-0000-0000-000006640000}"/>
    <cellStyle name="Nota 3 5 4 5 3" xfId="13932" xr:uid="{00000000-0005-0000-0000-000007640000}"/>
    <cellStyle name="Nota 3 5 4 5 4" xfId="20930" xr:uid="{00000000-0005-0000-0000-000008640000}"/>
    <cellStyle name="Nota 3 5 4 5 5" xfId="27449" xr:uid="{00000000-0005-0000-0000-000009640000}"/>
    <cellStyle name="Nota 3 5 4 5 6" xfId="26755" xr:uid="{00000000-0005-0000-0000-00000A640000}"/>
    <cellStyle name="Nota 3 5 4 5 7" xfId="10113" xr:uid="{00000000-0005-0000-0000-00000B640000}"/>
    <cellStyle name="Nota 3 5 4 5 8" xfId="31793" xr:uid="{00000000-0005-0000-0000-00000C640000}"/>
    <cellStyle name="Nota 3 5 4 5 9" xfId="35472" xr:uid="{00000000-0005-0000-0000-00000D640000}"/>
    <cellStyle name="Nota 3 5 4 6" xfId="5024" xr:uid="{00000000-0005-0000-0000-00000E640000}"/>
    <cellStyle name="Nota 3 5 4 6 2" xfId="7610" xr:uid="{00000000-0005-0000-0000-00000F640000}"/>
    <cellStyle name="Nota 3 5 4 6 2 2" xfId="16763" xr:uid="{00000000-0005-0000-0000-000010640000}"/>
    <cellStyle name="Nota 3 5 4 6 2 3" xfId="23744" xr:uid="{00000000-0005-0000-0000-000011640000}"/>
    <cellStyle name="Nota 3 5 4 6 2 4" xfId="30588" xr:uid="{00000000-0005-0000-0000-000012640000}"/>
    <cellStyle name="Nota 3 5 4 6 2 5" xfId="34538" xr:uid="{00000000-0005-0000-0000-000013640000}"/>
    <cellStyle name="Nota 3 5 4 6 2 6" xfId="38090" xr:uid="{00000000-0005-0000-0000-000014640000}"/>
    <cellStyle name="Nota 3 5 4 6 2 7" xfId="40048" xr:uid="{00000000-0005-0000-0000-000015640000}"/>
    <cellStyle name="Nota 3 5 4 6 3" xfId="14178" xr:uid="{00000000-0005-0000-0000-000016640000}"/>
    <cellStyle name="Nota 3 5 4 6 4" xfId="21176" xr:uid="{00000000-0005-0000-0000-000017640000}"/>
    <cellStyle name="Nota 3 5 4 6 5" xfId="22880" xr:uid="{00000000-0005-0000-0000-000018640000}"/>
    <cellStyle name="Nota 3 5 4 6 6" xfId="22837" xr:uid="{00000000-0005-0000-0000-000019640000}"/>
    <cellStyle name="Nota 3 5 4 6 7" xfId="32070" xr:uid="{00000000-0005-0000-0000-00001A640000}"/>
    <cellStyle name="Nota 3 5 4 6 8" xfId="35748" xr:uid="{00000000-0005-0000-0000-00001B640000}"/>
    <cellStyle name="Nota 3 5 4 6 9" xfId="38659" xr:uid="{00000000-0005-0000-0000-00001C640000}"/>
    <cellStyle name="Nota 3 5 4 7" xfId="7605" xr:uid="{00000000-0005-0000-0000-00001D640000}"/>
    <cellStyle name="Nota 3 5 4 7 2" xfId="16758" xr:uid="{00000000-0005-0000-0000-00001E640000}"/>
    <cellStyle name="Nota 3 5 4 7 3" xfId="23739" xr:uid="{00000000-0005-0000-0000-00001F640000}"/>
    <cellStyle name="Nota 3 5 4 7 4" xfId="30583" xr:uid="{00000000-0005-0000-0000-000020640000}"/>
    <cellStyle name="Nota 3 5 4 7 5" xfId="34533" xr:uid="{00000000-0005-0000-0000-000021640000}"/>
    <cellStyle name="Nota 3 5 4 7 6" xfId="38085" xr:uid="{00000000-0005-0000-0000-000022640000}"/>
    <cellStyle name="Nota 3 5 4 7 7" xfId="40043" xr:uid="{00000000-0005-0000-0000-000023640000}"/>
    <cellStyle name="Nota 3 5 4 8" xfId="11558" xr:uid="{00000000-0005-0000-0000-000024640000}"/>
    <cellStyle name="Nota 3 5 4 9" xfId="18561" xr:uid="{00000000-0005-0000-0000-000025640000}"/>
    <cellStyle name="Nota 3 5 5" xfId="2428" xr:uid="{00000000-0005-0000-0000-000026640000}"/>
    <cellStyle name="Nota 3 5 5 10" xfId="17194" xr:uid="{00000000-0005-0000-0000-000027640000}"/>
    <cellStyle name="Nota 3 5 5 11" xfId="17812" xr:uid="{00000000-0005-0000-0000-000028640000}"/>
    <cellStyle name="Nota 3 5 5 12" xfId="9605" xr:uid="{00000000-0005-0000-0000-000029640000}"/>
    <cellStyle name="Nota 3 5 5 13" xfId="34093" xr:uid="{00000000-0005-0000-0000-00002A640000}"/>
    <cellStyle name="Nota 3 5 5 14" xfId="37655" xr:uid="{00000000-0005-0000-0000-00002B640000}"/>
    <cellStyle name="Nota 3 5 5 2" xfId="2828" xr:uid="{00000000-0005-0000-0000-00002C640000}"/>
    <cellStyle name="Nota 3 5 5 2 2" xfId="7612" xr:uid="{00000000-0005-0000-0000-00002D640000}"/>
    <cellStyle name="Nota 3 5 5 2 2 2" xfId="16765" xr:uid="{00000000-0005-0000-0000-00002E640000}"/>
    <cellStyle name="Nota 3 5 5 2 2 3" xfId="23746" xr:uid="{00000000-0005-0000-0000-00002F640000}"/>
    <cellStyle name="Nota 3 5 5 2 2 4" xfId="30590" xr:uid="{00000000-0005-0000-0000-000030640000}"/>
    <cellStyle name="Nota 3 5 5 2 2 5" xfId="34540" xr:uid="{00000000-0005-0000-0000-000031640000}"/>
    <cellStyle name="Nota 3 5 5 2 2 6" xfId="38092" xr:uid="{00000000-0005-0000-0000-000032640000}"/>
    <cellStyle name="Nota 3 5 5 2 2 7" xfId="40050" xr:uid="{00000000-0005-0000-0000-000033640000}"/>
    <cellStyle name="Nota 3 5 5 2 3" xfId="11982" xr:uid="{00000000-0005-0000-0000-000034640000}"/>
    <cellStyle name="Nota 3 5 5 2 4" xfId="18985" xr:uid="{00000000-0005-0000-0000-000035640000}"/>
    <cellStyle name="Nota 3 5 5 2 5" xfId="28370" xr:uid="{00000000-0005-0000-0000-000036640000}"/>
    <cellStyle name="Nota 3 5 5 2 6" xfId="28076" xr:uid="{00000000-0005-0000-0000-000037640000}"/>
    <cellStyle name="Nota 3 5 5 2 7" xfId="29919" xr:uid="{00000000-0005-0000-0000-000038640000}"/>
    <cellStyle name="Nota 3 5 5 2 8" xfId="33896" xr:uid="{00000000-0005-0000-0000-000039640000}"/>
    <cellStyle name="Nota 3 5 5 2 9" xfId="37458" xr:uid="{00000000-0005-0000-0000-00003A640000}"/>
    <cellStyle name="Nota 3 5 5 3" xfId="4110" xr:uid="{00000000-0005-0000-0000-00003B640000}"/>
    <cellStyle name="Nota 3 5 5 3 2" xfId="7613" xr:uid="{00000000-0005-0000-0000-00003C640000}"/>
    <cellStyle name="Nota 3 5 5 3 2 2" xfId="16766" xr:uid="{00000000-0005-0000-0000-00003D640000}"/>
    <cellStyle name="Nota 3 5 5 3 2 3" xfId="23747" xr:uid="{00000000-0005-0000-0000-00003E640000}"/>
    <cellStyle name="Nota 3 5 5 3 2 4" xfId="30591" xr:uid="{00000000-0005-0000-0000-00003F640000}"/>
    <cellStyle name="Nota 3 5 5 3 2 5" xfId="34541" xr:uid="{00000000-0005-0000-0000-000040640000}"/>
    <cellStyle name="Nota 3 5 5 3 2 6" xfId="38093" xr:uid="{00000000-0005-0000-0000-000041640000}"/>
    <cellStyle name="Nota 3 5 5 3 2 7" xfId="40051" xr:uid="{00000000-0005-0000-0000-000042640000}"/>
    <cellStyle name="Nota 3 5 5 3 3" xfId="13264" xr:uid="{00000000-0005-0000-0000-000043640000}"/>
    <cellStyle name="Nota 3 5 5 3 4" xfId="20262" xr:uid="{00000000-0005-0000-0000-000044640000}"/>
    <cellStyle name="Nota 3 5 5 3 5" xfId="9296" xr:uid="{00000000-0005-0000-0000-000045640000}"/>
    <cellStyle name="Nota 3 5 5 3 6" xfId="26654" xr:uid="{00000000-0005-0000-0000-000046640000}"/>
    <cellStyle name="Nota 3 5 5 3 7" xfId="29386" xr:uid="{00000000-0005-0000-0000-000047640000}"/>
    <cellStyle name="Nota 3 5 5 3 8" xfId="33411" xr:uid="{00000000-0005-0000-0000-000048640000}"/>
    <cellStyle name="Nota 3 5 5 3 9" xfId="37086" xr:uid="{00000000-0005-0000-0000-000049640000}"/>
    <cellStyle name="Nota 3 5 5 4" xfId="4548" xr:uid="{00000000-0005-0000-0000-00004A640000}"/>
    <cellStyle name="Nota 3 5 5 4 2" xfId="7614" xr:uid="{00000000-0005-0000-0000-00004B640000}"/>
    <cellStyle name="Nota 3 5 5 4 2 2" xfId="16767" xr:uid="{00000000-0005-0000-0000-00004C640000}"/>
    <cellStyle name="Nota 3 5 5 4 2 3" xfId="23748" xr:uid="{00000000-0005-0000-0000-00004D640000}"/>
    <cellStyle name="Nota 3 5 5 4 2 4" xfId="30592" xr:uid="{00000000-0005-0000-0000-00004E640000}"/>
    <cellStyle name="Nota 3 5 5 4 2 5" xfId="34542" xr:uid="{00000000-0005-0000-0000-00004F640000}"/>
    <cellStyle name="Nota 3 5 5 4 2 6" xfId="38094" xr:uid="{00000000-0005-0000-0000-000050640000}"/>
    <cellStyle name="Nota 3 5 5 4 2 7" xfId="40052" xr:uid="{00000000-0005-0000-0000-000051640000}"/>
    <cellStyle name="Nota 3 5 5 4 3" xfId="13702" xr:uid="{00000000-0005-0000-0000-000052640000}"/>
    <cellStyle name="Nota 3 5 5 4 4" xfId="20700" xr:uid="{00000000-0005-0000-0000-000053640000}"/>
    <cellStyle name="Nota 3 5 5 4 5" xfId="20067" xr:uid="{00000000-0005-0000-0000-000054640000}"/>
    <cellStyle name="Nota 3 5 5 4 6" xfId="29239" xr:uid="{00000000-0005-0000-0000-000055640000}"/>
    <cellStyle name="Nota 3 5 5 4 7" xfId="25358" xr:uid="{00000000-0005-0000-0000-000056640000}"/>
    <cellStyle name="Nota 3 5 5 4 8" xfId="29718" xr:uid="{00000000-0005-0000-0000-000057640000}"/>
    <cellStyle name="Nota 3 5 5 4 9" xfId="33696" xr:uid="{00000000-0005-0000-0000-000058640000}"/>
    <cellStyle name="Nota 3 5 5 5" xfId="4802" xr:uid="{00000000-0005-0000-0000-000059640000}"/>
    <cellStyle name="Nota 3 5 5 5 2" xfId="7615" xr:uid="{00000000-0005-0000-0000-00005A640000}"/>
    <cellStyle name="Nota 3 5 5 5 2 2" xfId="16768" xr:uid="{00000000-0005-0000-0000-00005B640000}"/>
    <cellStyle name="Nota 3 5 5 5 2 3" xfId="23749" xr:uid="{00000000-0005-0000-0000-00005C640000}"/>
    <cellStyle name="Nota 3 5 5 5 2 4" xfId="30593" xr:uid="{00000000-0005-0000-0000-00005D640000}"/>
    <cellStyle name="Nota 3 5 5 5 2 5" xfId="34543" xr:uid="{00000000-0005-0000-0000-00005E640000}"/>
    <cellStyle name="Nota 3 5 5 5 2 6" xfId="38095" xr:uid="{00000000-0005-0000-0000-00005F640000}"/>
    <cellStyle name="Nota 3 5 5 5 2 7" xfId="40053" xr:uid="{00000000-0005-0000-0000-000060640000}"/>
    <cellStyle name="Nota 3 5 5 5 3" xfId="13956" xr:uid="{00000000-0005-0000-0000-000061640000}"/>
    <cellStyle name="Nota 3 5 5 5 4" xfId="20954" xr:uid="{00000000-0005-0000-0000-000062640000}"/>
    <cellStyle name="Nota 3 5 5 5 5" xfId="22770" xr:uid="{00000000-0005-0000-0000-000063640000}"/>
    <cellStyle name="Nota 3 5 5 5 6" xfId="26757" xr:uid="{00000000-0005-0000-0000-000064640000}"/>
    <cellStyle name="Nota 3 5 5 5 7" xfId="27892" xr:uid="{00000000-0005-0000-0000-000065640000}"/>
    <cellStyle name="Nota 3 5 5 5 8" xfId="25330" xr:uid="{00000000-0005-0000-0000-000066640000}"/>
    <cellStyle name="Nota 3 5 5 5 9" xfId="31020" xr:uid="{00000000-0005-0000-0000-000067640000}"/>
    <cellStyle name="Nota 3 5 5 6" xfId="5048" xr:uid="{00000000-0005-0000-0000-000068640000}"/>
    <cellStyle name="Nota 3 5 5 6 2" xfId="7616" xr:uid="{00000000-0005-0000-0000-000069640000}"/>
    <cellStyle name="Nota 3 5 5 6 2 2" xfId="16769" xr:uid="{00000000-0005-0000-0000-00006A640000}"/>
    <cellStyle name="Nota 3 5 5 6 2 3" xfId="23750" xr:uid="{00000000-0005-0000-0000-00006B640000}"/>
    <cellStyle name="Nota 3 5 5 6 2 4" xfId="30594" xr:uid="{00000000-0005-0000-0000-00006C640000}"/>
    <cellStyle name="Nota 3 5 5 6 2 5" xfId="34544" xr:uid="{00000000-0005-0000-0000-00006D640000}"/>
    <cellStyle name="Nota 3 5 5 6 2 6" xfId="38096" xr:uid="{00000000-0005-0000-0000-00006E640000}"/>
    <cellStyle name="Nota 3 5 5 6 2 7" xfId="40054" xr:uid="{00000000-0005-0000-0000-00006F640000}"/>
    <cellStyle name="Nota 3 5 5 6 3" xfId="14202" xr:uid="{00000000-0005-0000-0000-000070640000}"/>
    <cellStyle name="Nota 3 5 5 6 4" xfId="21200" xr:uid="{00000000-0005-0000-0000-000071640000}"/>
    <cellStyle name="Nota 3 5 5 6 5" xfId="27315" xr:uid="{00000000-0005-0000-0000-000072640000}"/>
    <cellStyle name="Nota 3 5 5 6 6" xfId="19751" xr:uid="{00000000-0005-0000-0000-000073640000}"/>
    <cellStyle name="Nota 3 5 5 6 7" xfId="32094" xr:uid="{00000000-0005-0000-0000-000074640000}"/>
    <cellStyle name="Nota 3 5 5 6 8" xfId="35772" xr:uid="{00000000-0005-0000-0000-000075640000}"/>
    <cellStyle name="Nota 3 5 5 6 9" xfId="38683" xr:uid="{00000000-0005-0000-0000-000076640000}"/>
    <cellStyle name="Nota 3 5 5 7" xfId="7611" xr:uid="{00000000-0005-0000-0000-000077640000}"/>
    <cellStyle name="Nota 3 5 5 7 2" xfId="16764" xr:uid="{00000000-0005-0000-0000-000078640000}"/>
    <cellStyle name="Nota 3 5 5 7 3" xfId="23745" xr:uid="{00000000-0005-0000-0000-000079640000}"/>
    <cellStyle name="Nota 3 5 5 7 4" xfId="30589" xr:uid="{00000000-0005-0000-0000-00007A640000}"/>
    <cellStyle name="Nota 3 5 5 7 5" xfId="34539" xr:uid="{00000000-0005-0000-0000-00007B640000}"/>
    <cellStyle name="Nota 3 5 5 7 6" xfId="38091" xr:uid="{00000000-0005-0000-0000-00007C640000}"/>
    <cellStyle name="Nota 3 5 5 7 7" xfId="40049" xr:uid="{00000000-0005-0000-0000-00007D640000}"/>
    <cellStyle name="Nota 3 5 5 8" xfId="11582" xr:uid="{00000000-0005-0000-0000-00007E640000}"/>
    <cellStyle name="Nota 3 5 5 9" xfId="18585" xr:uid="{00000000-0005-0000-0000-00007F640000}"/>
    <cellStyle name="Nota 3 5 6" xfId="2630" xr:uid="{00000000-0005-0000-0000-000080640000}"/>
    <cellStyle name="Nota 3 5 6 2" xfId="7617" xr:uid="{00000000-0005-0000-0000-000081640000}"/>
    <cellStyle name="Nota 3 5 6 2 2" xfId="16770" xr:uid="{00000000-0005-0000-0000-000082640000}"/>
    <cellStyle name="Nota 3 5 6 2 3" xfId="23751" xr:uid="{00000000-0005-0000-0000-000083640000}"/>
    <cellStyle name="Nota 3 5 6 2 4" xfId="30595" xr:uid="{00000000-0005-0000-0000-000084640000}"/>
    <cellStyle name="Nota 3 5 6 2 5" xfId="34545" xr:uid="{00000000-0005-0000-0000-000085640000}"/>
    <cellStyle name="Nota 3 5 6 2 6" xfId="38097" xr:uid="{00000000-0005-0000-0000-000086640000}"/>
    <cellStyle name="Nota 3 5 6 2 7" xfId="40055" xr:uid="{00000000-0005-0000-0000-000087640000}"/>
    <cellStyle name="Nota 3 5 6 3" xfId="11784" xr:uid="{00000000-0005-0000-0000-000088640000}"/>
    <cellStyle name="Nota 3 5 6 4" xfId="18787" xr:uid="{00000000-0005-0000-0000-000089640000}"/>
    <cellStyle name="Nota 3 5 6 5" xfId="24151" xr:uid="{00000000-0005-0000-0000-00008A640000}"/>
    <cellStyle name="Nota 3 5 6 6" xfId="19516" xr:uid="{00000000-0005-0000-0000-00008B640000}"/>
    <cellStyle name="Nota 3 5 6 7" xfId="18344" xr:uid="{00000000-0005-0000-0000-00008C640000}"/>
    <cellStyle name="Nota 3 5 6 8" xfId="33994" xr:uid="{00000000-0005-0000-0000-00008D640000}"/>
    <cellStyle name="Nota 3 5 6 9" xfId="37556" xr:uid="{00000000-0005-0000-0000-00008E640000}"/>
    <cellStyle name="Nota 3 5 7" xfId="3198" xr:uid="{00000000-0005-0000-0000-00008F640000}"/>
    <cellStyle name="Nota 3 5 7 2" xfId="7618" xr:uid="{00000000-0005-0000-0000-000090640000}"/>
    <cellStyle name="Nota 3 5 7 2 2" xfId="16771" xr:uid="{00000000-0005-0000-0000-000091640000}"/>
    <cellStyle name="Nota 3 5 7 2 3" xfId="23752" xr:uid="{00000000-0005-0000-0000-000092640000}"/>
    <cellStyle name="Nota 3 5 7 2 4" xfId="30596" xr:uid="{00000000-0005-0000-0000-000093640000}"/>
    <cellStyle name="Nota 3 5 7 2 5" xfId="34546" xr:uid="{00000000-0005-0000-0000-000094640000}"/>
    <cellStyle name="Nota 3 5 7 2 6" xfId="38098" xr:uid="{00000000-0005-0000-0000-000095640000}"/>
    <cellStyle name="Nota 3 5 7 2 7" xfId="40056" xr:uid="{00000000-0005-0000-0000-000096640000}"/>
    <cellStyle name="Nota 3 5 7 3" xfId="12352" xr:uid="{00000000-0005-0000-0000-000097640000}"/>
    <cellStyle name="Nota 3 5 7 4" xfId="19355" xr:uid="{00000000-0005-0000-0000-000098640000}"/>
    <cellStyle name="Nota 3 5 7 5" xfId="21361" xr:uid="{00000000-0005-0000-0000-000099640000}"/>
    <cellStyle name="Nota 3 5 7 6" xfId="28778" xr:uid="{00000000-0005-0000-0000-00009A640000}"/>
    <cellStyle name="Nota 3 5 7 7" xfId="23184" xr:uid="{00000000-0005-0000-0000-00009B640000}"/>
    <cellStyle name="Nota 3 5 7 8" xfId="22714" xr:uid="{00000000-0005-0000-0000-00009C640000}"/>
    <cellStyle name="Nota 3 5 7 9" xfId="35565" xr:uid="{00000000-0005-0000-0000-00009D640000}"/>
    <cellStyle name="Nota 3 5 8" xfId="3703" xr:uid="{00000000-0005-0000-0000-00009E640000}"/>
    <cellStyle name="Nota 3 5 8 2" xfId="7619" xr:uid="{00000000-0005-0000-0000-00009F640000}"/>
    <cellStyle name="Nota 3 5 8 2 2" xfId="16772" xr:uid="{00000000-0005-0000-0000-0000A0640000}"/>
    <cellStyle name="Nota 3 5 8 2 3" xfId="23753" xr:uid="{00000000-0005-0000-0000-0000A1640000}"/>
    <cellStyle name="Nota 3 5 8 2 4" xfId="30597" xr:uid="{00000000-0005-0000-0000-0000A2640000}"/>
    <cellStyle name="Nota 3 5 8 2 5" xfId="34547" xr:uid="{00000000-0005-0000-0000-0000A3640000}"/>
    <cellStyle name="Nota 3 5 8 2 6" xfId="38099" xr:uid="{00000000-0005-0000-0000-0000A4640000}"/>
    <cellStyle name="Nota 3 5 8 2 7" xfId="40057" xr:uid="{00000000-0005-0000-0000-0000A5640000}"/>
    <cellStyle name="Nota 3 5 8 3" xfId="12857" xr:uid="{00000000-0005-0000-0000-0000A6640000}"/>
    <cellStyle name="Nota 3 5 8 4" xfId="19856" xr:uid="{00000000-0005-0000-0000-0000A7640000}"/>
    <cellStyle name="Nota 3 5 8 5" xfId="17626" xr:uid="{00000000-0005-0000-0000-0000A8640000}"/>
    <cellStyle name="Nota 3 5 8 6" xfId="9564" xr:uid="{00000000-0005-0000-0000-0000A9640000}"/>
    <cellStyle name="Nota 3 5 8 7" xfId="10238" xr:uid="{00000000-0005-0000-0000-0000AA640000}"/>
    <cellStyle name="Nota 3 5 8 8" xfId="29069" xr:uid="{00000000-0005-0000-0000-0000AB640000}"/>
    <cellStyle name="Nota 3 5 8 9" xfId="31213" xr:uid="{00000000-0005-0000-0000-0000AC640000}"/>
    <cellStyle name="Nota 3 5 9" xfId="3164" xr:uid="{00000000-0005-0000-0000-0000AD640000}"/>
    <cellStyle name="Nota 3 5 9 2" xfId="7620" xr:uid="{00000000-0005-0000-0000-0000AE640000}"/>
    <cellStyle name="Nota 3 5 9 2 2" xfId="16773" xr:uid="{00000000-0005-0000-0000-0000AF640000}"/>
    <cellStyle name="Nota 3 5 9 2 3" xfId="23754" xr:uid="{00000000-0005-0000-0000-0000B0640000}"/>
    <cellStyle name="Nota 3 5 9 2 4" xfId="30598" xr:uid="{00000000-0005-0000-0000-0000B1640000}"/>
    <cellStyle name="Nota 3 5 9 2 5" xfId="34548" xr:uid="{00000000-0005-0000-0000-0000B2640000}"/>
    <cellStyle name="Nota 3 5 9 2 6" xfId="38100" xr:uid="{00000000-0005-0000-0000-0000B3640000}"/>
    <cellStyle name="Nota 3 5 9 2 7" xfId="40058" xr:uid="{00000000-0005-0000-0000-0000B4640000}"/>
    <cellStyle name="Nota 3 5 9 3" xfId="12318" xr:uid="{00000000-0005-0000-0000-0000B5640000}"/>
    <cellStyle name="Nota 3 5 9 4" xfId="19321" xr:uid="{00000000-0005-0000-0000-0000B6640000}"/>
    <cellStyle name="Nota 3 5 9 5" xfId="28244" xr:uid="{00000000-0005-0000-0000-0000B7640000}"/>
    <cellStyle name="Nota 3 5 9 6" xfId="26437" xr:uid="{00000000-0005-0000-0000-0000B8640000}"/>
    <cellStyle name="Nota 3 5 9 7" xfId="24454" xr:uid="{00000000-0005-0000-0000-0000B9640000}"/>
    <cellStyle name="Nota 3 5 9 8" xfId="33716" xr:uid="{00000000-0005-0000-0000-0000BA640000}"/>
    <cellStyle name="Nota 3 5 9 9" xfId="37278" xr:uid="{00000000-0005-0000-0000-0000BB640000}"/>
    <cellStyle name="Nota 3 6" xfId="2248" xr:uid="{00000000-0005-0000-0000-0000BC640000}"/>
    <cellStyle name="Nota 3 6 10" xfId="10180" xr:uid="{00000000-0005-0000-0000-0000BD640000}"/>
    <cellStyle name="Nota 3 6 11" xfId="19765" xr:uid="{00000000-0005-0000-0000-0000BE640000}"/>
    <cellStyle name="Nota 3 6 12" xfId="30206" xr:uid="{00000000-0005-0000-0000-0000BF640000}"/>
    <cellStyle name="Nota 3 6 13" xfId="34181" xr:uid="{00000000-0005-0000-0000-0000C0640000}"/>
    <cellStyle name="Nota 3 6 14" xfId="37743" xr:uid="{00000000-0005-0000-0000-0000C1640000}"/>
    <cellStyle name="Nota 3 6 2" xfId="2648" xr:uid="{00000000-0005-0000-0000-0000C2640000}"/>
    <cellStyle name="Nota 3 6 2 2" xfId="7622" xr:uid="{00000000-0005-0000-0000-0000C3640000}"/>
    <cellStyle name="Nota 3 6 2 2 2" xfId="16775" xr:uid="{00000000-0005-0000-0000-0000C4640000}"/>
    <cellStyle name="Nota 3 6 2 2 3" xfId="23756" xr:uid="{00000000-0005-0000-0000-0000C5640000}"/>
    <cellStyle name="Nota 3 6 2 2 4" xfId="30600" xr:uid="{00000000-0005-0000-0000-0000C6640000}"/>
    <cellStyle name="Nota 3 6 2 2 5" xfId="34550" xr:uid="{00000000-0005-0000-0000-0000C7640000}"/>
    <cellStyle name="Nota 3 6 2 2 6" xfId="38102" xr:uid="{00000000-0005-0000-0000-0000C8640000}"/>
    <cellStyle name="Nota 3 6 2 2 7" xfId="40060" xr:uid="{00000000-0005-0000-0000-0000C9640000}"/>
    <cellStyle name="Nota 3 6 2 3" xfId="11802" xr:uid="{00000000-0005-0000-0000-0000CA640000}"/>
    <cellStyle name="Nota 3 6 2 4" xfId="18805" xr:uid="{00000000-0005-0000-0000-0000CB640000}"/>
    <cellStyle name="Nota 3 6 2 5" xfId="23319" xr:uid="{00000000-0005-0000-0000-0000CC640000}"/>
    <cellStyle name="Nota 3 6 2 6" xfId="26287" xr:uid="{00000000-0005-0000-0000-0000CD640000}"/>
    <cellStyle name="Nota 3 6 2 7" xfId="30001" xr:uid="{00000000-0005-0000-0000-0000CE640000}"/>
    <cellStyle name="Nota 3 6 2 8" xfId="31518" xr:uid="{00000000-0005-0000-0000-0000CF640000}"/>
    <cellStyle name="Nota 3 6 2 9" xfId="35224" xr:uid="{00000000-0005-0000-0000-0000D0640000}"/>
    <cellStyle name="Nota 3 6 3" xfId="3930" xr:uid="{00000000-0005-0000-0000-0000D1640000}"/>
    <cellStyle name="Nota 3 6 3 2" xfId="7623" xr:uid="{00000000-0005-0000-0000-0000D2640000}"/>
    <cellStyle name="Nota 3 6 3 2 2" xfId="16776" xr:uid="{00000000-0005-0000-0000-0000D3640000}"/>
    <cellStyle name="Nota 3 6 3 2 3" xfId="23757" xr:uid="{00000000-0005-0000-0000-0000D4640000}"/>
    <cellStyle name="Nota 3 6 3 2 4" xfId="30601" xr:uid="{00000000-0005-0000-0000-0000D5640000}"/>
    <cellStyle name="Nota 3 6 3 2 5" xfId="34551" xr:uid="{00000000-0005-0000-0000-0000D6640000}"/>
    <cellStyle name="Nota 3 6 3 2 6" xfId="38103" xr:uid="{00000000-0005-0000-0000-0000D7640000}"/>
    <cellStyle name="Nota 3 6 3 2 7" xfId="40061" xr:uid="{00000000-0005-0000-0000-0000D8640000}"/>
    <cellStyle name="Nota 3 6 3 3" xfId="13084" xr:uid="{00000000-0005-0000-0000-0000D9640000}"/>
    <cellStyle name="Nota 3 6 3 4" xfId="20082" xr:uid="{00000000-0005-0000-0000-0000DA640000}"/>
    <cellStyle name="Nota 3 6 3 5" xfId="27865" xr:uid="{00000000-0005-0000-0000-0000DB640000}"/>
    <cellStyle name="Nota 3 6 3 6" xfId="28556" xr:uid="{00000000-0005-0000-0000-0000DC640000}"/>
    <cellStyle name="Nota 3 6 3 7" xfId="26009" xr:uid="{00000000-0005-0000-0000-0000DD640000}"/>
    <cellStyle name="Nota 3 6 3 8" xfId="33461" xr:uid="{00000000-0005-0000-0000-0000DE640000}"/>
    <cellStyle name="Nota 3 6 3 9" xfId="37135" xr:uid="{00000000-0005-0000-0000-0000DF640000}"/>
    <cellStyle name="Nota 3 6 4" xfId="4368" xr:uid="{00000000-0005-0000-0000-0000E0640000}"/>
    <cellStyle name="Nota 3 6 4 2" xfId="7624" xr:uid="{00000000-0005-0000-0000-0000E1640000}"/>
    <cellStyle name="Nota 3 6 4 2 2" xfId="16777" xr:uid="{00000000-0005-0000-0000-0000E2640000}"/>
    <cellStyle name="Nota 3 6 4 2 3" xfId="23758" xr:uid="{00000000-0005-0000-0000-0000E3640000}"/>
    <cellStyle name="Nota 3 6 4 2 4" xfId="30602" xr:uid="{00000000-0005-0000-0000-0000E4640000}"/>
    <cellStyle name="Nota 3 6 4 2 5" xfId="34552" xr:uid="{00000000-0005-0000-0000-0000E5640000}"/>
    <cellStyle name="Nota 3 6 4 2 6" xfId="38104" xr:uid="{00000000-0005-0000-0000-0000E6640000}"/>
    <cellStyle name="Nota 3 6 4 2 7" xfId="40062" xr:uid="{00000000-0005-0000-0000-0000E7640000}"/>
    <cellStyle name="Nota 3 6 4 3" xfId="13522" xr:uid="{00000000-0005-0000-0000-0000E8640000}"/>
    <cellStyle name="Nota 3 6 4 4" xfId="20520" xr:uid="{00000000-0005-0000-0000-0000E9640000}"/>
    <cellStyle name="Nota 3 6 4 5" xfId="27648" xr:uid="{00000000-0005-0000-0000-0000EA640000}"/>
    <cellStyle name="Nota 3 6 4 6" xfId="15460" xr:uid="{00000000-0005-0000-0000-0000EB640000}"/>
    <cellStyle name="Nota 3 6 4 7" xfId="22658" xr:uid="{00000000-0005-0000-0000-0000EC640000}"/>
    <cellStyle name="Nota 3 6 4 8" xfId="23180" xr:uid="{00000000-0005-0000-0000-0000ED640000}"/>
    <cellStyle name="Nota 3 6 4 9" xfId="29569" xr:uid="{00000000-0005-0000-0000-0000EE640000}"/>
    <cellStyle name="Nota 3 6 5" xfId="4622" xr:uid="{00000000-0005-0000-0000-0000EF640000}"/>
    <cellStyle name="Nota 3 6 5 2" xfId="7625" xr:uid="{00000000-0005-0000-0000-0000F0640000}"/>
    <cellStyle name="Nota 3 6 5 2 2" xfId="16778" xr:uid="{00000000-0005-0000-0000-0000F1640000}"/>
    <cellStyle name="Nota 3 6 5 2 3" xfId="23759" xr:uid="{00000000-0005-0000-0000-0000F2640000}"/>
    <cellStyle name="Nota 3 6 5 2 4" xfId="30603" xr:uid="{00000000-0005-0000-0000-0000F3640000}"/>
    <cellStyle name="Nota 3 6 5 2 5" xfId="34553" xr:uid="{00000000-0005-0000-0000-0000F4640000}"/>
    <cellStyle name="Nota 3 6 5 2 6" xfId="38105" xr:uid="{00000000-0005-0000-0000-0000F5640000}"/>
    <cellStyle name="Nota 3 6 5 2 7" xfId="40063" xr:uid="{00000000-0005-0000-0000-0000F6640000}"/>
    <cellStyle name="Nota 3 6 5 3" xfId="13776" xr:uid="{00000000-0005-0000-0000-0000F7640000}"/>
    <cellStyle name="Nota 3 6 5 4" xfId="20774" xr:uid="{00000000-0005-0000-0000-0000F8640000}"/>
    <cellStyle name="Nota 3 6 5 5" xfId="27526" xr:uid="{00000000-0005-0000-0000-0000F9640000}"/>
    <cellStyle name="Nota 3 6 5 6" xfId="29255" xr:uid="{00000000-0005-0000-0000-0000FA640000}"/>
    <cellStyle name="Nota 3 6 5 7" xfId="22516" xr:uid="{00000000-0005-0000-0000-0000FB640000}"/>
    <cellStyle name="Nota 3 6 5 8" xfId="32209" xr:uid="{00000000-0005-0000-0000-0000FC640000}"/>
    <cellStyle name="Nota 3 6 5 9" xfId="35884" xr:uid="{00000000-0005-0000-0000-0000FD640000}"/>
    <cellStyle name="Nota 3 6 6" xfId="4868" xr:uid="{00000000-0005-0000-0000-0000FE640000}"/>
    <cellStyle name="Nota 3 6 6 2" xfId="7626" xr:uid="{00000000-0005-0000-0000-0000FF640000}"/>
    <cellStyle name="Nota 3 6 6 2 2" xfId="16779" xr:uid="{00000000-0005-0000-0000-000000650000}"/>
    <cellStyle name="Nota 3 6 6 2 3" xfId="23760" xr:uid="{00000000-0005-0000-0000-000001650000}"/>
    <cellStyle name="Nota 3 6 6 2 4" xfId="30604" xr:uid="{00000000-0005-0000-0000-000002650000}"/>
    <cellStyle name="Nota 3 6 6 2 5" xfId="34554" xr:uid="{00000000-0005-0000-0000-000003650000}"/>
    <cellStyle name="Nota 3 6 6 2 6" xfId="38106" xr:uid="{00000000-0005-0000-0000-000004650000}"/>
    <cellStyle name="Nota 3 6 6 2 7" xfId="40064" xr:uid="{00000000-0005-0000-0000-000005650000}"/>
    <cellStyle name="Nota 3 6 6 3" xfId="14022" xr:uid="{00000000-0005-0000-0000-000006650000}"/>
    <cellStyle name="Nota 3 6 6 4" xfId="21020" xr:uid="{00000000-0005-0000-0000-000007650000}"/>
    <cellStyle name="Nota 3 6 6 5" xfId="17420" xr:uid="{00000000-0005-0000-0000-000008650000}"/>
    <cellStyle name="Nota 3 6 6 6" xfId="19713" xr:uid="{00000000-0005-0000-0000-000009650000}"/>
    <cellStyle name="Nota 3 6 6 7" xfId="19716" xr:uid="{00000000-0005-0000-0000-00000A650000}"/>
    <cellStyle name="Nota 3 6 6 8" xfId="35592" xr:uid="{00000000-0005-0000-0000-00000B650000}"/>
    <cellStyle name="Nota 3 6 6 9" xfId="38503" xr:uid="{00000000-0005-0000-0000-00000C650000}"/>
    <cellStyle name="Nota 3 6 7" xfId="7621" xr:uid="{00000000-0005-0000-0000-00000D650000}"/>
    <cellStyle name="Nota 3 6 7 2" xfId="16774" xr:uid="{00000000-0005-0000-0000-00000E650000}"/>
    <cellStyle name="Nota 3 6 7 3" xfId="23755" xr:uid="{00000000-0005-0000-0000-00000F650000}"/>
    <cellStyle name="Nota 3 6 7 4" xfId="30599" xr:uid="{00000000-0005-0000-0000-000010650000}"/>
    <cellStyle name="Nota 3 6 7 5" xfId="34549" xr:uid="{00000000-0005-0000-0000-000011650000}"/>
    <cellStyle name="Nota 3 6 7 6" xfId="38101" xr:uid="{00000000-0005-0000-0000-000012650000}"/>
    <cellStyle name="Nota 3 6 7 7" xfId="40059" xr:uid="{00000000-0005-0000-0000-000013650000}"/>
    <cellStyle name="Nota 3 6 8" xfId="11402" xr:uid="{00000000-0005-0000-0000-000014650000}"/>
    <cellStyle name="Nota 3 6 9" xfId="18405" xr:uid="{00000000-0005-0000-0000-000015650000}"/>
    <cellStyle name="Nota 3 7" xfId="1667" xr:uid="{00000000-0005-0000-0000-000016650000}"/>
    <cellStyle name="Nota 3 7 10" xfId="28667" xr:uid="{00000000-0005-0000-0000-000017650000}"/>
    <cellStyle name="Nota 3 7 11" xfId="29064" xr:uid="{00000000-0005-0000-0000-000018650000}"/>
    <cellStyle name="Nota 3 7 12" xfId="25733" xr:uid="{00000000-0005-0000-0000-000019650000}"/>
    <cellStyle name="Nota 3 7 13" xfId="25684" xr:uid="{00000000-0005-0000-0000-00001A650000}"/>
    <cellStyle name="Nota 3 7 14" xfId="34204" xr:uid="{00000000-0005-0000-0000-00001B650000}"/>
    <cellStyle name="Nota 3 7 2" xfId="2495" xr:uid="{00000000-0005-0000-0000-00001C650000}"/>
    <cellStyle name="Nota 3 7 2 2" xfId="7628" xr:uid="{00000000-0005-0000-0000-00001D650000}"/>
    <cellStyle name="Nota 3 7 2 2 2" xfId="16781" xr:uid="{00000000-0005-0000-0000-00001E650000}"/>
    <cellStyle name="Nota 3 7 2 2 3" xfId="23762" xr:uid="{00000000-0005-0000-0000-00001F650000}"/>
    <cellStyle name="Nota 3 7 2 2 4" xfId="30606" xr:uid="{00000000-0005-0000-0000-000020650000}"/>
    <cellStyle name="Nota 3 7 2 2 5" xfId="34556" xr:uid="{00000000-0005-0000-0000-000021650000}"/>
    <cellStyle name="Nota 3 7 2 2 6" xfId="38108" xr:uid="{00000000-0005-0000-0000-000022650000}"/>
    <cellStyle name="Nota 3 7 2 2 7" xfId="40066" xr:uid="{00000000-0005-0000-0000-000023650000}"/>
    <cellStyle name="Nota 3 7 2 3" xfId="11649" xr:uid="{00000000-0005-0000-0000-000024650000}"/>
    <cellStyle name="Nota 3 7 2 4" xfId="18652" xr:uid="{00000000-0005-0000-0000-000025650000}"/>
    <cellStyle name="Nota 3 7 2 5" xfId="17130" xr:uid="{00000000-0005-0000-0000-000026650000}"/>
    <cellStyle name="Nota 3 7 2 6" xfId="26217" xr:uid="{00000000-0005-0000-0000-000027650000}"/>
    <cellStyle name="Nota 3 7 2 7" xfId="17197" xr:uid="{00000000-0005-0000-0000-000028650000}"/>
    <cellStyle name="Nota 3 7 2 8" xfId="25781" xr:uid="{00000000-0005-0000-0000-000029650000}"/>
    <cellStyle name="Nota 3 7 2 9" xfId="31325" xr:uid="{00000000-0005-0000-0000-00002A650000}"/>
    <cellStyle name="Nota 3 7 3" xfId="3644" xr:uid="{00000000-0005-0000-0000-00002B650000}"/>
    <cellStyle name="Nota 3 7 3 2" xfId="7629" xr:uid="{00000000-0005-0000-0000-00002C650000}"/>
    <cellStyle name="Nota 3 7 3 2 2" xfId="16782" xr:uid="{00000000-0005-0000-0000-00002D650000}"/>
    <cellStyle name="Nota 3 7 3 2 3" xfId="23763" xr:uid="{00000000-0005-0000-0000-00002E650000}"/>
    <cellStyle name="Nota 3 7 3 2 4" xfId="30607" xr:uid="{00000000-0005-0000-0000-00002F650000}"/>
    <cellStyle name="Nota 3 7 3 2 5" xfId="34557" xr:uid="{00000000-0005-0000-0000-000030650000}"/>
    <cellStyle name="Nota 3 7 3 2 6" xfId="38109" xr:uid="{00000000-0005-0000-0000-000031650000}"/>
    <cellStyle name="Nota 3 7 3 2 7" xfId="40067" xr:uid="{00000000-0005-0000-0000-000032650000}"/>
    <cellStyle name="Nota 3 7 3 3" xfId="12798" xr:uid="{00000000-0005-0000-0000-000033650000}"/>
    <cellStyle name="Nota 3 7 3 4" xfId="19797" xr:uid="{00000000-0005-0000-0000-000034650000}"/>
    <cellStyle name="Nota 3 7 3 5" xfId="28007" xr:uid="{00000000-0005-0000-0000-000035650000}"/>
    <cellStyle name="Nota 3 7 3 6" xfId="19425" xr:uid="{00000000-0005-0000-0000-000036650000}"/>
    <cellStyle name="Nota 3 7 3 7" xfId="29552" xr:uid="{00000000-0005-0000-0000-000037650000}"/>
    <cellStyle name="Nota 3 7 3 8" xfId="33578" xr:uid="{00000000-0005-0000-0000-000038650000}"/>
    <cellStyle name="Nota 3 7 3 9" xfId="37246" xr:uid="{00000000-0005-0000-0000-000039650000}"/>
    <cellStyle name="Nota 3 7 4" xfId="4154" xr:uid="{00000000-0005-0000-0000-00003A650000}"/>
    <cellStyle name="Nota 3 7 4 2" xfId="7630" xr:uid="{00000000-0005-0000-0000-00003B650000}"/>
    <cellStyle name="Nota 3 7 4 2 2" xfId="16783" xr:uid="{00000000-0005-0000-0000-00003C650000}"/>
    <cellStyle name="Nota 3 7 4 2 3" xfId="23764" xr:uid="{00000000-0005-0000-0000-00003D650000}"/>
    <cellStyle name="Nota 3 7 4 2 4" xfId="30608" xr:uid="{00000000-0005-0000-0000-00003E650000}"/>
    <cellStyle name="Nota 3 7 4 2 5" xfId="34558" xr:uid="{00000000-0005-0000-0000-00003F650000}"/>
    <cellStyle name="Nota 3 7 4 2 6" xfId="38110" xr:uid="{00000000-0005-0000-0000-000040650000}"/>
    <cellStyle name="Nota 3 7 4 2 7" xfId="40068" xr:uid="{00000000-0005-0000-0000-000041650000}"/>
    <cellStyle name="Nota 3 7 4 3" xfId="13308" xr:uid="{00000000-0005-0000-0000-000042650000}"/>
    <cellStyle name="Nota 3 7 4 4" xfId="20306" xr:uid="{00000000-0005-0000-0000-000043650000}"/>
    <cellStyle name="Nota 3 7 4 5" xfId="27755" xr:uid="{00000000-0005-0000-0000-000044650000}"/>
    <cellStyle name="Nota 3 7 4 6" xfId="21323" xr:uid="{00000000-0005-0000-0000-000045650000}"/>
    <cellStyle name="Nota 3 7 4 7" xfId="29365" xr:uid="{00000000-0005-0000-0000-000046650000}"/>
    <cellStyle name="Nota 3 7 4 8" xfId="33385" xr:uid="{00000000-0005-0000-0000-000047650000}"/>
    <cellStyle name="Nota 3 7 4 9" xfId="37060" xr:uid="{00000000-0005-0000-0000-000048650000}"/>
    <cellStyle name="Nota 3 7 5" xfId="2903" xr:uid="{00000000-0005-0000-0000-000049650000}"/>
    <cellStyle name="Nota 3 7 5 2" xfId="7631" xr:uid="{00000000-0005-0000-0000-00004A650000}"/>
    <cellStyle name="Nota 3 7 5 2 2" xfId="16784" xr:uid="{00000000-0005-0000-0000-00004B650000}"/>
    <cellStyle name="Nota 3 7 5 2 3" xfId="23765" xr:uid="{00000000-0005-0000-0000-00004C650000}"/>
    <cellStyle name="Nota 3 7 5 2 4" xfId="30609" xr:uid="{00000000-0005-0000-0000-00004D650000}"/>
    <cellStyle name="Nota 3 7 5 2 5" xfId="34559" xr:uid="{00000000-0005-0000-0000-00004E650000}"/>
    <cellStyle name="Nota 3 7 5 2 6" xfId="38111" xr:uid="{00000000-0005-0000-0000-00004F650000}"/>
    <cellStyle name="Nota 3 7 5 2 7" xfId="40069" xr:uid="{00000000-0005-0000-0000-000050650000}"/>
    <cellStyle name="Nota 3 7 5 3" xfId="12057" xr:uid="{00000000-0005-0000-0000-000051650000}"/>
    <cellStyle name="Nota 3 7 5 4" xfId="19060" xr:uid="{00000000-0005-0000-0000-000052650000}"/>
    <cellStyle name="Nota 3 7 5 5" xfId="10159" xr:uid="{00000000-0005-0000-0000-000053650000}"/>
    <cellStyle name="Nota 3 7 5 6" xfId="23230" xr:uid="{00000000-0005-0000-0000-000054650000}"/>
    <cellStyle name="Nota 3 7 5 7" xfId="29879" xr:uid="{00000000-0005-0000-0000-000055650000}"/>
    <cellStyle name="Nota 3 7 5 8" xfId="33856" xr:uid="{00000000-0005-0000-0000-000056650000}"/>
    <cellStyle name="Nota 3 7 5 9" xfId="37418" xr:uid="{00000000-0005-0000-0000-000057650000}"/>
    <cellStyle name="Nota 3 7 6" xfId="3013" xr:uid="{00000000-0005-0000-0000-000058650000}"/>
    <cellStyle name="Nota 3 7 6 2" xfId="7632" xr:uid="{00000000-0005-0000-0000-000059650000}"/>
    <cellStyle name="Nota 3 7 6 2 2" xfId="16785" xr:uid="{00000000-0005-0000-0000-00005A650000}"/>
    <cellStyle name="Nota 3 7 6 2 3" xfId="23766" xr:uid="{00000000-0005-0000-0000-00005B650000}"/>
    <cellStyle name="Nota 3 7 6 2 4" xfId="30610" xr:uid="{00000000-0005-0000-0000-00005C650000}"/>
    <cellStyle name="Nota 3 7 6 2 5" xfId="34560" xr:uid="{00000000-0005-0000-0000-00005D650000}"/>
    <cellStyle name="Nota 3 7 6 2 6" xfId="38112" xr:uid="{00000000-0005-0000-0000-00005E650000}"/>
    <cellStyle name="Nota 3 7 6 2 7" xfId="40070" xr:uid="{00000000-0005-0000-0000-00005F650000}"/>
    <cellStyle name="Nota 3 7 6 3" xfId="12167" xr:uid="{00000000-0005-0000-0000-000060650000}"/>
    <cellStyle name="Nota 3 7 6 4" xfId="19170" xr:uid="{00000000-0005-0000-0000-000061650000}"/>
    <cellStyle name="Nota 3 7 6 5" xfId="24697" xr:uid="{00000000-0005-0000-0000-000062650000}"/>
    <cellStyle name="Nota 3 7 6 6" xfId="18015" xr:uid="{00000000-0005-0000-0000-000063650000}"/>
    <cellStyle name="Nota 3 7 6 7" xfId="29825" xr:uid="{00000000-0005-0000-0000-000064650000}"/>
    <cellStyle name="Nota 3 7 6 8" xfId="33804" xr:uid="{00000000-0005-0000-0000-000065650000}"/>
    <cellStyle name="Nota 3 7 6 9" xfId="37366" xr:uid="{00000000-0005-0000-0000-000066650000}"/>
    <cellStyle name="Nota 3 7 7" xfId="7627" xr:uid="{00000000-0005-0000-0000-000067650000}"/>
    <cellStyle name="Nota 3 7 7 2" xfId="16780" xr:uid="{00000000-0005-0000-0000-000068650000}"/>
    <cellStyle name="Nota 3 7 7 3" xfId="23761" xr:uid="{00000000-0005-0000-0000-000069650000}"/>
    <cellStyle name="Nota 3 7 7 4" xfId="30605" xr:uid="{00000000-0005-0000-0000-00006A650000}"/>
    <cellStyle name="Nota 3 7 7 5" xfId="34555" xr:uid="{00000000-0005-0000-0000-00006B650000}"/>
    <cellStyle name="Nota 3 7 7 6" xfId="38107" xr:uid="{00000000-0005-0000-0000-00006C650000}"/>
    <cellStyle name="Nota 3 7 7 7" xfId="40065" xr:uid="{00000000-0005-0000-0000-00006D650000}"/>
    <cellStyle name="Nota 3 7 8" xfId="10821" xr:uid="{00000000-0005-0000-0000-00006E650000}"/>
    <cellStyle name="Nota 3 7 9" xfId="9749" xr:uid="{00000000-0005-0000-0000-00006F650000}"/>
    <cellStyle name="Nota 3 8" xfId="2315" xr:uid="{00000000-0005-0000-0000-000070650000}"/>
    <cellStyle name="Nota 3 8 10" xfId="23170" xr:uid="{00000000-0005-0000-0000-000071650000}"/>
    <cellStyle name="Nota 3 8 11" xfId="26123" xr:uid="{00000000-0005-0000-0000-000072650000}"/>
    <cellStyle name="Nota 3 8 12" xfId="30173" xr:uid="{00000000-0005-0000-0000-000073650000}"/>
    <cellStyle name="Nota 3 8 13" xfId="34149" xr:uid="{00000000-0005-0000-0000-000074650000}"/>
    <cellStyle name="Nota 3 8 14" xfId="37711" xr:uid="{00000000-0005-0000-0000-000075650000}"/>
    <cellStyle name="Nota 3 8 2" xfId="2715" xr:uid="{00000000-0005-0000-0000-000076650000}"/>
    <cellStyle name="Nota 3 8 2 2" xfId="7634" xr:uid="{00000000-0005-0000-0000-000077650000}"/>
    <cellStyle name="Nota 3 8 2 2 2" xfId="16787" xr:uid="{00000000-0005-0000-0000-000078650000}"/>
    <cellStyle name="Nota 3 8 2 2 3" xfId="23768" xr:uid="{00000000-0005-0000-0000-000079650000}"/>
    <cellStyle name="Nota 3 8 2 2 4" xfId="30612" xr:uid="{00000000-0005-0000-0000-00007A650000}"/>
    <cellStyle name="Nota 3 8 2 2 5" xfId="34562" xr:uid="{00000000-0005-0000-0000-00007B650000}"/>
    <cellStyle name="Nota 3 8 2 2 6" xfId="38114" xr:uid="{00000000-0005-0000-0000-00007C650000}"/>
    <cellStyle name="Nota 3 8 2 2 7" xfId="40072" xr:uid="{00000000-0005-0000-0000-00007D650000}"/>
    <cellStyle name="Nota 3 8 2 3" xfId="11869" xr:uid="{00000000-0005-0000-0000-00007E650000}"/>
    <cellStyle name="Nota 3 8 2 4" xfId="18872" xr:uid="{00000000-0005-0000-0000-00007F650000}"/>
    <cellStyle name="Nota 3 8 2 5" xfId="24635" xr:uid="{00000000-0005-0000-0000-000080650000}"/>
    <cellStyle name="Nota 3 8 2 6" xfId="22450" xr:uid="{00000000-0005-0000-0000-000081650000}"/>
    <cellStyle name="Nota 3 8 2 7" xfId="26510" xr:uid="{00000000-0005-0000-0000-000082650000}"/>
    <cellStyle name="Nota 3 8 2 8" xfId="33951" xr:uid="{00000000-0005-0000-0000-000083650000}"/>
    <cellStyle name="Nota 3 8 2 9" xfId="37513" xr:uid="{00000000-0005-0000-0000-000084650000}"/>
    <cellStyle name="Nota 3 8 3" xfId="3997" xr:uid="{00000000-0005-0000-0000-000085650000}"/>
    <cellStyle name="Nota 3 8 3 2" xfId="7635" xr:uid="{00000000-0005-0000-0000-000086650000}"/>
    <cellStyle name="Nota 3 8 3 2 2" xfId="16788" xr:uid="{00000000-0005-0000-0000-000087650000}"/>
    <cellStyle name="Nota 3 8 3 2 3" xfId="23769" xr:uid="{00000000-0005-0000-0000-000088650000}"/>
    <cellStyle name="Nota 3 8 3 2 4" xfId="30613" xr:uid="{00000000-0005-0000-0000-000089650000}"/>
    <cellStyle name="Nota 3 8 3 2 5" xfId="34563" xr:uid="{00000000-0005-0000-0000-00008A650000}"/>
    <cellStyle name="Nota 3 8 3 2 6" xfId="38115" xr:uid="{00000000-0005-0000-0000-00008B650000}"/>
    <cellStyle name="Nota 3 8 3 2 7" xfId="40073" xr:uid="{00000000-0005-0000-0000-00008C650000}"/>
    <cellStyle name="Nota 3 8 3 3" xfId="13151" xr:uid="{00000000-0005-0000-0000-00008D650000}"/>
    <cellStyle name="Nota 3 8 3 4" xfId="20149" xr:uid="{00000000-0005-0000-0000-00008E650000}"/>
    <cellStyle name="Nota 3 8 3 5" xfId="27832" xr:uid="{00000000-0005-0000-0000-00008F650000}"/>
    <cellStyle name="Nota 3 8 3 6" xfId="26632" xr:uid="{00000000-0005-0000-0000-000090650000}"/>
    <cellStyle name="Nota 3 8 3 7" xfId="24459" xr:uid="{00000000-0005-0000-0000-000091650000}"/>
    <cellStyle name="Nota 3 8 3 8" xfId="19558" xr:uid="{00000000-0005-0000-0000-000092650000}"/>
    <cellStyle name="Nota 3 8 3 9" xfId="26524" xr:uid="{00000000-0005-0000-0000-000093650000}"/>
    <cellStyle name="Nota 3 8 4" xfId="4435" xr:uid="{00000000-0005-0000-0000-000094650000}"/>
    <cellStyle name="Nota 3 8 4 2" xfId="7636" xr:uid="{00000000-0005-0000-0000-000095650000}"/>
    <cellStyle name="Nota 3 8 4 2 2" xfId="16789" xr:uid="{00000000-0005-0000-0000-000096650000}"/>
    <cellStyle name="Nota 3 8 4 2 3" xfId="23770" xr:uid="{00000000-0005-0000-0000-000097650000}"/>
    <cellStyle name="Nota 3 8 4 2 4" xfId="30614" xr:uid="{00000000-0005-0000-0000-000098650000}"/>
    <cellStyle name="Nota 3 8 4 2 5" xfId="34564" xr:uid="{00000000-0005-0000-0000-000099650000}"/>
    <cellStyle name="Nota 3 8 4 2 6" xfId="38116" xr:uid="{00000000-0005-0000-0000-00009A650000}"/>
    <cellStyle name="Nota 3 8 4 2 7" xfId="40074" xr:uid="{00000000-0005-0000-0000-00009B650000}"/>
    <cellStyle name="Nota 3 8 4 3" xfId="13589" xr:uid="{00000000-0005-0000-0000-00009C650000}"/>
    <cellStyle name="Nota 3 8 4 4" xfId="20587" xr:uid="{00000000-0005-0000-0000-00009D650000}"/>
    <cellStyle name="Nota 3 8 4 5" xfId="27618" xr:uid="{00000000-0005-0000-0000-00009E650000}"/>
    <cellStyle name="Nota 3 8 4 6" xfId="24103" xr:uid="{00000000-0005-0000-0000-00009F650000}"/>
    <cellStyle name="Nota 3 8 4 7" xfId="25104" xr:uid="{00000000-0005-0000-0000-0000A0650000}"/>
    <cellStyle name="Nota 3 8 4 8" xfId="31761" xr:uid="{00000000-0005-0000-0000-0000A1650000}"/>
    <cellStyle name="Nota 3 8 4 9" xfId="35441" xr:uid="{00000000-0005-0000-0000-0000A2650000}"/>
    <cellStyle name="Nota 3 8 5" xfId="4689" xr:uid="{00000000-0005-0000-0000-0000A3650000}"/>
    <cellStyle name="Nota 3 8 5 2" xfId="7637" xr:uid="{00000000-0005-0000-0000-0000A4650000}"/>
    <cellStyle name="Nota 3 8 5 2 2" xfId="16790" xr:uid="{00000000-0005-0000-0000-0000A5650000}"/>
    <cellStyle name="Nota 3 8 5 2 3" xfId="23771" xr:uid="{00000000-0005-0000-0000-0000A6650000}"/>
    <cellStyle name="Nota 3 8 5 2 4" xfId="30615" xr:uid="{00000000-0005-0000-0000-0000A7650000}"/>
    <cellStyle name="Nota 3 8 5 2 5" xfId="34565" xr:uid="{00000000-0005-0000-0000-0000A8650000}"/>
    <cellStyle name="Nota 3 8 5 2 6" xfId="38117" xr:uid="{00000000-0005-0000-0000-0000A9650000}"/>
    <cellStyle name="Nota 3 8 5 2 7" xfId="40075" xr:uid="{00000000-0005-0000-0000-0000AA650000}"/>
    <cellStyle name="Nota 3 8 5 3" xfId="13843" xr:uid="{00000000-0005-0000-0000-0000AB650000}"/>
    <cellStyle name="Nota 3 8 5 4" xfId="20841" xr:uid="{00000000-0005-0000-0000-0000AC650000}"/>
    <cellStyle name="Nota 3 8 5 5" xfId="27493" xr:uid="{00000000-0005-0000-0000-0000AD650000}"/>
    <cellStyle name="Nota 3 8 5 6" xfId="26728" xr:uid="{00000000-0005-0000-0000-0000AE650000}"/>
    <cellStyle name="Nota 3 8 5 7" xfId="25988" xr:uid="{00000000-0005-0000-0000-0000AF650000}"/>
    <cellStyle name="Nota 3 8 5 8" xfId="29726" xr:uid="{00000000-0005-0000-0000-0000B0650000}"/>
    <cellStyle name="Nota 3 8 5 9" xfId="25532" xr:uid="{00000000-0005-0000-0000-0000B1650000}"/>
    <cellStyle name="Nota 3 8 6" xfId="4935" xr:uid="{00000000-0005-0000-0000-0000B2650000}"/>
    <cellStyle name="Nota 3 8 6 2" xfId="7638" xr:uid="{00000000-0005-0000-0000-0000B3650000}"/>
    <cellStyle name="Nota 3 8 6 2 2" xfId="16791" xr:uid="{00000000-0005-0000-0000-0000B4650000}"/>
    <cellStyle name="Nota 3 8 6 2 3" xfId="23772" xr:uid="{00000000-0005-0000-0000-0000B5650000}"/>
    <cellStyle name="Nota 3 8 6 2 4" xfId="30616" xr:uid="{00000000-0005-0000-0000-0000B6650000}"/>
    <cellStyle name="Nota 3 8 6 2 5" xfId="34566" xr:uid="{00000000-0005-0000-0000-0000B7650000}"/>
    <cellStyle name="Nota 3 8 6 2 6" xfId="38118" xr:uid="{00000000-0005-0000-0000-0000B8650000}"/>
    <cellStyle name="Nota 3 8 6 2 7" xfId="40076" xr:uid="{00000000-0005-0000-0000-0000B9650000}"/>
    <cellStyle name="Nota 3 8 6 3" xfId="14089" xr:uid="{00000000-0005-0000-0000-0000BA650000}"/>
    <cellStyle name="Nota 3 8 6 4" xfId="21087" xr:uid="{00000000-0005-0000-0000-0000BB650000}"/>
    <cellStyle name="Nota 3 8 6 5" xfId="27371" xr:uid="{00000000-0005-0000-0000-0000BC650000}"/>
    <cellStyle name="Nota 3 8 6 6" xfId="26776" xr:uid="{00000000-0005-0000-0000-0000BD650000}"/>
    <cellStyle name="Nota 3 8 6 7" xfId="31981" xr:uid="{00000000-0005-0000-0000-0000BE650000}"/>
    <cellStyle name="Nota 3 8 6 8" xfId="35659" xr:uid="{00000000-0005-0000-0000-0000BF650000}"/>
    <cellStyle name="Nota 3 8 6 9" xfId="38570" xr:uid="{00000000-0005-0000-0000-0000C0650000}"/>
    <cellStyle name="Nota 3 8 7" xfId="7633" xr:uid="{00000000-0005-0000-0000-0000C1650000}"/>
    <cellStyle name="Nota 3 8 7 2" xfId="16786" xr:uid="{00000000-0005-0000-0000-0000C2650000}"/>
    <cellStyle name="Nota 3 8 7 3" xfId="23767" xr:uid="{00000000-0005-0000-0000-0000C3650000}"/>
    <cellStyle name="Nota 3 8 7 4" xfId="30611" xr:uid="{00000000-0005-0000-0000-0000C4650000}"/>
    <cellStyle name="Nota 3 8 7 5" xfId="34561" xr:uid="{00000000-0005-0000-0000-0000C5650000}"/>
    <cellStyle name="Nota 3 8 7 6" xfId="38113" xr:uid="{00000000-0005-0000-0000-0000C6650000}"/>
    <cellStyle name="Nota 3 8 7 7" xfId="40071" xr:uid="{00000000-0005-0000-0000-0000C7650000}"/>
    <cellStyle name="Nota 3 8 8" xfId="11469" xr:uid="{00000000-0005-0000-0000-0000C8650000}"/>
    <cellStyle name="Nota 3 8 9" xfId="18472" xr:uid="{00000000-0005-0000-0000-0000C9650000}"/>
    <cellStyle name="Nota 3 9" xfId="2056" xr:uid="{00000000-0005-0000-0000-0000CA650000}"/>
    <cellStyle name="Nota 3 9 10" xfId="28474" xr:uid="{00000000-0005-0000-0000-0000CB650000}"/>
    <cellStyle name="Nota 3 9 11" xfId="26050" xr:uid="{00000000-0005-0000-0000-0000CC650000}"/>
    <cellStyle name="Nota 3 9 12" xfId="30855" xr:uid="{00000000-0005-0000-0000-0000CD650000}"/>
    <cellStyle name="Nota 3 9 13" xfId="25902" xr:uid="{00000000-0005-0000-0000-0000CE650000}"/>
    <cellStyle name="Nota 3 9 14" xfId="33597" xr:uid="{00000000-0005-0000-0000-0000CF650000}"/>
    <cellStyle name="Nota 3 9 2" xfId="2584" xr:uid="{00000000-0005-0000-0000-0000D0650000}"/>
    <cellStyle name="Nota 3 9 2 2" xfId="7640" xr:uid="{00000000-0005-0000-0000-0000D1650000}"/>
    <cellStyle name="Nota 3 9 2 2 2" xfId="16793" xr:uid="{00000000-0005-0000-0000-0000D2650000}"/>
    <cellStyle name="Nota 3 9 2 2 3" xfId="23774" xr:uid="{00000000-0005-0000-0000-0000D3650000}"/>
    <cellStyle name="Nota 3 9 2 2 4" xfId="30618" xr:uid="{00000000-0005-0000-0000-0000D4650000}"/>
    <cellStyle name="Nota 3 9 2 2 5" xfId="34568" xr:uid="{00000000-0005-0000-0000-0000D5650000}"/>
    <cellStyle name="Nota 3 9 2 2 6" xfId="38120" xr:uid="{00000000-0005-0000-0000-0000D6650000}"/>
    <cellStyle name="Nota 3 9 2 2 7" xfId="40078" xr:uid="{00000000-0005-0000-0000-0000D7650000}"/>
    <cellStyle name="Nota 3 9 2 3" xfId="11738" xr:uid="{00000000-0005-0000-0000-0000D8650000}"/>
    <cellStyle name="Nota 3 9 2 4" xfId="18741" xr:uid="{00000000-0005-0000-0000-0000D9650000}"/>
    <cellStyle name="Nota 3 9 2 5" xfId="17242" xr:uid="{00000000-0005-0000-0000-0000DA650000}"/>
    <cellStyle name="Nota 3 9 2 6" xfId="26261" xr:uid="{00000000-0005-0000-0000-0000DB650000}"/>
    <cellStyle name="Nota 3 9 2 7" xfId="26512" xr:uid="{00000000-0005-0000-0000-0000DC650000}"/>
    <cellStyle name="Nota 3 9 2 8" xfId="34017" xr:uid="{00000000-0005-0000-0000-0000DD650000}"/>
    <cellStyle name="Nota 3 9 2 9" xfId="37579" xr:uid="{00000000-0005-0000-0000-0000DE650000}"/>
    <cellStyle name="Nota 3 9 3" xfId="3822" xr:uid="{00000000-0005-0000-0000-0000DF650000}"/>
    <cellStyle name="Nota 3 9 3 2" xfId="7641" xr:uid="{00000000-0005-0000-0000-0000E0650000}"/>
    <cellStyle name="Nota 3 9 3 2 2" xfId="16794" xr:uid="{00000000-0005-0000-0000-0000E1650000}"/>
    <cellStyle name="Nota 3 9 3 2 3" xfId="23775" xr:uid="{00000000-0005-0000-0000-0000E2650000}"/>
    <cellStyle name="Nota 3 9 3 2 4" xfId="30619" xr:uid="{00000000-0005-0000-0000-0000E3650000}"/>
    <cellStyle name="Nota 3 9 3 2 5" xfId="34569" xr:uid="{00000000-0005-0000-0000-0000E4650000}"/>
    <cellStyle name="Nota 3 9 3 2 6" xfId="38121" xr:uid="{00000000-0005-0000-0000-0000E5650000}"/>
    <cellStyle name="Nota 3 9 3 2 7" xfId="40079" xr:uid="{00000000-0005-0000-0000-0000E6650000}"/>
    <cellStyle name="Nota 3 9 3 3" xfId="12976" xr:uid="{00000000-0005-0000-0000-0000E7650000}"/>
    <cellStyle name="Nota 3 9 3 4" xfId="19975" xr:uid="{00000000-0005-0000-0000-0000E8650000}"/>
    <cellStyle name="Nota 3 9 3 5" xfId="27919" xr:uid="{00000000-0005-0000-0000-0000E9650000}"/>
    <cellStyle name="Nota 3 9 3 6" xfId="17312" xr:uid="{00000000-0005-0000-0000-0000EA650000}"/>
    <cellStyle name="Nota 3 9 3 7" xfId="17401" xr:uid="{00000000-0005-0000-0000-0000EB650000}"/>
    <cellStyle name="Nota 3 9 3 8" xfId="22913" xr:uid="{00000000-0005-0000-0000-0000EC650000}"/>
    <cellStyle name="Nota 3 9 3 9" xfId="30981" xr:uid="{00000000-0005-0000-0000-0000ED650000}"/>
    <cellStyle name="Nota 3 9 4" xfId="4294" xr:uid="{00000000-0005-0000-0000-0000EE650000}"/>
    <cellStyle name="Nota 3 9 4 2" xfId="7642" xr:uid="{00000000-0005-0000-0000-0000EF650000}"/>
    <cellStyle name="Nota 3 9 4 2 2" xfId="16795" xr:uid="{00000000-0005-0000-0000-0000F0650000}"/>
    <cellStyle name="Nota 3 9 4 2 3" xfId="23776" xr:uid="{00000000-0005-0000-0000-0000F1650000}"/>
    <cellStyle name="Nota 3 9 4 2 4" xfId="30620" xr:uid="{00000000-0005-0000-0000-0000F2650000}"/>
    <cellStyle name="Nota 3 9 4 2 5" xfId="34570" xr:uid="{00000000-0005-0000-0000-0000F3650000}"/>
    <cellStyle name="Nota 3 9 4 2 6" xfId="38122" xr:uid="{00000000-0005-0000-0000-0000F4650000}"/>
    <cellStyle name="Nota 3 9 4 2 7" xfId="40080" xr:uid="{00000000-0005-0000-0000-0000F5650000}"/>
    <cellStyle name="Nota 3 9 4 3" xfId="13448" xr:uid="{00000000-0005-0000-0000-0000F6650000}"/>
    <cellStyle name="Nota 3 9 4 4" xfId="20446" xr:uid="{00000000-0005-0000-0000-0000F7650000}"/>
    <cellStyle name="Nota 3 9 4 5" xfId="27685" xr:uid="{00000000-0005-0000-0000-0000F8650000}"/>
    <cellStyle name="Nota 3 9 4 6" xfId="18296" xr:uid="{00000000-0005-0000-0000-0000F9650000}"/>
    <cellStyle name="Nota 3 9 4 7" xfId="25097" xr:uid="{00000000-0005-0000-0000-0000FA650000}"/>
    <cellStyle name="Nota 3 9 4 8" xfId="17838" xr:uid="{00000000-0005-0000-0000-0000FB650000}"/>
    <cellStyle name="Nota 3 9 4 9" xfId="19395" xr:uid="{00000000-0005-0000-0000-0000FC650000}"/>
    <cellStyle name="Nota 3 9 5" xfId="4566" xr:uid="{00000000-0005-0000-0000-0000FD650000}"/>
    <cellStyle name="Nota 3 9 5 2" xfId="7643" xr:uid="{00000000-0005-0000-0000-0000FE650000}"/>
    <cellStyle name="Nota 3 9 5 2 2" xfId="16796" xr:uid="{00000000-0005-0000-0000-0000FF650000}"/>
    <cellStyle name="Nota 3 9 5 2 3" xfId="23777" xr:uid="{00000000-0005-0000-0000-000000660000}"/>
    <cellStyle name="Nota 3 9 5 2 4" xfId="30621" xr:uid="{00000000-0005-0000-0000-000001660000}"/>
    <cellStyle name="Nota 3 9 5 2 5" xfId="34571" xr:uid="{00000000-0005-0000-0000-000002660000}"/>
    <cellStyle name="Nota 3 9 5 2 6" xfId="38123" xr:uid="{00000000-0005-0000-0000-000003660000}"/>
    <cellStyle name="Nota 3 9 5 2 7" xfId="40081" xr:uid="{00000000-0005-0000-0000-000004660000}"/>
    <cellStyle name="Nota 3 9 5 3" xfId="13720" xr:uid="{00000000-0005-0000-0000-000005660000}"/>
    <cellStyle name="Nota 3 9 5 4" xfId="20718" xr:uid="{00000000-0005-0000-0000-000006660000}"/>
    <cellStyle name="Nota 3 9 5 5" xfId="27538" xr:uid="{00000000-0005-0000-0000-000007660000}"/>
    <cellStyle name="Nota 3 9 5 6" xfId="9251" xr:uid="{00000000-0005-0000-0000-000008660000}"/>
    <cellStyle name="Nota 3 9 5 7" xfId="26840" xr:uid="{00000000-0005-0000-0000-000009660000}"/>
    <cellStyle name="Nota 3 9 5 8" xfId="30962" xr:uid="{00000000-0005-0000-0000-00000A660000}"/>
    <cellStyle name="Nota 3 9 5 9" xfId="29601" xr:uid="{00000000-0005-0000-0000-00000B660000}"/>
    <cellStyle name="Nota 3 9 6" xfId="4816" xr:uid="{00000000-0005-0000-0000-00000C660000}"/>
    <cellStyle name="Nota 3 9 6 2" xfId="7644" xr:uid="{00000000-0005-0000-0000-00000D660000}"/>
    <cellStyle name="Nota 3 9 6 2 2" xfId="16797" xr:uid="{00000000-0005-0000-0000-00000E660000}"/>
    <cellStyle name="Nota 3 9 6 2 3" xfId="23778" xr:uid="{00000000-0005-0000-0000-00000F660000}"/>
    <cellStyle name="Nota 3 9 6 2 4" xfId="30622" xr:uid="{00000000-0005-0000-0000-000010660000}"/>
    <cellStyle name="Nota 3 9 6 2 5" xfId="34572" xr:uid="{00000000-0005-0000-0000-000011660000}"/>
    <cellStyle name="Nota 3 9 6 2 6" xfId="38124" xr:uid="{00000000-0005-0000-0000-000012660000}"/>
    <cellStyle name="Nota 3 9 6 2 7" xfId="40082" xr:uid="{00000000-0005-0000-0000-000013660000}"/>
    <cellStyle name="Nota 3 9 6 3" xfId="13970" xr:uid="{00000000-0005-0000-0000-000014660000}"/>
    <cellStyle name="Nota 3 9 6 4" xfId="20968" xr:uid="{00000000-0005-0000-0000-000015660000}"/>
    <cellStyle name="Nota 3 9 6 5" xfId="27431" xr:uid="{00000000-0005-0000-0000-000016660000}"/>
    <cellStyle name="Nota 3 9 6 6" xfId="9191" xr:uid="{00000000-0005-0000-0000-000017660000}"/>
    <cellStyle name="Nota 3 9 6 7" xfId="29151" xr:uid="{00000000-0005-0000-0000-000018660000}"/>
    <cellStyle name="Nota 3 9 6 8" xfId="32120" xr:uid="{00000000-0005-0000-0000-000019660000}"/>
    <cellStyle name="Nota 3 9 6 9" xfId="35795" xr:uid="{00000000-0005-0000-0000-00001A660000}"/>
    <cellStyle name="Nota 3 9 7" xfId="7639" xr:uid="{00000000-0005-0000-0000-00001B660000}"/>
    <cellStyle name="Nota 3 9 7 2" xfId="16792" xr:uid="{00000000-0005-0000-0000-00001C660000}"/>
    <cellStyle name="Nota 3 9 7 3" xfId="23773" xr:uid="{00000000-0005-0000-0000-00001D660000}"/>
    <cellStyle name="Nota 3 9 7 4" xfId="30617" xr:uid="{00000000-0005-0000-0000-00001E660000}"/>
    <cellStyle name="Nota 3 9 7 5" xfId="34567" xr:uid="{00000000-0005-0000-0000-00001F660000}"/>
    <cellStyle name="Nota 3 9 7 6" xfId="38119" xr:uid="{00000000-0005-0000-0000-000020660000}"/>
    <cellStyle name="Nota 3 9 7 7" xfId="40077" xr:uid="{00000000-0005-0000-0000-000021660000}"/>
    <cellStyle name="Nota 3 9 8" xfId="11210" xr:uid="{00000000-0005-0000-0000-000022660000}"/>
    <cellStyle name="Nota 3 9 9" xfId="9472" xr:uid="{00000000-0005-0000-0000-000023660000}"/>
    <cellStyle name="Nota 4" xfId="747" xr:uid="{00000000-0005-0000-0000-000024660000}"/>
    <cellStyle name="Nota 4 10" xfId="3052" xr:uid="{00000000-0005-0000-0000-000025660000}"/>
    <cellStyle name="Nota 4 10 2" xfId="7646" xr:uid="{00000000-0005-0000-0000-000026660000}"/>
    <cellStyle name="Nota 4 10 2 2" xfId="16799" xr:uid="{00000000-0005-0000-0000-000027660000}"/>
    <cellStyle name="Nota 4 10 2 3" xfId="23780" xr:uid="{00000000-0005-0000-0000-000028660000}"/>
    <cellStyle name="Nota 4 10 2 4" xfId="30624" xr:uid="{00000000-0005-0000-0000-000029660000}"/>
    <cellStyle name="Nota 4 10 2 5" xfId="34574" xr:uid="{00000000-0005-0000-0000-00002A660000}"/>
    <cellStyle name="Nota 4 10 2 6" xfId="38126" xr:uid="{00000000-0005-0000-0000-00002B660000}"/>
    <cellStyle name="Nota 4 10 2 7" xfId="40084" xr:uid="{00000000-0005-0000-0000-00002C660000}"/>
    <cellStyle name="Nota 4 10 3" xfId="12206" xr:uid="{00000000-0005-0000-0000-00002D660000}"/>
    <cellStyle name="Nota 4 10 4" xfId="19209" xr:uid="{00000000-0005-0000-0000-00002E660000}"/>
    <cellStyle name="Nota 4 10 5" xfId="28290" xr:uid="{00000000-0005-0000-0000-00002F660000}"/>
    <cellStyle name="Nota 4 10 6" xfId="26410" xr:uid="{00000000-0005-0000-0000-000030660000}"/>
    <cellStyle name="Nota 4 10 7" xfId="25650" xr:uid="{00000000-0005-0000-0000-000031660000}"/>
    <cellStyle name="Nota 4 10 8" xfId="25539" xr:uid="{00000000-0005-0000-0000-000032660000}"/>
    <cellStyle name="Nota 4 10 9" xfId="31876" xr:uid="{00000000-0005-0000-0000-000033660000}"/>
    <cellStyle name="Nota 4 11" xfId="3025" xr:uid="{00000000-0005-0000-0000-000034660000}"/>
    <cellStyle name="Nota 4 11 2" xfId="7647" xr:uid="{00000000-0005-0000-0000-000035660000}"/>
    <cellStyle name="Nota 4 11 2 2" xfId="16800" xr:uid="{00000000-0005-0000-0000-000036660000}"/>
    <cellStyle name="Nota 4 11 2 3" xfId="23781" xr:uid="{00000000-0005-0000-0000-000037660000}"/>
    <cellStyle name="Nota 4 11 2 4" xfId="30625" xr:uid="{00000000-0005-0000-0000-000038660000}"/>
    <cellStyle name="Nota 4 11 2 5" xfId="34575" xr:uid="{00000000-0005-0000-0000-000039660000}"/>
    <cellStyle name="Nota 4 11 2 6" xfId="38127" xr:uid="{00000000-0005-0000-0000-00003A660000}"/>
    <cellStyle name="Nota 4 11 2 7" xfId="40085" xr:uid="{00000000-0005-0000-0000-00003B660000}"/>
    <cellStyle name="Nota 4 11 3" xfId="12179" xr:uid="{00000000-0005-0000-0000-00003C660000}"/>
    <cellStyle name="Nota 4 11 4" xfId="19182" xr:uid="{00000000-0005-0000-0000-00003D660000}"/>
    <cellStyle name="Nota 4 11 5" xfId="22550" xr:uid="{00000000-0005-0000-0000-00003E660000}"/>
    <cellStyle name="Nota 4 11 6" xfId="26404" xr:uid="{00000000-0005-0000-0000-00003F660000}"/>
    <cellStyle name="Nota 4 11 7" xfId="29819" xr:uid="{00000000-0005-0000-0000-000040660000}"/>
    <cellStyle name="Nota 4 11 8" xfId="33796" xr:uid="{00000000-0005-0000-0000-000041660000}"/>
    <cellStyle name="Nota 4 11 9" xfId="37358" xr:uid="{00000000-0005-0000-0000-000042660000}"/>
    <cellStyle name="Nota 4 12" xfId="3163" xr:uid="{00000000-0005-0000-0000-000043660000}"/>
    <cellStyle name="Nota 4 12 2" xfId="7648" xr:uid="{00000000-0005-0000-0000-000044660000}"/>
    <cellStyle name="Nota 4 12 2 2" xfId="16801" xr:uid="{00000000-0005-0000-0000-000045660000}"/>
    <cellStyle name="Nota 4 12 2 3" xfId="23782" xr:uid="{00000000-0005-0000-0000-000046660000}"/>
    <cellStyle name="Nota 4 12 2 4" xfId="30626" xr:uid="{00000000-0005-0000-0000-000047660000}"/>
    <cellStyle name="Nota 4 12 2 5" xfId="34576" xr:uid="{00000000-0005-0000-0000-000048660000}"/>
    <cellStyle name="Nota 4 12 2 6" xfId="38128" xr:uid="{00000000-0005-0000-0000-000049660000}"/>
    <cellStyle name="Nota 4 12 2 7" xfId="40086" xr:uid="{00000000-0005-0000-0000-00004A660000}"/>
    <cellStyle name="Nota 4 12 3" xfId="12317" xr:uid="{00000000-0005-0000-0000-00004B660000}"/>
    <cellStyle name="Nota 4 12 4" xfId="19320" xr:uid="{00000000-0005-0000-0000-00004C660000}"/>
    <cellStyle name="Nota 4 12 5" xfId="29511" xr:uid="{00000000-0005-0000-0000-00004D660000}"/>
    <cellStyle name="Nota 4 12 6" xfId="22992" xr:uid="{00000000-0005-0000-0000-00004E660000}"/>
    <cellStyle name="Nota 4 12 7" xfId="29759" xr:uid="{00000000-0005-0000-0000-00004F660000}"/>
    <cellStyle name="Nota 4 12 8" xfId="31584" xr:uid="{00000000-0005-0000-0000-000050660000}"/>
    <cellStyle name="Nota 4 12 9" xfId="35295" xr:uid="{00000000-0005-0000-0000-000051660000}"/>
    <cellStyle name="Nota 4 13" xfId="4148" xr:uid="{00000000-0005-0000-0000-000052660000}"/>
    <cellStyle name="Nota 4 13 2" xfId="7649" xr:uid="{00000000-0005-0000-0000-000053660000}"/>
    <cellStyle name="Nota 4 13 2 2" xfId="16802" xr:uid="{00000000-0005-0000-0000-000054660000}"/>
    <cellStyle name="Nota 4 13 2 3" xfId="23783" xr:uid="{00000000-0005-0000-0000-000055660000}"/>
    <cellStyle name="Nota 4 13 2 4" xfId="30627" xr:uid="{00000000-0005-0000-0000-000056660000}"/>
    <cellStyle name="Nota 4 13 2 5" xfId="34577" xr:uid="{00000000-0005-0000-0000-000057660000}"/>
    <cellStyle name="Nota 4 13 2 6" xfId="38129" xr:uid="{00000000-0005-0000-0000-000058660000}"/>
    <cellStyle name="Nota 4 13 2 7" xfId="40087" xr:uid="{00000000-0005-0000-0000-000059660000}"/>
    <cellStyle name="Nota 4 13 3" xfId="13302" xr:uid="{00000000-0005-0000-0000-00005A660000}"/>
    <cellStyle name="Nota 4 13 4" xfId="20300" xr:uid="{00000000-0005-0000-0000-00005B660000}"/>
    <cellStyle name="Nota 4 13 5" xfId="27758" xr:uid="{00000000-0005-0000-0000-00005C660000}"/>
    <cellStyle name="Nota 4 13 6" xfId="29210" xr:uid="{00000000-0005-0000-0000-00005D660000}"/>
    <cellStyle name="Nota 4 13 7" xfId="22863" xr:uid="{00000000-0005-0000-0000-00005E660000}"/>
    <cellStyle name="Nota 4 13 8" xfId="28806" xr:uid="{00000000-0005-0000-0000-00005F660000}"/>
    <cellStyle name="Nota 4 13 9" xfId="31295" xr:uid="{00000000-0005-0000-0000-000060660000}"/>
    <cellStyle name="Nota 4 14" xfId="7645" xr:uid="{00000000-0005-0000-0000-000061660000}"/>
    <cellStyle name="Nota 4 14 2" xfId="16798" xr:uid="{00000000-0005-0000-0000-000062660000}"/>
    <cellStyle name="Nota 4 14 3" xfId="23779" xr:uid="{00000000-0005-0000-0000-000063660000}"/>
    <cellStyle name="Nota 4 14 4" xfId="30623" xr:uid="{00000000-0005-0000-0000-000064660000}"/>
    <cellStyle name="Nota 4 14 5" xfId="34573" xr:uid="{00000000-0005-0000-0000-000065660000}"/>
    <cellStyle name="Nota 4 14 6" xfId="38125" xr:uid="{00000000-0005-0000-0000-000066660000}"/>
    <cellStyle name="Nota 4 14 7" xfId="40083" xr:uid="{00000000-0005-0000-0000-000067660000}"/>
    <cellStyle name="Nota 4 15" xfId="9904" xr:uid="{00000000-0005-0000-0000-000068660000}"/>
    <cellStyle name="Nota 4 16" xfId="17548" xr:uid="{00000000-0005-0000-0000-000069660000}"/>
    <cellStyle name="Nota 4 17" xfId="9241" xr:uid="{00000000-0005-0000-0000-00006A660000}"/>
    <cellStyle name="Nota 4 18" xfId="25686" xr:uid="{00000000-0005-0000-0000-00006B660000}"/>
    <cellStyle name="Nota 4 19" xfId="31449" xr:uid="{00000000-0005-0000-0000-00006C660000}"/>
    <cellStyle name="Nota 4 2" xfId="748" xr:uid="{00000000-0005-0000-0000-00006D660000}"/>
    <cellStyle name="Nota 4 2 10" xfId="3024" xr:uid="{00000000-0005-0000-0000-00006E660000}"/>
    <cellStyle name="Nota 4 2 10 2" xfId="7651" xr:uid="{00000000-0005-0000-0000-00006F660000}"/>
    <cellStyle name="Nota 4 2 10 2 2" xfId="16804" xr:uid="{00000000-0005-0000-0000-000070660000}"/>
    <cellStyle name="Nota 4 2 10 2 3" xfId="23785" xr:uid="{00000000-0005-0000-0000-000071660000}"/>
    <cellStyle name="Nota 4 2 10 2 4" xfId="30629" xr:uid="{00000000-0005-0000-0000-000072660000}"/>
    <cellStyle name="Nota 4 2 10 2 5" xfId="34579" xr:uid="{00000000-0005-0000-0000-000073660000}"/>
    <cellStyle name="Nota 4 2 10 2 6" xfId="38131" xr:uid="{00000000-0005-0000-0000-000074660000}"/>
    <cellStyle name="Nota 4 2 10 2 7" xfId="40089" xr:uid="{00000000-0005-0000-0000-000075660000}"/>
    <cellStyle name="Nota 4 2 10 3" xfId="12178" xr:uid="{00000000-0005-0000-0000-000076660000}"/>
    <cellStyle name="Nota 4 2 10 4" xfId="19181" xr:uid="{00000000-0005-0000-0000-000077660000}"/>
    <cellStyle name="Nota 4 2 10 5" xfId="28303" xr:uid="{00000000-0005-0000-0000-000078660000}"/>
    <cellStyle name="Nota 4 2 10 6" xfId="28086" xr:uid="{00000000-0005-0000-0000-000079660000}"/>
    <cellStyle name="Nota 4 2 10 7" xfId="25086" xr:uid="{00000000-0005-0000-0000-00007A660000}"/>
    <cellStyle name="Nota 4 2 10 8" xfId="30971" xr:uid="{00000000-0005-0000-0000-00007B660000}"/>
    <cellStyle name="Nota 4 2 10 9" xfId="34910" xr:uid="{00000000-0005-0000-0000-00007C660000}"/>
    <cellStyle name="Nota 4 2 11" xfId="2907" xr:uid="{00000000-0005-0000-0000-00007D660000}"/>
    <cellStyle name="Nota 4 2 11 2" xfId="7652" xr:uid="{00000000-0005-0000-0000-00007E660000}"/>
    <cellStyle name="Nota 4 2 11 2 2" xfId="16805" xr:uid="{00000000-0005-0000-0000-00007F660000}"/>
    <cellStyle name="Nota 4 2 11 2 3" xfId="23786" xr:uid="{00000000-0005-0000-0000-000080660000}"/>
    <cellStyle name="Nota 4 2 11 2 4" xfId="30630" xr:uid="{00000000-0005-0000-0000-000081660000}"/>
    <cellStyle name="Nota 4 2 11 2 5" xfId="34580" xr:uid="{00000000-0005-0000-0000-000082660000}"/>
    <cellStyle name="Nota 4 2 11 2 6" xfId="38132" xr:uid="{00000000-0005-0000-0000-000083660000}"/>
    <cellStyle name="Nota 4 2 11 2 7" xfId="40090" xr:uid="{00000000-0005-0000-0000-000084660000}"/>
    <cellStyle name="Nota 4 2 11 3" xfId="12061" xr:uid="{00000000-0005-0000-0000-000085660000}"/>
    <cellStyle name="Nota 4 2 11 4" xfId="19064" xr:uid="{00000000-0005-0000-0000-000086660000}"/>
    <cellStyle name="Nota 4 2 11 5" xfId="18276" xr:uid="{00000000-0005-0000-0000-000087660000}"/>
    <cellStyle name="Nota 4 2 11 6" xfId="29129" xr:uid="{00000000-0005-0000-0000-000088660000}"/>
    <cellStyle name="Nota 4 2 11 7" xfId="24531" xr:uid="{00000000-0005-0000-0000-000089660000}"/>
    <cellStyle name="Nota 4 2 11 8" xfId="29656" xr:uid="{00000000-0005-0000-0000-00008A660000}"/>
    <cellStyle name="Nota 4 2 11 9" xfId="33643" xr:uid="{00000000-0005-0000-0000-00008B660000}"/>
    <cellStyle name="Nota 4 2 12" xfId="4223" xr:uid="{00000000-0005-0000-0000-00008C660000}"/>
    <cellStyle name="Nota 4 2 12 2" xfId="7653" xr:uid="{00000000-0005-0000-0000-00008D660000}"/>
    <cellStyle name="Nota 4 2 12 2 2" xfId="16806" xr:uid="{00000000-0005-0000-0000-00008E660000}"/>
    <cellStyle name="Nota 4 2 12 2 3" xfId="23787" xr:uid="{00000000-0005-0000-0000-00008F660000}"/>
    <cellStyle name="Nota 4 2 12 2 4" xfId="30631" xr:uid="{00000000-0005-0000-0000-000090660000}"/>
    <cellStyle name="Nota 4 2 12 2 5" xfId="34581" xr:uid="{00000000-0005-0000-0000-000091660000}"/>
    <cellStyle name="Nota 4 2 12 2 6" xfId="38133" xr:uid="{00000000-0005-0000-0000-000092660000}"/>
    <cellStyle name="Nota 4 2 12 2 7" xfId="40091" xr:uid="{00000000-0005-0000-0000-000093660000}"/>
    <cellStyle name="Nota 4 2 12 3" xfId="13377" xr:uid="{00000000-0005-0000-0000-000094660000}"/>
    <cellStyle name="Nota 4 2 12 4" xfId="20375" xr:uid="{00000000-0005-0000-0000-000095660000}"/>
    <cellStyle name="Nota 4 2 12 5" xfId="23207" xr:uid="{00000000-0005-0000-0000-000096660000}"/>
    <cellStyle name="Nota 4 2 12 6" xfId="22654" xr:uid="{00000000-0005-0000-0000-000097660000}"/>
    <cellStyle name="Nota 4 2 12 7" xfId="29073" xr:uid="{00000000-0005-0000-0000-000098660000}"/>
    <cellStyle name="Nota 4 2 12 8" xfId="33359" xr:uid="{00000000-0005-0000-0000-000099660000}"/>
    <cellStyle name="Nota 4 2 12 9" xfId="37034" xr:uid="{00000000-0005-0000-0000-00009A660000}"/>
    <cellStyle name="Nota 4 2 13" xfId="7650" xr:uid="{00000000-0005-0000-0000-00009B660000}"/>
    <cellStyle name="Nota 4 2 13 2" xfId="16803" xr:uid="{00000000-0005-0000-0000-00009C660000}"/>
    <cellStyle name="Nota 4 2 13 3" xfId="23784" xr:uid="{00000000-0005-0000-0000-00009D660000}"/>
    <cellStyle name="Nota 4 2 13 4" xfId="30628" xr:uid="{00000000-0005-0000-0000-00009E660000}"/>
    <cellStyle name="Nota 4 2 13 5" xfId="34578" xr:uid="{00000000-0005-0000-0000-00009F660000}"/>
    <cellStyle name="Nota 4 2 13 6" xfId="38130" xr:uid="{00000000-0005-0000-0000-0000A0660000}"/>
    <cellStyle name="Nota 4 2 13 7" xfId="40088" xr:uid="{00000000-0005-0000-0000-0000A1660000}"/>
    <cellStyle name="Nota 4 2 14" xfId="9905" xr:uid="{00000000-0005-0000-0000-0000A2660000}"/>
    <cellStyle name="Nota 4 2 15" xfId="17550" xr:uid="{00000000-0005-0000-0000-0000A3660000}"/>
    <cellStyle name="Nota 4 2 16" xfId="29115" xr:uid="{00000000-0005-0000-0000-0000A4660000}"/>
    <cellStyle name="Nota 4 2 17" xfId="9187" xr:uid="{00000000-0005-0000-0000-0000A5660000}"/>
    <cellStyle name="Nota 4 2 18" xfId="31448" xr:uid="{00000000-0005-0000-0000-0000A6660000}"/>
    <cellStyle name="Nota 4 2 19" xfId="35155" xr:uid="{00000000-0005-0000-0000-0000A7660000}"/>
    <cellStyle name="Nota 4 2 2" xfId="749" xr:uid="{00000000-0005-0000-0000-0000A8660000}"/>
    <cellStyle name="Nota 4 2 2 10" xfId="4279" xr:uid="{00000000-0005-0000-0000-0000A9660000}"/>
    <cellStyle name="Nota 4 2 2 10 2" xfId="7655" xr:uid="{00000000-0005-0000-0000-0000AA660000}"/>
    <cellStyle name="Nota 4 2 2 10 2 2" xfId="16808" xr:uid="{00000000-0005-0000-0000-0000AB660000}"/>
    <cellStyle name="Nota 4 2 2 10 2 3" xfId="23789" xr:uid="{00000000-0005-0000-0000-0000AC660000}"/>
    <cellStyle name="Nota 4 2 2 10 2 4" xfId="30633" xr:uid="{00000000-0005-0000-0000-0000AD660000}"/>
    <cellStyle name="Nota 4 2 2 10 2 5" xfId="34583" xr:uid="{00000000-0005-0000-0000-0000AE660000}"/>
    <cellStyle name="Nota 4 2 2 10 2 6" xfId="38135" xr:uid="{00000000-0005-0000-0000-0000AF660000}"/>
    <cellStyle name="Nota 4 2 2 10 2 7" xfId="40093" xr:uid="{00000000-0005-0000-0000-0000B0660000}"/>
    <cellStyle name="Nota 4 2 2 10 3" xfId="13433" xr:uid="{00000000-0005-0000-0000-0000B1660000}"/>
    <cellStyle name="Nota 4 2 2 10 4" xfId="20431" xr:uid="{00000000-0005-0000-0000-0000B2660000}"/>
    <cellStyle name="Nota 4 2 2 10 5" xfId="22429" xr:uid="{00000000-0005-0000-0000-0000B3660000}"/>
    <cellStyle name="Nota 4 2 2 10 6" xfId="28148" xr:uid="{00000000-0005-0000-0000-0000B4660000}"/>
    <cellStyle name="Nota 4 2 2 10 7" xfId="28901" xr:uid="{00000000-0005-0000-0000-0000B5660000}"/>
    <cellStyle name="Nota 4 2 2 10 8" xfId="31669" xr:uid="{00000000-0005-0000-0000-0000B6660000}"/>
    <cellStyle name="Nota 4 2 2 10 9" xfId="35349" xr:uid="{00000000-0005-0000-0000-0000B7660000}"/>
    <cellStyle name="Nota 4 2 2 11" xfId="4554" xr:uid="{00000000-0005-0000-0000-0000B8660000}"/>
    <cellStyle name="Nota 4 2 2 11 2" xfId="7656" xr:uid="{00000000-0005-0000-0000-0000B9660000}"/>
    <cellStyle name="Nota 4 2 2 11 2 2" xfId="16809" xr:uid="{00000000-0005-0000-0000-0000BA660000}"/>
    <cellStyle name="Nota 4 2 2 11 2 3" xfId="23790" xr:uid="{00000000-0005-0000-0000-0000BB660000}"/>
    <cellStyle name="Nota 4 2 2 11 2 4" xfId="30634" xr:uid="{00000000-0005-0000-0000-0000BC660000}"/>
    <cellStyle name="Nota 4 2 2 11 2 5" xfId="34584" xr:uid="{00000000-0005-0000-0000-0000BD660000}"/>
    <cellStyle name="Nota 4 2 2 11 2 6" xfId="38136" xr:uid="{00000000-0005-0000-0000-0000BE660000}"/>
    <cellStyle name="Nota 4 2 2 11 2 7" xfId="40094" xr:uid="{00000000-0005-0000-0000-0000BF660000}"/>
    <cellStyle name="Nota 4 2 2 11 3" xfId="13708" xr:uid="{00000000-0005-0000-0000-0000C0660000}"/>
    <cellStyle name="Nota 4 2 2 11 4" xfId="20706" xr:uid="{00000000-0005-0000-0000-0000C1660000}"/>
    <cellStyle name="Nota 4 2 2 11 5" xfId="19530" xr:uid="{00000000-0005-0000-0000-0000C2660000}"/>
    <cellStyle name="Nota 4 2 2 11 6" xfId="22839" xr:uid="{00000000-0005-0000-0000-0000C3660000}"/>
    <cellStyle name="Nota 4 2 2 11 7" xfId="26839" xr:uid="{00000000-0005-0000-0000-0000C4660000}"/>
    <cellStyle name="Nota 4 2 2 11 8" xfId="23025" xr:uid="{00000000-0005-0000-0000-0000C5660000}"/>
    <cellStyle name="Nota 4 2 2 11 9" xfId="22871" xr:uid="{00000000-0005-0000-0000-0000C6660000}"/>
    <cellStyle name="Nota 4 2 2 12" xfId="7654" xr:uid="{00000000-0005-0000-0000-0000C7660000}"/>
    <cellStyle name="Nota 4 2 2 12 2" xfId="16807" xr:uid="{00000000-0005-0000-0000-0000C8660000}"/>
    <cellStyle name="Nota 4 2 2 12 3" xfId="23788" xr:uid="{00000000-0005-0000-0000-0000C9660000}"/>
    <cellStyle name="Nota 4 2 2 12 4" xfId="30632" xr:uid="{00000000-0005-0000-0000-0000CA660000}"/>
    <cellStyle name="Nota 4 2 2 12 5" xfId="34582" xr:uid="{00000000-0005-0000-0000-0000CB660000}"/>
    <cellStyle name="Nota 4 2 2 12 6" xfId="38134" xr:uid="{00000000-0005-0000-0000-0000CC660000}"/>
    <cellStyle name="Nota 4 2 2 12 7" xfId="40092" xr:uid="{00000000-0005-0000-0000-0000CD660000}"/>
    <cellStyle name="Nota 4 2 2 13" xfId="9906" xr:uid="{00000000-0005-0000-0000-0000CE660000}"/>
    <cellStyle name="Nota 4 2 2 14" xfId="17549" xr:uid="{00000000-0005-0000-0000-0000CF660000}"/>
    <cellStyle name="Nota 4 2 2 15" xfId="22612" xr:uid="{00000000-0005-0000-0000-0000D0660000}"/>
    <cellStyle name="Nota 4 2 2 16" xfId="22852" xr:uid="{00000000-0005-0000-0000-0000D1660000}"/>
    <cellStyle name="Nota 4 2 2 17" xfId="31447" xr:uid="{00000000-0005-0000-0000-0000D2660000}"/>
    <cellStyle name="Nota 4 2 2 18" xfId="35158" xr:uid="{00000000-0005-0000-0000-0000D3660000}"/>
    <cellStyle name="Nota 4 2 2 19" xfId="38436" xr:uid="{00000000-0005-0000-0000-0000D4660000}"/>
    <cellStyle name="Nota 4 2 2 2" xfId="2254" xr:uid="{00000000-0005-0000-0000-0000D5660000}"/>
    <cellStyle name="Nota 4 2 2 2 10" xfId="9495" xr:uid="{00000000-0005-0000-0000-0000D6660000}"/>
    <cellStyle name="Nota 4 2 2 2 11" xfId="17010" xr:uid="{00000000-0005-0000-0000-0000D7660000}"/>
    <cellStyle name="Nota 4 2 2 2 12" xfId="25935" xr:uid="{00000000-0005-0000-0000-0000D8660000}"/>
    <cellStyle name="Nota 4 2 2 2 13" xfId="34176" xr:uid="{00000000-0005-0000-0000-0000D9660000}"/>
    <cellStyle name="Nota 4 2 2 2 14" xfId="37738" xr:uid="{00000000-0005-0000-0000-0000DA660000}"/>
    <cellStyle name="Nota 4 2 2 2 2" xfId="2654" xr:uid="{00000000-0005-0000-0000-0000DB660000}"/>
    <cellStyle name="Nota 4 2 2 2 2 2" xfId="7658" xr:uid="{00000000-0005-0000-0000-0000DC660000}"/>
    <cellStyle name="Nota 4 2 2 2 2 2 2" xfId="16811" xr:uid="{00000000-0005-0000-0000-0000DD660000}"/>
    <cellStyle name="Nota 4 2 2 2 2 2 3" xfId="23792" xr:uid="{00000000-0005-0000-0000-0000DE660000}"/>
    <cellStyle name="Nota 4 2 2 2 2 2 4" xfId="30636" xr:uid="{00000000-0005-0000-0000-0000DF660000}"/>
    <cellStyle name="Nota 4 2 2 2 2 2 5" xfId="34586" xr:uid="{00000000-0005-0000-0000-0000E0660000}"/>
    <cellStyle name="Nota 4 2 2 2 2 2 6" xfId="38138" xr:uid="{00000000-0005-0000-0000-0000E1660000}"/>
    <cellStyle name="Nota 4 2 2 2 2 2 7" xfId="40096" xr:uid="{00000000-0005-0000-0000-0000E2660000}"/>
    <cellStyle name="Nota 4 2 2 2 2 3" xfId="11808" xr:uid="{00000000-0005-0000-0000-0000E3660000}"/>
    <cellStyle name="Nota 4 2 2 2 2 4" xfId="18811" xr:uid="{00000000-0005-0000-0000-0000E4660000}"/>
    <cellStyle name="Nota 4 2 2 2 2 5" xfId="22967" xr:uid="{00000000-0005-0000-0000-0000E5660000}"/>
    <cellStyle name="Nota 4 2 2 2 2 6" xfId="26290" xr:uid="{00000000-0005-0000-0000-0000E6660000}"/>
    <cellStyle name="Nota 4 2 2 2 2 7" xfId="22691" xr:uid="{00000000-0005-0000-0000-0000E7660000}"/>
    <cellStyle name="Nota 4 2 2 2 2 8" xfId="33982" xr:uid="{00000000-0005-0000-0000-0000E8660000}"/>
    <cellStyle name="Nota 4 2 2 2 2 9" xfId="37544" xr:uid="{00000000-0005-0000-0000-0000E9660000}"/>
    <cellStyle name="Nota 4 2 2 2 3" xfId="3936" xr:uid="{00000000-0005-0000-0000-0000EA660000}"/>
    <cellStyle name="Nota 4 2 2 2 3 2" xfId="7659" xr:uid="{00000000-0005-0000-0000-0000EB660000}"/>
    <cellStyle name="Nota 4 2 2 2 3 2 2" xfId="16812" xr:uid="{00000000-0005-0000-0000-0000EC660000}"/>
    <cellStyle name="Nota 4 2 2 2 3 2 3" xfId="23793" xr:uid="{00000000-0005-0000-0000-0000ED660000}"/>
    <cellStyle name="Nota 4 2 2 2 3 2 4" xfId="30637" xr:uid="{00000000-0005-0000-0000-0000EE660000}"/>
    <cellStyle name="Nota 4 2 2 2 3 2 5" xfId="34587" xr:uid="{00000000-0005-0000-0000-0000EF660000}"/>
    <cellStyle name="Nota 4 2 2 2 3 2 6" xfId="38139" xr:uid="{00000000-0005-0000-0000-0000F0660000}"/>
    <cellStyle name="Nota 4 2 2 2 3 2 7" xfId="40097" xr:uid="{00000000-0005-0000-0000-0000F1660000}"/>
    <cellStyle name="Nota 4 2 2 2 3 3" xfId="13090" xr:uid="{00000000-0005-0000-0000-0000F2660000}"/>
    <cellStyle name="Nota 4 2 2 2 3 4" xfId="20088" xr:uid="{00000000-0005-0000-0000-0000F3660000}"/>
    <cellStyle name="Nota 4 2 2 2 3 5" xfId="19656" xr:uid="{00000000-0005-0000-0000-0000F4660000}"/>
    <cellStyle name="Nota 4 2 2 2 3 6" xfId="17911" xr:uid="{00000000-0005-0000-0000-0000F5660000}"/>
    <cellStyle name="Nota 4 2 2 2 3 7" xfId="27290" xr:uid="{00000000-0005-0000-0000-0000F6660000}"/>
    <cellStyle name="Nota 4 2 2 2 3 8" xfId="29688" xr:uid="{00000000-0005-0000-0000-0000F7660000}"/>
    <cellStyle name="Nota 4 2 2 2 3 9" xfId="31880" xr:uid="{00000000-0005-0000-0000-0000F8660000}"/>
    <cellStyle name="Nota 4 2 2 2 4" xfId="4374" xr:uid="{00000000-0005-0000-0000-0000F9660000}"/>
    <cellStyle name="Nota 4 2 2 2 4 2" xfId="7660" xr:uid="{00000000-0005-0000-0000-0000FA660000}"/>
    <cellStyle name="Nota 4 2 2 2 4 2 2" xfId="16813" xr:uid="{00000000-0005-0000-0000-0000FB660000}"/>
    <cellStyle name="Nota 4 2 2 2 4 2 3" xfId="23794" xr:uid="{00000000-0005-0000-0000-0000FC660000}"/>
    <cellStyle name="Nota 4 2 2 2 4 2 4" xfId="30638" xr:uid="{00000000-0005-0000-0000-0000FD660000}"/>
    <cellStyle name="Nota 4 2 2 2 4 2 5" xfId="34588" xr:uid="{00000000-0005-0000-0000-0000FE660000}"/>
    <cellStyle name="Nota 4 2 2 2 4 2 6" xfId="38140" xr:uid="{00000000-0005-0000-0000-0000FF660000}"/>
    <cellStyle name="Nota 4 2 2 2 4 2 7" xfId="40098" xr:uid="{00000000-0005-0000-0000-000000670000}"/>
    <cellStyle name="Nota 4 2 2 2 4 3" xfId="13528" xr:uid="{00000000-0005-0000-0000-000001670000}"/>
    <cellStyle name="Nota 4 2 2 2 4 4" xfId="20526" xr:uid="{00000000-0005-0000-0000-000002670000}"/>
    <cellStyle name="Nota 4 2 2 2 4 5" xfId="19690" xr:uid="{00000000-0005-0000-0000-000003670000}"/>
    <cellStyle name="Nota 4 2 2 2 4 6" xfId="25035" xr:uid="{00000000-0005-0000-0000-000004670000}"/>
    <cellStyle name="Nota 4 2 2 2 4 7" xfId="31902" xr:uid="{00000000-0005-0000-0000-000005670000}"/>
    <cellStyle name="Nota 4 2 2 2 4 8" xfId="29046" xr:uid="{00000000-0005-0000-0000-000006670000}"/>
    <cellStyle name="Nota 4 2 2 2 4 9" xfId="31014" xr:uid="{00000000-0005-0000-0000-000007670000}"/>
    <cellStyle name="Nota 4 2 2 2 5" xfId="4628" xr:uid="{00000000-0005-0000-0000-000008670000}"/>
    <cellStyle name="Nota 4 2 2 2 5 2" xfId="7661" xr:uid="{00000000-0005-0000-0000-000009670000}"/>
    <cellStyle name="Nota 4 2 2 2 5 2 2" xfId="16814" xr:uid="{00000000-0005-0000-0000-00000A670000}"/>
    <cellStyle name="Nota 4 2 2 2 5 2 3" xfId="23795" xr:uid="{00000000-0005-0000-0000-00000B670000}"/>
    <cellStyle name="Nota 4 2 2 2 5 2 4" xfId="30639" xr:uid="{00000000-0005-0000-0000-00000C670000}"/>
    <cellStyle name="Nota 4 2 2 2 5 2 5" xfId="34589" xr:uid="{00000000-0005-0000-0000-00000D670000}"/>
    <cellStyle name="Nota 4 2 2 2 5 2 6" xfId="38141" xr:uid="{00000000-0005-0000-0000-00000E670000}"/>
    <cellStyle name="Nota 4 2 2 2 5 2 7" xfId="40099" xr:uid="{00000000-0005-0000-0000-00000F670000}"/>
    <cellStyle name="Nota 4 2 2 2 5 3" xfId="13782" xr:uid="{00000000-0005-0000-0000-000010670000}"/>
    <cellStyle name="Nota 4 2 2 2 5 4" xfId="20780" xr:uid="{00000000-0005-0000-0000-000011670000}"/>
    <cellStyle name="Nota 4 2 2 2 5 5" xfId="24772" xr:uid="{00000000-0005-0000-0000-000012670000}"/>
    <cellStyle name="Nota 4 2 2 2 5 6" xfId="10167" xr:uid="{00000000-0005-0000-0000-000013670000}"/>
    <cellStyle name="Nota 4 2 2 2 5 7" xfId="25512" xr:uid="{00000000-0005-0000-0000-000014670000}"/>
    <cellStyle name="Nota 4 2 2 2 5 8" xfId="31781" xr:uid="{00000000-0005-0000-0000-000015670000}"/>
    <cellStyle name="Nota 4 2 2 2 5 9" xfId="35461" xr:uid="{00000000-0005-0000-0000-000016670000}"/>
    <cellStyle name="Nota 4 2 2 2 6" xfId="4874" xr:uid="{00000000-0005-0000-0000-000017670000}"/>
    <cellStyle name="Nota 4 2 2 2 6 2" xfId="7662" xr:uid="{00000000-0005-0000-0000-000018670000}"/>
    <cellStyle name="Nota 4 2 2 2 6 2 2" xfId="16815" xr:uid="{00000000-0005-0000-0000-000019670000}"/>
    <cellStyle name="Nota 4 2 2 2 6 2 3" xfId="23796" xr:uid="{00000000-0005-0000-0000-00001A670000}"/>
    <cellStyle name="Nota 4 2 2 2 6 2 4" xfId="30640" xr:uid="{00000000-0005-0000-0000-00001B670000}"/>
    <cellStyle name="Nota 4 2 2 2 6 2 5" xfId="34590" xr:uid="{00000000-0005-0000-0000-00001C670000}"/>
    <cellStyle name="Nota 4 2 2 2 6 2 6" xfId="38142" xr:uid="{00000000-0005-0000-0000-00001D670000}"/>
    <cellStyle name="Nota 4 2 2 2 6 2 7" xfId="40100" xr:uid="{00000000-0005-0000-0000-00001E670000}"/>
    <cellStyle name="Nota 4 2 2 2 6 3" xfId="14028" xr:uid="{00000000-0005-0000-0000-00001F670000}"/>
    <cellStyle name="Nota 4 2 2 2 6 4" xfId="21026" xr:uid="{00000000-0005-0000-0000-000020670000}"/>
    <cellStyle name="Nota 4 2 2 2 6 5" xfId="27394" xr:uid="{00000000-0005-0000-0000-000021670000}"/>
    <cellStyle name="Nota 4 2 2 2 6 6" xfId="26773" xr:uid="{00000000-0005-0000-0000-000022670000}"/>
    <cellStyle name="Nota 4 2 2 2 6 7" xfId="25189" xr:uid="{00000000-0005-0000-0000-000023670000}"/>
    <cellStyle name="Nota 4 2 2 2 6 8" xfId="35598" xr:uid="{00000000-0005-0000-0000-000024670000}"/>
    <cellStyle name="Nota 4 2 2 2 6 9" xfId="38509" xr:uid="{00000000-0005-0000-0000-000025670000}"/>
    <cellStyle name="Nota 4 2 2 2 7" xfId="7657" xr:uid="{00000000-0005-0000-0000-000026670000}"/>
    <cellStyle name="Nota 4 2 2 2 7 2" xfId="16810" xr:uid="{00000000-0005-0000-0000-000027670000}"/>
    <cellStyle name="Nota 4 2 2 2 7 3" xfId="23791" xr:uid="{00000000-0005-0000-0000-000028670000}"/>
    <cellStyle name="Nota 4 2 2 2 7 4" xfId="30635" xr:uid="{00000000-0005-0000-0000-000029670000}"/>
    <cellStyle name="Nota 4 2 2 2 7 5" xfId="34585" xr:uid="{00000000-0005-0000-0000-00002A670000}"/>
    <cellStyle name="Nota 4 2 2 2 7 6" xfId="38137" xr:uid="{00000000-0005-0000-0000-00002B670000}"/>
    <cellStyle name="Nota 4 2 2 2 7 7" xfId="40095" xr:uid="{00000000-0005-0000-0000-00002C670000}"/>
    <cellStyle name="Nota 4 2 2 2 8" xfId="11408" xr:uid="{00000000-0005-0000-0000-00002D670000}"/>
    <cellStyle name="Nota 4 2 2 2 9" xfId="18411" xr:uid="{00000000-0005-0000-0000-00002E670000}"/>
    <cellStyle name="Nota 4 2 2 3" xfId="1770" xr:uid="{00000000-0005-0000-0000-00002F670000}"/>
    <cellStyle name="Nota 4 2 2 3 10" xfId="28614" xr:uid="{00000000-0005-0000-0000-000030670000}"/>
    <cellStyle name="Nota 4 2 2 3 11" xfId="29075" xr:uid="{00000000-0005-0000-0000-000031670000}"/>
    <cellStyle name="Nota 4 2 2 3 12" xfId="29105" xr:uid="{00000000-0005-0000-0000-000032670000}"/>
    <cellStyle name="Nota 4 2 2 3 13" xfId="34873" xr:uid="{00000000-0005-0000-0000-000033670000}"/>
    <cellStyle name="Nota 4 2 2 3 14" xfId="38360" xr:uid="{00000000-0005-0000-0000-000034670000}"/>
    <cellStyle name="Nota 4 2 2 3 2" xfId="2535" xr:uid="{00000000-0005-0000-0000-000035670000}"/>
    <cellStyle name="Nota 4 2 2 3 2 2" xfId="7664" xr:uid="{00000000-0005-0000-0000-000036670000}"/>
    <cellStyle name="Nota 4 2 2 3 2 2 2" xfId="16817" xr:uid="{00000000-0005-0000-0000-000037670000}"/>
    <cellStyle name="Nota 4 2 2 3 2 2 3" xfId="23798" xr:uid="{00000000-0005-0000-0000-000038670000}"/>
    <cellStyle name="Nota 4 2 2 3 2 2 4" xfId="30642" xr:uid="{00000000-0005-0000-0000-000039670000}"/>
    <cellStyle name="Nota 4 2 2 3 2 2 5" xfId="34592" xr:uid="{00000000-0005-0000-0000-00003A670000}"/>
    <cellStyle name="Nota 4 2 2 3 2 2 6" xfId="38144" xr:uid="{00000000-0005-0000-0000-00003B670000}"/>
    <cellStyle name="Nota 4 2 2 3 2 2 7" xfId="40102" xr:uid="{00000000-0005-0000-0000-00003C670000}"/>
    <cellStyle name="Nota 4 2 2 3 2 3" xfId="11689" xr:uid="{00000000-0005-0000-0000-00003D670000}"/>
    <cellStyle name="Nota 4 2 2 3 2 4" xfId="18692" xr:uid="{00000000-0005-0000-0000-00003E670000}"/>
    <cellStyle name="Nota 4 2 2 3 2 5" xfId="10215" xr:uid="{00000000-0005-0000-0000-00003F670000}"/>
    <cellStyle name="Nota 4 2 2 3 2 6" xfId="26237" xr:uid="{00000000-0005-0000-0000-000040670000}"/>
    <cellStyle name="Nota 4 2 2 3 2 7" xfId="30064" xr:uid="{00000000-0005-0000-0000-000041670000}"/>
    <cellStyle name="Nota 4 2 2 3 2 8" xfId="34041" xr:uid="{00000000-0005-0000-0000-000042670000}"/>
    <cellStyle name="Nota 4 2 2 3 2 9" xfId="37603" xr:uid="{00000000-0005-0000-0000-000043670000}"/>
    <cellStyle name="Nota 4 2 2 3 3" xfId="3697" xr:uid="{00000000-0005-0000-0000-000044670000}"/>
    <cellStyle name="Nota 4 2 2 3 3 2" xfId="7665" xr:uid="{00000000-0005-0000-0000-000045670000}"/>
    <cellStyle name="Nota 4 2 2 3 3 2 2" xfId="16818" xr:uid="{00000000-0005-0000-0000-000046670000}"/>
    <cellStyle name="Nota 4 2 2 3 3 2 3" xfId="23799" xr:uid="{00000000-0005-0000-0000-000047670000}"/>
    <cellStyle name="Nota 4 2 2 3 3 2 4" xfId="30643" xr:uid="{00000000-0005-0000-0000-000048670000}"/>
    <cellStyle name="Nota 4 2 2 3 3 2 5" xfId="34593" xr:uid="{00000000-0005-0000-0000-000049670000}"/>
    <cellStyle name="Nota 4 2 2 3 3 2 6" xfId="38145" xr:uid="{00000000-0005-0000-0000-00004A670000}"/>
    <cellStyle name="Nota 4 2 2 3 3 2 7" xfId="40103" xr:uid="{00000000-0005-0000-0000-00004B670000}"/>
    <cellStyle name="Nota 4 2 2 3 3 3" xfId="12851" xr:uid="{00000000-0005-0000-0000-00004C670000}"/>
    <cellStyle name="Nota 4 2 2 3 3 4" xfId="19850" xr:uid="{00000000-0005-0000-0000-00004D670000}"/>
    <cellStyle name="Nota 4 2 2 3 3 5" xfId="27981" xr:uid="{00000000-0005-0000-0000-00004E670000}"/>
    <cellStyle name="Nota 4 2 2 3 3 6" xfId="21225" xr:uid="{00000000-0005-0000-0000-00004F670000}"/>
    <cellStyle name="Nota 4 2 2 3 3 7" xfId="29389" xr:uid="{00000000-0005-0000-0000-000050670000}"/>
    <cellStyle name="Nota 4 2 2 3 3 8" xfId="33565" xr:uid="{00000000-0005-0000-0000-000051670000}"/>
    <cellStyle name="Nota 4 2 2 3 3 9" xfId="37233" xr:uid="{00000000-0005-0000-0000-000052670000}"/>
    <cellStyle name="Nota 4 2 2 3 4" xfId="4207" xr:uid="{00000000-0005-0000-0000-000053670000}"/>
    <cellStyle name="Nota 4 2 2 3 4 2" xfId="7666" xr:uid="{00000000-0005-0000-0000-000054670000}"/>
    <cellStyle name="Nota 4 2 2 3 4 2 2" xfId="16819" xr:uid="{00000000-0005-0000-0000-000055670000}"/>
    <cellStyle name="Nota 4 2 2 3 4 2 3" xfId="23800" xr:uid="{00000000-0005-0000-0000-000056670000}"/>
    <cellStyle name="Nota 4 2 2 3 4 2 4" xfId="30644" xr:uid="{00000000-0005-0000-0000-000057670000}"/>
    <cellStyle name="Nota 4 2 2 3 4 2 5" xfId="34594" xr:uid="{00000000-0005-0000-0000-000058670000}"/>
    <cellStyle name="Nota 4 2 2 3 4 2 6" xfId="38146" xr:uid="{00000000-0005-0000-0000-000059670000}"/>
    <cellStyle name="Nota 4 2 2 3 4 2 7" xfId="40104" xr:uid="{00000000-0005-0000-0000-00005A670000}"/>
    <cellStyle name="Nota 4 2 2 3 4 3" xfId="13361" xr:uid="{00000000-0005-0000-0000-00005B670000}"/>
    <cellStyle name="Nota 4 2 2 3 4 4" xfId="20359" xr:uid="{00000000-0005-0000-0000-00005C670000}"/>
    <cellStyle name="Nota 4 2 2 3 4 5" xfId="22591" xr:uid="{00000000-0005-0000-0000-00005D670000}"/>
    <cellStyle name="Nota 4 2 2 3 4 6" xfId="28832" xr:uid="{00000000-0005-0000-0000-00005E670000}"/>
    <cellStyle name="Nota 4 2 2 3 4 7" xfId="17385" xr:uid="{00000000-0005-0000-0000-00005F670000}"/>
    <cellStyle name="Nota 4 2 2 3 4 8" xfId="33366" xr:uid="{00000000-0005-0000-0000-000060670000}"/>
    <cellStyle name="Nota 4 2 2 3 4 9" xfId="37041" xr:uid="{00000000-0005-0000-0000-000061670000}"/>
    <cellStyle name="Nota 4 2 2 3 5" xfId="3120" xr:uid="{00000000-0005-0000-0000-000062670000}"/>
    <cellStyle name="Nota 4 2 2 3 5 2" xfId="7667" xr:uid="{00000000-0005-0000-0000-000063670000}"/>
    <cellStyle name="Nota 4 2 2 3 5 2 2" xfId="16820" xr:uid="{00000000-0005-0000-0000-000064670000}"/>
    <cellStyle name="Nota 4 2 2 3 5 2 3" xfId="23801" xr:uid="{00000000-0005-0000-0000-000065670000}"/>
    <cellStyle name="Nota 4 2 2 3 5 2 4" xfId="30645" xr:uid="{00000000-0005-0000-0000-000066670000}"/>
    <cellStyle name="Nota 4 2 2 3 5 2 5" xfId="34595" xr:uid="{00000000-0005-0000-0000-000067670000}"/>
    <cellStyle name="Nota 4 2 2 3 5 2 6" xfId="38147" xr:uid="{00000000-0005-0000-0000-000068670000}"/>
    <cellStyle name="Nota 4 2 2 3 5 2 7" xfId="40105" xr:uid="{00000000-0005-0000-0000-000069670000}"/>
    <cellStyle name="Nota 4 2 2 3 5 3" xfId="12274" xr:uid="{00000000-0005-0000-0000-00006A670000}"/>
    <cellStyle name="Nota 4 2 2 3 5 4" xfId="19277" xr:uid="{00000000-0005-0000-0000-00006B670000}"/>
    <cellStyle name="Nota 4 2 2 3 5 5" xfId="28263" xr:uid="{00000000-0005-0000-0000-00006C670000}"/>
    <cellStyle name="Nota 4 2 2 3 5 6" xfId="26427" xr:uid="{00000000-0005-0000-0000-00006D670000}"/>
    <cellStyle name="Nota 4 2 2 3 5 7" xfId="22872" xr:uid="{00000000-0005-0000-0000-00006E670000}"/>
    <cellStyle name="Nota 4 2 2 3 5 8" xfId="31906" xr:uid="{00000000-0005-0000-0000-00006F670000}"/>
    <cellStyle name="Nota 4 2 2 3 5 9" xfId="33646" xr:uid="{00000000-0005-0000-0000-000070670000}"/>
    <cellStyle name="Nota 4 2 2 3 6" xfId="4134" xr:uid="{00000000-0005-0000-0000-000071670000}"/>
    <cellStyle name="Nota 4 2 2 3 6 2" xfId="7668" xr:uid="{00000000-0005-0000-0000-000072670000}"/>
    <cellStyle name="Nota 4 2 2 3 6 2 2" xfId="16821" xr:uid="{00000000-0005-0000-0000-000073670000}"/>
    <cellStyle name="Nota 4 2 2 3 6 2 3" xfId="23802" xr:uid="{00000000-0005-0000-0000-000074670000}"/>
    <cellStyle name="Nota 4 2 2 3 6 2 4" xfId="30646" xr:uid="{00000000-0005-0000-0000-000075670000}"/>
    <cellStyle name="Nota 4 2 2 3 6 2 5" xfId="34596" xr:uid="{00000000-0005-0000-0000-000076670000}"/>
    <cellStyle name="Nota 4 2 2 3 6 2 6" xfId="38148" xr:uid="{00000000-0005-0000-0000-000077670000}"/>
    <cellStyle name="Nota 4 2 2 3 6 2 7" xfId="40106" xr:uid="{00000000-0005-0000-0000-000078670000}"/>
    <cellStyle name="Nota 4 2 2 3 6 3" xfId="13288" xr:uid="{00000000-0005-0000-0000-000079670000}"/>
    <cellStyle name="Nota 4 2 2 3 6 4" xfId="20286" xr:uid="{00000000-0005-0000-0000-00007A670000}"/>
    <cellStyle name="Nota 4 2 2 3 6 5" xfId="27765" xr:uid="{00000000-0005-0000-0000-00007B670000}"/>
    <cellStyle name="Nota 4 2 2 3 6 6" xfId="26664" xr:uid="{00000000-0005-0000-0000-00007C670000}"/>
    <cellStyle name="Nota 4 2 2 3 6 7" xfId="27275" xr:uid="{00000000-0005-0000-0000-00007D670000}"/>
    <cellStyle name="Nota 4 2 2 3 6 8" xfId="17627" xr:uid="{00000000-0005-0000-0000-00007E670000}"/>
    <cellStyle name="Nota 4 2 2 3 6 9" xfId="31031" xr:uid="{00000000-0005-0000-0000-00007F670000}"/>
    <cellStyle name="Nota 4 2 2 3 7" xfId="7663" xr:uid="{00000000-0005-0000-0000-000080670000}"/>
    <cellStyle name="Nota 4 2 2 3 7 2" xfId="16816" xr:uid="{00000000-0005-0000-0000-000081670000}"/>
    <cellStyle name="Nota 4 2 2 3 7 3" xfId="23797" xr:uid="{00000000-0005-0000-0000-000082670000}"/>
    <cellStyle name="Nota 4 2 2 3 7 4" xfId="30641" xr:uid="{00000000-0005-0000-0000-000083670000}"/>
    <cellStyle name="Nota 4 2 2 3 7 5" xfId="34591" xr:uid="{00000000-0005-0000-0000-000084670000}"/>
    <cellStyle name="Nota 4 2 2 3 7 6" xfId="38143" xr:uid="{00000000-0005-0000-0000-000085670000}"/>
    <cellStyle name="Nota 4 2 2 3 7 7" xfId="40101" xr:uid="{00000000-0005-0000-0000-000086670000}"/>
    <cellStyle name="Nota 4 2 2 3 8" xfId="10924" xr:uid="{00000000-0005-0000-0000-000087670000}"/>
    <cellStyle name="Nota 4 2 2 3 9" xfId="9239" xr:uid="{00000000-0005-0000-0000-000088670000}"/>
    <cellStyle name="Nota 4 2 2 4" xfId="2318" xr:uid="{00000000-0005-0000-0000-000089670000}"/>
    <cellStyle name="Nota 4 2 2 4 10" xfId="9663" xr:uid="{00000000-0005-0000-0000-00008A670000}"/>
    <cellStyle name="Nota 4 2 2 4 11" xfId="22616" xr:uid="{00000000-0005-0000-0000-00008B670000}"/>
    <cellStyle name="Nota 4 2 2 4 12" xfId="26520" xr:uid="{00000000-0005-0000-0000-00008C670000}"/>
    <cellStyle name="Nota 4 2 2 4 13" xfId="28794" xr:uid="{00000000-0005-0000-0000-00008D670000}"/>
    <cellStyle name="Nota 4 2 2 4 14" xfId="25038" xr:uid="{00000000-0005-0000-0000-00008E670000}"/>
    <cellStyle name="Nota 4 2 2 4 2" xfId="2718" xr:uid="{00000000-0005-0000-0000-00008F670000}"/>
    <cellStyle name="Nota 4 2 2 4 2 2" xfId="7670" xr:uid="{00000000-0005-0000-0000-000090670000}"/>
    <cellStyle name="Nota 4 2 2 4 2 2 2" xfId="16823" xr:uid="{00000000-0005-0000-0000-000091670000}"/>
    <cellStyle name="Nota 4 2 2 4 2 2 3" xfId="23804" xr:uid="{00000000-0005-0000-0000-000092670000}"/>
    <cellStyle name="Nota 4 2 2 4 2 2 4" xfId="30648" xr:uid="{00000000-0005-0000-0000-000093670000}"/>
    <cellStyle name="Nota 4 2 2 4 2 2 5" xfId="34598" xr:uid="{00000000-0005-0000-0000-000094670000}"/>
    <cellStyle name="Nota 4 2 2 4 2 2 6" xfId="38150" xr:uid="{00000000-0005-0000-0000-000095670000}"/>
    <cellStyle name="Nota 4 2 2 4 2 2 7" xfId="40108" xr:uid="{00000000-0005-0000-0000-000096670000}"/>
    <cellStyle name="Nota 4 2 2 4 2 3" xfId="11872" xr:uid="{00000000-0005-0000-0000-000097670000}"/>
    <cellStyle name="Nota 4 2 2 4 2 4" xfId="18875" xr:uid="{00000000-0005-0000-0000-000098670000}"/>
    <cellStyle name="Nota 4 2 2 4 2 5" xfId="28421" xr:uid="{00000000-0005-0000-0000-000099670000}"/>
    <cellStyle name="Nota 4 2 2 4 2 6" xfId="23236" xr:uid="{00000000-0005-0000-0000-00009A670000}"/>
    <cellStyle name="Nota 4 2 2 4 2 7" xfId="29971" xr:uid="{00000000-0005-0000-0000-00009B670000}"/>
    <cellStyle name="Nota 4 2 2 4 2 8" xfId="25394" xr:uid="{00000000-0005-0000-0000-00009C670000}"/>
    <cellStyle name="Nota 4 2 2 4 2 9" xfId="31426" xr:uid="{00000000-0005-0000-0000-00009D670000}"/>
    <cellStyle name="Nota 4 2 2 4 3" xfId="4000" xr:uid="{00000000-0005-0000-0000-00009E670000}"/>
    <cellStyle name="Nota 4 2 2 4 3 2" xfId="7671" xr:uid="{00000000-0005-0000-0000-00009F670000}"/>
    <cellStyle name="Nota 4 2 2 4 3 2 2" xfId="16824" xr:uid="{00000000-0005-0000-0000-0000A0670000}"/>
    <cellStyle name="Nota 4 2 2 4 3 2 3" xfId="23805" xr:uid="{00000000-0005-0000-0000-0000A1670000}"/>
    <cellStyle name="Nota 4 2 2 4 3 2 4" xfId="30649" xr:uid="{00000000-0005-0000-0000-0000A2670000}"/>
    <cellStyle name="Nota 4 2 2 4 3 2 5" xfId="34599" xr:uid="{00000000-0005-0000-0000-0000A3670000}"/>
    <cellStyle name="Nota 4 2 2 4 3 2 6" xfId="38151" xr:uid="{00000000-0005-0000-0000-0000A4670000}"/>
    <cellStyle name="Nota 4 2 2 4 3 2 7" xfId="40109" xr:uid="{00000000-0005-0000-0000-0000A5670000}"/>
    <cellStyle name="Nota 4 2 2 4 3 3" xfId="13154" xr:uid="{00000000-0005-0000-0000-0000A6670000}"/>
    <cellStyle name="Nota 4 2 2 4 3 4" xfId="20152" xr:uid="{00000000-0005-0000-0000-0000A7670000}"/>
    <cellStyle name="Nota 4 2 2 4 3 5" xfId="21252" xr:uid="{00000000-0005-0000-0000-0000A8670000}"/>
    <cellStyle name="Nota 4 2 2 4 3 6" xfId="21204" xr:uid="{00000000-0005-0000-0000-0000A9670000}"/>
    <cellStyle name="Nota 4 2 2 4 3 7" xfId="25525" xr:uid="{00000000-0005-0000-0000-0000AA670000}"/>
    <cellStyle name="Nota 4 2 2 4 3 8" xfId="28535" xr:uid="{00000000-0005-0000-0000-0000AB670000}"/>
    <cellStyle name="Nota 4 2 2 4 3 9" xfId="29578" xr:uid="{00000000-0005-0000-0000-0000AC670000}"/>
    <cellStyle name="Nota 4 2 2 4 4" xfId="4438" xr:uid="{00000000-0005-0000-0000-0000AD670000}"/>
    <cellStyle name="Nota 4 2 2 4 4 2" xfId="7672" xr:uid="{00000000-0005-0000-0000-0000AE670000}"/>
    <cellStyle name="Nota 4 2 2 4 4 2 2" xfId="16825" xr:uid="{00000000-0005-0000-0000-0000AF670000}"/>
    <cellStyle name="Nota 4 2 2 4 4 2 3" xfId="23806" xr:uid="{00000000-0005-0000-0000-0000B0670000}"/>
    <cellStyle name="Nota 4 2 2 4 4 2 4" xfId="30650" xr:uid="{00000000-0005-0000-0000-0000B1670000}"/>
    <cellStyle name="Nota 4 2 2 4 4 2 5" xfId="34600" xr:uid="{00000000-0005-0000-0000-0000B2670000}"/>
    <cellStyle name="Nota 4 2 2 4 4 2 6" xfId="38152" xr:uid="{00000000-0005-0000-0000-0000B3670000}"/>
    <cellStyle name="Nota 4 2 2 4 4 2 7" xfId="40110" xr:uid="{00000000-0005-0000-0000-0000B4670000}"/>
    <cellStyle name="Nota 4 2 2 4 4 3" xfId="13592" xr:uid="{00000000-0005-0000-0000-0000B5670000}"/>
    <cellStyle name="Nota 4 2 2 4 4 4" xfId="20590" xr:uid="{00000000-0005-0000-0000-0000B6670000}"/>
    <cellStyle name="Nota 4 2 2 4 4 5" xfId="9491" xr:uid="{00000000-0005-0000-0000-0000B7670000}"/>
    <cellStyle name="Nota 4 2 2 4 4 6" xfId="19757" xr:uid="{00000000-0005-0000-0000-0000B8670000}"/>
    <cellStyle name="Nota 4 2 2 4 4 7" xfId="29478" xr:uid="{00000000-0005-0000-0000-0000B9670000}"/>
    <cellStyle name="Nota 4 2 2 4 4 8" xfId="26066" xr:uid="{00000000-0005-0000-0000-0000BA670000}"/>
    <cellStyle name="Nota 4 2 2 4 4 9" xfId="30320" xr:uid="{00000000-0005-0000-0000-0000BB670000}"/>
    <cellStyle name="Nota 4 2 2 4 5" xfId="4692" xr:uid="{00000000-0005-0000-0000-0000BC670000}"/>
    <cellStyle name="Nota 4 2 2 4 5 2" xfId="7673" xr:uid="{00000000-0005-0000-0000-0000BD670000}"/>
    <cellStyle name="Nota 4 2 2 4 5 2 2" xfId="16826" xr:uid="{00000000-0005-0000-0000-0000BE670000}"/>
    <cellStyle name="Nota 4 2 2 4 5 2 3" xfId="23807" xr:uid="{00000000-0005-0000-0000-0000BF670000}"/>
    <cellStyle name="Nota 4 2 2 4 5 2 4" xfId="30651" xr:uid="{00000000-0005-0000-0000-0000C0670000}"/>
    <cellStyle name="Nota 4 2 2 4 5 2 5" xfId="34601" xr:uid="{00000000-0005-0000-0000-0000C1670000}"/>
    <cellStyle name="Nota 4 2 2 4 5 2 6" xfId="38153" xr:uid="{00000000-0005-0000-0000-0000C2670000}"/>
    <cellStyle name="Nota 4 2 2 4 5 2 7" xfId="40111" xr:uid="{00000000-0005-0000-0000-0000C3670000}"/>
    <cellStyle name="Nota 4 2 2 4 5 3" xfId="13846" xr:uid="{00000000-0005-0000-0000-0000C4670000}"/>
    <cellStyle name="Nota 4 2 2 4 5 4" xfId="20844" xr:uid="{00000000-0005-0000-0000-0000C5670000}"/>
    <cellStyle name="Nota 4 2 2 4 5 5" xfId="24780" xr:uid="{00000000-0005-0000-0000-0000C6670000}"/>
    <cellStyle name="Nota 4 2 2 4 5 6" xfId="19666" xr:uid="{00000000-0005-0000-0000-0000C7670000}"/>
    <cellStyle name="Nota 4 2 2 4 5 7" xfId="26798" xr:uid="{00000000-0005-0000-0000-0000C8670000}"/>
    <cellStyle name="Nota 4 2 2 4 5 8" xfId="31755" xr:uid="{00000000-0005-0000-0000-0000C9670000}"/>
    <cellStyle name="Nota 4 2 2 4 5 9" xfId="35435" xr:uid="{00000000-0005-0000-0000-0000CA670000}"/>
    <cellStyle name="Nota 4 2 2 4 6" xfId="4938" xr:uid="{00000000-0005-0000-0000-0000CB670000}"/>
    <cellStyle name="Nota 4 2 2 4 6 2" xfId="7674" xr:uid="{00000000-0005-0000-0000-0000CC670000}"/>
    <cellStyle name="Nota 4 2 2 4 6 2 2" xfId="16827" xr:uid="{00000000-0005-0000-0000-0000CD670000}"/>
    <cellStyle name="Nota 4 2 2 4 6 2 3" xfId="23808" xr:uid="{00000000-0005-0000-0000-0000CE670000}"/>
    <cellStyle name="Nota 4 2 2 4 6 2 4" xfId="30652" xr:uid="{00000000-0005-0000-0000-0000CF670000}"/>
    <cellStyle name="Nota 4 2 2 4 6 2 5" xfId="34602" xr:uid="{00000000-0005-0000-0000-0000D0670000}"/>
    <cellStyle name="Nota 4 2 2 4 6 2 6" xfId="38154" xr:uid="{00000000-0005-0000-0000-0000D1670000}"/>
    <cellStyle name="Nota 4 2 2 4 6 2 7" xfId="40112" xr:uid="{00000000-0005-0000-0000-0000D2670000}"/>
    <cellStyle name="Nota 4 2 2 4 6 3" xfId="14092" xr:uid="{00000000-0005-0000-0000-0000D3670000}"/>
    <cellStyle name="Nota 4 2 2 4 6 4" xfId="21090" xr:uid="{00000000-0005-0000-0000-0000D4670000}"/>
    <cellStyle name="Nota 4 2 2 4 6 5" xfId="27362" xr:uid="{00000000-0005-0000-0000-0000D5670000}"/>
    <cellStyle name="Nota 4 2 2 4 6 6" xfId="10168" xr:uid="{00000000-0005-0000-0000-0000D6670000}"/>
    <cellStyle name="Nota 4 2 2 4 6 7" xfId="31984" xr:uid="{00000000-0005-0000-0000-0000D7670000}"/>
    <cellStyle name="Nota 4 2 2 4 6 8" xfId="35662" xr:uid="{00000000-0005-0000-0000-0000D8670000}"/>
    <cellStyle name="Nota 4 2 2 4 6 9" xfId="38573" xr:uid="{00000000-0005-0000-0000-0000D9670000}"/>
    <cellStyle name="Nota 4 2 2 4 7" xfId="7669" xr:uid="{00000000-0005-0000-0000-0000DA670000}"/>
    <cellStyle name="Nota 4 2 2 4 7 2" xfId="16822" xr:uid="{00000000-0005-0000-0000-0000DB670000}"/>
    <cellStyle name="Nota 4 2 2 4 7 3" xfId="23803" xr:uid="{00000000-0005-0000-0000-0000DC670000}"/>
    <cellStyle name="Nota 4 2 2 4 7 4" xfId="30647" xr:uid="{00000000-0005-0000-0000-0000DD670000}"/>
    <cellStyle name="Nota 4 2 2 4 7 5" xfId="34597" xr:uid="{00000000-0005-0000-0000-0000DE670000}"/>
    <cellStyle name="Nota 4 2 2 4 7 6" xfId="38149" xr:uid="{00000000-0005-0000-0000-0000DF670000}"/>
    <cellStyle name="Nota 4 2 2 4 7 7" xfId="40107" xr:uid="{00000000-0005-0000-0000-0000E0670000}"/>
    <cellStyle name="Nota 4 2 2 4 8" xfId="11472" xr:uid="{00000000-0005-0000-0000-0000E1670000}"/>
    <cellStyle name="Nota 4 2 2 4 9" xfId="18475" xr:uid="{00000000-0005-0000-0000-0000E2670000}"/>
    <cellStyle name="Nota 4 2 2 5" xfId="2084" xr:uid="{00000000-0005-0000-0000-0000E3670000}"/>
    <cellStyle name="Nota 4 2 2 5 10" xfId="24584" xr:uid="{00000000-0005-0000-0000-0000E4670000}"/>
    <cellStyle name="Nota 4 2 2 5 11" xfId="24566" xr:uid="{00000000-0005-0000-0000-0000E5670000}"/>
    <cellStyle name="Nota 4 2 2 5 12" xfId="30843" xr:uid="{00000000-0005-0000-0000-0000E6670000}"/>
    <cellStyle name="Nota 4 2 2 5 13" xfId="34785" xr:uid="{00000000-0005-0000-0000-0000E7670000}"/>
    <cellStyle name="Nota 4 2 2 5 14" xfId="38337" xr:uid="{00000000-0005-0000-0000-0000E8670000}"/>
    <cellStyle name="Nota 4 2 2 5 2" xfId="2588" xr:uid="{00000000-0005-0000-0000-0000E9670000}"/>
    <cellStyle name="Nota 4 2 2 5 2 2" xfId="7676" xr:uid="{00000000-0005-0000-0000-0000EA670000}"/>
    <cellStyle name="Nota 4 2 2 5 2 2 2" xfId="16829" xr:uid="{00000000-0005-0000-0000-0000EB670000}"/>
    <cellStyle name="Nota 4 2 2 5 2 2 3" xfId="23810" xr:uid="{00000000-0005-0000-0000-0000EC670000}"/>
    <cellStyle name="Nota 4 2 2 5 2 2 4" xfId="30654" xr:uid="{00000000-0005-0000-0000-0000ED670000}"/>
    <cellStyle name="Nota 4 2 2 5 2 2 5" xfId="34604" xr:uid="{00000000-0005-0000-0000-0000EE670000}"/>
    <cellStyle name="Nota 4 2 2 5 2 2 6" xfId="38156" xr:uid="{00000000-0005-0000-0000-0000EF670000}"/>
    <cellStyle name="Nota 4 2 2 5 2 2 7" xfId="40114" xr:uid="{00000000-0005-0000-0000-0000F0670000}"/>
    <cellStyle name="Nota 4 2 2 5 2 3" xfId="11742" xr:uid="{00000000-0005-0000-0000-0000F1670000}"/>
    <cellStyle name="Nota 4 2 2 5 2 4" xfId="18745" xr:uid="{00000000-0005-0000-0000-0000F2670000}"/>
    <cellStyle name="Nota 4 2 2 5 2 5" xfId="23292" xr:uid="{00000000-0005-0000-0000-0000F3670000}"/>
    <cellStyle name="Nota 4 2 2 5 2 6" xfId="25447" xr:uid="{00000000-0005-0000-0000-0000F4670000}"/>
    <cellStyle name="Nota 4 2 2 5 2 7" xfId="30039" xr:uid="{00000000-0005-0000-0000-0000F5670000}"/>
    <cellStyle name="Nota 4 2 2 5 2 8" xfId="34012" xr:uid="{00000000-0005-0000-0000-0000F6670000}"/>
    <cellStyle name="Nota 4 2 2 5 2 9" xfId="37574" xr:uid="{00000000-0005-0000-0000-0000F7670000}"/>
    <cellStyle name="Nota 4 2 2 5 3" xfId="3831" xr:uid="{00000000-0005-0000-0000-0000F8670000}"/>
    <cellStyle name="Nota 4 2 2 5 3 2" xfId="7677" xr:uid="{00000000-0005-0000-0000-0000F9670000}"/>
    <cellStyle name="Nota 4 2 2 5 3 2 2" xfId="16830" xr:uid="{00000000-0005-0000-0000-0000FA670000}"/>
    <cellStyle name="Nota 4 2 2 5 3 2 3" xfId="23811" xr:uid="{00000000-0005-0000-0000-0000FB670000}"/>
    <cellStyle name="Nota 4 2 2 5 3 2 4" xfId="30655" xr:uid="{00000000-0005-0000-0000-0000FC670000}"/>
    <cellStyle name="Nota 4 2 2 5 3 2 5" xfId="34605" xr:uid="{00000000-0005-0000-0000-0000FD670000}"/>
    <cellStyle name="Nota 4 2 2 5 3 2 6" xfId="38157" xr:uid="{00000000-0005-0000-0000-0000FE670000}"/>
    <cellStyle name="Nota 4 2 2 5 3 2 7" xfId="40115" xr:uid="{00000000-0005-0000-0000-0000FF670000}"/>
    <cellStyle name="Nota 4 2 2 5 3 3" xfId="12985" xr:uid="{00000000-0005-0000-0000-000000680000}"/>
    <cellStyle name="Nota 4 2 2 5 3 4" xfId="19984" xr:uid="{00000000-0005-0000-0000-000001680000}"/>
    <cellStyle name="Nota 4 2 2 5 3 5" xfId="22468" xr:uid="{00000000-0005-0000-0000-000002680000}"/>
    <cellStyle name="Nota 4 2 2 5 3 6" xfId="29191" xr:uid="{00000000-0005-0000-0000-000003680000}"/>
    <cellStyle name="Nota 4 2 2 5 3 7" xfId="24183" xr:uid="{00000000-0005-0000-0000-000004680000}"/>
    <cellStyle name="Nota 4 2 2 5 3 8" xfId="22644" xr:uid="{00000000-0005-0000-0000-000005680000}"/>
    <cellStyle name="Nota 4 2 2 5 3 9" xfId="29591" xr:uid="{00000000-0005-0000-0000-000006680000}"/>
    <cellStyle name="Nota 4 2 2 5 4" xfId="4299" xr:uid="{00000000-0005-0000-0000-000007680000}"/>
    <cellStyle name="Nota 4 2 2 5 4 2" xfId="7678" xr:uid="{00000000-0005-0000-0000-000008680000}"/>
    <cellStyle name="Nota 4 2 2 5 4 2 2" xfId="16831" xr:uid="{00000000-0005-0000-0000-000009680000}"/>
    <cellStyle name="Nota 4 2 2 5 4 2 3" xfId="23812" xr:uid="{00000000-0005-0000-0000-00000A680000}"/>
    <cellStyle name="Nota 4 2 2 5 4 2 4" xfId="30656" xr:uid="{00000000-0005-0000-0000-00000B680000}"/>
    <cellStyle name="Nota 4 2 2 5 4 2 5" xfId="34606" xr:uid="{00000000-0005-0000-0000-00000C680000}"/>
    <cellStyle name="Nota 4 2 2 5 4 2 6" xfId="38158" xr:uid="{00000000-0005-0000-0000-00000D680000}"/>
    <cellStyle name="Nota 4 2 2 5 4 2 7" xfId="40116" xr:uid="{00000000-0005-0000-0000-00000E680000}"/>
    <cellStyle name="Nota 4 2 2 5 4 3" xfId="13453" xr:uid="{00000000-0005-0000-0000-00000F680000}"/>
    <cellStyle name="Nota 4 2 2 5 4 4" xfId="20451" xr:uid="{00000000-0005-0000-0000-000010680000}"/>
    <cellStyle name="Nota 4 2 2 5 4 5" xfId="17639" xr:uid="{00000000-0005-0000-0000-000011680000}"/>
    <cellStyle name="Nota 4 2 2 5 4 6" xfId="28845" xr:uid="{00000000-0005-0000-0000-000012680000}"/>
    <cellStyle name="Nota 4 2 2 5 4 7" xfId="28967" xr:uid="{00000000-0005-0000-0000-000013680000}"/>
    <cellStyle name="Nota 4 2 2 5 4 8" xfId="33337" xr:uid="{00000000-0005-0000-0000-000014680000}"/>
    <cellStyle name="Nota 4 2 2 5 4 9" xfId="37012" xr:uid="{00000000-0005-0000-0000-000015680000}"/>
    <cellStyle name="Nota 4 2 2 5 5" xfId="4570" xr:uid="{00000000-0005-0000-0000-000016680000}"/>
    <cellStyle name="Nota 4 2 2 5 5 2" xfId="7679" xr:uid="{00000000-0005-0000-0000-000017680000}"/>
    <cellStyle name="Nota 4 2 2 5 5 2 2" xfId="16832" xr:uid="{00000000-0005-0000-0000-000018680000}"/>
    <cellStyle name="Nota 4 2 2 5 5 2 3" xfId="23813" xr:uid="{00000000-0005-0000-0000-000019680000}"/>
    <cellStyle name="Nota 4 2 2 5 5 2 4" xfId="30657" xr:uid="{00000000-0005-0000-0000-00001A680000}"/>
    <cellStyle name="Nota 4 2 2 5 5 2 5" xfId="34607" xr:uid="{00000000-0005-0000-0000-00001B680000}"/>
    <cellStyle name="Nota 4 2 2 5 5 2 6" xfId="38159" xr:uid="{00000000-0005-0000-0000-00001C680000}"/>
    <cellStyle name="Nota 4 2 2 5 5 2 7" xfId="40117" xr:uid="{00000000-0005-0000-0000-00001D680000}"/>
    <cellStyle name="Nota 4 2 2 5 5 3" xfId="13724" xr:uid="{00000000-0005-0000-0000-00001E680000}"/>
    <cellStyle name="Nota 4 2 2 5 5 4" xfId="20722" xr:uid="{00000000-0005-0000-0000-00001F680000}"/>
    <cellStyle name="Nota 4 2 2 5 5 5" xfId="22762" xr:uid="{00000000-0005-0000-0000-000020680000}"/>
    <cellStyle name="Nota 4 2 2 5 5 6" xfId="28587" xr:uid="{00000000-0005-0000-0000-000021680000}"/>
    <cellStyle name="Nota 4 2 2 5 5 7" xfId="24971" xr:uid="{00000000-0005-0000-0000-000022680000}"/>
    <cellStyle name="Nota 4 2 2 5 5 8" xfId="32233" xr:uid="{00000000-0005-0000-0000-000023680000}"/>
    <cellStyle name="Nota 4 2 2 5 5 9" xfId="35908" xr:uid="{00000000-0005-0000-0000-000024680000}"/>
    <cellStyle name="Nota 4 2 2 5 6" xfId="4820" xr:uid="{00000000-0005-0000-0000-000025680000}"/>
    <cellStyle name="Nota 4 2 2 5 6 2" xfId="7680" xr:uid="{00000000-0005-0000-0000-000026680000}"/>
    <cellStyle name="Nota 4 2 2 5 6 2 2" xfId="16833" xr:uid="{00000000-0005-0000-0000-000027680000}"/>
    <cellStyle name="Nota 4 2 2 5 6 2 3" xfId="23814" xr:uid="{00000000-0005-0000-0000-000028680000}"/>
    <cellStyle name="Nota 4 2 2 5 6 2 4" xfId="30658" xr:uid="{00000000-0005-0000-0000-000029680000}"/>
    <cellStyle name="Nota 4 2 2 5 6 2 5" xfId="34608" xr:uid="{00000000-0005-0000-0000-00002A680000}"/>
    <cellStyle name="Nota 4 2 2 5 6 2 6" xfId="38160" xr:uid="{00000000-0005-0000-0000-00002B680000}"/>
    <cellStyle name="Nota 4 2 2 5 6 2 7" xfId="40118" xr:uid="{00000000-0005-0000-0000-00002C680000}"/>
    <cellStyle name="Nota 4 2 2 5 6 3" xfId="13974" xr:uid="{00000000-0005-0000-0000-00002D680000}"/>
    <cellStyle name="Nota 4 2 2 5 6 4" xfId="20972" xr:uid="{00000000-0005-0000-0000-00002E680000}"/>
    <cellStyle name="Nota 4 2 2 5 6 5" xfId="24796" xr:uid="{00000000-0005-0000-0000-00002F680000}"/>
    <cellStyle name="Nota 4 2 2 5 6 6" xfId="28173" xr:uid="{00000000-0005-0000-0000-000030680000}"/>
    <cellStyle name="Nota 4 2 2 5 6 7" xfId="24994" xr:uid="{00000000-0005-0000-0000-000031680000}"/>
    <cellStyle name="Nota 4 2 2 5 6 8" xfId="17155" xr:uid="{00000000-0005-0000-0000-000032680000}"/>
    <cellStyle name="Nota 4 2 2 5 6 9" xfId="22530" xr:uid="{00000000-0005-0000-0000-000033680000}"/>
    <cellStyle name="Nota 4 2 2 5 7" xfId="7675" xr:uid="{00000000-0005-0000-0000-000034680000}"/>
    <cellStyle name="Nota 4 2 2 5 7 2" xfId="16828" xr:uid="{00000000-0005-0000-0000-000035680000}"/>
    <cellStyle name="Nota 4 2 2 5 7 3" xfId="23809" xr:uid="{00000000-0005-0000-0000-000036680000}"/>
    <cellStyle name="Nota 4 2 2 5 7 4" xfId="30653" xr:uid="{00000000-0005-0000-0000-000037680000}"/>
    <cellStyle name="Nota 4 2 2 5 7 5" xfId="34603" xr:uid="{00000000-0005-0000-0000-000038680000}"/>
    <cellStyle name="Nota 4 2 2 5 7 6" xfId="38155" xr:uid="{00000000-0005-0000-0000-000039680000}"/>
    <cellStyle name="Nota 4 2 2 5 7 7" xfId="40113" xr:uid="{00000000-0005-0000-0000-00003A680000}"/>
    <cellStyle name="Nota 4 2 2 5 8" xfId="11238" xr:uid="{00000000-0005-0000-0000-00003B680000}"/>
    <cellStyle name="Nota 4 2 2 5 9" xfId="9451" xr:uid="{00000000-0005-0000-0000-00003C680000}"/>
    <cellStyle name="Nota 4 2 2 6" xfId="1648" xr:uid="{00000000-0005-0000-0000-00003D680000}"/>
    <cellStyle name="Nota 4 2 2 6 10" xfId="17701" xr:uid="{00000000-0005-0000-0000-00003E680000}"/>
    <cellStyle name="Nota 4 2 2 6 11" xfId="19479" xr:uid="{00000000-0005-0000-0000-00003F680000}"/>
    <cellStyle name="Nota 4 2 2 6 12" xfId="34922" xr:uid="{00000000-0005-0000-0000-000040680000}"/>
    <cellStyle name="Nota 4 2 2 6 13" xfId="38385" xr:uid="{00000000-0005-0000-0000-000041680000}"/>
    <cellStyle name="Nota 4 2 2 6 2" xfId="3525" xr:uid="{00000000-0005-0000-0000-000042680000}"/>
    <cellStyle name="Nota 4 2 2 6 2 2" xfId="7682" xr:uid="{00000000-0005-0000-0000-000043680000}"/>
    <cellStyle name="Nota 4 2 2 6 2 2 2" xfId="16835" xr:uid="{00000000-0005-0000-0000-000044680000}"/>
    <cellStyle name="Nota 4 2 2 6 2 2 3" xfId="23816" xr:uid="{00000000-0005-0000-0000-000045680000}"/>
    <cellStyle name="Nota 4 2 2 6 2 2 4" xfId="30660" xr:uid="{00000000-0005-0000-0000-000046680000}"/>
    <cellStyle name="Nota 4 2 2 6 2 2 5" xfId="34610" xr:uid="{00000000-0005-0000-0000-000047680000}"/>
    <cellStyle name="Nota 4 2 2 6 2 2 6" xfId="38162" xr:uid="{00000000-0005-0000-0000-000048680000}"/>
    <cellStyle name="Nota 4 2 2 6 2 2 7" xfId="40120" xr:uid="{00000000-0005-0000-0000-000049680000}"/>
    <cellStyle name="Nota 4 2 2 6 2 3" xfId="12679" xr:uid="{00000000-0005-0000-0000-00004A680000}"/>
    <cellStyle name="Nota 4 2 2 6 2 4" xfId="19680" xr:uid="{00000000-0005-0000-0000-00004B680000}"/>
    <cellStyle name="Nota 4 2 2 6 2 5" xfId="25370" xr:uid="{00000000-0005-0000-0000-00004C680000}"/>
    <cellStyle name="Nota 4 2 2 6 2 6" xfId="23344" xr:uid="{00000000-0005-0000-0000-00004D680000}"/>
    <cellStyle name="Nota 4 2 2 6 2 7" xfId="29606" xr:uid="{00000000-0005-0000-0000-00004E680000}"/>
    <cellStyle name="Nota 4 2 2 6 2 8" xfId="31618" xr:uid="{00000000-0005-0000-0000-00004F680000}"/>
    <cellStyle name="Nota 4 2 2 6 2 9" xfId="35301" xr:uid="{00000000-0005-0000-0000-000050680000}"/>
    <cellStyle name="Nota 4 2 2 6 3" xfId="4121" xr:uid="{00000000-0005-0000-0000-000051680000}"/>
    <cellStyle name="Nota 4 2 2 6 3 2" xfId="7683" xr:uid="{00000000-0005-0000-0000-000052680000}"/>
    <cellStyle name="Nota 4 2 2 6 3 2 2" xfId="16836" xr:uid="{00000000-0005-0000-0000-000053680000}"/>
    <cellStyle name="Nota 4 2 2 6 3 2 3" xfId="23817" xr:uid="{00000000-0005-0000-0000-000054680000}"/>
    <cellStyle name="Nota 4 2 2 6 3 2 4" xfId="30661" xr:uid="{00000000-0005-0000-0000-000055680000}"/>
    <cellStyle name="Nota 4 2 2 6 3 2 5" xfId="34611" xr:uid="{00000000-0005-0000-0000-000056680000}"/>
    <cellStyle name="Nota 4 2 2 6 3 2 6" xfId="38163" xr:uid="{00000000-0005-0000-0000-000057680000}"/>
    <cellStyle name="Nota 4 2 2 6 3 2 7" xfId="40121" xr:uid="{00000000-0005-0000-0000-000058680000}"/>
    <cellStyle name="Nota 4 2 2 6 3 3" xfId="13275" xr:uid="{00000000-0005-0000-0000-000059680000}"/>
    <cellStyle name="Nota 4 2 2 6 3 4" xfId="20273" xr:uid="{00000000-0005-0000-0000-00005A680000}"/>
    <cellStyle name="Nota 4 2 2 6 3 5" xfId="19557" xr:uid="{00000000-0005-0000-0000-00005B680000}"/>
    <cellStyle name="Nota 4 2 2 6 3 6" xfId="18162" xr:uid="{00000000-0005-0000-0000-00005C680000}"/>
    <cellStyle name="Nota 4 2 2 6 3 7" xfId="26093" xr:uid="{00000000-0005-0000-0000-00005D680000}"/>
    <cellStyle name="Nota 4 2 2 6 3 8" xfId="33409" xr:uid="{00000000-0005-0000-0000-00005E680000}"/>
    <cellStyle name="Nota 4 2 2 6 3 9" xfId="37084" xr:uid="{00000000-0005-0000-0000-00005F680000}"/>
    <cellStyle name="Nota 4 2 2 6 4" xfId="4346" xr:uid="{00000000-0005-0000-0000-000060680000}"/>
    <cellStyle name="Nota 4 2 2 6 4 2" xfId="7684" xr:uid="{00000000-0005-0000-0000-000061680000}"/>
    <cellStyle name="Nota 4 2 2 6 4 2 2" xfId="16837" xr:uid="{00000000-0005-0000-0000-000062680000}"/>
    <cellStyle name="Nota 4 2 2 6 4 2 3" xfId="23818" xr:uid="{00000000-0005-0000-0000-000063680000}"/>
    <cellStyle name="Nota 4 2 2 6 4 2 4" xfId="30662" xr:uid="{00000000-0005-0000-0000-000064680000}"/>
    <cellStyle name="Nota 4 2 2 6 4 2 5" xfId="34612" xr:uid="{00000000-0005-0000-0000-000065680000}"/>
    <cellStyle name="Nota 4 2 2 6 4 2 6" xfId="38164" xr:uid="{00000000-0005-0000-0000-000066680000}"/>
    <cellStyle name="Nota 4 2 2 6 4 2 7" xfId="40122" xr:uid="{00000000-0005-0000-0000-000067680000}"/>
    <cellStyle name="Nota 4 2 2 6 4 3" xfId="13500" xr:uid="{00000000-0005-0000-0000-000068680000}"/>
    <cellStyle name="Nota 4 2 2 6 4 4" xfId="20498" xr:uid="{00000000-0005-0000-0000-000069680000}"/>
    <cellStyle name="Nota 4 2 2 6 4 5" xfId="27646" xr:uid="{00000000-0005-0000-0000-00006A680000}"/>
    <cellStyle name="Nota 4 2 2 6 4 6" xfId="29226" xr:uid="{00000000-0005-0000-0000-00006B680000}"/>
    <cellStyle name="Nota 4 2 2 6 4 7" xfId="18016" xr:uid="{00000000-0005-0000-0000-00006C680000}"/>
    <cellStyle name="Nota 4 2 2 6 4 8" xfId="28480" xr:uid="{00000000-0005-0000-0000-00006D680000}"/>
    <cellStyle name="Nota 4 2 2 6 4 9" xfId="15511" xr:uid="{00000000-0005-0000-0000-00006E680000}"/>
    <cellStyle name="Nota 4 2 2 6 5" xfId="4601" xr:uid="{00000000-0005-0000-0000-00006F680000}"/>
    <cellStyle name="Nota 4 2 2 6 5 2" xfId="7685" xr:uid="{00000000-0005-0000-0000-000070680000}"/>
    <cellStyle name="Nota 4 2 2 6 5 2 2" xfId="16838" xr:uid="{00000000-0005-0000-0000-000071680000}"/>
    <cellStyle name="Nota 4 2 2 6 5 2 3" xfId="23819" xr:uid="{00000000-0005-0000-0000-000072680000}"/>
    <cellStyle name="Nota 4 2 2 6 5 2 4" xfId="30663" xr:uid="{00000000-0005-0000-0000-000073680000}"/>
    <cellStyle name="Nota 4 2 2 6 5 2 5" xfId="34613" xr:uid="{00000000-0005-0000-0000-000074680000}"/>
    <cellStyle name="Nota 4 2 2 6 5 2 6" xfId="38165" xr:uid="{00000000-0005-0000-0000-000075680000}"/>
    <cellStyle name="Nota 4 2 2 6 5 2 7" xfId="40123" xr:uid="{00000000-0005-0000-0000-000076680000}"/>
    <cellStyle name="Nota 4 2 2 6 5 3" xfId="13755" xr:uid="{00000000-0005-0000-0000-000077680000}"/>
    <cellStyle name="Nota 4 2 2 6 5 4" xfId="20753" xr:uid="{00000000-0005-0000-0000-000078680000}"/>
    <cellStyle name="Nota 4 2 2 6 5 5" xfId="27535" xr:uid="{00000000-0005-0000-0000-000079680000}"/>
    <cellStyle name="Nota 4 2 2 6 5 6" xfId="29247" xr:uid="{00000000-0005-0000-0000-00007A680000}"/>
    <cellStyle name="Nota 4 2 2 6 5 7" xfId="25561" xr:uid="{00000000-0005-0000-0000-00007B680000}"/>
    <cellStyle name="Nota 4 2 2 6 5 8" xfId="17096" xr:uid="{00000000-0005-0000-0000-00007C680000}"/>
    <cellStyle name="Nota 4 2 2 6 5 9" xfId="34885" xr:uid="{00000000-0005-0000-0000-00007D680000}"/>
    <cellStyle name="Nota 4 2 2 6 6" xfId="7681" xr:uid="{00000000-0005-0000-0000-00007E680000}"/>
    <cellStyle name="Nota 4 2 2 6 6 2" xfId="16834" xr:uid="{00000000-0005-0000-0000-00007F680000}"/>
    <cellStyle name="Nota 4 2 2 6 6 3" xfId="23815" xr:uid="{00000000-0005-0000-0000-000080680000}"/>
    <cellStyle name="Nota 4 2 2 6 6 4" xfId="30659" xr:uid="{00000000-0005-0000-0000-000081680000}"/>
    <cellStyle name="Nota 4 2 2 6 6 5" xfId="34609" xr:uid="{00000000-0005-0000-0000-000082680000}"/>
    <cellStyle name="Nota 4 2 2 6 6 6" xfId="38161" xr:uid="{00000000-0005-0000-0000-000083680000}"/>
    <cellStyle name="Nota 4 2 2 6 6 7" xfId="40119" xr:uid="{00000000-0005-0000-0000-000084680000}"/>
    <cellStyle name="Nota 4 2 2 6 7" xfId="10802" xr:uid="{00000000-0005-0000-0000-000085680000}"/>
    <cellStyle name="Nota 4 2 2 6 8" xfId="9277" xr:uid="{00000000-0005-0000-0000-000086680000}"/>
    <cellStyle name="Nota 4 2 2 6 9" xfId="28678" xr:uid="{00000000-0005-0000-0000-000087680000}"/>
    <cellStyle name="Nota 4 2 2 7" xfId="2476" xr:uid="{00000000-0005-0000-0000-000088680000}"/>
    <cellStyle name="Nota 4 2 2 7 2" xfId="7686" xr:uid="{00000000-0005-0000-0000-000089680000}"/>
    <cellStyle name="Nota 4 2 2 7 2 2" xfId="16839" xr:uid="{00000000-0005-0000-0000-00008A680000}"/>
    <cellStyle name="Nota 4 2 2 7 2 3" xfId="23820" xr:uid="{00000000-0005-0000-0000-00008B680000}"/>
    <cellStyle name="Nota 4 2 2 7 2 4" xfId="30664" xr:uid="{00000000-0005-0000-0000-00008C680000}"/>
    <cellStyle name="Nota 4 2 2 7 2 5" xfId="34614" xr:uid="{00000000-0005-0000-0000-00008D680000}"/>
    <cellStyle name="Nota 4 2 2 7 2 6" xfId="38166" xr:uid="{00000000-0005-0000-0000-00008E680000}"/>
    <cellStyle name="Nota 4 2 2 7 2 7" xfId="40124" xr:uid="{00000000-0005-0000-0000-00008F680000}"/>
    <cellStyle name="Nota 4 2 2 7 3" xfId="11630" xr:uid="{00000000-0005-0000-0000-000090680000}"/>
    <cellStyle name="Nota 4 2 2 7 4" xfId="18633" xr:uid="{00000000-0005-0000-0000-000091680000}"/>
    <cellStyle name="Nota 4 2 2 7 5" xfId="22514" xr:uid="{00000000-0005-0000-0000-000092680000}"/>
    <cellStyle name="Nota 4 2 2 7 6" xfId="22933" xr:uid="{00000000-0005-0000-0000-000093680000}"/>
    <cellStyle name="Nota 4 2 2 7 7" xfId="23095" xr:uid="{00000000-0005-0000-0000-000094680000}"/>
    <cellStyle name="Nota 4 2 2 7 8" xfId="31079" xr:uid="{00000000-0005-0000-0000-000095680000}"/>
    <cellStyle name="Nota 4 2 2 7 9" xfId="34953" xr:uid="{00000000-0005-0000-0000-000096680000}"/>
    <cellStyle name="Nota 4 2 2 8" xfId="3054" xr:uid="{00000000-0005-0000-0000-000097680000}"/>
    <cellStyle name="Nota 4 2 2 8 2" xfId="7687" xr:uid="{00000000-0005-0000-0000-000098680000}"/>
    <cellStyle name="Nota 4 2 2 8 2 2" xfId="16840" xr:uid="{00000000-0005-0000-0000-000099680000}"/>
    <cellStyle name="Nota 4 2 2 8 2 3" xfId="23821" xr:uid="{00000000-0005-0000-0000-00009A680000}"/>
    <cellStyle name="Nota 4 2 2 8 2 4" xfId="30665" xr:uid="{00000000-0005-0000-0000-00009B680000}"/>
    <cellStyle name="Nota 4 2 2 8 2 5" xfId="34615" xr:uid="{00000000-0005-0000-0000-00009C680000}"/>
    <cellStyle name="Nota 4 2 2 8 2 6" xfId="38167" xr:uid="{00000000-0005-0000-0000-00009D680000}"/>
    <cellStyle name="Nota 4 2 2 8 2 7" xfId="40125" xr:uid="{00000000-0005-0000-0000-00009E680000}"/>
    <cellStyle name="Nota 4 2 2 8 3" xfId="12208" xr:uid="{00000000-0005-0000-0000-00009F680000}"/>
    <cellStyle name="Nota 4 2 2 8 4" xfId="19211" xr:uid="{00000000-0005-0000-0000-0000A0680000}"/>
    <cellStyle name="Nota 4 2 2 8 5" xfId="28289" xr:uid="{00000000-0005-0000-0000-0000A1680000}"/>
    <cellStyle name="Nota 4 2 2 8 6" xfId="18089" xr:uid="{00000000-0005-0000-0000-0000A2680000}"/>
    <cellStyle name="Nota 4 2 2 8 7" xfId="29808" xr:uid="{00000000-0005-0000-0000-0000A3680000}"/>
    <cellStyle name="Nota 4 2 2 8 8" xfId="33785" xr:uid="{00000000-0005-0000-0000-0000A4680000}"/>
    <cellStyle name="Nota 4 2 2 8 9" xfId="37347" xr:uid="{00000000-0005-0000-0000-0000A5680000}"/>
    <cellStyle name="Nota 4 2 2 9" xfId="3781" xr:uid="{00000000-0005-0000-0000-0000A6680000}"/>
    <cellStyle name="Nota 4 2 2 9 2" xfId="7688" xr:uid="{00000000-0005-0000-0000-0000A7680000}"/>
    <cellStyle name="Nota 4 2 2 9 2 2" xfId="16841" xr:uid="{00000000-0005-0000-0000-0000A8680000}"/>
    <cellStyle name="Nota 4 2 2 9 2 3" xfId="23822" xr:uid="{00000000-0005-0000-0000-0000A9680000}"/>
    <cellStyle name="Nota 4 2 2 9 2 4" xfId="30666" xr:uid="{00000000-0005-0000-0000-0000AA680000}"/>
    <cellStyle name="Nota 4 2 2 9 2 5" xfId="34616" xr:uid="{00000000-0005-0000-0000-0000AB680000}"/>
    <cellStyle name="Nota 4 2 2 9 2 6" xfId="38168" xr:uid="{00000000-0005-0000-0000-0000AC680000}"/>
    <cellStyle name="Nota 4 2 2 9 2 7" xfId="40126" xr:uid="{00000000-0005-0000-0000-0000AD680000}"/>
    <cellStyle name="Nota 4 2 2 9 3" xfId="12935" xr:uid="{00000000-0005-0000-0000-0000AE680000}"/>
    <cellStyle name="Nota 4 2 2 9 4" xfId="19934" xr:uid="{00000000-0005-0000-0000-0000AF680000}"/>
    <cellStyle name="Nota 4 2 2 9 5" xfId="27934" xr:uid="{00000000-0005-0000-0000-0000B0680000}"/>
    <cellStyle name="Nota 4 2 2 9 6" xfId="17624" xr:uid="{00000000-0005-0000-0000-0000B1680000}"/>
    <cellStyle name="Nota 4 2 2 9 7" xfId="26477" xr:uid="{00000000-0005-0000-0000-0000B2680000}"/>
    <cellStyle name="Nota 4 2 2 9 8" xfId="31644" xr:uid="{00000000-0005-0000-0000-0000B3680000}"/>
    <cellStyle name="Nota 4 2 2 9 9" xfId="35324" xr:uid="{00000000-0005-0000-0000-0000B4680000}"/>
    <cellStyle name="Nota 4 2 20" xfId="38433" xr:uid="{00000000-0005-0000-0000-0000B5680000}"/>
    <cellStyle name="Nota 4 2 3" xfId="2253" xr:uid="{00000000-0005-0000-0000-0000B6680000}"/>
    <cellStyle name="Nota 4 2 3 10" xfId="15444" xr:uid="{00000000-0005-0000-0000-0000B7680000}"/>
    <cellStyle name="Nota 4 2 3 11" xfId="25054" xr:uid="{00000000-0005-0000-0000-0000B8680000}"/>
    <cellStyle name="Nota 4 2 3 12" xfId="30204" xr:uid="{00000000-0005-0000-0000-0000B9680000}"/>
    <cellStyle name="Nota 4 2 3 13" xfId="30866" xr:uid="{00000000-0005-0000-0000-0000BA680000}"/>
    <cellStyle name="Nota 4 2 3 14" xfId="31827" xr:uid="{00000000-0005-0000-0000-0000BB680000}"/>
    <cellStyle name="Nota 4 2 3 2" xfId="2653" xr:uid="{00000000-0005-0000-0000-0000BC680000}"/>
    <cellStyle name="Nota 4 2 3 2 2" xfId="7690" xr:uid="{00000000-0005-0000-0000-0000BD680000}"/>
    <cellStyle name="Nota 4 2 3 2 2 2" xfId="16843" xr:uid="{00000000-0005-0000-0000-0000BE680000}"/>
    <cellStyle name="Nota 4 2 3 2 2 3" xfId="23824" xr:uid="{00000000-0005-0000-0000-0000BF680000}"/>
    <cellStyle name="Nota 4 2 3 2 2 4" xfId="30668" xr:uid="{00000000-0005-0000-0000-0000C0680000}"/>
    <cellStyle name="Nota 4 2 3 2 2 5" xfId="34618" xr:uid="{00000000-0005-0000-0000-0000C1680000}"/>
    <cellStyle name="Nota 4 2 3 2 2 6" xfId="38170" xr:uid="{00000000-0005-0000-0000-0000C2680000}"/>
    <cellStyle name="Nota 4 2 3 2 2 7" xfId="40128" xr:uid="{00000000-0005-0000-0000-0000C3680000}"/>
    <cellStyle name="Nota 4 2 3 2 3" xfId="11807" xr:uid="{00000000-0005-0000-0000-0000C4680000}"/>
    <cellStyle name="Nota 4 2 3 2 4" xfId="18810" xr:uid="{00000000-0005-0000-0000-0000C5680000}"/>
    <cellStyle name="Nota 4 2 3 2 5" xfId="17905" xr:uid="{00000000-0005-0000-0000-0000C6680000}"/>
    <cellStyle name="Nota 4 2 3 2 6" xfId="19621" xr:uid="{00000000-0005-0000-0000-0000C7680000}"/>
    <cellStyle name="Nota 4 2 3 2 7" xfId="30006" xr:uid="{00000000-0005-0000-0000-0000C8680000}"/>
    <cellStyle name="Nota 4 2 3 2 8" xfId="29409" xr:uid="{00000000-0005-0000-0000-0000C9680000}"/>
    <cellStyle name="Nota 4 2 3 2 9" xfId="33631" xr:uid="{00000000-0005-0000-0000-0000CA680000}"/>
    <cellStyle name="Nota 4 2 3 3" xfId="3935" xr:uid="{00000000-0005-0000-0000-0000CB680000}"/>
    <cellStyle name="Nota 4 2 3 3 2" xfId="7691" xr:uid="{00000000-0005-0000-0000-0000CC680000}"/>
    <cellStyle name="Nota 4 2 3 3 2 2" xfId="16844" xr:uid="{00000000-0005-0000-0000-0000CD680000}"/>
    <cellStyle name="Nota 4 2 3 3 2 3" xfId="23825" xr:uid="{00000000-0005-0000-0000-0000CE680000}"/>
    <cellStyle name="Nota 4 2 3 3 2 4" xfId="30669" xr:uid="{00000000-0005-0000-0000-0000CF680000}"/>
    <cellStyle name="Nota 4 2 3 3 2 5" xfId="34619" xr:uid="{00000000-0005-0000-0000-0000D0680000}"/>
    <cellStyle name="Nota 4 2 3 3 2 6" xfId="38171" xr:uid="{00000000-0005-0000-0000-0000D1680000}"/>
    <cellStyle name="Nota 4 2 3 3 2 7" xfId="40129" xr:uid="{00000000-0005-0000-0000-0000D2680000}"/>
    <cellStyle name="Nota 4 2 3 3 3" xfId="13089" xr:uid="{00000000-0005-0000-0000-0000D3680000}"/>
    <cellStyle name="Nota 4 2 3 3 4" xfId="20087" xr:uid="{00000000-0005-0000-0000-0000D4680000}"/>
    <cellStyle name="Nota 4 2 3 3 5" xfId="23139" xr:uid="{00000000-0005-0000-0000-0000D5680000}"/>
    <cellStyle name="Nota 4 2 3 3 6" xfId="26619" xr:uid="{00000000-0005-0000-0000-0000D6680000}"/>
    <cellStyle name="Nota 4 2 3 3 7" xfId="24535" xr:uid="{00000000-0005-0000-0000-0000D7680000}"/>
    <cellStyle name="Nota 4 2 3 3 8" xfId="33459" xr:uid="{00000000-0005-0000-0000-0000D8680000}"/>
    <cellStyle name="Nota 4 2 3 3 9" xfId="37133" xr:uid="{00000000-0005-0000-0000-0000D9680000}"/>
    <cellStyle name="Nota 4 2 3 4" xfId="4373" xr:uid="{00000000-0005-0000-0000-0000DA680000}"/>
    <cellStyle name="Nota 4 2 3 4 2" xfId="7692" xr:uid="{00000000-0005-0000-0000-0000DB680000}"/>
    <cellStyle name="Nota 4 2 3 4 2 2" xfId="16845" xr:uid="{00000000-0005-0000-0000-0000DC680000}"/>
    <cellStyle name="Nota 4 2 3 4 2 3" xfId="23826" xr:uid="{00000000-0005-0000-0000-0000DD680000}"/>
    <cellStyle name="Nota 4 2 3 4 2 4" xfId="30670" xr:uid="{00000000-0005-0000-0000-0000DE680000}"/>
    <cellStyle name="Nota 4 2 3 4 2 5" xfId="34620" xr:uid="{00000000-0005-0000-0000-0000DF680000}"/>
    <cellStyle name="Nota 4 2 3 4 2 6" xfId="38172" xr:uid="{00000000-0005-0000-0000-0000E0680000}"/>
    <cellStyle name="Nota 4 2 3 4 2 7" xfId="40130" xr:uid="{00000000-0005-0000-0000-0000E1680000}"/>
    <cellStyle name="Nota 4 2 3 4 3" xfId="13527" xr:uid="{00000000-0005-0000-0000-0000E2680000}"/>
    <cellStyle name="Nota 4 2 3 4 4" xfId="20525" xr:uid="{00000000-0005-0000-0000-0000E3680000}"/>
    <cellStyle name="Nota 4 2 3 4 5" xfId="27649" xr:uid="{00000000-0005-0000-0000-0000E4680000}"/>
    <cellStyle name="Nota 4 2 3 4 6" xfId="19495" xr:uid="{00000000-0005-0000-0000-0000E5680000}"/>
    <cellStyle name="Nota 4 2 3 4 7" xfId="31903" xr:uid="{00000000-0005-0000-0000-0000E6680000}"/>
    <cellStyle name="Nota 4 2 3 4 8" xfId="23133" xr:uid="{00000000-0005-0000-0000-0000E7680000}"/>
    <cellStyle name="Nota 4 2 3 4 9" xfId="25756" xr:uid="{00000000-0005-0000-0000-0000E8680000}"/>
    <cellStyle name="Nota 4 2 3 5" xfId="4627" xr:uid="{00000000-0005-0000-0000-0000E9680000}"/>
    <cellStyle name="Nota 4 2 3 5 2" xfId="7693" xr:uid="{00000000-0005-0000-0000-0000EA680000}"/>
    <cellStyle name="Nota 4 2 3 5 2 2" xfId="16846" xr:uid="{00000000-0005-0000-0000-0000EB680000}"/>
    <cellStyle name="Nota 4 2 3 5 2 3" xfId="23827" xr:uid="{00000000-0005-0000-0000-0000EC680000}"/>
    <cellStyle name="Nota 4 2 3 5 2 4" xfId="30671" xr:uid="{00000000-0005-0000-0000-0000ED680000}"/>
    <cellStyle name="Nota 4 2 3 5 2 5" xfId="34621" xr:uid="{00000000-0005-0000-0000-0000EE680000}"/>
    <cellStyle name="Nota 4 2 3 5 2 6" xfId="38173" xr:uid="{00000000-0005-0000-0000-0000EF680000}"/>
    <cellStyle name="Nota 4 2 3 5 2 7" xfId="40131" xr:uid="{00000000-0005-0000-0000-0000F0680000}"/>
    <cellStyle name="Nota 4 2 3 5 3" xfId="13781" xr:uid="{00000000-0005-0000-0000-0000F1680000}"/>
    <cellStyle name="Nota 4 2 3 5 4" xfId="20779" xr:uid="{00000000-0005-0000-0000-0000F2680000}"/>
    <cellStyle name="Nota 4 2 3 5 5" xfId="18142" xr:uid="{00000000-0005-0000-0000-0000F3680000}"/>
    <cellStyle name="Nota 4 2 3 5 6" xfId="29442" xr:uid="{00000000-0005-0000-0000-0000F4680000}"/>
    <cellStyle name="Nota 4 2 3 5 7" xfId="19375" xr:uid="{00000000-0005-0000-0000-0000F5680000}"/>
    <cellStyle name="Nota 4 2 3 5 8" xfId="30965" xr:uid="{00000000-0005-0000-0000-0000F6680000}"/>
    <cellStyle name="Nota 4 2 3 5 9" xfId="21378" xr:uid="{00000000-0005-0000-0000-0000F7680000}"/>
    <cellStyle name="Nota 4 2 3 6" xfId="4873" xr:uid="{00000000-0005-0000-0000-0000F8680000}"/>
    <cellStyle name="Nota 4 2 3 6 2" xfId="7694" xr:uid="{00000000-0005-0000-0000-0000F9680000}"/>
    <cellStyle name="Nota 4 2 3 6 2 2" xfId="16847" xr:uid="{00000000-0005-0000-0000-0000FA680000}"/>
    <cellStyle name="Nota 4 2 3 6 2 3" xfId="23828" xr:uid="{00000000-0005-0000-0000-0000FB680000}"/>
    <cellStyle name="Nota 4 2 3 6 2 4" xfId="30672" xr:uid="{00000000-0005-0000-0000-0000FC680000}"/>
    <cellStyle name="Nota 4 2 3 6 2 5" xfId="34622" xr:uid="{00000000-0005-0000-0000-0000FD680000}"/>
    <cellStyle name="Nota 4 2 3 6 2 6" xfId="38174" xr:uid="{00000000-0005-0000-0000-0000FE680000}"/>
    <cellStyle name="Nota 4 2 3 6 2 7" xfId="40132" xr:uid="{00000000-0005-0000-0000-0000FF680000}"/>
    <cellStyle name="Nota 4 2 3 6 3" xfId="14027" xr:uid="{00000000-0005-0000-0000-000000690000}"/>
    <cellStyle name="Nota 4 2 3 6 4" xfId="21025" xr:uid="{00000000-0005-0000-0000-000001690000}"/>
    <cellStyle name="Nota 4 2 3 6 5" xfId="24805" xr:uid="{00000000-0005-0000-0000-000002690000}"/>
    <cellStyle name="Nota 4 2 3 6 6" xfId="29280" xr:uid="{00000000-0005-0000-0000-000003690000}"/>
    <cellStyle name="Nota 4 2 3 6 7" xfId="28998" xr:uid="{00000000-0005-0000-0000-000004690000}"/>
    <cellStyle name="Nota 4 2 3 6 8" xfId="35597" xr:uid="{00000000-0005-0000-0000-000005690000}"/>
    <cellStyle name="Nota 4 2 3 6 9" xfId="38508" xr:uid="{00000000-0005-0000-0000-000006690000}"/>
    <cellStyle name="Nota 4 2 3 7" xfId="7689" xr:uid="{00000000-0005-0000-0000-000007690000}"/>
    <cellStyle name="Nota 4 2 3 7 2" xfId="16842" xr:uid="{00000000-0005-0000-0000-000008690000}"/>
    <cellStyle name="Nota 4 2 3 7 3" xfId="23823" xr:uid="{00000000-0005-0000-0000-000009690000}"/>
    <cellStyle name="Nota 4 2 3 7 4" xfId="30667" xr:uid="{00000000-0005-0000-0000-00000A690000}"/>
    <cellStyle name="Nota 4 2 3 7 5" xfId="34617" xr:uid="{00000000-0005-0000-0000-00000B690000}"/>
    <cellStyle name="Nota 4 2 3 7 6" xfId="38169" xr:uid="{00000000-0005-0000-0000-00000C690000}"/>
    <cellStyle name="Nota 4 2 3 7 7" xfId="40127" xr:uid="{00000000-0005-0000-0000-00000D690000}"/>
    <cellStyle name="Nota 4 2 3 8" xfId="11407" xr:uid="{00000000-0005-0000-0000-00000E690000}"/>
    <cellStyle name="Nota 4 2 3 9" xfId="18410" xr:uid="{00000000-0005-0000-0000-00000F690000}"/>
    <cellStyle name="Nota 4 2 4" xfId="2109" xr:uid="{00000000-0005-0000-0000-000010690000}"/>
    <cellStyle name="Nota 4 2 4 10" xfId="28449" xr:uid="{00000000-0005-0000-0000-000011690000}"/>
    <cellStyle name="Nota 4 2 4 11" xfId="29109" xr:uid="{00000000-0005-0000-0000-000012690000}"/>
    <cellStyle name="Nota 4 2 4 12" xfId="17885" xr:uid="{00000000-0005-0000-0000-000013690000}"/>
    <cellStyle name="Nota 4 2 4 13" xfId="25846" xr:uid="{00000000-0005-0000-0000-000014690000}"/>
    <cellStyle name="Nota 4 2 4 14" xfId="34801" xr:uid="{00000000-0005-0000-0000-000015690000}"/>
    <cellStyle name="Nota 4 2 4 2" xfId="2598" xr:uid="{00000000-0005-0000-0000-000016690000}"/>
    <cellStyle name="Nota 4 2 4 2 2" xfId="7696" xr:uid="{00000000-0005-0000-0000-000017690000}"/>
    <cellStyle name="Nota 4 2 4 2 2 2" xfId="16849" xr:uid="{00000000-0005-0000-0000-000018690000}"/>
    <cellStyle name="Nota 4 2 4 2 2 3" xfId="23830" xr:uid="{00000000-0005-0000-0000-000019690000}"/>
    <cellStyle name="Nota 4 2 4 2 2 4" xfId="30674" xr:uid="{00000000-0005-0000-0000-00001A690000}"/>
    <cellStyle name="Nota 4 2 4 2 2 5" xfId="34624" xr:uid="{00000000-0005-0000-0000-00001B690000}"/>
    <cellStyle name="Nota 4 2 4 2 2 6" xfId="38176" xr:uid="{00000000-0005-0000-0000-00001C690000}"/>
    <cellStyle name="Nota 4 2 4 2 2 7" xfId="40134" xr:uid="{00000000-0005-0000-0000-00001D690000}"/>
    <cellStyle name="Nota 4 2 4 2 3" xfId="11752" xr:uid="{00000000-0005-0000-0000-00001E690000}"/>
    <cellStyle name="Nota 4 2 4 2 4" xfId="18755" xr:uid="{00000000-0005-0000-0000-00001F690000}"/>
    <cellStyle name="Nota 4 2 4 2 5" xfId="25464" xr:uid="{00000000-0005-0000-0000-000020690000}"/>
    <cellStyle name="Nota 4 2 4 2 6" xfId="26270" xr:uid="{00000000-0005-0000-0000-000021690000}"/>
    <cellStyle name="Nota 4 2 4 2 7" xfId="29370" xr:uid="{00000000-0005-0000-0000-000022690000}"/>
    <cellStyle name="Nota 4 2 4 2 8" xfId="25784" xr:uid="{00000000-0005-0000-0000-000023690000}"/>
    <cellStyle name="Nota 4 2 4 2 9" xfId="31319" xr:uid="{00000000-0005-0000-0000-000024690000}"/>
    <cellStyle name="Nota 4 2 4 3" xfId="3845" xr:uid="{00000000-0005-0000-0000-000025690000}"/>
    <cellStyle name="Nota 4 2 4 3 2" xfId="7697" xr:uid="{00000000-0005-0000-0000-000026690000}"/>
    <cellStyle name="Nota 4 2 4 3 2 2" xfId="16850" xr:uid="{00000000-0005-0000-0000-000027690000}"/>
    <cellStyle name="Nota 4 2 4 3 2 3" xfId="23831" xr:uid="{00000000-0005-0000-0000-000028690000}"/>
    <cellStyle name="Nota 4 2 4 3 2 4" xfId="30675" xr:uid="{00000000-0005-0000-0000-000029690000}"/>
    <cellStyle name="Nota 4 2 4 3 2 5" xfId="34625" xr:uid="{00000000-0005-0000-0000-00002A690000}"/>
    <cellStyle name="Nota 4 2 4 3 2 6" xfId="38177" xr:uid="{00000000-0005-0000-0000-00002B690000}"/>
    <cellStyle name="Nota 4 2 4 3 2 7" xfId="40135" xr:uid="{00000000-0005-0000-0000-00002C690000}"/>
    <cellStyle name="Nota 4 2 4 3 3" xfId="12999" xr:uid="{00000000-0005-0000-0000-00002D690000}"/>
    <cellStyle name="Nota 4 2 4 3 4" xfId="19998" xr:uid="{00000000-0005-0000-0000-00002E690000}"/>
    <cellStyle name="Nota 4 2 4 3 5" xfId="22560" xr:uid="{00000000-0005-0000-0000-00002F690000}"/>
    <cellStyle name="Nota 4 2 4 3 6" xfId="19541" xr:uid="{00000000-0005-0000-0000-000030690000}"/>
    <cellStyle name="Nota 4 2 4 3 7" xfId="27298" xr:uid="{00000000-0005-0000-0000-000031690000}"/>
    <cellStyle name="Nota 4 2 4 3 8" xfId="33495" xr:uid="{00000000-0005-0000-0000-000032690000}"/>
    <cellStyle name="Nota 4 2 4 3 9" xfId="37163" xr:uid="{00000000-0005-0000-0000-000033690000}"/>
    <cellStyle name="Nota 4 2 4 4" xfId="4313" xr:uid="{00000000-0005-0000-0000-000034690000}"/>
    <cellStyle name="Nota 4 2 4 4 2" xfId="7698" xr:uid="{00000000-0005-0000-0000-000035690000}"/>
    <cellStyle name="Nota 4 2 4 4 2 2" xfId="16851" xr:uid="{00000000-0005-0000-0000-000036690000}"/>
    <cellStyle name="Nota 4 2 4 4 2 3" xfId="23832" xr:uid="{00000000-0005-0000-0000-000037690000}"/>
    <cellStyle name="Nota 4 2 4 4 2 4" xfId="30676" xr:uid="{00000000-0005-0000-0000-000038690000}"/>
    <cellStyle name="Nota 4 2 4 4 2 5" xfId="34626" xr:uid="{00000000-0005-0000-0000-000039690000}"/>
    <cellStyle name="Nota 4 2 4 4 2 6" xfId="38178" xr:uid="{00000000-0005-0000-0000-00003A690000}"/>
    <cellStyle name="Nota 4 2 4 4 2 7" xfId="40136" xr:uid="{00000000-0005-0000-0000-00003B690000}"/>
    <cellStyle name="Nota 4 2 4 4 3" xfId="13467" xr:uid="{00000000-0005-0000-0000-00003C690000}"/>
    <cellStyle name="Nota 4 2 4 4 4" xfId="20465" xr:uid="{00000000-0005-0000-0000-00003D690000}"/>
    <cellStyle name="Nota 4 2 4 4 5" xfId="27671" xr:uid="{00000000-0005-0000-0000-00003E690000}"/>
    <cellStyle name="Nota 4 2 4 4 6" xfId="17337" xr:uid="{00000000-0005-0000-0000-00003F690000}"/>
    <cellStyle name="Nota 4 2 4 4 7" xfId="28703" xr:uid="{00000000-0005-0000-0000-000040690000}"/>
    <cellStyle name="Nota 4 2 4 4 8" xfId="31716" xr:uid="{00000000-0005-0000-0000-000041690000}"/>
    <cellStyle name="Nota 4 2 4 4 9" xfId="35396" xr:uid="{00000000-0005-0000-0000-000042690000}"/>
    <cellStyle name="Nota 4 2 4 5" xfId="4580" xr:uid="{00000000-0005-0000-0000-000043690000}"/>
    <cellStyle name="Nota 4 2 4 5 2" xfId="7699" xr:uid="{00000000-0005-0000-0000-000044690000}"/>
    <cellStyle name="Nota 4 2 4 5 2 2" xfId="16852" xr:uid="{00000000-0005-0000-0000-000045690000}"/>
    <cellStyle name="Nota 4 2 4 5 2 3" xfId="23833" xr:uid="{00000000-0005-0000-0000-000046690000}"/>
    <cellStyle name="Nota 4 2 4 5 2 4" xfId="30677" xr:uid="{00000000-0005-0000-0000-000047690000}"/>
    <cellStyle name="Nota 4 2 4 5 2 5" xfId="34627" xr:uid="{00000000-0005-0000-0000-000048690000}"/>
    <cellStyle name="Nota 4 2 4 5 2 6" xfId="38179" xr:uid="{00000000-0005-0000-0000-000049690000}"/>
    <cellStyle name="Nota 4 2 4 5 2 7" xfId="40137" xr:uid="{00000000-0005-0000-0000-00004A690000}"/>
    <cellStyle name="Nota 4 2 4 5 3" xfId="13734" xr:uid="{00000000-0005-0000-0000-00004B690000}"/>
    <cellStyle name="Nota 4 2 4 5 4" xfId="20732" xr:uid="{00000000-0005-0000-0000-00004C690000}"/>
    <cellStyle name="Nota 4 2 4 5 5" xfId="24765" xr:uid="{00000000-0005-0000-0000-00004D690000}"/>
    <cellStyle name="Nota 4 2 4 5 6" xfId="29241" xr:uid="{00000000-0005-0000-0000-00004E690000}"/>
    <cellStyle name="Nota 4 2 4 5 7" xfId="22831" xr:uid="{00000000-0005-0000-0000-00004F690000}"/>
    <cellStyle name="Nota 4 2 4 5 8" xfId="32229" xr:uid="{00000000-0005-0000-0000-000050690000}"/>
    <cellStyle name="Nota 4 2 4 5 9" xfId="35904" xr:uid="{00000000-0005-0000-0000-000051690000}"/>
    <cellStyle name="Nota 4 2 4 6" xfId="4830" xr:uid="{00000000-0005-0000-0000-000052690000}"/>
    <cellStyle name="Nota 4 2 4 6 2" xfId="7700" xr:uid="{00000000-0005-0000-0000-000053690000}"/>
    <cellStyle name="Nota 4 2 4 6 2 2" xfId="16853" xr:uid="{00000000-0005-0000-0000-000054690000}"/>
    <cellStyle name="Nota 4 2 4 6 2 3" xfId="23834" xr:uid="{00000000-0005-0000-0000-000055690000}"/>
    <cellStyle name="Nota 4 2 4 6 2 4" xfId="30678" xr:uid="{00000000-0005-0000-0000-000056690000}"/>
    <cellStyle name="Nota 4 2 4 6 2 5" xfId="34628" xr:uid="{00000000-0005-0000-0000-000057690000}"/>
    <cellStyle name="Nota 4 2 4 6 2 6" xfId="38180" xr:uid="{00000000-0005-0000-0000-000058690000}"/>
    <cellStyle name="Nota 4 2 4 6 2 7" xfId="40138" xr:uid="{00000000-0005-0000-0000-000059690000}"/>
    <cellStyle name="Nota 4 2 4 6 3" xfId="13984" xr:uid="{00000000-0005-0000-0000-00005A690000}"/>
    <cellStyle name="Nota 4 2 4 6 4" xfId="20982" xr:uid="{00000000-0005-0000-0000-00005B690000}"/>
    <cellStyle name="Nota 4 2 4 6 5" xfId="9515" xr:uid="{00000000-0005-0000-0000-00005C690000}"/>
    <cellStyle name="Nota 4 2 4 6 6" xfId="24722" xr:uid="{00000000-0005-0000-0000-00005D690000}"/>
    <cellStyle name="Nota 4 2 4 6 7" xfId="19788" xr:uid="{00000000-0005-0000-0000-00005E690000}"/>
    <cellStyle name="Nota 4 2 4 6 8" xfId="32113" xr:uid="{00000000-0005-0000-0000-00005F690000}"/>
    <cellStyle name="Nota 4 2 4 6 9" xfId="35788" xr:uid="{00000000-0005-0000-0000-000060690000}"/>
    <cellStyle name="Nota 4 2 4 7" xfId="7695" xr:uid="{00000000-0005-0000-0000-000061690000}"/>
    <cellStyle name="Nota 4 2 4 7 2" xfId="16848" xr:uid="{00000000-0005-0000-0000-000062690000}"/>
    <cellStyle name="Nota 4 2 4 7 3" xfId="23829" xr:uid="{00000000-0005-0000-0000-000063690000}"/>
    <cellStyle name="Nota 4 2 4 7 4" xfId="30673" xr:uid="{00000000-0005-0000-0000-000064690000}"/>
    <cellStyle name="Nota 4 2 4 7 5" xfId="34623" xr:uid="{00000000-0005-0000-0000-000065690000}"/>
    <cellStyle name="Nota 4 2 4 7 6" xfId="38175" xr:uid="{00000000-0005-0000-0000-000066690000}"/>
    <cellStyle name="Nota 4 2 4 7 7" xfId="40133" xr:uid="{00000000-0005-0000-0000-000067690000}"/>
    <cellStyle name="Nota 4 2 4 8" xfId="11263" xr:uid="{00000000-0005-0000-0000-000068690000}"/>
    <cellStyle name="Nota 4 2 4 9" xfId="9421" xr:uid="{00000000-0005-0000-0000-000069690000}"/>
    <cellStyle name="Nota 4 2 5" xfId="2238" xr:uid="{00000000-0005-0000-0000-00006A690000}"/>
    <cellStyle name="Nota 4 2 5 10" xfId="19577" xr:uid="{00000000-0005-0000-0000-00006B690000}"/>
    <cellStyle name="Nota 4 2 5 11" xfId="19758" xr:uid="{00000000-0005-0000-0000-00006C690000}"/>
    <cellStyle name="Nota 4 2 5 12" xfId="30211" xr:uid="{00000000-0005-0000-0000-00006D690000}"/>
    <cellStyle name="Nota 4 2 5 13" xfId="34186" xr:uid="{00000000-0005-0000-0000-00006E690000}"/>
    <cellStyle name="Nota 4 2 5 14" xfId="37748" xr:uid="{00000000-0005-0000-0000-00006F690000}"/>
    <cellStyle name="Nota 4 2 5 2" xfId="2638" xr:uid="{00000000-0005-0000-0000-000070690000}"/>
    <cellStyle name="Nota 4 2 5 2 2" xfId="7702" xr:uid="{00000000-0005-0000-0000-000071690000}"/>
    <cellStyle name="Nota 4 2 5 2 2 2" xfId="16855" xr:uid="{00000000-0005-0000-0000-000072690000}"/>
    <cellStyle name="Nota 4 2 5 2 2 3" xfId="23836" xr:uid="{00000000-0005-0000-0000-000073690000}"/>
    <cellStyle name="Nota 4 2 5 2 2 4" xfId="30680" xr:uid="{00000000-0005-0000-0000-000074690000}"/>
    <cellStyle name="Nota 4 2 5 2 2 5" xfId="34630" xr:uid="{00000000-0005-0000-0000-000075690000}"/>
    <cellStyle name="Nota 4 2 5 2 2 6" xfId="38182" xr:uid="{00000000-0005-0000-0000-000076690000}"/>
    <cellStyle name="Nota 4 2 5 2 2 7" xfId="40140" xr:uid="{00000000-0005-0000-0000-000077690000}"/>
    <cellStyle name="Nota 4 2 5 2 3" xfId="11792" xr:uid="{00000000-0005-0000-0000-000078690000}"/>
    <cellStyle name="Nota 4 2 5 2 4" xfId="18795" xr:uid="{00000000-0005-0000-0000-000079690000}"/>
    <cellStyle name="Nota 4 2 5 2 5" xfId="22919" xr:uid="{00000000-0005-0000-0000-00007A690000}"/>
    <cellStyle name="Nota 4 2 5 2 6" xfId="22932" xr:uid="{00000000-0005-0000-0000-00007B690000}"/>
    <cellStyle name="Nota 4 2 5 2 7" xfId="25858" xr:uid="{00000000-0005-0000-0000-00007C690000}"/>
    <cellStyle name="Nota 4 2 5 2 8" xfId="33990" xr:uid="{00000000-0005-0000-0000-00007D690000}"/>
    <cellStyle name="Nota 4 2 5 2 9" xfId="37552" xr:uid="{00000000-0005-0000-0000-00007E690000}"/>
    <cellStyle name="Nota 4 2 5 3" xfId="3920" xr:uid="{00000000-0005-0000-0000-00007F690000}"/>
    <cellStyle name="Nota 4 2 5 3 2" xfId="7703" xr:uid="{00000000-0005-0000-0000-000080690000}"/>
    <cellStyle name="Nota 4 2 5 3 2 2" xfId="16856" xr:uid="{00000000-0005-0000-0000-000081690000}"/>
    <cellStyle name="Nota 4 2 5 3 2 3" xfId="23837" xr:uid="{00000000-0005-0000-0000-000082690000}"/>
    <cellStyle name="Nota 4 2 5 3 2 4" xfId="30681" xr:uid="{00000000-0005-0000-0000-000083690000}"/>
    <cellStyle name="Nota 4 2 5 3 2 5" xfId="34631" xr:uid="{00000000-0005-0000-0000-000084690000}"/>
    <cellStyle name="Nota 4 2 5 3 2 6" xfId="38183" xr:uid="{00000000-0005-0000-0000-000085690000}"/>
    <cellStyle name="Nota 4 2 5 3 2 7" xfId="40141" xr:uid="{00000000-0005-0000-0000-000086690000}"/>
    <cellStyle name="Nota 4 2 5 3 3" xfId="13074" xr:uid="{00000000-0005-0000-0000-000087690000}"/>
    <cellStyle name="Nota 4 2 5 3 4" xfId="20072" xr:uid="{00000000-0005-0000-0000-000088690000}"/>
    <cellStyle name="Nota 4 2 5 3 5" xfId="27870" xr:uid="{00000000-0005-0000-0000-000089690000}"/>
    <cellStyle name="Nota 4 2 5 3 6" xfId="29198" xr:uid="{00000000-0005-0000-0000-00008A690000}"/>
    <cellStyle name="Nota 4 2 5 3 7" xfId="22452" xr:uid="{00000000-0005-0000-0000-00008B690000}"/>
    <cellStyle name="Nota 4 2 5 3 8" xfId="29687" xr:uid="{00000000-0005-0000-0000-00008C690000}"/>
    <cellStyle name="Nota 4 2 5 3 9" xfId="35556" xr:uid="{00000000-0005-0000-0000-00008D690000}"/>
    <cellStyle name="Nota 4 2 5 4" xfId="4358" xr:uid="{00000000-0005-0000-0000-00008E690000}"/>
    <cellStyle name="Nota 4 2 5 4 2" xfId="7704" xr:uid="{00000000-0005-0000-0000-00008F690000}"/>
    <cellStyle name="Nota 4 2 5 4 2 2" xfId="16857" xr:uid="{00000000-0005-0000-0000-000090690000}"/>
    <cellStyle name="Nota 4 2 5 4 2 3" xfId="23838" xr:uid="{00000000-0005-0000-0000-000091690000}"/>
    <cellStyle name="Nota 4 2 5 4 2 4" xfId="30682" xr:uid="{00000000-0005-0000-0000-000092690000}"/>
    <cellStyle name="Nota 4 2 5 4 2 5" xfId="34632" xr:uid="{00000000-0005-0000-0000-000093690000}"/>
    <cellStyle name="Nota 4 2 5 4 2 6" xfId="38184" xr:uid="{00000000-0005-0000-0000-000094690000}"/>
    <cellStyle name="Nota 4 2 5 4 2 7" xfId="40142" xr:uid="{00000000-0005-0000-0000-000095690000}"/>
    <cellStyle name="Nota 4 2 5 4 3" xfId="13512" xr:uid="{00000000-0005-0000-0000-000096690000}"/>
    <cellStyle name="Nota 4 2 5 4 4" xfId="20510" xr:uid="{00000000-0005-0000-0000-000097690000}"/>
    <cellStyle name="Nota 4 2 5 4 5" xfId="27656" xr:uid="{00000000-0005-0000-0000-000098690000}"/>
    <cellStyle name="Nota 4 2 5 4 6" xfId="17614" xr:uid="{00000000-0005-0000-0000-000099690000}"/>
    <cellStyle name="Nota 4 2 5 4 7" xfId="28789" xr:uid="{00000000-0005-0000-0000-00009A690000}"/>
    <cellStyle name="Nota 4 2 5 4 8" xfId="35551" xr:uid="{00000000-0005-0000-0000-00009B690000}"/>
    <cellStyle name="Nota 4 2 5 4 9" xfId="38473" xr:uid="{00000000-0005-0000-0000-00009C690000}"/>
    <cellStyle name="Nota 4 2 5 5" xfId="4612" xr:uid="{00000000-0005-0000-0000-00009D690000}"/>
    <cellStyle name="Nota 4 2 5 5 2" xfId="7705" xr:uid="{00000000-0005-0000-0000-00009E690000}"/>
    <cellStyle name="Nota 4 2 5 5 2 2" xfId="16858" xr:uid="{00000000-0005-0000-0000-00009F690000}"/>
    <cellStyle name="Nota 4 2 5 5 2 3" xfId="23839" xr:uid="{00000000-0005-0000-0000-0000A0690000}"/>
    <cellStyle name="Nota 4 2 5 5 2 4" xfId="30683" xr:uid="{00000000-0005-0000-0000-0000A1690000}"/>
    <cellStyle name="Nota 4 2 5 5 2 5" xfId="34633" xr:uid="{00000000-0005-0000-0000-0000A2690000}"/>
    <cellStyle name="Nota 4 2 5 5 2 6" xfId="38185" xr:uid="{00000000-0005-0000-0000-0000A3690000}"/>
    <cellStyle name="Nota 4 2 5 5 2 7" xfId="40143" xr:uid="{00000000-0005-0000-0000-0000A4690000}"/>
    <cellStyle name="Nota 4 2 5 5 3" xfId="13766" xr:uid="{00000000-0005-0000-0000-0000A5690000}"/>
    <cellStyle name="Nota 4 2 5 5 4" xfId="20764" xr:uid="{00000000-0005-0000-0000-0000A6690000}"/>
    <cellStyle name="Nota 4 2 5 5 5" xfId="18236" xr:uid="{00000000-0005-0000-0000-0000A7690000}"/>
    <cellStyle name="Nota 4 2 5 5 6" xfId="17755" xr:uid="{00000000-0005-0000-0000-0000A8690000}"/>
    <cellStyle name="Nota 4 2 5 5 7" xfId="26827" xr:uid="{00000000-0005-0000-0000-0000A9690000}"/>
    <cellStyle name="Nota 4 2 5 5 8" xfId="32210" xr:uid="{00000000-0005-0000-0000-0000AA690000}"/>
    <cellStyle name="Nota 4 2 5 5 9" xfId="35885" xr:uid="{00000000-0005-0000-0000-0000AB690000}"/>
    <cellStyle name="Nota 4 2 5 6" xfId="4858" xr:uid="{00000000-0005-0000-0000-0000AC690000}"/>
    <cellStyle name="Nota 4 2 5 6 2" xfId="7706" xr:uid="{00000000-0005-0000-0000-0000AD690000}"/>
    <cellStyle name="Nota 4 2 5 6 2 2" xfId="16859" xr:uid="{00000000-0005-0000-0000-0000AE690000}"/>
    <cellStyle name="Nota 4 2 5 6 2 3" xfId="23840" xr:uid="{00000000-0005-0000-0000-0000AF690000}"/>
    <cellStyle name="Nota 4 2 5 6 2 4" xfId="30684" xr:uid="{00000000-0005-0000-0000-0000B0690000}"/>
    <cellStyle name="Nota 4 2 5 6 2 5" xfId="34634" xr:uid="{00000000-0005-0000-0000-0000B1690000}"/>
    <cellStyle name="Nota 4 2 5 6 2 6" xfId="38186" xr:uid="{00000000-0005-0000-0000-0000B2690000}"/>
    <cellStyle name="Nota 4 2 5 6 2 7" xfId="40144" xr:uid="{00000000-0005-0000-0000-0000B3690000}"/>
    <cellStyle name="Nota 4 2 5 6 3" xfId="14012" xr:uid="{00000000-0005-0000-0000-0000B4690000}"/>
    <cellStyle name="Nota 4 2 5 6 4" xfId="21010" xr:uid="{00000000-0005-0000-0000-0000B5690000}"/>
    <cellStyle name="Nota 4 2 5 6 5" xfId="24804" xr:uid="{00000000-0005-0000-0000-0000B6690000}"/>
    <cellStyle name="Nota 4 2 5 6 6" xfId="22713" xr:uid="{00000000-0005-0000-0000-0000B7690000}"/>
    <cellStyle name="Nota 4 2 5 6 7" xfId="17615" xr:uid="{00000000-0005-0000-0000-0000B8690000}"/>
    <cellStyle name="Nota 4 2 5 6 8" xfId="35582" xr:uid="{00000000-0005-0000-0000-0000B9690000}"/>
    <cellStyle name="Nota 4 2 5 6 9" xfId="38493" xr:uid="{00000000-0005-0000-0000-0000BA690000}"/>
    <cellStyle name="Nota 4 2 5 7" xfId="7701" xr:uid="{00000000-0005-0000-0000-0000BB690000}"/>
    <cellStyle name="Nota 4 2 5 7 2" xfId="16854" xr:uid="{00000000-0005-0000-0000-0000BC690000}"/>
    <cellStyle name="Nota 4 2 5 7 3" xfId="23835" xr:uid="{00000000-0005-0000-0000-0000BD690000}"/>
    <cellStyle name="Nota 4 2 5 7 4" xfId="30679" xr:uid="{00000000-0005-0000-0000-0000BE690000}"/>
    <cellStyle name="Nota 4 2 5 7 5" xfId="34629" xr:uid="{00000000-0005-0000-0000-0000BF690000}"/>
    <cellStyle name="Nota 4 2 5 7 6" xfId="38181" xr:uid="{00000000-0005-0000-0000-0000C0690000}"/>
    <cellStyle name="Nota 4 2 5 7 7" xfId="40139" xr:uid="{00000000-0005-0000-0000-0000C1690000}"/>
    <cellStyle name="Nota 4 2 5 8" xfId="11392" xr:uid="{00000000-0005-0000-0000-0000C2690000}"/>
    <cellStyle name="Nota 4 2 5 9" xfId="18395" xr:uid="{00000000-0005-0000-0000-0000C3690000}"/>
    <cellStyle name="Nota 4 2 6" xfId="1760" xr:uid="{00000000-0005-0000-0000-0000C4690000}"/>
    <cellStyle name="Nota 4 2 6 10" xfId="28622" xr:uid="{00000000-0005-0000-0000-0000C5690000}"/>
    <cellStyle name="Nota 4 2 6 11" xfId="29074" xr:uid="{00000000-0005-0000-0000-0000C6690000}"/>
    <cellStyle name="Nota 4 2 6 12" xfId="30953" xr:uid="{00000000-0005-0000-0000-0000C7690000}"/>
    <cellStyle name="Nota 4 2 6 13" xfId="30847" xr:uid="{00000000-0005-0000-0000-0000C8690000}"/>
    <cellStyle name="Nota 4 2 6 14" xfId="34792" xr:uid="{00000000-0005-0000-0000-0000C9690000}"/>
    <cellStyle name="Nota 4 2 6 2" xfId="2531" xr:uid="{00000000-0005-0000-0000-0000CA690000}"/>
    <cellStyle name="Nota 4 2 6 2 2" xfId="7708" xr:uid="{00000000-0005-0000-0000-0000CB690000}"/>
    <cellStyle name="Nota 4 2 6 2 2 2" xfId="16861" xr:uid="{00000000-0005-0000-0000-0000CC690000}"/>
    <cellStyle name="Nota 4 2 6 2 2 3" xfId="23842" xr:uid="{00000000-0005-0000-0000-0000CD690000}"/>
    <cellStyle name="Nota 4 2 6 2 2 4" xfId="30686" xr:uid="{00000000-0005-0000-0000-0000CE690000}"/>
    <cellStyle name="Nota 4 2 6 2 2 5" xfId="34636" xr:uid="{00000000-0005-0000-0000-0000CF690000}"/>
    <cellStyle name="Nota 4 2 6 2 2 6" xfId="38188" xr:uid="{00000000-0005-0000-0000-0000D0690000}"/>
    <cellStyle name="Nota 4 2 6 2 2 7" xfId="40146" xr:uid="{00000000-0005-0000-0000-0000D1690000}"/>
    <cellStyle name="Nota 4 2 6 2 3" xfId="11685" xr:uid="{00000000-0005-0000-0000-0000D2690000}"/>
    <cellStyle name="Nota 4 2 6 2 4" xfId="18688" xr:uid="{00000000-0005-0000-0000-0000D3690000}"/>
    <cellStyle name="Nota 4 2 6 2 5" xfId="23322" xr:uid="{00000000-0005-0000-0000-0000D4690000}"/>
    <cellStyle name="Nota 4 2 6 2 6" xfId="26235" xr:uid="{00000000-0005-0000-0000-0000D5690000}"/>
    <cellStyle name="Nota 4 2 6 2 7" xfId="23040" xr:uid="{00000000-0005-0000-0000-0000D6690000}"/>
    <cellStyle name="Nota 4 2 6 2 8" xfId="31501" xr:uid="{00000000-0005-0000-0000-0000D7690000}"/>
    <cellStyle name="Nota 4 2 6 2 9" xfId="35205" xr:uid="{00000000-0005-0000-0000-0000D8690000}"/>
    <cellStyle name="Nota 4 2 6 3" xfId="3691" xr:uid="{00000000-0005-0000-0000-0000D9690000}"/>
    <cellStyle name="Nota 4 2 6 3 2" xfId="7709" xr:uid="{00000000-0005-0000-0000-0000DA690000}"/>
    <cellStyle name="Nota 4 2 6 3 2 2" xfId="16862" xr:uid="{00000000-0005-0000-0000-0000DB690000}"/>
    <cellStyle name="Nota 4 2 6 3 2 3" xfId="23843" xr:uid="{00000000-0005-0000-0000-0000DC690000}"/>
    <cellStyle name="Nota 4 2 6 3 2 4" xfId="30687" xr:uid="{00000000-0005-0000-0000-0000DD690000}"/>
    <cellStyle name="Nota 4 2 6 3 2 5" xfId="34637" xr:uid="{00000000-0005-0000-0000-0000DE690000}"/>
    <cellStyle name="Nota 4 2 6 3 2 6" xfId="38189" xr:uid="{00000000-0005-0000-0000-0000DF690000}"/>
    <cellStyle name="Nota 4 2 6 3 2 7" xfId="40147" xr:uid="{00000000-0005-0000-0000-0000E0690000}"/>
    <cellStyle name="Nota 4 2 6 3 3" xfId="12845" xr:uid="{00000000-0005-0000-0000-0000E1690000}"/>
    <cellStyle name="Nota 4 2 6 3 4" xfId="19844" xr:uid="{00000000-0005-0000-0000-0000E2690000}"/>
    <cellStyle name="Nota 4 2 6 3 5" xfId="17302" xr:uid="{00000000-0005-0000-0000-0000E3690000}"/>
    <cellStyle name="Nota 4 2 6 3 6" xfId="21217" xr:uid="{00000000-0005-0000-0000-0000E4690000}"/>
    <cellStyle name="Nota 4 2 6 3 7" xfId="29546" xr:uid="{00000000-0005-0000-0000-0000E5690000}"/>
    <cellStyle name="Nota 4 2 6 3 8" xfId="31632" xr:uid="{00000000-0005-0000-0000-0000E6690000}"/>
    <cellStyle name="Nota 4 2 6 3 9" xfId="35312" xr:uid="{00000000-0005-0000-0000-0000E7690000}"/>
    <cellStyle name="Nota 4 2 6 4" xfId="4203" xr:uid="{00000000-0005-0000-0000-0000E8690000}"/>
    <cellStyle name="Nota 4 2 6 4 2" xfId="7710" xr:uid="{00000000-0005-0000-0000-0000E9690000}"/>
    <cellStyle name="Nota 4 2 6 4 2 2" xfId="16863" xr:uid="{00000000-0005-0000-0000-0000EA690000}"/>
    <cellStyle name="Nota 4 2 6 4 2 3" xfId="23844" xr:uid="{00000000-0005-0000-0000-0000EB690000}"/>
    <cellStyle name="Nota 4 2 6 4 2 4" xfId="30688" xr:uid="{00000000-0005-0000-0000-0000EC690000}"/>
    <cellStyle name="Nota 4 2 6 4 2 5" xfId="34638" xr:uid="{00000000-0005-0000-0000-0000ED690000}"/>
    <cellStyle name="Nota 4 2 6 4 2 6" xfId="38190" xr:uid="{00000000-0005-0000-0000-0000EE690000}"/>
    <cellStyle name="Nota 4 2 6 4 2 7" xfId="40148" xr:uid="{00000000-0005-0000-0000-0000EF690000}"/>
    <cellStyle name="Nota 4 2 6 4 3" xfId="13357" xr:uid="{00000000-0005-0000-0000-0000F0690000}"/>
    <cellStyle name="Nota 4 2 6 4 4" xfId="20355" xr:uid="{00000000-0005-0000-0000-0000F1690000}"/>
    <cellStyle name="Nota 4 2 6 4 5" xfId="27726" xr:uid="{00000000-0005-0000-0000-0000F2690000}"/>
    <cellStyle name="Nota 4 2 6 4 6" xfId="24208" xr:uid="{00000000-0005-0000-0000-0000F3690000}"/>
    <cellStyle name="Nota 4 2 6 4 7" xfId="28202" xr:uid="{00000000-0005-0000-0000-0000F4690000}"/>
    <cellStyle name="Nota 4 2 6 4 8" xfId="33368" xr:uid="{00000000-0005-0000-0000-0000F5690000}"/>
    <cellStyle name="Nota 4 2 6 4 9" xfId="37043" xr:uid="{00000000-0005-0000-0000-0000F6690000}"/>
    <cellStyle name="Nota 4 2 6 5" xfId="3118" xr:uid="{00000000-0005-0000-0000-0000F7690000}"/>
    <cellStyle name="Nota 4 2 6 5 2" xfId="7711" xr:uid="{00000000-0005-0000-0000-0000F8690000}"/>
    <cellStyle name="Nota 4 2 6 5 2 2" xfId="16864" xr:uid="{00000000-0005-0000-0000-0000F9690000}"/>
    <cellStyle name="Nota 4 2 6 5 2 3" xfId="23845" xr:uid="{00000000-0005-0000-0000-0000FA690000}"/>
    <cellStyle name="Nota 4 2 6 5 2 4" xfId="30689" xr:uid="{00000000-0005-0000-0000-0000FB690000}"/>
    <cellStyle name="Nota 4 2 6 5 2 5" xfId="34639" xr:uid="{00000000-0005-0000-0000-0000FC690000}"/>
    <cellStyle name="Nota 4 2 6 5 2 6" xfId="38191" xr:uid="{00000000-0005-0000-0000-0000FD690000}"/>
    <cellStyle name="Nota 4 2 6 5 2 7" xfId="40149" xr:uid="{00000000-0005-0000-0000-0000FE690000}"/>
    <cellStyle name="Nota 4 2 6 5 3" xfId="12272" xr:uid="{00000000-0005-0000-0000-0000FF690000}"/>
    <cellStyle name="Nota 4 2 6 5 4" xfId="19275" xr:uid="{00000000-0005-0000-0000-0000006A0000}"/>
    <cellStyle name="Nota 4 2 6 5 5" xfId="24713" xr:uid="{00000000-0005-0000-0000-0000016A0000}"/>
    <cellStyle name="Nota 4 2 6 5 6" xfId="19379" xr:uid="{00000000-0005-0000-0000-0000026A0000}"/>
    <cellStyle name="Nota 4 2 6 5 7" xfId="24354" xr:uid="{00000000-0005-0000-0000-0000036A0000}"/>
    <cellStyle name="Nota 4 2 6 5 8" xfId="10044" xr:uid="{00000000-0005-0000-0000-0000046A0000}"/>
    <cellStyle name="Nota 4 2 6 5 9" xfId="35001" xr:uid="{00000000-0005-0000-0000-0000056A0000}"/>
    <cellStyle name="Nota 4 2 6 6" xfId="2991" xr:uid="{00000000-0005-0000-0000-0000066A0000}"/>
    <cellStyle name="Nota 4 2 6 6 2" xfId="7712" xr:uid="{00000000-0005-0000-0000-0000076A0000}"/>
    <cellStyle name="Nota 4 2 6 6 2 2" xfId="16865" xr:uid="{00000000-0005-0000-0000-0000086A0000}"/>
    <cellStyle name="Nota 4 2 6 6 2 3" xfId="23846" xr:uid="{00000000-0005-0000-0000-0000096A0000}"/>
    <cellStyle name="Nota 4 2 6 6 2 4" xfId="30690" xr:uid="{00000000-0005-0000-0000-00000A6A0000}"/>
    <cellStyle name="Nota 4 2 6 6 2 5" xfId="34640" xr:uid="{00000000-0005-0000-0000-00000B6A0000}"/>
    <cellStyle name="Nota 4 2 6 6 2 6" xfId="38192" xr:uid="{00000000-0005-0000-0000-00000C6A0000}"/>
    <cellStyle name="Nota 4 2 6 6 2 7" xfId="40150" xr:uid="{00000000-0005-0000-0000-00000D6A0000}"/>
    <cellStyle name="Nota 4 2 6 6 3" xfId="12145" xr:uid="{00000000-0005-0000-0000-00000E6A0000}"/>
    <cellStyle name="Nota 4 2 6 6 4" xfId="19148" xr:uid="{00000000-0005-0000-0000-00000F6A0000}"/>
    <cellStyle name="Nota 4 2 6 6 5" xfId="24681" xr:uid="{00000000-0005-0000-0000-0000106A0000}"/>
    <cellStyle name="Nota 4 2 6 6 6" xfId="10040" xr:uid="{00000000-0005-0000-0000-0000116A0000}"/>
    <cellStyle name="Nota 4 2 6 6 7" xfId="29823" xr:uid="{00000000-0005-0000-0000-0000126A0000}"/>
    <cellStyle name="Nota 4 2 6 6 8" xfId="33808" xr:uid="{00000000-0005-0000-0000-0000136A0000}"/>
    <cellStyle name="Nota 4 2 6 6 9" xfId="37370" xr:uid="{00000000-0005-0000-0000-0000146A0000}"/>
    <cellStyle name="Nota 4 2 6 7" xfId="7707" xr:uid="{00000000-0005-0000-0000-0000156A0000}"/>
    <cellStyle name="Nota 4 2 6 7 2" xfId="16860" xr:uid="{00000000-0005-0000-0000-0000166A0000}"/>
    <cellStyle name="Nota 4 2 6 7 3" xfId="23841" xr:uid="{00000000-0005-0000-0000-0000176A0000}"/>
    <cellStyle name="Nota 4 2 6 7 4" xfId="30685" xr:uid="{00000000-0005-0000-0000-0000186A0000}"/>
    <cellStyle name="Nota 4 2 6 7 5" xfId="34635" xr:uid="{00000000-0005-0000-0000-0000196A0000}"/>
    <cellStyle name="Nota 4 2 6 7 6" xfId="38187" xr:uid="{00000000-0005-0000-0000-00001A6A0000}"/>
    <cellStyle name="Nota 4 2 6 7 7" xfId="40145" xr:uid="{00000000-0005-0000-0000-00001B6A0000}"/>
    <cellStyle name="Nota 4 2 6 8" xfId="10914" xr:uid="{00000000-0005-0000-0000-00001C6A0000}"/>
    <cellStyle name="Nota 4 2 6 9" xfId="9627" xr:uid="{00000000-0005-0000-0000-00001D6A0000}"/>
    <cellStyle name="Nota 4 2 7" xfId="1647" xr:uid="{00000000-0005-0000-0000-00001E6A0000}"/>
    <cellStyle name="Nota 4 2 7 10" xfId="28907" xr:uid="{00000000-0005-0000-0000-00001F6A0000}"/>
    <cellStyle name="Nota 4 2 7 11" xfId="30999" xr:uid="{00000000-0005-0000-0000-0000206A0000}"/>
    <cellStyle name="Nota 4 2 7 12" xfId="31367" xr:uid="{00000000-0005-0000-0000-0000216A0000}"/>
    <cellStyle name="Nota 4 2 7 13" xfId="35127" xr:uid="{00000000-0005-0000-0000-0000226A0000}"/>
    <cellStyle name="Nota 4 2 7 2" xfId="3524" xr:uid="{00000000-0005-0000-0000-0000236A0000}"/>
    <cellStyle name="Nota 4 2 7 2 2" xfId="7714" xr:uid="{00000000-0005-0000-0000-0000246A0000}"/>
    <cellStyle name="Nota 4 2 7 2 2 2" xfId="16867" xr:uid="{00000000-0005-0000-0000-0000256A0000}"/>
    <cellStyle name="Nota 4 2 7 2 2 3" xfId="23848" xr:uid="{00000000-0005-0000-0000-0000266A0000}"/>
    <cellStyle name="Nota 4 2 7 2 2 4" xfId="30692" xr:uid="{00000000-0005-0000-0000-0000276A0000}"/>
    <cellStyle name="Nota 4 2 7 2 2 5" xfId="34642" xr:uid="{00000000-0005-0000-0000-0000286A0000}"/>
    <cellStyle name="Nota 4 2 7 2 2 6" xfId="38194" xr:uid="{00000000-0005-0000-0000-0000296A0000}"/>
    <cellStyle name="Nota 4 2 7 2 2 7" xfId="40152" xr:uid="{00000000-0005-0000-0000-00002A6A0000}"/>
    <cellStyle name="Nota 4 2 7 2 3" xfId="12678" xr:uid="{00000000-0005-0000-0000-00002B6A0000}"/>
    <cellStyle name="Nota 4 2 7 2 4" xfId="19679" xr:uid="{00000000-0005-0000-0000-00002C6A0000}"/>
    <cellStyle name="Nota 4 2 7 2 5" xfId="28067" xr:uid="{00000000-0005-0000-0000-00002D6A0000}"/>
    <cellStyle name="Nota 4 2 7 2 6" xfId="23337" xr:uid="{00000000-0005-0000-0000-00002E6A0000}"/>
    <cellStyle name="Nota 4 2 7 2 7" xfId="25638" xr:uid="{00000000-0005-0000-0000-00002F6A0000}"/>
    <cellStyle name="Nota 4 2 7 2 8" xfId="31617" xr:uid="{00000000-0005-0000-0000-0000306A0000}"/>
    <cellStyle name="Nota 4 2 7 2 9" xfId="35300" xr:uid="{00000000-0005-0000-0000-0000316A0000}"/>
    <cellStyle name="Nota 4 2 7 3" xfId="4120" xr:uid="{00000000-0005-0000-0000-0000326A0000}"/>
    <cellStyle name="Nota 4 2 7 3 2" xfId="7715" xr:uid="{00000000-0005-0000-0000-0000336A0000}"/>
    <cellStyle name="Nota 4 2 7 3 2 2" xfId="16868" xr:uid="{00000000-0005-0000-0000-0000346A0000}"/>
    <cellStyle name="Nota 4 2 7 3 2 3" xfId="23849" xr:uid="{00000000-0005-0000-0000-0000356A0000}"/>
    <cellStyle name="Nota 4 2 7 3 2 4" xfId="30693" xr:uid="{00000000-0005-0000-0000-0000366A0000}"/>
    <cellStyle name="Nota 4 2 7 3 2 5" xfId="34643" xr:uid="{00000000-0005-0000-0000-0000376A0000}"/>
    <cellStyle name="Nota 4 2 7 3 2 6" xfId="38195" xr:uid="{00000000-0005-0000-0000-0000386A0000}"/>
    <cellStyle name="Nota 4 2 7 3 2 7" xfId="40153" xr:uid="{00000000-0005-0000-0000-0000396A0000}"/>
    <cellStyle name="Nota 4 2 7 3 3" xfId="13274" xr:uid="{00000000-0005-0000-0000-00003A6A0000}"/>
    <cellStyle name="Nota 4 2 7 3 4" xfId="20272" xr:uid="{00000000-0005-0000-0000-00003B6A0000}"/>
    <cellStyle name="Nota 4 2 7 3 5" xfId="27772" xr:uid="{00000000-0005-0000-0000-00003C6A0000}"/>
    <cellStyle name="Nota 4 2 7 3 6" xfId="23263" xr:uid="{00000000-0005-0000-0000-00003D6A0000}"/>
    <cellStyle name="Nota 4 2 7 3 7" xfId="28889" xr:uid="{00000000-0005-0000-0000-00003E6A0000}"/>
    <cellStyle name="Nota 4 2 7 3 8" xfId="28755" xr:uid="{00000000-0005-0000-0000-00003F6A0000}"/>
    <cellStyle name="Nota 4 2 7 3 9" xfId="24104" xr:uid="{00000000-0005-0000-0000-0000406A0000}"/>
    <cellStyle name="Nota 4 2 7 4" xfId="4218" xr:uid="{00000000-0005-0000-0000-0000416A0000}"/>
    <cellStyle name="Nota 4 2 7 4 2" xfId="7716" xr:uid="{00000000-0005-0000-0000-0000426A0000}"/>
    <cellStyle name="Nota 4 2 7 4 2 2" xfId="16869" xr:uid="{00000000-0005-0000-0000-0000436A0000}"/>
    <cellStyle name="Nota 4 2 7 4 2 3" xfId="23850" xr:uid="{00000000-0005-0000-0000-0000446A0000}"/>
    <cellStyle name="Nota 4 2 7 4 2 4" xfId="30694" xr:uid="{00000000-0005-0000-0000-0000456A0000}"/>
    <cellStyle name="Nota 4 2 7 4 2 5" xfId="34644" xr:uid="{00000000-0005-0000-0000-0000466A0000}"/>
    <cellStyle name="Nota 4 2 7 4 2 6" xfId="38196" xr:uid="{00000000-0005-0000-0000-0000476A0000}"/>
    <cellStyle name="Nota 4 2 7 4 2 7" xfId="40154" xr:uid="{00000000-0005-0000-0000-0000486A0000}"/>
    <cellStyle name="Nota 4 2 7 4 3" xfId="13372" xr:uid="{00000000-0005-0000-0000-0000496A0000}"/>
    <cellStyle name="Nota 4 2 7 4 4" xfId="20370" xr:uid="{00000000-0005-0000-0000-00004A6A0000}"/>
    <cellStyle name="Nota 4 2 7 4 5" xfId="27723" xr:uid="{00000000-0005-0000-0000-00004B6A0000}"/>
    <cellStyle name="Nota 4 2 7 4 6" xfId="28570" xr:uid="{00000000-0005-0000-0000-00004C6A0000}"/>
    <cellStyle name="Nota 4 2 7 4 7" xfId="28636" xr:uid="{00000000-0005-0000-0000-00004D6A0000}"/>
    <cellStyle name="Nota 4 2 7 4 8" xfId="33354" xr:uid="{00000000-0005-0000-0000-00004E6A0000}"/>
    <cellStyle name="Nota 4 2 7 4 9" xfId="37029" xr:uid="{00000000-0005-0000-0000-00004F6A0000}"/>
    <cellStyle name="Nota 4 2 7 5" xfId="3171" xr:uid="{00000000-0005-0000-0000-0000506A0000}"/>
    <cellStyle name="Nota 4 2 7 5 2" xfId="7717" xr:uid="{00000000-0005-0000-0000-0000516A0000}"/>
    <cellStyle name="Nota 4 2 7 5 2 2" xfId="16870" xr:uid="{00000000-0005-0000-0000-0000526A0000}"/>
    <cellStyle name="Nota 4 2 7 5 2 3" xfId="23851" xr:uid="{00000000-0005-0000-0000-0000536A0000}"/>
    <cellStyle name="Nota 4 2 7 5 2 4" xfId="30695" xr:uid="{00000000-0005-0000-0000-0000546A0000}"/>
    <cellStyle name="Nota 4 2 7 5 2 5" xfId="34645" xr:uid="{00000000-0005-0000-0000-0000556A0000}"/>
    <cellStyle name="Nota 4 2 7 5 2 6" xfId="38197" xr:uid="{00000000-0005-0000-0000-0000566A0000}"/>
    <cellStyle name="Nota 4 2 7 5 2 7" xfId="40155" xr:uid="{00000000-0005-0000-0000-0000576A0000}"/>
    <cellStyle name="Nota 4 2 7 5 3" xfId="12325" xr:uid="{00000000-0005-0000-0000-0000586A0000}"/>
    <cellStyle name="Nota 4 2 7 5 4" xfId="19328" xr:uid="{00000000-0005-0000-0000-0000596A0000}"/>
    <cellStyle name="Nota 4 2 7 5 5" xfId="28241" xr:uid="{00000000-0005-0000-0000-00005A6A0000}"/>
    <cellStyle name="Nota 4 2 7 5 6" xfId="29147" xr:uid="{00000000-0005-0000-0000-00005B6A0000}"/>
    <cellStyle name="Nota 4 2 7 5 7" xfId="22511" xr:uid="{00000000-0005-0000-0000-00005C6A0000}"/>
    <cellStyle name="Nota 4 2 7 5 8" xfId="33729" xr:uid="{00000000-0005-0000-0000-00005D6A0000}"/>
    <cellStyle name="Nota 4 2 7 5 9" xfId="37291" xr:uid="{00000000-0005-0000-0000-00005E6A0000}"/>
    <cellStyle name="Nota 4 2 7 6" xfId="7713" xr:uid="{00000000-0005-0000-0000-00005F6A0000}"/>
    <cellStyle name="Nota 4 2 7 6 2" xfId="16866" xr:uid="{00000000-0005-0000-0000-0000606A0000}"/>
    <cellStyle name="Nota 4 2 7 6 3" xfId="23847" xr:uid="{00000000-0005-0000-0000-0000616A0000}"/>
    <cellStyle name="Nota 4 2 7 6 4" xfId="30691" xr:uid="{00000000-0005-0000-0000-0000626A0000}"/>
    <cellStyle name="Nota 4 2 7 6 5" xfId="34641" xr:uid="{00000000-0005-0000-0000-0000636A0000}"/>
    <cellStyle name="Nota 4 2 7 6 6" xfId="38193" xr:uid="{00000000-0005-0000-0000-0000646A0000}"/>
    <cellStyle name="Nota 4 2 7 6 7" xfId="40151" xr:uid="{00000000-0005-0000-0000-0000656A0000}"/>
    <cellStyle name="Nota 4 2 7 7" xfId="10801" xr:uid="{00000000-0005-0000-0000-0000666A0000}"/>
    <cellStyle name="Nota 4 2 7 8" xfId="9771" xr:uid="{00000000-0005-0000-0000-0000676A0000}"/>
    <cellStyle name="Nota 4 2 7 9" xfId="28677" xr:uid="{00000000-0005-0000-0000-0000686A0000}"/>
    <cellStyle name="Nota 4 2 8" xfId="2475" xr:uid="{00000000-0005-0000-0000-0000696A0000}"/>
    <cellStyle name="Nota 4 2 8 2" xfId="7718" xr:uid="{00000000-0005-0000-0000-00006A6A0000}"/>
    <cellStyle name="Nota 4 2 8 2 2" xfId="16871" xr:uid="{00000000-0005-0000-0000-00006B6A0000}"/>
    <cellStyle name="Nota 4 2 8 2 3" xfId="23852" xr:uid="{00000000-0005-0000-0000-00006C6A0000}"/>
    <cellStyle name="Nota 4 2 8 2 4" xfId="30696" xr:uid="{00000000-0005-0000-0000-00006D6A0000}"/>
    <cellStyle name="Nota 4 2 8 2 5" xfId="34646" xr:uid="{00000000-0005-0000-0000-00006E6A0000}"/>
    <cellStyle name="Nota 4 2 8 2 6" xfId="38198" xr:uid="{00000000-0005-0000-0000-00006F6A0000}"/>
    <cellStyle name="Nota 4 2 8 2 7" xfId="40156" xr:uid="{00000000-0005-0000-0000-0000706A0000}"/>
    <cellStyle name="Nota 4 2 8 3" xfId="11629" xr:uid="{00000000-0005-0000-0000-0000716A0000}"/>
    <cellStyle name="Nota 4 2 8 4" xfId="18632" xr:uid="{00000000-0005-0000-0000-0000726A0000}"/>
    <cellStyle name="Nota 4 2 8 5" xfId="21345" xr:uid="{00000000-0005-0000-0000-0000736A0000}"/>
    <cellStyle name="Nota 4 2 8 6" xfId="26207" xr:uid="{00000000-0005-0000-0000-0000746A0000}"/>
    <cellStyle name="Nota 4 2 8 7" xfId="30094" xr:uid="{00000000-0005-0000-0000-0000756A0000}"/>
    <cellStyle name="Nota 4 2 8 8" xfId="34071" xr:uid="{00000000-0005-0000-0000-0000766A0000}"/>
    <cellStyle name="Nota 4 2 8 9" xfId="37633" xr:uid="{00000000-0005-0000-0000-0000776A0000}"/>
    <cellStyle name="Nota 4 2 9" xfId="3053" xr:uid="{00000000-0005-0000-0000-0000786A0000}"/>
    <cellStyle name="Nota 4 2 9 2" xfId="7719" xr:uid="{00000000-0005-0000-0000-0000796A0000}"/>
    <cellStyle name="Nota 4 2 9 2 2" xfId="16872" xr:uid="{00000000-0005-0000-0000-00007A6A0000}"/>
    <cellStyle name="Nota 4 2 9 2 3" xfId="23853" xr:uid="{00000000-0005-0000-0000-00007B6A0000}"/>
    <cellStyle name="Nota 4 2 9 2 4" xfId="30697" xr:uid="{00000000-0005-0000-0000-00007C6A0000}"/>
    <cellStyle name="Nota 4 2 9 2 5" xfId="34647" xr:uid="{00000000-0005-0000-0000-00007D6A0000}"/>
    <cellStyle name="Nota 4 2 9 2 6" xfId="38199" xr:uid="{00000000-0005-0000-0000-00007E6A0000}"/>
    <cellStyle name="Nota 4 2 9 2 7" xfId="40157" xr:uid="{00000000-0005-0000-0000-00007F6A0000}"/>
    <cellStyle name="Nota 4 2 9 3" xfId="12207" xr:uid="{00000000-0005-0000-0000-0000806A0000}"/>
    <cellStyle name="Nota 4 2 9 4" xfId="19210" xr:uid="{00000000-0005-0000-0000-0000816A0000}"/>
    <cellStyle name="Nota 4 2 9 5" xfId="18112" xr:uid="{00000000-0005-0000-0000-0000826A0000}"/>
    <cellStyle name="Nota 4 2 9 6" xfId="28775" xr:uid="{00000000-0005-0000-0000-0000836A0000}"/>
    <cellStyle name="Nota 4 2 9 7" xfId="29805" xr:uid="{00000000-0005-0000-0000-0000846A0000}"/>
    <cellStyle name="Nota 4 2 9 8" xfId="33782" xr:uid="{00000000-0005-0000-0000-0000856A0000}"/>
    <cellStyle name="Nota 4 2 9 9" xfId="37344" xr:uid="{00000000-0005-0000-0000-0000866A0000}"/>
    <cellStyle name="Nota 4 20" xfId="35159" xr:uid="{00000000-0005-0000-0000-0000876A0000}"/>
    <cellStyle name="Nota 4 21" xfId="38437" xr:uid="{00000000-0005-0000-0000-0000886A0000}"/>
    <cellStyle name="Nota 4 3" xfId="750" xr:uid="{00000000-0005-0000-0000-0000896A0000}"/>
    <cellStyle name="Nota 4 3 10" xfId="3790" xr:uid="{00000000-0005-0000-0000-00008A6A0000}"/>
    <cellStyle name="Nota 4 3 10 2" xfId="7721" xr:uid="{00000000-0005-0000-0000-00008B6A0000}"/>
    <cellStyle name="Nota 4 3 10 2 2" xfId="16874" xr:uid="{00000000-0005-0000-0000-00008C6A0000}"/>
    <cellStyle name="Nota 4 3 10 2 3" xfId="23855" xr:uid="{00000000-0005-0000-0000-00008D6A0000}"/>
    <cellStyle name="Nota 4 3 10 2 4" xfId="30699" xr:uid="{00000000-0005-0000-0000-00008E6A0000}"/>
    <cellStyle name="Nota 4 3 10 2 5" xfId="34649" xr:uid="{00000000-0005-0000-0000-00008F6A0000}"/>
    <cellStyle name="Nota 4 3 10 2 6" xfId="38201" xr:uid="{00000000-0005-0000-0000-0000906A0000}"/>
    <cellStyle name="Nota 4 3 10 2 7" xfId="40159" xr:uid="{00000000-0005-0000-0000-0000916A0000}"/>
    <cellStyle name="Nota 4 3 10 3" xfId="12944" xr:uid="{00000000-0005-0000-0000-0000926A0000}"/>
    <cellStyle name="Nota 4 3 10 4" xfId="19943" xr:uid="{00000000-0005-0000-0000-0000936A0000}"/>
    <cellStyle name="Nota 4 3 10 5" xfId="27935" xr:uid="{00000000-0005-0000-0000-0000946A0000}"/>
    <cellStyle name="Nota 4 3 10 6" xfId="28818" xr:uid="{00000000-0005-0000-0000-0000956A0000}"/>
    <cellStyle name="Nota 4 3 10 7" xfId="27305" xr:uid="{00000000-0005-0000-0000-0000966A0000}"/>
    <cellStyle name="Nota 4 3 10 8" xfId="33512" xr:uid="{00000000-0005-0000-0000-0000976A0000}"/>
    <cellStyle name="Nota 4 3 10 9" xfId="37180" xr:uid="{00000000-0005-0000-0000-0000986A0000}"/>
    <cellStyle name="Nota 4 3 11" xfId="3789" xr:uid="{00000000-0005-0000-0000-0000996A0000}"/>
    <cellStyle name="Nota 4 3 11 2" xfId="7722" xr:uid="{00000000-0005-0000-0000-00009A6A0000}"/>
    <cellStyle name="Nota 4 3 11 2 2" xfId="16875" xr:uid="{00000000-0005-0000-0000-00009B6A0000}"/>
    <cellStyle name="Nota 4 3 11 2 3" xfId="23856" xr:uid="{00000000-0005-0000-0000-00009C6A0000}"/>
    <cellStyle name="Nota 4 3 11 2 4" xfId="30700" xr:uid="{00000000-0005-0000-0000-00009D6A0000}"/>
    <cellStyle name="Nota 4 3 11 2 5" xfId="34650" xr:uid="{00000000-0005-0000-0000-00009E6A0000}"/>
    <cellStyle name="Nota 4 3 11 2 6" xfId="38202" xr:uid="{00000000-0005-0000-0000-00009F6A0000}"/>
    <cellStyle name="Nota 4 3 11 2 7" xfId="40160" xr:uid="{00000000-0005-0000-0000-0000A06A0000}"/>
    <cellStyle name="Nota 4 3 11 3" xfId="12943" xr:uid="{00000000-0005-0000-0000-0000A16A0000}"/>
    <cellStyle name="Nota 4 3 11 4" xfId="19942" xr:uid="{00000000-0005-0000-0000-0000A26A0000}"/>
    <cellStyle name="Nota 4 3 11 5" xfId="17791" xr:uid="{00000000-0005-0000-0000-0000A36A0000}"/>
    <cellStyle name="Nota 4 3 11 6" xfId="26587" xr:uid="{00000000-0005-0000-0000-0000A46A0000}"/>
    <cellStyle name="Nota 4 3 11 7" xfId="28895" xr:uid="{00000000-0005-0000-0000-0000A56A0000}"/>
    <cellStyle name="Nota 4 3 11 8" xfId="31645" xr:uid="{00000000-0005-0000-0000-0000A66A0000}"/>
    <cellStyle name="Nota 4 3 11 9" xfId="35325" xr:uid="{00000000-0005-0000-0000-0000A76A0000}"/>
    <cellStyle name="Nota 4 3 12" xfId="7720" xr:uid="{00000000-0005-0000-0000-0000A86A0000}"/>
    <cellStyle name="Nota 4 3 12 2" xfId="16873" xr:uid="{00000000-0005-0000-0000-0000A96A0000}"/>
    <cellStyle name="Nota 4 3 12 3" xfId="23854" xr:uid="{00000000-0005-0000-0000-0000AA6A0000}"/>
    <cellStyle name="Nota 4 3 12 4" xfId="30698" xr:uid="{00000000-0005-0000-0000-0000AB6A0000}"/>
    <cellStyle name="Nota 4 3 12 5" xfId="34648" xr:uid="{00000000-0005-0000-0000-0000AC6A0000}"/>
    <cellStyle name="Nota 4 3 12 6" xfId="38200" xr:uid="{00000000-0005-0000-0000-0000AD6A0000}"/>
    <cellStyle name="Nota 4 3 12 7" xfId="40158" xr:uid="{00000000-0005-0000-0000-0000AE6A0000}"/>
    <cellStyle name="Nota 4 3 13" xfId="9907" xr:uid="{00000000-0005-0000-0000-0000AF6A0000}"/>
    <cellStyle name="Nota 4 3 14" xfId="17524" xr:uid="{00000000-0005-0000-0000-0000B06A0000}"/>
    <cellStyle name="Nota 4 3 15" xfId="29114" xr:uid="{00000000-0005-0000-0000-0000B16A0000}"/>
    <cellStyle name="Nota 4 3 16" xfId="25695" xr:uid="{00000000-0005-0000-0000-0000B26A0000}"/>
    <cellStyle name="Nota 4 3 17" xfId="31446" xr:uid="{00000000-0005-0000-0000-0000B36A0000}"/>
    <cellStyle name="Nota 4 3 18" xfId="35157" xr:uid="{00000000-0005-0000-0000-0000B46A0000}"/>
    <cellStyle name="Nota 4 3 19" xfId="38435" xr:uid="{00000000-0005-0000-0000-0000B56A0000}"/>
    <cellStyle name="Nota 4 3 2" xfId="2255" xr:uid="{00000000-0005-0000-0000-0000B66A0000}"/>
    <cellStyle name="Nota 4 3 2 10" xfId="17889" xr:uid="{00000000-0005-0000-0000-0000B76A0000}"/>
    <cellStyle name="Nota 4 3 2 11" xfId="19763" xr:uid="{00000000-0005-0000-0000-0000B86A0000}"/>
    <cellStyle name="Nota 4 3 2 12" xfId="30203" xr:uid="{00000000-0005-0000-0000-0000B96A0000}"/>
    <cellStyle name="Nota 4 3 2 13" xfId="34178" xr:uid="{00000000-0005-0000-0000-0000BA6A0000}"/>
    <cellStyle name="Nota 4 3 2 14" xfId="37740" xr:uid="{00000000-0005-0000-0000-0000BB6A0000}"/>
    <cellStyle name="Nota 4 3 2 2" xfId="2655" xr:uid="{00000000-0005-0000-0000-0000BC6A0000}"/>
    <cellStyle name="Nota 4 3 2 2 2" xfId="7724" xr:uid="{00000000-0005-0000-0000-0000BD6A0000}"/>
    <cellStyle name="Nota 4 3 2 2 2 2" xfId="16877" xr:uid="{00000000-0005-0000-0000-0000BE6A0000}"/>
    <cellStyle name="Nota 4 3 2 2 2 3" xfId="23858" xr:uid="{00000000-0005-0000-0000-0000BF6A0000}"/>
    <cellStyle name="Nota 4 3 2 2 2 4" xfId="30702" xr:uid="{00000000-0005-0000-0000-0000C06A0000}"/>
    <cellStyle name="Nota 4 3 2 2 2 5" xfId="34652" xr:uid="{00000000-0005-0000-0000-0000C16A0000}"/>
    <cellStyle name="Nota 4 3 2 2 2 6" xfId="38204" xr:uid="{00000000-0005-0000-0000-0000C26A0000}"/>
    <cellStyle name="Nota 4 3 2 2 2 7" xfId="40162" xr:uid="{00000000-0005-0000-0000-0000C36A0000}"/>
    <cellStyle name="Nota 4 3 2 2 3" xfId="11809" xr:uid="{00000000-0005-0000-0000-0000C46A0000}"/>
    <cellStyle name="Nota 4 3 2 2 4" xfId="18812" xr:uid="{00000000-0005-0000-0000-0000C56A0000}"/>
    <cellStyle name="Nota 4 3 2 2 5" xfId="22942" xr:uid="{00000000-0005-0000-0000-0000C66A0000}"/>
    <cellStyle name="Nota 4 3 2 2 6" xfId="22645" xr:uid="{00000000-0005-0000-0000-0000C76A0000}"/>
    <cellStyle name="Nota 4 3 2 2 7" xfId="30002" xr:uid="{00000000-0005-0000-0000-0000C86A0000}"/>
    <cellStyle name="Nota 4 3 2 2 8" xfId="30888" xr:uid="{00000000-0005-0000-0000-0000C96A0000}"/>
    <cellStyle name="Nota 4 3 2 2 9" xfId="24833" xr:uid="{00000000-0005-0000-0000-0000CA6A0000}"/>
    <cellStyle name="Nota 4 3 2 3" xfId="3937" xr:uid="{00000000-0005-0000-0000-0000CB6A0000}"/>
    <cellStyle name="Nota 4 3 2 3 2" xfId="7725" xr:uid="{00000000-0005-0000-0000-0000CC6A0000}"/>
    <cellStyle name="Nota 4 3 2 3 2 2" xfId="16878" xr:uid="{00000000-0005-0000-0000-0000CD6A0000}"/>
    <cellStyle name="Nota 4 3 2 3 2 3" xfId="23859" xr:uid="{00000000-0005-0000-0000-0000CE6A0000}"/>
    <cellStyle name="Nota 4 3 2 3 2 4" xfId="30703" xr:uid="{00000000-0005-0000-0000-0000CF6A0000}"/>
    <cellStyle name="Nota 4 3 2 3 2 5" xfId="34653" xr:uid="{00000000-0005-0000-0000-0000D06A0000}"/>
    <cellStyle name="Nota 4 3 2 3 2 6" xfId="38205" xr:uid="{00000000-0005-0000-0000-0000D16A0000}"/>
    <cellStyle name="Nota 4 3 2 3 2 7" xfId="40163" xr:uid="{00000000-0005-0000-0000-0000D26A0000}"/>
    <cellStyle name="Nota 4 3 2 3 3" xfId="13091" xr:uid="{00000000-0005-0000-0000-0000D36A0000}"/>
    <cellStyle name="Nota 4 3 2 3 4" xfId="20089" xr:uid="{00000000-0005-0000-0000-0000D46A0000}"/>
    <cellStyle name="Nota 4 3 2 3 5" xfId="27859" xr:uid="{00000000-0005-0000-0000-0000D56A0000}"/>
    <cellStyle name="Nota 4 3 2 3 6" xfId="9233" xr:uid="{00000000-0005-0000-0000-0000D66A0000}"/>
    <cellStyle name="Nota 4 3 2 3 7" xfId="17596" xr:uid="{00000000-0005-0000-0000-0000D76A0000}"/>
    <cellStyle name="Nota 4 3 2 3 8" xfId="33458" xr:uid="{00000000-0005-0000-0000-0000D86A0000}"/>
    <cellStyle name="Nota 4 3 2 3 9" xfId="37132" xr:uid="{00000000-0005-0000-0000-0000D96A0000}"/>
    <cellStyle name="Nota 4 3 2 4" xfId="4375" xr:uid="{00000000-0005-0000-0000-0000DA6A0000}"/>
    <cellStyle name="Nota 4 3 2 4 2" xfId="7726" xr:uid="{00000000-0005-0000-0000-0000DB6A0000}"/>
    <cellStyle name="Nota 4 3 2 4 2 2" xfId="16879" xr:uid="{00000000-0005-0000-0000-0000DC6A0000}"/>
    <cellStyle name="Nota 4 3 2 4 2 3" xfId="23860" xr:uid="{00000000-0005-0000-0000-0000DD6A0000}"/>
    <cellStyle name="Nota 4 3 2 4 2 4" xfId="30704" xr:uid="{00000000-0005-0000-0000-0000DE6A0000}"/>
    <cellStyle name="Nota 4 3 2 4 2 5" xfId="34654" xr:uid="{00000000-0005-0000-0000-0000DF6A0000}"/>
    <cellStyle name="Nota 4 3 2 4 2 6" xfId="38206" xr:uid="{00000000-0005-0000-0000-0000E06A0000}"/>
    <cellStyle name="Nota 4 3 2 4 2 7" xfId="40164" xr:uid="{00000000-0005-0000-0000-0000E16A0000}"/>
    <cellStyle name="Nota 4 3 2 4 3" xfId="13529" xr:uid="{00000000-0005-0000-0000-0000E26A0000}"/>
    <cellStyle name="Nota 4 3 2 4 4" xfId="20527" xr:uid="{00000000-0005-0000-0000-0000E36A0000}"/>
    <cellStyle name="Nota 4 3 2 4 5" xfId="24741" xr:uid="{00000000-0005-0000-0000-0000E46A0000}"/>
    <cellStyle name="Nota 4 3 2 4 6" xfId="28154" xr:uid="{00000000-0005-0000-0000-0000E56A0000}"/>
    <cellStyle name="Nota 4 3 2 4 7" xfId="25585" xr:uid="{00000000-0005-0000-0000-0000E66A0000}"/>
    <cellStyle name="Nota 4 3 2 4 8" xfId="31729" xr:uid="{00000000-0005-0000-0000-0000E76A0000}"/>
    <cellStyle name="Nota 4 3 2 4 9" xfId="35409" xr:uid="{00000000-0005-0000-0000-0000E86A0000}"/>
    <cellStyle name="Nota 4 3 2 5" xfId="4629" xr:uid="{00000000-0005-0000-0000-0000E96A0000}"/>
    <cellStyle name="Nota 4 3 2 5 2" xfId="7727" xr:uid="{00000000-0005-0000-0000-0000EA6A0000}"/>
    <cellStyle name="Nota 4 3 2 5 2 2" xfId="16880" xr:uid="{00000000-0005-0000-0000-0000EB6A0000}"/>
    <cellStyle name="Nota 4 3 2 5 2 3" xfId="23861" xr:uid="{00000000-0005-0000-0000-0000EC6A0000}"/>
    <cellStyle name="Nota 4 3 2 5 2 4" xfId="30705" xr:uid="{00000000-0005-0000-0000-0000ED6A0000}"/>
    <cellStyle name="Nota 4 3 2 5 2 5" xfId="34655" xr:uid="{00000000-0005-0000-0000-0000EE6A0000}"/>
    <cellStyle name="Nota 4 3 2 5 2 6" xfId="38207" xr:uid="{00000000-0005-0000-0000-0000EF6A0000}"/>
    <cellStyle name="Nota 4 3 2 5 2 7" xfId="40165" xr:uid="{00000000-0005-0000-0000-0000F06A0000}"/>
    <cellStyle name="Nota 4 3 2 5 3" xfId="13783" xr:uid="{00000000-0005-0000-0000-0000F16A0000}"/>
    <cellStyle name="Nota 4 3 2 5 4" xfId="20781" xr:uid="{00000000-0005-0000-0000-0000F26A0000}"/>
    <cellStyle name="Nota 4 3 2 5 5" xfId="24767" xr:uid="{00000000-0005-0000-0000-0000F36A0000}"/>
    <cellStyle name="Nota 4 3 2 5 6" xfId="29257" xr:uid="{00000000-0005-0000-0000-0000F46A0000}"/>
    <cellStyle name="Nota 4 3 2 5 7" xfId="22833" xr:uid="{00000000-0005-0000-0000-0000F56A0000}"/>
    <cellStyle name="Nota 4 3 2 5 8" xfId="26548" xr:uid="{00000000-0005-0000-0000-0000F66A0000}"/>
    <cellStyle name="Nota 4 3 2 5 9" xfId="29081" xr:uid="{00000000-0005-0000-0000-0000F76A0000}"/>
    <cellStyle name="Nota 4 3 2 6" xfId="4875" xr:uid="{00000000-0005-0000-0000-0000F86A0000}"/>
    <cellStyle name="Nota 4 3 2 6 2" xfId="7728" xr:uid="{00000000-0005-0000-0000-0000F96A0000}"/>
    <cellStyle name="Nota 4 3 2 6 2 2" xfId="16881" xr:uid="{00000000-0005-0000-0000-0000FA6A0000}"/>
    <cellStyle name="Nota 4 3 2 6 2 3" xfId="23862" xr:uid="{00000000-0005-0000-0000-0000FB6A0000}"/>
    <cellStyle name="Nota 4 3 2 6 2 4" xfId="30706" xr:uid="{00000000-0005-0000-0000-0000FC6A0000}"/>
    <cellStyle name="Nota 4 3 2 6 2 5" xfId="34656" xr:uid="{00000000-0005-0000-0000-0000FD6A0000}"/>
    <cellStyle name="Nota 4 3 2 6 2 6" xfId="38208" xr:uid="{00000000-0005-0000-0000-0000FE6A0000}"/>
    <cellStyle name="Nota 4 3 2 6 2 7" xfId="40166" xr:uid="{00000000-0005-0000-0000-0000FF6A0000}"/>
    <cellStyle name="Nota 4 3 2 6 3" xfId="14029" xr:uid="{00000000-0005-0000-0000-0000006B0000}"/>
    <cellStyle name="Nota 4 3 2 6 4" xfId="21027" xr:uid="{00000000-0005-0000-0000-0000016B0000}"/>
    <cellStyle name="Nota 4 3 2 6 5" xfId="27401" xr:uid="{00000000-0005-0000-0000-0000026B0000}"/>
    <cellStyle name="Nota 4 3 2 6 6" xfId="22587" xr:uid="{00000000-0005-0000-0000-0000036B0000}"/>
    <cellStyle name="Nota 4 3 2 6 7" xfId="9288" xr:uid="{00000000-0005-0000-0000-0000046B0000}"/>
    <cellStyle name="Nota 4 3 2 6 8" xfId="35599" xr:uid="{00000000-0005-0000-0000-0000056B0000}"/>
    <cellStyle name="Nota 4 3 2 6 9" xfId="38510" xr:uid="{00000000-0005-0000-0000-0000066B0000}"/>
    <cellStyle name="Nota 4 3 2 7" xfId="7723" xr:uid="{00000000-0005-0000-0000-0000076B0000}"/>
    <cellStyle name="Nota 4 3 2 7 2" xfId="16876" xr:uid="{00000000-0005-0000-0000-0000086B0000}"/>
    <cellStyle name="Nota 4 3 2 7 3" xfId="23857" xr:uid="{00000000-0005-0000-0000-0000096B0000}"/>
    <cellStyle name="Nota 4 3 2 7 4" xfId="30701" xr:uid="{00000000-0005-0000-0000-00000A6B0000}"/>
    <cellStyle name="Nota 4 3 2 7 5" xfId="34651" xr:uid="{00000000-0005-0000-0000-00000B6B0000}"/>
    <cellStyle name="Nota 4 3 2 7 6" xfId="38203" xr:uid="{00000000-0005-0000-0000-00000C6B0000}"/>
    <cellStyle name="Nota 4 3 2 7 7" xfId="40161" xr:uid="{00000000-0005-0000-0000-00000D6B0000}"/>
    <cellStyle name="Nota 4 3 2 8" xfId="11409" xr:uid="{00000000-0005-0000-0000-00000E6B0000}"/>
    <cellStyle name="Nota 4 3 2 9" xfId="18412" xr:uid="{00000000-0005-0000-0000-00000F6B0000}"/>
    <cellStyle name="Nota 4 3 3" xfId="2115" xr:uid="{00000000-0005-0000-0000-0000106B0000}"/>
    <cellStyle name="Nota 4 3 3 10" xfId="28446" xr:uid="{00000000-0005-0000-0000-0000116B0000}"/>
    <cellStyle name="Nota 4 3 3 11" xfId="17101" xr:uid="{00000000-0005-0000-0000-0000126B0000}"/>
    <cellStyle name="Nota 4 3 3 12" xfId="31911" xr:uid="{00000000-0005-0000-0000-0000136B0000}"/>
    <cellStyle name="Nota 4 3 3 13" xfId="29613" xr:uid="{00000000-0005-0000-0000-0000146B0000}"/>
    <cellStyle name="Nota 4 3 3 14" xfId="33600" xr:uid="{00000000-0005-0000-0000-0000156B0000}"/>
    <cellStyle name="Nota 4 3 3 2" xfId="2599" xr:uid="{00000000-0005-0000-0000-0000166B0000}"/>
    <cellStyle name="Nota 4 3 3 2 2" xfId="7730" xr:uid="{00000000-0005-0000-0000-0000176B0000}"/>
    <cellStyle name="Nota 4 3 3 2 2 2" xfId="16883" xr:uid="{00000000-0005-0000-0000-0000186B0000}"/>
    <cellStyle name="Nota 4 3 3 2 2 3" xfId="23864" xr:uid="{00000000-0005-0000-0000-0000196B0000}"/>
    <cellStyle name="Nota 4 3 3 2 2 4" xfId="30708" xr:uid="{00000000-0005-0000-0000-00001A6B0000}"/>
    <cellStyle name="Nota 4 3 3 2 2 5" xfId="34658" xr:uid="{00000000-0005-0000-0000-00001B6B0000}"/>
    <cellStyle name="Nota 4 3 3 2 2 6" xfId="38210" xr:uid="{00000000-0005-0000-0000-00001C6B0000}"/>
    <cellStyle name="Nota 4 3 3 2 2 7" xfId="40168" xr:uid="{00000000-0005-0000-0000-00001D6B0000}"/>
    <cellStyle name="Nota 4 3 3 2 3" xfId="11753" xr:uid="{00000000-0005-0000-0000-00001E6B0000}"/>
    <cellStyle name="Nota 4 3 3 2 4" xfId="18756" xr:uid="{00000000-0005-0000-0000-00001F6B0000}"/>
    <cellStyle name="Nota 4 3 3 2 5" xfId="18051" xr:uid="{00000000-0005-0000-0000-0000206B0000}"/>
    <cellStyle name="Nota 4 3 3 2 6" xfId="26268" xr:uid="{00000000-0005-0000-0000-0000216B0000}"/>
    <cellStyle name="Nota 4 3 3 2 7" xfId="30033" xr:uid="{00000000-0005-0000-0000-0000226B0000}"/>
    <cellStyle name="Nota 4 3 3 2 8" xfId="34010" xr:uid="{00000000-0005-0000-0000-0000236B0000}"/>
    <cellStyle name="Nota 4 3 3 2 9" xfId="37572" xr:uid="{00000000-0005-0000-0000-0000246B0000}"/>
    <cellStyle name="Nota 4 3 3 3" xfId="3846" xr:uid="{00000000-0005-0000-0000-0000256B0000}"/>
    <cellStyle name="Nota 4 3 3 3 2" xfId="7731" xr:uid="{00000000-0005-0000-0000-0000266B0000}"/>
    <cellStyle name="Nota 4 3 3 3 2 2" xfId="16884" xr:uid="{00000000-0005-0000-0000-0000276B0000}"/>
    <cellStyle name="Nota 4 3 3 3 2 3" xfId="23865" xr:uid="{00000000-0005-0000-0000-0000286B0000}"/>
    <cellStyle name="Nota 4 3 3 3 2 4" xfId="30709" xr:uid="{00000000-0005-0000-0000-0000296B0000}"/>
    <cellStyle name="Nota 4 3 3 3 2 5" xfId="34659" xr:uid="{00000000-0005-0000-0000-00002A6B0000}"/>
    <cellStyle name="Nota 4 3 3 3 2 6" xfId="38211" xr:uid="{00000000-0005-0000-0000-00002B6B0000}"/>
    <cellStyle name="Nota 4 3 3 3 2 7" xfId="40169" xr:uid="{00000000-0005-0000-0000-00002C6B0000}"/>
    <cellStyle name="Nota 4 3 3 3 3" xfId="13000" xr:uid="{00000000-0005-0000-0000-00002D6B0000}"/>
    <cellStyle name="Nota 4 3 3 3 4" xfId="19999" xr:uid="{00000000-0005-0000-0000-00002E6B0000}"/>
    <cellStyle name="Nota 4 3 3 3 5" xfId="27907" xr:uid="{00000000-0005-0000-0000-00002F6B0000}"/>
    <cellStyle name="Nota 4 3 3 3 6" xfId="23313" xr:uid="{00000000-0005-0000-0000-0000306B0000}"/>
    <cellStyle name="Nota 4 3 3 3 7" xfId="28905" xr:uid="{00000000-0005-0000-0000-0000316B0000}"/>
    <cellStyle name="Nota 4 3 3 3 8" xfId="26543" xr:uid="{00000000-0005-0000-0000-0000326B0000}"/>
    <cellStyle name="Nota 4 3 3 3 9" xfId="35023" xr:uid="{00000000-0005-0000-0000-0000336B0000}"/>
    <cellStyle name="Nota 4 3 3 4" xfId="4314" xr:uid="{00000000-0005-0000-0000-0000346B0000}"/>
    <cellStyle name="Nota 4 3 3 4 2" xfId="7732" xr:uid="{00000000-0005-0000-0000-0000356B0000}"/>
    <cellStyle name="Nota 4 3 3 4 2 2" xfId="16885" xr:uid="{00000000-0005-0000-0000-0000366B0000}"/>
    <cellStyle name="Nota 4 3 3 4 2 3" xfId="23866" xr:uid="{00000000-0005-0000-0000-0000376B0000}"/>
    <cellStyle name="Nota 4 3 3 4 2 4" xfId="30710" xr:uid="{00000000-0005-0000-0000-0000386B0000}"/>
    <cellStyle name="Nota 4 3 3 4 2 5" xfId="34660" xr:uid="{00000000-0005-0000-0000-0000396B0000}"/>
    <cellStyle name="Nota 4 3 3 4 2 6" xfId="38212" xr:uid="{00000000-0005-0000-0000-00003A6B0000}"/>
    <cellStyle name="Nota 4 3 3 4 2 7" xfId="40170" xr:uid="{00000000-0005-0000-0000-00003B6B0000}"/>
    <cellStyle name="Nota 4 3 3 4 3" xfId="13468" xr:uid="{00000000-0005-0000-0000-00003C6B0000}"/>
    <cellStyle name="Nota 4 3 3 4 4" xfId="20466" xr:uid="{00000000-0005-0000-0000-00003D6B0000}"/>
    <cellStyle name="Nota 4 3 3 4 5" xfId="27675" xr:uid="{00000000-0005-0000-0000-00003E6B0000}"/>
    <cellStyle name="Nota 4 3 3 4 6" xfId="28578" xr:uid="{00000000-0005-0000-0000-00003F6B0000}"/>
    <cellStyle name="Nota 4 3 3 4 7" xfId="23098" xr:uid="{00000000-0005-0000-0000-0000406B0000}"/>
    <cellStyle name="Nota 4 3 3 4 8" xfId="25950" xr:uid="{00000000-0005-0000-0000-0000416B0000}"/>
    <cellStyle name="Nota 4 3 3 4 9" xfId="22611" xr:uid="{00000000-0005-0000-0000-0000426B0000}"/>
    <cellStyle name="Nota 4 3 3 5" xfId="4581" xr:uid="{00000000-0005-0000-0000-0000436B0000}"/>
    <cellStyle name="Nota 4 3 3 5 2" xfId="7733" xr:uid="{00000000-0005-0000-0000-0000446B0000}"/>
    <cellStyle name="Nota 4 3 3 5 2 2" xfId="16886" xr:uid="{00000000-0005-0000-0000-0000456B0000}"/>
    <cellStyle name="Nota 4 3 3 5 2 3" xfId="23867" xr:uid="{00000000-0005-0000-0000-0000466B0000}"/>
    <cellStyle name="Nota 4 3 3 5 2 4" xfId="30711" xr:uid="{00000000-0005-0000-0000-0000476B0000}"/>
    <cellStyle name="Nota 4 3 3 5 2 5" xfId="34661" xr:uid="{00000000-0005-0000-0000-0000486B0000}"/>
    <cellStyle name="Nota 4 3 3 5 2 6" xfId="38213" xr:uid="{00000000-0005-0000-0000-0000496B0000}"/>
    <cellStyle name="Nota 4 3 3 5 2 7" xfId="40171" xr:uid="{00000000-0005-0000-0000-00004A6B0000}"/>
    <cellStyle name="Nota 4 3 3 5 3" xfId="13735" xr:uid="{00000000-0005-0000-0000-00004B6B0000}"/>
    <cellStyle name="Nota 4 3 3 5 4" xfId="20733" xr:uid="{00000000-0005-0000-0000-00004C6B0000}"/>
    <cellStyle name="Nota 4 3 3 5 5" xfId="27539" xr:uid="{00000000-0005-0000-0000-00004D6B0000}"/>
    <cellStyle name="Nota 4 3 3 5 6" xfId="24450" xr:uid="{00000000-0005-0000-0000-00004E6B0000}"/>
    <cellStyle name="Nota 4 3 3 5 7" xfId="26462" xr:uid="{00000000-0005-0000-0000-00004F6B0000}"/>
    <cellStyle name="Nota 4 3 3 5 8" xfId="31178" xr:uid="{00000000-0005-0000-0000-0000506B0000}"/>
    <cellStyle name="Nota 4 3 3 5 9" xfId="35050" xr:uid="{00000000-0005-0000-0000-0000516B0000}"/>
    <cellStyle name="Nota 4 3 3 6" xfId="4831" xr:uid="{00000000-0005-0000-0000-0000526B0000}"/>
    <cellStyle name="Nota 4 3 3 6 2" xfId="7734" xr:uid="{00000000-0005-0000-0000-0000536B0000}"/>
    <cellStyle name="Nota 4 3 3 6 2 2" xfId="16887" xr:uid="{00000000-0005-0000-0000-0000546B0000}"/>
    <cellStyle name="Nota 4 3 3 6 2 3" xfId="23868" xr:uid="{00000000-0005-0000-0000-0000556B0000}"/>
    <cellStyle name="Nota 4 3 3 6 2 4" xfId="30712" xr:uid="{00000000-0005-0000-0000-0000566B0000}"/>
    <cellStyle name="Nota 4 3 3 6 2 5" xfId="34662" xr:uid="{00000000-0005-0000-0000-0000576B0000}"/>
    <cellStyle name="Nota 4 3 3 6 2 6" xfId="38214" xr:uid="{00000000-0005-0000-0000-0000586B0000}"/>
    <cellStyle name="Nota 4 3 3 6 2 7" xfId="40172" xr:uid="{00000000-0005-0000-0000-0000596B0000}"/>
    <cellStyle name="Nota 4 3 3 6 3" xfId="13985" xr:uid="{00000000-0005-0000-0000-00005A6B0000}"/>
    <cellStyle name="Nota 4 3 3 6 4" xfId="20983" xr:uid="{00000000-0005-0000-0000-00005B6B0000}"/>
    <cellStyle name="Nota 4 3 3 6 5" xfId="27422" xr:uid="{00000000-0005-0000-0000-00005C6B0000}"/>
    <cellStyle name="Nota 4 3 3 6 6" xfId="26764" xr:uid="{00000000-0005-0000-0000-00005D6B0000}"/>
    <cellStyle name="Nota 4 3 3 6 7" xfId="17455" xr:uid="{00000000-0005-0000-0000-00005E6B0000}"/>
    <cellStyle name="Nota 4 3 3 6 8" xfId="25797" xr:uid="{00000000-0005-0000-0000-00005F6B0000}"/>
    <cellStyle name="Nota 4 3 3 6 9" xfId="24509" xr:uid="{00000000-0005-0000-0000-0000606B0000}"/>
    <cellStyle name="Nota 4 3 3 7" xfId="7729" xr:uid="{00000000-0005-0000-0000-0000616B0000}"/>
    <cellStyle name="Nota 4 3 3 7 2" xfId="16882" xr:uid="{00000000-0005-0000-0000-0000626B0000}"/>
    <cellStyle name="Nota 4 3 3 7 3" xfId="23863" xr:uid="{00000000-0005-0000-0000-0000636B0000}"/>
    <cellStyle name="Nota 4 3 3 7 4" xfId="30707" xr:uid="{00000000-0005-0000-0000-0000646B0000}"/>
    <cellStyle name="Nota 4 3 3 7 5" xfId="34657" xr:uid="{00000000-0005-0000-0000-0000656B0000}"/>
    <cellStyle name="Nota 4 3 3 7 6" xfId="38209" xr:uid="{00000000-0005-0000-0000-0000666B0000}"/>
    <cellStyle name="Nota 4 3 3 7 7" xfId="40167" xr:uid="{00000000-0005-0000-0000-0000676B0000}"/>
    <cellStyle name="Nota 4 3 3 8" xfId="11269" xr:uid="{00000000-0005-0000-0000-0000686B0000}"/>
    <cellStyle name="Nota 4 3 3 9" xfId="9177" xr:uid="{00000000-0005-0000-0000-0000696B0000}"/>
    <cellStyle name="Nota 4 3 4" xfId="2239" xr:uid="{00000000-0005-0000-0000-00006A6B0000}"/>
    <cellStyle name="Nota 4 3 4 10" xfId="23054" xr:uid="{00000000-0005-0000-0000-00006B6B0000}"/>
    <cellStyle name="Nota 4 3 4 11" xfId="25209" xr:uid="{00000000-0005-0000-0000-00006C6B0000}"/>
    <cellStyle name="Nota 4 3 4 12" xfId="25934" xr:uid="{00000000-0005-0000-0000-00006D6B0000}"/>
    <cellStyle name="Nota 4 3 4 13" xfId="31066" xr:uid="{00000000-0005-0000-0000-00006E6B0000}"/>
    <cellStyle name="Nota 4 3 4 14" xfId="34949" xr:uid="{00000000-0005-0000-0000-00006F6B0000}"/>
    <cellStyle name="Nota 4 3 4 2" xfId="2639" xr:uid="{00000000-0005-0000-0000-0000706B0000}"/>
    <cellStyle name="Nota 4 3 4 2 2" xfId="7736" xr:uid="{00000000-0005-0000-0000-0000716B0000}"/>
    <cellStyle name="Nota 4 3 4 2 2 2" xfId="16889" xr:uid="{00000000-0005-0000-0000-0000726B0000}"/>
    <cellStyle name="Nota 4 3 4 2 2 3" xfId="23870" xr:uid="{00000000-0005-0000-0000-0000736B0000}"/>
    <cellStyle name="Nota 4 3 4 2 2 4" xfId="30714" xr:uid="{00000000-0005-0000-0000-0000746B0000}"/>
    <cellStyle name="Nota 4 3 4 2 2 5" xfId="34664" xr:uid="{00000000-0005-0000-0000-0000756B0000}"/>
    <cellStyle name="Nota 4 3 4 2 2 6" xfId="38216" xr:uid="{00000000-0005-0000-0000-0000766B0000}"/>
    <cellStyle name="Nota 4 3 4 2 2 7" xfId="40174" xr:uid="{00000000-0005-0000-0000-0000776B0000}"/>
    <cellStyle name="Nota 4 3 4 2 3" xfId="11793" xr:uid="{00000000-0005-0000-0000-0000786B0000}"/>
    <cellStyle name="Nota 4 3 4 2 4" xfId="18796" xr:uid="{00000000-0005-0000-0000-0000796B0000}"/>
    <cellStyle name="Nota 4 3 4 2 5" xfId="25249" xr:uid="{00000000-0005-0000-0000-00007A6B0000}"/>
    <cellStyle name="Nota 4 3 4 2 6" xfId="26283" xr:uid="{00000000-0005-0000-0000-00007B6B0000}"/>
    <cellStyle name="Nota 4 3 4 2 7" xfId="25075" xr:uid="{00000000-0005-0000-0000-00007C6B0000}"/>
    <cellStyle name="Nota 4 3 4 2 8" xfId="29149" xr:uid="{00000000-0005-0000-0000-00007D6B0000}"/>
    <cellStyle name="Nota 4 3 4 2 9" xfId="25768" xr:uid="{00000000-0005-0000-0000-00007E6B0000}"/>
    <cellStyle name="Nota 4 3 4 3" xfId="3921" xr:uid="{00000000-0005-0000-0000-00007F6B0000}"/>
    <cellStyle name="Nota 4 3 4 3 2" xfId="7737" xr:uid="{00000000-0005-0000-0000-0000806B0000}"/>
    <cellStyle name="Nota 4 3 4 3 2 2" xfId="16890" xr:uid="{00000000-0005-0000-0000-0000816B0000}"/>
    <cellStyle name="Nota 4 3 4 3 2 3" xfId="23871" xr:uid="{00000000-0005-0000-0000-0000826B0000}"/>
    <cellStyle name="Nota 4 3 4 3 2 4" xfId="30715" xr:uid="{00000000-0005-0000-0000-0000836B0000}"/>
    <cellStyle name="Nota 4 3 4 3 2 5" xfId="34665" xr:uid="{00000000-0005-0000-0000-0000846B0000}"/>
    <cellStyle name="Nota 4 3 4 3 2 6" xfId="38217" xr:uid="{00000000-0005-0000-0000-0000856B0000}"/>
    <cellStyle name="Nota 4 3 4 3 2 7" xfId="40175" xr:uid="{00000000-0005-0000-0000-0000866B0000}"/>
    <cellStyle name="Nota 4 3 4 3 3" xfId="13075" xr:uid="{00000000-0005-0000-0000-0000876B0000}"/>
    <cellStyle name="Nota 4 3 4 3 4" xfId="20073" xr:uid="{00000000-0005-0000-0000-0000886B0000}"/>
    <cellStyle name="Nota 4 3 4 3 5" xfId="22669" xr:uid="{00000000-0005-0000-0000-0000896B0000}"/>
    <cellStyle name="Nota 4 3 4 3 6" xfId="22608" xr:uid="{00000000-0005-0000-0000-00008A6B0000}"/>
    <cellStyle name="Nota 4 3 4 3 7" xfId="17376" xr:uid="{00000000-0005-0000-0000-00008B6B0000}"/>
    <cellStyle name="Nota 4 3 4 3 8" xfId="33466" xr:uid="{00000000-0005-0000-0000-00008C6B0000}"/>
    <cellStyle name="Nota 4 3 4 3 9" xfId="37139" xr:uid="{00000000-0005-0000-0000-00008D6B0000}"/>
    <cellStyle name="Nota 4 3 4 4" xfId="4359" xr:uid="{00000000-0005-0000-0000-00008E6B0000}"/>
    <cellStyle name="Nota 4 3 4 4 2" xfId="7738" xr:uid="{00000000-0005-0000-0000-00008F6B0000}"/>
    <cellStyle name="Nota 4 3 4 4 2 2" xfId="16891" xr:uid="{00000000-0005-0000-0000-0000906B0000}"/>
    <cellStyle name="Nota 4 3 4 4 2 3" xfId="23872" xr:uid="{00000000-0005-0000-0000-0000916B0000}"/>
    <cellStyle name="Nota 4 3 4 4 2 4" xfId="30716" xr:uid="{00000000-0005-0000-0000-0000926B0000}"/>
    <cellStyle name="Nota 4 3 4 4 2 5" xfId="34666" xr:uid="{00000000-0005-0000-0000-0000936B0000}"/>
    <cellStyle name="Nota 4 3 4 4 2 6" xfId="38218" xr:uid="{00000000-0005-0000-0000-0000946B0000}"/>
    <cellStyle name="Nota 4 3 4 4 2 7" xfId="40176" xr:uid="{00000000-0005-0000-0000-0000956B0000}"/>
    <cellStyle name="Nota 4 3 4 4 3" xfId="13513" xr:uid="{00000000-0005-0000-0000-0000966B0000}"/>
    <cellStyle name="Nota 4 3 4 4 4" xfId="20511" xr:uid="{00000000-0005-0000-0000-0000976B0000}"/>
    <cellStyle name="Nota 4 3 4 4 5" xfId="24015" xr:uid="{00000000-0005-0000-0000-0000986B0000}"/>
    <cellStyle name="Nota 4 3 4 4 6" xfId="9331" xr:uid="{00000000-0005-0000-0000-0000996B0000}"/>
    <cellStyle name="Nota 4 3 4 4 7" xfId="28631" xr:uid="{00000000-0005-0000-0000-00009A6B0000}"/>
    <cellStyle name="Nota 4 3 4 4 8" xfId="35550" xr:uid="{00000000-0005-0000-0000-00009B6B0000}"/>
    <cellStyle name="Nota 4 3 4 4 9" xfId="38472" xr:uid="{00000000-0005-0000-0000-00009C6B0000}"/>
    <cellStyle name="Nota 4 3 4 5" xfId="4613" xr:uid="{00000000-0005-0000-0000-00009D6B0000}"/>
    <cellStyle name="Nota 4 3 4 5 2" xfId="7739" xr:uid="{00000000-0005-0000-0000-00009E6B0000}"/>
    <cellStyle name="Nota 4 3 4 5 2 2" xfId="16892" xr:uid="{00000000-0005-0000-0000-00009F6B0000}"/>
    <cellStyle name="Nota 4 3 4 5 2 3" xfId="23873" xr:uid="{00000000-0005-0000-0000-0000A06B0000}"/>
    <cellStyle name="Nota 4 3 4 5 2 4" xfId="30717" xr:uid="{00000000-0005-0000-0000-0000A16B0000}"/>
    <cellStyle name="Nota 4 3 4 5 2 5" xfId="34667" xr:uid="{00000000-0005-0000-0000-0000A26B0000}"/>
    <cellStyle name="Nota 4 3 4 5 2 6" xfId="38219" xr:uid="{00000000-0005-0000-0000-0000A36B0000}"/>
    <cellStyle name="Nota 4 3 4 5 2 7" xfId="40177" xr:uid="{00000000-0005-0000-0000-0000A46B0000}"/>
    <cellStyle name="Nota 4 3 4 5 3" xfId="13767" xr:uid="{00000000-0005-0000-0000-0000A56B0000}"/>
    <cellStyle name="Nota 4 3 4 5 4" xfId="20765" xr:uid="{00000000-0005-0000-0000-0000A66B0000}"/>
    <cellStyle name="Nota 4 3 4 5 5" xfId="24771" xr:uid="{00000000-0005-0000-0000-0000A76B0000}"/>
    <cellStyle name="Nota 4 3 4 5 6" xfId="29253" xr:uid="{00000000-0005-0000-0000-0000A86B0000}"/>
    <cellStyle name="Nota 4 3 4 5 7" xfId="26797" xr:uid="{00000000-0005-0000-0000-0000A96B0000}"/>
    <cellStyle name="Nota 4 3 4 5 8" xfId="32213" xr:uid="{00000000-0005-0000-0000-0000AA6B0000}"/>
    <cellStyle name="Nota 4 3 4 5 9" xfId="35888" xr:uid="{00000000-0005-0000-0000-0000AB6B0000}"/>
    <cellStyle name="Nota 4 3 4 6" xfId="4859" xr:uid="{00000000-0005-0000-0000-0000AC6B0000}"/>
    <cellStyle name="Nota 4 3 4 6 2" xfId="7740" xr:uid="{00000000-0005-0000-0000-0000AD6B0000}"/>
    <cellStyle name="Nota 4 3 4 6 2 2" xfId="16893" xr:uid="{00000000-0005-0000-0000-0000AE6B0000}"/>
    <cellStyle name="Nota 4 3 4 6 2 3" xfId="23874" xr:uid="{00000000-0005-0000-0000-0000AF6B0000}"/>
    <cellStyle name="Nota 4 3 4 6 2 4" xfId="30718" xr:uid="{00000000-0005-0000-0000-0000B06B0000}"/>
    <cellStyle name="Nota 4 3 4 6 2 5" xfId="34668" xr:uid="{00000000-0005-0000-0000-0000B16B0000}"/>
    <cellStyle name="Nota 4 3 4 6 2 6" xfId="38220" xr:uid="{00000000-0005-0000-0000-0000B26B0000}"/>
    <cellStyle name="Nota 4 3 4 6 2 7" xfId="40178" xr:uid="{00000000-0005-0000-0000-0000B36B0000}"/>
    <cellStyle name="Nota 4 3 4 6 3" xfId="14013" xr:uid="{00000000-0005-0000-0000-0000B46B0000}"/>
    <cellStyle name="Nota 4 3 4 6 4" xfId="21011" xr:uid="{00000000-0005-0000-0000-0000B56B0000}"/>
    <cellStyle name="Nota 4 3 4 6 5" xfId="27393" xr:uid="{00000000-0005-0000-0000-0000B66B0000}"/>
    <cellStyle name="Nota 4 3 4 6 6" xfId="17052" xr:uid="{00000000-0005-0000-0000-0000B76B0000}"/>
    <cellStyle name="Nota 4 3 4 6 7" xfId="9172" xr:uid="{00000000-0005-0000-0000-0000B86B0000}"/>
    <cellStyle name="Nota 4 3 4 6 8" xfId="35583" xr:uid="{00000000-0005-0000-0000-0000B96B0000}"/>
    <cellStyle name="Nota 4 3 4 6 9" xfId="38494" xr:uid="{00000000-0005-0000-0000-0000BA6B0000}"/>
    <cellStyle name="Nota 4 3 4 7" xfId="7735" xr:uid="{00000000-0005-0000-0000-0000BB6B0000}"/>
    <cellStyle name="Nota 4 3 4 7 2" xfId="16888" xr:uid="{00000000-0005-0000-0000-0000BC6B0000}"/>
    <cellStyle name="Nota 4 3 4 7 3" xfId="23869" xr:uid="{00000000-0005-0000-0000-0000BD6B0000}"/>
    <cellStyle name="Nota 4 3 4 7 4" xfId="30713" xr:uid="{00000000-0005-0000-0000-0000BE6B0000}"/>
    <cellStyle name="Nota 4 3 4 7 5" xfId="34663" xr:uid="{00000000-0005-0000-0000-0000BF6B0000}"/>
    <cellStyle name="Nota 4 3 4 7 6" xfId="38215" xr:uid="{00000000-0005-0000-0000-0000C06B0000}"/>
    <cellStyle name="Nota 4 3 4 7 7" xfId="40173" xr:uid="{00000000-0005-0000-0000-0000C16B0000}"/>
    <cellStyle name="Nota 4 3 4 8" xfId="11393" xr:uid="{00000000-0005-0000-0000-0000C26B0000}"/>
    <cellStyle name="Nota 4 3 4 9" xfId="18396" xr:uid="{00000000-0005-0000-0000-0000C36B0000}"/>
    <cellStyle name="Nota 4 3 5" xfId="2089" xr:uid="{00000000-0005-0000-0000-0000C46B0000}"/>
    <cellStyle name="Nota 4 3 5 10" xfId="28459" xr:uid="{00000000-0005-0000-0000-0000C56B0000}"/>
    <cellStyle name="Nota 4 3 5 11" xfId="10082" xr:uid="{00000000-0005-0000-0000-0000C66B0000}"/>
    <cellStyle name="Nota 4 3 5 12" xfId="25938" xr:uid="{00000000-0005-0000-0000-0000C76B0000}"/>
    <cellStyle name="Nota 4 3 5 13" xfId="34786" xr:uid="{00000000-0005-0000-0000-0000C86B0000}"/>
    <cellStyle name="Nota 4 3 5 14" xfId="38338" xr:uid="{00000000-0005-0000-0000-0000C96B0000}"/>
    <cellStyle name="Nota 4 3 5 2" xfId="2589" xr:uid="{00000000-0005-0000-0000-0000CA6B0000}"/>
    <cellStyle name="Nota 4 3 5 2 2" xfId="7742" xr:uid="{00000000-0005-0000-0000-0000CB6B0000}"/>
    <cellStyle name="Nota 4 3 5 2 2 2" xfId="16895" xr:uid="{00000000-0005-0000-0000-0000CC6B0000}"/>
    <cellStyle name="Nota 4 3 5 2 2 3" xfId="23876" xr:uid="{00000000-0005-0000-0000-0000CD6B0000}"/>
    <cellStyle name="Nota 4 3 5 2 2 4" xfId="30720" xr:uid="{00000000-0005-0000-0000-0000CE6B0000}"/>
    <cellStyle name="Nota 4 3 5 2 2 5" xfId="34670" xr:uid="{00000000-0005-0000-0000-0000CF6B0000}"/>
    <cellStyle name="Nota 4 3 5 2 2 6" xfId="38222" xr:uid="{00000000-0005-0000-0000-0000D06B0000}"/>
    <cellStyle name="Nota 4 3 5 2 2 7" xfId="40180" xr:uid="{00000000-0005-0000-0000-0000D16B0000}"/>
    <cellStyle name="Nota 4 3 5 2 3" xfId="11743" xr:uid="{00000000-0005-0000-0000-0000D26B0000}"/>
    <cellStyle name="Nota 4 3 5 2 4" xfId="18746" xr:uid="{00000000-0005-0000-0000-0000D36B0000}"/>
    <cellStyle name="Nota 4 3 5 2 5" xfId="19658" xr:uid="{00000000-0005-0000-0000-0000D46B0000}"/>
    <cellStyle name="Nota 4 3 5 2 6" xfId="26263" xr:uid="{00000000-0005-0000-0000-0000D56B0000}"/>
    <cellStyle name="Nota 4 3 5 2 7" xfId="17569" xr:uid="{00000000-0005-0000-0000-0000D66B0000}"/>
    <cellStyle name="Nota 4 3 5 2 8" xfId="34015" xr:uid="{00000000-0005-0000-0000-0000D76B0000}"/>
    <cellStyle name="Nota 4 3 5 2 9" xfId="37577" xr:uid="{00000000-0005-0000-0000-0000D86B0000}"/>
    <cellStyle name="Nota 4 3 5 3" xfId="3836" xr:uid="{00000000-0005-0000-0000-0000D96B0000}"/>
    <cellStyle name="Nota 4 3 5 3 2" xfId="7743" xr:uid="{00000000-0005-0000-0000-0000DA6B0000}"/>
    <cellStyle name="Nota 4 3 5 3 2 2" xfId="16896" xr:uid="{00000000-0005-0000-0000-0000DB6B0000}"/>
    <cellStyle name="Nota 4 3 5 3 2 3" xfId="23877" xr:uid="{00000000-0005-0000-0000-0000DC6B0000}"/>
    <cellStyle name="Nota 4 3 5 3 2 4" xfId="30721" xr:uid="{00000000-0005-0000-0000-0000DD6B0000}"/>
    <cellStyle name="Nota 4 3 5 3 2 5" xfId="34671" xr:uid="{00000000-0005-0000-0000-0000DE6B0000}"/>
    <cellStyle name="Nota 4 3 5 3 2 6" xfId="38223" xr:uid="{00000000-0005-0000-0000-0000DF6B0000}"/>
    <cellStyle name="Nota 4 3 5 3 2 7" xfId="40181" xr:uid="{00000000-0005-0000-0000-0000E06B0000}"/>
    <cellStyle name="Nota 4 3 5 3 3" xfId="12990" xr:uid="{00000000-0005-0000-0000-0000E16B0000}"/>
    <cellStyle name="Nota 4 3 5 3 4" xfId="19989" xr:uid="{00000000-0005-0000-0000-0000E26B0000}"/>
    <cellStyle name="Nota 4 3 5 3 5" xfId="24111" xr:uid="{00000000-0005-0000-0000-0000E36B0000}"/>
    <cellStyle name="Nota 4 3 5 3 6" xfId="29531" xr:uid="{00000000-0005-0000-0000-0000E46B0000}"/>
    <cellStyle name="Nota 4 3 5 3 7" xfId="27299" xr:uid="{00000000-0005-0000-0000-0000E56B0000}"/>
    <cellStyle name="Nota 4 3 5 3 8" xfId="33496" xr:uid="{00000000-0005-0000-0000-0000E66B0000}"/>
    <cellStyle name="Nota 4 3 5 3 9" xfId="37164" xr:uid="{00000000-0005-0000-0000-0000E76B0000}"/>
    <cellStyle name="Nota 4 3 5 4" xfId="4300" xr:uid="{00000000-0005-0000-0000-0000E86B0000}"/>
    <cellStyle name="Nota 4 3 5 4 2" xfId="7744" xr:uid="{00000000-0005-0000-0000-0000E96B0000}"/>
    <cellStyle name="Nota 4 3 5 4 2 2" xfId="16897" xr:uid="{00000000-0005-0000-0000-0000EA6B0000}"/>
    <cellStyle name="Nota 4 3 5 4 2 3" xfId="23878" xr:uid="{00000000-0005-0000-0000-0000EB6B0000}"/>
    <cellStyle name="Nota 4 3 5 4 2 4" xfId="30722" xr:uid="{00000000-0005-0000-0000-0000EC6B0000}"/>
    <cellStyle name="Nota 4 3 5 4 2 5" xfId="34672" xr:uid="{00000000-0005-0000-0000-0000ED6B0000}"/>
    <cellStyle name="Nota 4 3 5 4 2 6" xfId="38224" xr:uid="{00000000-0005-0000-0000-0000EE6B0000}"/>
    <cellStyle name="Nota 4 3 5 4 2 7" xfId="40182" xr:uid="{00000000-0005-0000-0000-0000EF6B0000}"/>
    <cellStyle name="Nota 4 3 5 4 3" xfId="13454" xr:uid="{00000000-0005-0000-0000-0000F06B0000}"/>
    <cellStyle name="Nota 4 3 5 4 4" xfId="20452" xr:uid="{00000000-0005-0000-0000-0000F16B0000}"/>
    <cellStyle name="Nota 4 3 5 4 5" xfId="17086" xr:uid="{00000000-0005-0000-0000-0000F26B0000}"/>
    <cellStyle name="Nota 4 3 5 4 6" xfId="19540" xr:uid="{00000000-0005-0000-0000-0000F36B0000}"/>
    <cellStyle name="Nota 4 3 5 4 7" xfId="25280" xr:uid="{00000000-0005-0000-0000-0000F46B0000}"/>
    <cellStyle name="Nota 4 3 5 4 8" xfId="33344" xr:uid="{00000000-0005-0000-0000-0000F56B0000}"/>
    <cellStyle name="Nota 4 3 5 4 9" xfId="37019" xr:uid="{00000000-0005-0000-0000-0000F66B0000}"/>
    <cellStyle name="Nota 4 3 5 5" xfId="4571" xr:uid="{00000000-0005-0000-0000-0000F76B0000}"/>
    <cellStyle name="Nota 4 3 5 5 2" xfId="7745" xr:uid="{00000000-0005-0000-0000-0000F86B0000}"/>
    <cellStyle name="Nota 4 3 5 5 2 2" xfId="16898" xr:uid="{00000000-0005-0000-0000-0000F96B0000}"/>
    <cellStyle name="Nota 4 3 5 5 2 3" xfId="23879" xr:uid="{00000000-0005-0000-0000-0000FA6B0000}"/>
    <cellStyle name="Nota 4 3 5 5 2 4" xfId="30723" xr:uid="{00000000-0005-0000-0000-0000FB6B0000}"/>
    <cellStyle name="Nota 4 3 5 5 2 5" xfId="34673" xr:uid="{00000000-0005-0000-0000-0000FC6B0000}"/>
    <cellStyle name="Nota 4 3 5 5 2 6" xfId="38225" xr:uid="{00000000-0005-0000-0000-0000FD6B0000}"/>
    <cellStyle name="Nota 4 3 5 5 2 7" xfId="40183" xr:uid="{00000000-0005-0000-0000-0000FE6B0000}"/>
    <cellStyle name="Nota 4 3 5 5 3" xfId="13725" xr:uid="{00000000-0005-0000-0000-0000FF6B0000}"/>
    <cellStyle name="Nota 4 3 5 5 4" xfId="20723" xr:uid="{00000000-0005-0000-0000-0000006C0000}"/>
    <cellStyle name="Nota 4 3 5 5 5" xfId="27551" xr:uid="{00000000-0005-0000-0000-0000016C0000}"/>
    <cellStyle name="Nota 4 3 5 5 6" xfId="26723" xr:uid="{00000000-0005-0000-0000-0000026C0000}"/>
    <cellStyle name="Nota 4 3 5 5 7" xfId="17816" xr:uid="{00000000-0005-0000-0000-0000036C0000}"/>
    <cellStyle name="Nota 4 3 5 5 8" xfId="26613" xr:uid="{00000000-0005-0000-0000-0000046C0000}"/>
    <cellStyle name="Nota 4 3 5 5 9" xfId="31038" xr:uid="{00000000-0005-0000-0000-0000056C0000}"/>
    <cellStyle name="Nota 4 3 5 6" xfId="4821" xr:uid="{00000000-0005-0000-0000-0000066C0000}"/>
    <cellStyle name="Nota 4 3 5 6 2" xfId="7746" xr:uid="{00000000-0005-0000-0000-0000076C0000}"/>
    <cellStyle name="Nota 4 3 5 6 2 2" xfId="16899" xr:uid="{00000000-0005-0000-0000-0000086C0000}"/>
    <cellStyle name="Nota 4 3 5 6 2 3" xfId="23880" xr:uid="{00000000-0005-0000-0000-0000096C0000}"/>
    <cellStyle name="Nota 4 3 5 6 2 4" xfId="30724" xr:uid="{00000000-0005-0000-0000-00000A6C0000}"/>
    <cellStyle name="Nota 4 3 5 6 2 5" xfId="34674" xr:uid="{00000000-0005-0000-0000-00000B6C0000}"/>
    <cellStyle name="Nota 4 3 5 6 2 6" xfId="38226" xr:uid="{00000000-0005-0000-0000-00000C6C0000}"/>
    <cellStyle name="Nota 4 3 5 6 2 7" xfId="40184" xr:uid="{00000000-0005-0000-0000-00000D6C0000}"/>
    <cellStyle name="Nota 4 3 5 6 3" xfId="13975" xr:uid="{00000000-0005-0000-0000-00000E6C0000}"/>
    <cellStyle name="Nota 4 3 5 6 4" xfId="20973" xr:uid="{00000000-0005-0000-0000-00000F6C0000}"/>
    <cellStyle name="Nota 4 3 5 6 5" xfId="24797" xr:uid="{00000000-0005-0000-0000-0000106C0000}"/>
    <cellStyle name="Nota 4 3 5 6 6" xfId="25014" xr:uid="{00000000-0005-0000-0000-0000116C0000}"/>
    <cellStyle name="Nota 4 3 5 6 7" xfId="18322" xr:uid="{00000000-0005-0000-0000-0000126C0000}"/>
    <cellStyle name="Nota 4 3 5 6 8" xfId="32114" xr:uid="{00000000-0005-0000-0000-0000136C0000}"/>
    <cellStyle name="Nota 4 3 5 6 9" xfId="35789" xr:uid="{00000000-0005-0000-0000-0000146C0000}"/>
    <cellStyle name="Nota 4 3 5 7" xfId="7741" xr:uid="{00000000-0005-0000-0000-0000156C0000}"/>
    <cellStyle name="Nota 4 3 5 7 2" xfId="16894" xr:uid="{00000000-0005-0000-0000-0000166C0000}"/>
    <cellStyle name="Nota 4 3 5 7 3" xfId="23875" xr:uid="{00000000-0005-0000-0000-0000176C0000}"/>
    <cellStyle name="Nota 4 3 5 7 4" xfId="30719" xr:uid="{00000000-0005-0000-0000-0000186C0000}"/>
    <cellStyle name="Nota 4 3 5 7 5" xfId="34669" xr:uid="{00000000-0005-0000-0000-0000196C0000}"/>
    <cellStyle name="Nota 4 3 5 7 6" xfId="38221" xr:uid="{00000000-0005-0000-0000-00001A6C0000}"/>
    <cellStyle name="Nota 4 3 5 7 7" xfId="40179" xr:uid="{00000000-0005-0000-0000-00001B6C0000}"/>
    <cellStyle name="Nota 4 3 5 8" xfId="11243" xr:uid="{00000000-0005-0000-0000-00001C6C0000}"/>
    <cellStyle name="Nota 4 3 5 9" xfId="9186" xr:uid="{00000000-0005-0000-0000-00001D6C0000}"/>
    <cellStyle name="Nota 4 3 6" xfId="1649" xr:uid="{00000000-0005-0000-0000-00001E6C0000}"/>
    <cellStyle name="Nota 4 3 6 10" xfId="21282" xr:uid="{00000000-0005-0000-0000-00001F6C0000}"/>
    <cellStyle name="Nota 4 3 6 11" xfId="30998" xr:uid="{00000000-0005-0000-0000-0000206C0000}"/>
    <cellStyle name="Nota 4 3 6 12" xfId="31362" xr:uid="{00000000-0005-0000-0000-0000216C0000}"/>
    <cellStyle name="Nota 4 3 6 13" xfId="35128" xr:uid="{00000000-0005-0000-0000-0000226C0000}"/>
    <cellStyle name="Nota 4 3 6 2" xfId="3526" xr:uid="{00000000-0005-0000-0000-0000236C0000}"/>
    <cellStyle name="Nota 4 3 6 2 2" xfId="7748" xr:uid="{00000000-0005-0000-0000-0000246C0000}"/>
    <cellStyle name="Nota 4 3 6 2 2 2" xfId="16901" xr:uid="{00000000-0005-0000-0000-0000256C0000}"/>
    <cellStyle name="Nota 4 3 6 2 2 3" xfId="23882" xr:uid="{00000000-0005-0000-0000-0000266C0000}"/>
    <cellStyle name="Nota 4 3 6 2 2 4" xfId="30726" xr:uid="{00000000-0005-0000-0000-0000276C0000}"/>
    <cellStyle name="Nota 4 3 6 2 2 5" xfId="34676" xr:uid="{00000000-0005-0000-0000-0000286C0000}"/>
    <cellStyle name="Nota 4 3 6 2 2 6" xfId="38228" xr:uid="{00000000-0005-0000-0000-0000296C0000}"/>
    <cellStyle name="Nota 4 3 6 2 2 7" xfId="40186" xr:uid="{00000000-0005-0000-0000-00002A6C0000}"/>
    <cellStyle name="Nota 4 3 6 2 3" xfId="12680" xr:uid="{00000000-0005-0000-0000-00002B6C0000}"/>
    <cellStyle name="Nota 4 3 6 2 4" xfId="19681" xr:uid="{00000000-0005-0000-0000-00002C6C0000}"/>
    <cellStyle name="Nota 4 3 6 2 5" xfId="28066" xr:uid="{00000000-0005-0000-0000-00002D6C0000}"/>
    <cellStyle name="Nota 4 3 6 2 6" xfId="28531" xr:uid="{00000000-0005-0000-0000-00002E6C0000}"/>
    <cellStyle name="Nota 4 3 6 2 7" xfId="29612" xr:uid="{00000000-0005-0000-0000-00002F6C0000}"/>
    <cellStyle name="Nota 4 3 6 2 8" xfId="31614" xr:uid="{00000000-0005-0000-0000-0000306C0000}"/>
    <cellStyle name="Nota 4 3 6 2 9" xfId="35302" xr:uid="{00000000-0005-0000-0000-0000316C0000}"/>
    <cellStyle name="Nota 4 3 6 3" xfId="4122" xr:uid="{00000000-0005-0000-0000-0000326C0000}"/>
    <cellStyle name="Nota 4 3 6 3 2" xfId="7749" xr:uid="{00000000-0005-0000-0000-0000336C0000}"/>
    <cellStyle name="Nota 4 3 6 3 2 2" xfId="16902" xr:uid="{00000000-0005-0000-0000-0000346C0000}"/>
    <cellStyle name="Nota 4 3 6 3 2 3" xfId="23883" xr:uid="{00000000-0005-0000-0000-0000356C0000}"/>
    <cellStyle name="Nota 4 3 6 3 2 4" xfId="30727" xr:uid="{00000000-0005-0000-0000-0000366C0000}"/>
    <cellStyle name="Nota 4 3 6 3 2 5" xfId="34677" xr:uid="{00000000-0005-0000-0000-0000376C0000}"/>
    <cellStyle name="Nota 4 3 6 3 2 6" xfId="38229" xr:uid="{00000000-0005-0000-0000-0000386C0000}"/>
    <cellStyle name="Nota 4 3 6 3 2 7" xfId="40187" xr:uid="{00000000-0005-0000-0000-0000396C0000}"/>
    <cellStyle name="Nota 4 3 6 3 3" xfId="13276" xr:uid="{00000000-0005-0000-0000-00003A6C0000}"/>
    <cellStyle name="Nota 4 3 6 3 4" xfId="20274" xr:uid="{00000000-0005-0000-0000-00003B6C0000}"/>
    <cellStyle name="Nota 4 3 6 3 5" xfId="27771" xr:uid="{00000000-0005-0000-0000-00003C6C0000}"/>
    <cellStyle name="Nota 4 3 6 3 6" xfId="17260" xr:uid="{00000000-0005-0000-0000-00003D6C0000}"/>
    <cellStyle name="Nota 4 3 6 3 7" xfId="17512" xr:uid="{00000000-0005-0000-0000-00003E6C0000}"/>
    <cellStyle name="Nota 4 3 6 3 8" xfId="25529" xr:uid="{00000000-0005-0000-0000-00003F6C0000}"/>
    <cellStyle name="Nota 4 3 6 3 9" xfId="33671" xr:uid="{00000000-0005-0000-0000-0000406C0000}"/>
    <cellStyle name="Nota 4 3 6 4" xfId="2972" xr:uid="{00000000-0005-0000-0000-0000416C0000}"/>
    <cellStyle name="Nota 4 3 6 4 2" xfId="7750" xr:uid="{00000000-0005-0000-0000-0000426C0000}"/>
    <cellStyle name="Nota 4 3 6 4 2 2" xfId="16903" xr:uid="{00000000-0005-0000-0000-0000436C0000}"/>
    <cellStyle name="Nota 4 3 6 4 2 3" xfId="23884" xr:uid="{00000000-0005-0000-0000-0000446C0000}"/>
    <cellStyle name="Nota 4 3 6 4 2 4" xfId="30728" xr:uid="{00000000-0005-0000-0000-0000456C0000}"/>
    <cellStyle name="Nota 4 3 6 4 2 5" xfId="34678" xr:uid="{00000000-0005-0000-0000-0000466C0000}"/>
    <cellStyle name="Nota 4 3 6 4 2 6" xfId="38230" xr:uid="{00000000-0005-0000-0000-0000476C0000}"/>
    <cellStyle name="Nota 4 3 6 4 2 7" xfId="40188" xr:uid="{00000000-0005-0000-0000-0000486C0000}"/>
    <cellStyle name="Nota 4 3 6 4 3" xfId="12126" xr:uid="{00000000-0005-0000-0000-0000496C0000}"/>
    <cellStyle name="Nota 4 3 6 4 4" xfId="19129" xr:uid="{00000000-0005-0000-0000-00004A6C0000}"/>
    <cellStyle name="Nota 4 3 6 4 5" xfId="28309" xr:uid="{00000000-0005-0000-0000-00004B6C0000}"/>
    <cellStyle name="Nota 4 3 6 4 6" xfId="21254" xr:uid="{00000000-0005-0000-0000-00004C6C0000}"/>
    <cellStyle name="Nota 4 3 6 4 7" xfId="19544" xr:uid="{00000000-0005-0000-0000-00004D6C0000}"/>
    <cellStyle name="Nota 4 3 6 4 8" xfId="31914" xr:uid="{00000000-0005-0000-0000-00004E6C0000}"/>
    <cellStyle name="Nota 4 3 6 4 9" xfId="31816" xr:uid="{00000000-0005-0000-0000-00004F6C0000}"/>
    <cellStyle name="Nota 4 3 6 5" xfId="2974" xr:uid="{00000000-0005-0000-0000-0000506C0000}"/>
    <cellStyle name="Nota 4 3 6 5 2" xfId="7751" xr:uid="{00000000-0005-0000-0000-0000516C0000}"/>
    <cellStyle name="Nota 4 3 6 5 2 2" xfId="16904" xr:uid="{00000000-0005-0000-0000-0000526C0000}"/>
    <cellStyle name="Nota 4 3 6 5 2 3" xfId="23885" xr:uid="{00000000-0005-0000-0000-0000536C0000}"/>
    <cellStyle name="Nota 4 3 6 5 2 4" xfId="30729" xr:uid="{00000000-0005-0000-0000-0000546C0000}"/>
    <cellStyle name="Nota 4 3 6 5 2 5" xfId="34679" xr:uid="{00000000-0005-0000-0000-0000556C0000}"/>
    <cellStyle name="Nota 4 3 6 5 2 6" xfId="38231" xr:uid="{00000000-0005-0000-0000-0000566C0000}"/>
    <cellStyle name="Nota 4 3 6 5 2 7" xfId="40189" xr:uid="{00000000-0005-0000-0000-0000576C0000}"/>
    <cellStyle name="Nota 4 3 6 5 3" xfId="12128" xr:uid="{00000000-0005-0000-0000-0000586C0000}"/>
    <cellStyle name="Nota 4 3 6 5 4" xfId="19131" xr:uid="{00000000-0005-0000-0000-0000596C0000}"/>
    <cellStyle name="Nota 4 3 6 5 5" xfId="28308" xr:uid="{00000000-0005-0000-0000-00005A6C0000}"/>
    <cellStyle name="Nota 4 3 6 5 6" xfId="26391" xr:uid="{00000000-0005-0000-0000-00005B6C0000}"/>
    <cellStyle name="Nota 4 3 6 5 7" xfId="29840" xr:uid="{00000000-0005-0000-0000-00005C6C0000}"/>
    <cellStyle name="Nota 4 3 6 5 8" xfId="31559" xr:uid="{00000000-0005-0000-0000-00005D6C0000}"/>
    <cellStyle name="Nota 4 3 6 5 9" xfId="35269" xr:uid="{00000000-0005-0000-0000-00005E6C0000}"/>
    <cellStyle name="Nota 4 3 6 6" xfId="7747" xr:uid="{00000000-0005-0000-0000-00005F6C0000}"/>
    <cellStyle name="Nota 4 3 6 6 2" xfId="16900" xr:uid="{00000000-0005-0000-0000-0000606C0000}"/>
    <cellStyle name="Nota 4 3 6 6 3" xfId="23881" xr:uid="{00000000-0005-0000-0000-0000616C0000}"/>
    <cellStyle name="Nota 4 3 6 6 4" xfId="30725" xr:uid="{00000000-0005-0000-0000-0000626C0000}"/>
    <cellStyle name="Nota 4 3 6 6 5" xfId="34675" xr:uid="{00000000-0005-0000-0000-0000636C0000}"/>
    <cellStyle name="Nota 4 3 6 6 6" xfId="38227" xr:uid="{00000000-0005-0000-0000-0000646C0000}"/>
    <cellStyle name="Nota 4 3 6 6 7" xfId="40185" xr:uid="{00000000-0005-0000-0000-0000656C0000}"/>
    <cellStyle name="Nota 4 3 6 7" xfId="10803" xr:uid="{00000000-0005-0000-0000-0000666C0000}"/>
    <cellStyle name="Nota 4 3 6 8" xfId="9770" xr:uid="{00000000-0005-0000-0000-0000676C0000}"/>
    <cellStyle name="Nota 4 3 6 9" xfId="24473" xr:uid="{00000000-0005-0000-0000-0000686C0000}"/>
    <cellStyle name="Nota 4 3 7" xfId="2477" xr:uid="{00000000-0005-0000-0000-0000696C0000}"/>
    <cellStyle name="Nota 4 3 7 2" xfId="7752" xr:uid="{00000000-0005-0000-0000-00006A6C0000}"/>
    <cellStyle name="Nota 4 3 7 2 2" xfId="16905" xr:uid="{00000000-0005-0000-0000-00006B6C0000}"/>
    <cellStyle name="Nota 4 3 7 2 3" xfId="23886" xr:uid="{00000000-0005-0000-0000-00006C6C0000}"/>
    <cellStyle name="Nota 4 3 7 2 4" xfId="30730" xr:uid="{00000000-0005-0000-0000-00006D6C0000}"/>
    <cellStyle name="Nota 4 3 7 2 5" xfId="34680" xr:uid="{00000000-0005-0000-0000-00006E6C0000}"/>
    <cellStyle name="Nota 4 3 7 2 6" xfId="38232" xr:uid="{00000000-0005-0000-0000-00006F6C0000}"/>
    <cellStyle name="Nota 4 3 7 2 7" xfId="40190" xr:uid="{00000000-0005-0000-0000-0000706C0000}"/>
    <cellStyle name="Nota 4 3 7 3" xfId="11631" xr:uid="{00000000-0005-0000-0000-0000716C0000}"/>
    <cellStyle name="Nota 4 3 7 4" xfId="18634" xr:uid="{00000000-0005-0000-0000-0000726C0000}"/>
    <cellStyle name="Nota 4 3 7 5" xfId="19588" xr:uid="{00000000-0005-0000-0000-0000736C0000}"/>
    <cellStyle name="Nota 4 3 7 6" xfId="18086" xr:uid="{00000000-0005-0000-0000-0000746C0000}"/>
    <cellStyle name="Nota 4 3 7 7" xfId="30093" xr:uid="{00000000-0005-0000-0000-0000756C0000}"/>
    <cellStyle name="Nota 4 3 7 8" xfId="34070" xr:uid="{00000000-0005-0000-0000-0000766C0000}"/>
    <cellStyle name="Nota 4 3 7 9" xfId="37632" xr:uid="{00000000-0005-0000-0000-0000776C0000}"/>
    <cellStyle name="Nota 4 3 8" xfId="3055" xr:uid="{00000000-0005-0000-0000-0000786C0000}"/>
    <cellStyle name="Nota 4 3 8 2" xfId="7753" xr:uid="{00000000-0005-0000-0000-0000796C0000}"/>
    <cellStyle name="Nota 4 3 8 2 2" xfId="16906" xr:uid="{00000000-0005-0000-0000-00007A6C0000}"/>
    <cellStyle name="Nota 4 3 8 2 3" xfId="23887" xr:uid="{00000000-0005-0000-0000-00007B6C0000}"/>
    <cellStyle name="Nota 4 3 8 2 4" xfId="30731" xr:uid="{00000000-0005-0000-0000-00007C6C0000}"/>
    <cellStyle name="Nota 4 3 8 2 5" xfId="34681" xr:uid="{00000000-0005-0000-0000-00007D6C0000}"/>
    <cellStyle name="Nota 4 3 8 2 6" xfId="38233" xr:uid="{00000000-0005-0000-0000-00007E6C0000}"/>
    <cellStyle name="Nota 4 3 8 2 7" xfId="40191" xr:uid="{00000000-0005-0000-0000-00007F6C0000}"/>
    <cellStyle name="Nota 4 3 8 3" xfId="12209" xr:uid="{00000000-0005-0000-0000-0000806C0000}"/>
    <cellStyle name="Nota 4 3 8 4" xfId="19212" xr:uid="{00000000-0005-0000-0000-0000816C0000}"/>
    <cellStyle name="Nota 4 3 8 5" xfId="15499" xr:uid="{00000000-0005-0000-0000-0000826C0000}"/>
    <cellStyle name="Nota 4 3 8 6" xfId="28082" xr:uid="{00000000-0005-0000-0000-0000836C0000}"/>
    <cellStyle name="Nota 4 3 8 7" xfId="29009" xr:uid="{00000000-0005-0000-0000-0000846C0000}"/>
    <cellStyle name="Nota 4 3 8 8" xfId="31115" xr:uid="{00000000-0005-0000-0000-0000856C0000}"/>
    <cellStyle name="Nota 4 3 8 9" xfId="31302" xr:uid="{00000000-0005-0000-0000-0000866C0000}"/>
    <cellStyle name="Nota 4 3 9" xfId="3782" xr:uid="{00000000-0005-0000-0000-0000876C0000}"/>
    <cellStyle name="Nota 4 3 9 2" xfId="7754" xr:uid="{00000000-0005-0000-0000-0000886C0000}"/>
    <cellStyle name="Nota 4 3 9 2 2" xfId="16907" xr:uid="{00000000-0005-0000-0000-0000896C0000}"/>
    <cellStyle name="Nota 4 3 9 2 3" xfId="23888" xr:uid="{00000000-0005-0000-0000-00008A6C0000}"/>
    <cellStyle name="Nota 4 3 9 2 4" xfId="30732" xr:uid="{00000000-0005-0000-0000-00008B6C0000}"/>
    <cellStyle name="Nota 4 3 9 2 5" xfId="34682" xr:uid="{00000000-0005-0000-0000-00008C6C0000}"/>
    <cellStyle name="Nota 4 3 9 2 6" xfId="38234" xr:uid="{00000000-0005-0000-0000-00008D6C0000}"/>
    <cellStyle name="Nota 4 3 9 2 7" xfId="40192" xr:uid="{00000000-0005-0000-0000-00008E6C0000}"/>
    <cellStyle name="Nota 4 3 9 3" xfId="12936" xr:uid="{00000000-0005-0000-0000-00008F6C0000}"/>
    <cellStyle name="Nota 4 3 9 4" xfId="19935" xr:uid="{00000000-0005-0000-0000-0000906C0000}"/>
    <cellStyle name="Nota 4 3 9 5" xfId="27939" xr:uid="{00000000-0005-0000-0000-0000916C0000}"/>
    <cellStyle name="Nota 4 3 9 6" xfId="9519" xr:uid="{00000000-0005-0000-0000-0000926C0000}"/>
    <cellStyle name="Nota 4 3 9 7" xfId="17729" xr:uid="{00000000-0005-0000-0000-0000936C0000}"/>
    <cellStyle name="Nota 4 3 9 8" xfId="33520" xr:uid="{00000000-0005-0000-0000-0000946C0000}"/>
    <cellStyle name="Nota 4 3 9 9" xfId="37188" xr:uid="{00000000-0005-0000-0000-0000956C0000}"/>
    <cellStyle name="Nota 4 4" xfId="2252" xr:uid="{00000000-0005-0000-0000-0000966C0000}"/>
    <cellStyle name="Nota 4 4 10" xfId="22601" xr:uid="{00000000-0005-0000-0000-0000976C0000}"/>
    <cellStyle name="Nota 4 4 11" xfId="17333" xr:uid="{00000000-0005-0000-0000-0000986C0000}"/>
    <cellStyle name="Nota 4 4 12" xfId="30201" xr:uid="{00000000-0005-0000-0000-0000996C0000}"/>
    <cellStyle name="Nota 4 4 13" xfId="34179" xr:uid="{00000000-0005-0000-0000-00009A6C0000}"/>
    <cellStyle name="Nota 4 4 14" xfId="37741" xr:uid="{00000000-0005-0000-0000-00009B6C0000}"/>
    <cellStyle name="Nota 4 4 2" xfId="2652" xr:uid="{00000000-0005-0000-0000-00009C6C0000}"/>
    <cellStyle name="Nota 4 4 2 2" xfId="7756" xr:uid="{00000000-0005-0000-0000-00009D6C0000}"/>
    <cellStyle name="Nota 4 4 2 2 2" xfId="16909" xr:uid="{00000000-0005-0000-0000-00009E6C0000}"/>
    <cellStyle name="Nota 4 4 2 2 3" xfId="23890" xr:uid="{00000000-0005-0000-0000-00009F6C0000}"/>
    <cellStyle name="Nota 4 4 2 2 4" xfId="30734" xr:uid="{00000000-0005-0000-0000-0000A06C0000}"/>
    <cellStyle name="Nota 4 4 2 2 5" xfId="34684" xr:uid="{00000000-0005-0000-0000-0000A16C0000}"/>
    <cellStyle name="Nota 4 4 2 2 6" xfId="38236" xr:uid="{00000000-0005-0000-0000-0000A26C0000}"/>
    <cellStyle name="Nota 4 4 2 2 7" xfId="40194" xr:uid="{00000000-0005-0000-0000-0000A36C0000}"/>
    <cellStyle name="Nota 4 4 2 3" xfId="11806" xr:uid="{00000000-0005-0000-0000-0000A46C0000}"/>
    <cellStyle name="Nota 4 4 2 4" xfId="18809" xr:uid="{00000000-0005-0000-0000-0000A56C0000}"/>
    <cellStyle name="Nota 4 4 2 5" xfId="9638" xr:uid="{00000000-0005-0000-0000-0000A66C0000}"/>
    <cellStyle name="Nota 4 4 2 6" xfId="17490" xr:uid="{00000000-0005-0000-0000-0000A76C0000}"/>
    <cellStyle name="Nota 4 4 2 7" xfId="29162" xr:uid="{00000000-0005-0000-0000-0000A86C0000}"/>
    <cellStyle name="Nota 4 4 2 8" xfId="33983" xr:uid="{00000000-0005-0000-0000-0000A96C0000}"/>
    <cellStyle name="Nota 4 4 2 9" xfId="37545" xr:uid="{00000000-0005-0000-0000-0000AA6C0000}"/>
    <cellStyle name="Nota 4 4 3" xfId="3934" xr:uid="{00000000-0005-0000-0000-0000AB6C0000}"/>
    <cellStyle name="Nota 4 4 3 2" xfId="7757" xr:uid="{00000000-0005-0000-0000-0000AC6C0000}"/>
    <cellStyle name="Nota 4 4 3 2 2" xfId="16910" xr:uid="{00000000-0005-0000-0000-0000AD6C0000}"/>
    <cellStyle name="Nota 4 4 3 2 3" xfId="23891" xr:uid="{00000000-0005-0000-0000-0000AE6C0000}"/>
    <cellStyle name="Nota 4 4 3 2 4" xfId="30735" xr:uid="{00000000-0005-0000-0000-0000AF6C0000}"/>
    <cellStyle name="Nota 4 4 3 2 5" xfId="34685" xr:uid="{00000000-0005-0000-0000-0000B06C0000}"/>
    <cellStyle name="Nota 4 4 3 2 6" xfId="38237" xr:uid="{00000000-0005-0000-0000-0000B16C0000}"/>
    <cellStyle name="Nota 4 4 3 2 7" xfId="40195" xr:uid="{00000000-0005-0000-0000-0000B26C0000}"/>
    <cellStyle name="Nota 4 4 3 3" xfId="13088" xr:uid="{00000000-0005-0000-0000-0000B36C0000}"/>
    <cellStyle name="Nota 4 4 3 4" xfId="20086" xr:uid="{00000000-0005-0000-0000-0000B46C0000}"/>
    <cellStyle name="Nota 4 4 3 5" xfId="27863" xr:uid="{00000000-0005-0000-0000-0000B56C0000}"/>
    <cellStyle name="Nota 4 4 3 6" xfId="28825" xr:uid="{00000000-0005-0000-0000-0000B66C0000}"/>
    <cellStyle name="Nota 4 4 3 7" xfId="18141" xr:uid="{00000000-0005-0000-0000-0000B76C0000}"/>
    <cellStyle name="Nota 4 4 3 8" xfId="31153" xr:uid="{00000000-0005-0000-0000-0000B86C0000}"/>
    <cellStyle name="Nota 4 4 3 9" xfId="35024" xr:uid="{00000000-0005-0000-0000-0000B96C0000}"/>
    <cellStyle name="Nota 4 4 4" xfId="4372" xr:uid="{00000000-0005-0000-0000-0000BA6C0000}"/>
    <cellStyle name="Nota 4 4 4 2" xfId="7758" xr:uid="{00000000-0005-0000-0000-0000BB6C0000}"/>
    <cellStyle name="Nota 4 4 4 2 2" xfId="16911" xr:uid="{00000000-0005-0000-0000-0000BC6C0000}"/>
    <cellStyle name="Nota 4 4 4 2 3" xfId="23892" xr:uid="{00000000-0005-0000-0000-0000BD6C0000}"/>
    <cellStyle name="Nota 4 4 4 2 4" xfId="30736" xr:uid="{00000000-0005-0000-0000-0000BE6C0000}"/>
    <cellStyle name="Nota 4 4 4 2 5" xfId="34686" xr:uid="{00000000-0005-0000-0000-0000BF6C0000}"/>
    <cellStyle name="Nota 4 4 4 2 6" xfId="38238" xr:uid="{00000000-0005-0000-0000-0000C06C0000}"/>
    <cellStyle name="Nota 4 4 4 2 7" xfId="40196" xr:uid="{00000000-0005-0000-0000-0000C16C0000}"/>
    <cellStyle name="Nota 4 4 4 3" xfId="13526" xr:uid="{00000000-0005-0000-0000-0000C26C0000}"/>
    <cellStyle name="Nota 4 4 4 4" xfId="20524" xr:uid="{00000000-0005-0000-0000-0000C36C0000}"/>
    <cellStyle name="Nota 4 4 4 5" xfId="17737" xr:uid="{00000000-0005-0000-0000-0000C46C0000}"/>
    <cellStyle name="Nota 4 4 4 6" xfId="17007" xr:uid="{00000000-0005-0000-0000-0000C56C0000}"/>
    <cellStyle name="Nota 4 4 4 7" xfId="28027" xr:uid="{00000000-0005-0000-0000-0000C66C0000}"/>
    <cellStyle name="Nota 4 4 4 8" xfId="31728" xr:uid="{00000000-0005-0000-0000-0000C76C0000}"/>
    <cellStyle name="Nota 4 4 4 9" xfId="35408" xr:uid="{00000000-0005-0000-0000-0000C86C0000}"/>
    <cellStyle name="Nota 4 4 5" xfId="4626" xr:uid="{00000000-0005-0000-0000-0000C96C0000}"/>
    <cellStyle name="Nota 4 4 5 2" xfId="7759" xr:uid="{00000000-0005-0000-0000-0000CA6C0000}"/>
    <cellStyle name="Nota 4 4 5 2 2" xfId="16912" xr:uid="{00000000-0005-0000-0000-0000CB6C0000}"/>
    <cellStyle name="Nota 4 4 5 2 3" xfId="23893" xr:uid="{00000000-0005-0000-0000-0000CC6C0000}"/>
    <cellStyle name="Nota 4 4 5 2 4" xfId="30737" xr:uid="{00000000-0005-0000-0000-0000CD6C0000}"/>
    <cellStyle name="Nota 4 4 5 2 5" xfId="34687" xr:uid="{00000000-0005-0000-0000-0000CE6C0000}"/>
    <cellStyle name="Nota 4 4 5 2 6" xfId="38239" xr:uid="{00000000-0005-0000-0000-0000CF6C0000}"/>
    <cellStyle name="Nota 4 4 5 2 7" xfId="40197" xr:uid="{00000000-0005-0000-0000-0000D06C0000}"/>
    <cellStyle name="Nota 4 4 5 3" xfId="13780" xr:uid="{00000000-0005-0000-0000-0000D16C0000}"/>
    <cellStyle name="Nota 4 4 5 4" xfId="20778" xr:uid="{00000000-0005-0000-0000-0000D26C0000}"/>
    <cellStyle name="Nota 4 4 5 5" xfId="27524" xr:uid="{00000000-0005-0000-0000-0000D36C0000}"/>
    <cellStyle name="Nota 4 4 5 6" xfId="29256" xr:uid="{00000000-0005-0000-0000-0000D46C0000}"/>
    <cellStyle name="Nota 4 4 5 7" xfId="21293" xr:uid="{00000000-0005-0000-0000-0000D56C0000}"/>
    <cellStyle name="Nota 4 4 5 8" xfId="32207" xr:uid="{00000000-0005-0000-0000-0000D66C0000}"/>
    <cellStyle name="Nota 4 4 5 9" xfId="35882" xr:uid="{00000000-0005-0000-0000-0000D76C0000}"/>
    <cellStyle name="Nota 4 4 6" xfId="4872" xr:uid="{00000000-0005-0000-0000-0000D86C0000}"/>
    <cellStyle name="Nota 4 4 6 2" xfId="7760" xr:uid="{00000000-0005-0000-0000-0000D96C0000}"/>
    <cellStyle name="Nota 4 4 6 2 2" xfId="16913" xr:uid="{00000000-0005-0000-0000-0000DA6C0000}"/>
    <cellStyle name="Nota 4 4 6 2 3" xfId="23894" xr:uid="{00000000-0005-0000-0000-0000DB6C0000}"/>
    <cellStyle name="Nota 4 4 6 2 4" xfId="30738" xr:uid="{00000000-0005-0000-0000-0000DC6C0000}"/>
    <cellStyle name="Nota 4 4 6 2 5" xfId="34688" xr:uid="{00000000-0005-0000-0000-0000DD6C0000}"/>
    <cellStyle name="Nota 4 4 6 2 6" xfId="38240" xr:uid="{00000000-0005-0000-0000-0000DE6C0000}"/>
    <cellStyle name="Nota 4 4 6 2 7" xfId="40198" xr:uid="{00000000-0005-0000-0000-0000DF6C0000}"/>
    <cellStyle name="Nota 4 4 6 3" xfId="14026" xr:uid="{00000000-0005-0000-0000-0000E06C0000}"/>
    <cellStyle name="Nota 4 4 6 4" xfId="21024" xr:uid="{00000000-0005-0000-0000-0000E16C0000}"/>
    <cellStyle name="Nota 4 4 6 5" xfId="17526" xr:uid="{00000000-0005-0000-0000-0000E26C0000}"/>
    <cellStyle name="Nota 4 4 6 6" xfId="24195" xr:uid="{00000000-0005-0000-0000-0000E36C0000}"/>
    <cellStyle name="Nota 4 4 6 7" xfId="25003" xr:uid="{00000000-0005-0000-0000-0000E46C0000}"/>
    <cellStyle name="Nota 4 4 6 8" xfId="35596" xr:uid="{00000000-0005-0000-0000-0000E56C0000}"/>
    <cellStyle name="Nota 4 4 6 9" xfId="38507" xr:uid="{00000000-0005-0000-0000-0000E66C0000}"/>
    <cellStyle name="Nota 4 4 7" xfId="7755" xr:uid="{00000000-0005-0000-0000-0000E76C0000}"/>
    <cellStyle name="Nota 4 4 7 2" xfId="16908" xr:uid="{00000000-0005-0000-0000-0000E86C0000}"/>
    <cellStyle name="Nota 4 4 7 3" xfId="23889" xr:uid="{00000000-0005-0000-0000-0000E96C0000}"/>
    <cellStyle name="Nota 4 4 7 4" xfId="30733" xr:uid="{00000000-0005-0000-0000-0000EA6C0000}"/>
    <cellStyle name="Nota 4 4 7 5" xfId="34683" xr:uid="{00000000-0005-0000-0000-0000EB6C0000}"/>
    <cellStyle name="Nota 4 4 7 6" xfId="38235" xr:uid="{00000000-0005-0000-0000-0000EC6C0000}"/>
    <cellStyle name="Nota 4 4 7 7" xfId="40193" xr:uid="{00000000-0005-0000-0000-0000ED6C0000}"/>
    <cellStyle name="Nota 4 4 8" xfId="11406" xr:uid="{00000000-0005-0000-0000-0000EE6C0000}"/>
    <cellStyle name="Nota 4 4 9" xfId="18409" xr:uid="{00000000-0005-0000-0000-0000EF6C0000}"/>
    <cellStyle name="Nota 4 5" xfId="1769" xr:uid="{00000000-0005-0000-0000-0000F06C0000}"/>
    <cellStyle name="Nota 4 5 10" xfId="17400" xr:uid="{00000000-0005-0000-0000-0000F16C0000}"/>
    <cellStyle name="Nota 4 5 11" xfId="24172" xr:uid="{00000000-0005-0000-0000-0000F26C0000}"/>
    <cellStyle name="Nota 4 5 12" xfId="30949" xr:uid="{00000000-0005-0000-0000-0000F36C0000}"/>
    <cellStyle name="Nota 4 5 13" xfId="34870" xr:uid="{00000000-0005-0000-0000-0000F46C0000}"/>
    <cellStyle name="Nota 4 5 14" xfId="38358" xr:uid="{00000000-0005-0000-0000-0000F56C0000}"/>
    <cellStyle name="Nota 4 5 2" xfId="2534" xr:uid="{00000000-0005-0000-0000-0000F66C0000}"/>
    <cellStyle name="Nota 4 5 2 2" xfId="7762" xr:uid="{00000000-0005-0000-0000-0000F76C0000}"/>
    <cellStyle name="Nota 4 5 2 2 2" xfId="16915" xr:uid="{00000000-0005-0000-0000-0000F86C0000}"/>
    <cellStyle name="Nota 4 5 2 2 3" xfId="23896" xr:uid="{00000000-0005-0000-0000-0000F96C0000}"/>
    <cellStyle name="Nota 4 5 2 2 4" xfId="30740" xr:uid="{00000000-0005-0000-0000-0000FA6C0000}"/>
    <cellStyle name="Nota 4 5 2 2 5" xfId="34690" xr:uid="{00000000-0005-0000-0000-0000FB6C0000}"/>
    <cellStyle name="Nota 4 5 2 2 6" xfId="38242" xr:uid="{00000000-0005-0000-0000-0000FC6C0000}"/>
    <cellStyle name="Nota 4 5 2 2 7" xfId="40200" xr:uid="{00000000-0005-0000-0000-0000FD6C0000}"/>
    <cellStyle name="Nota 4 5 2 3" xfId="11688" xr:uid="{00000000-0005-0000-0000-0000FE6C0000}"/>
    <cellStyle name="Nota 4 5 2 4" xfId="18691" xr:uid="{00000000-0005-0000-0000-0000FF6C0000}"/>
    <cellStyle name="Nota 4 5 2 5" xfId="18198" xr:uid="{00000000-0005-0000-0000-0000006D0000}"/>
    <cellStyle name="Nota 4 5 2 6" xfId="22912" xr:uid="{00000000-0005-0000-0000-0000016D0000}"/>
    <cellStyle name="Nota 4 5 2 7" xfId="25924" xr:uid="{00000000-0005-0000-0000-0000026D0000}"/>
    <cellStyle name="Nota 4 5 2 8" xfId="31081" xr:uid="{00000000-0005-0000-0000-0000036D0000}"/>
    <cellStyle name="Nota 4 5 2 9" xfId="31323" xr:uid="{00000000-0005-0000-0000-0000046D0000}"/>
    <cellStyle name="Nota 4 5 3" xfId="3696" xr:uid="{00000000-0005-0000-0000-0000056D0000}"/>
    <cellStyle name="Nota 4 5 3 2" xfId="7763" xr:uid="{00000000-0005-0000-0000-0000066D0000}"/>
    <cellStyle name="Nota 4 5 3 2 2" xfId="16916" xr:uid="{00000000-0005-0000-0000-0000076D0000}"/>
    <cellStyle name="Nota 4 5 3 2 3" xfId="23897" xr:uid="{00000000-0005-0000-0000-0000086D0000}"/>
    <cellStyle name="Nota 4 5 3 2 4" xfId="30741" xr:uid="{00000000-0005-0000-0000-0000096D0000}"/>
    <cellStyle name="Nota 4 5 3 2 5" xfId="34691" xr:uid="{00000000-0005-0000-0000-00000A6D0000}"/>
    <cellStyle name="Nota 4 5 3 2 6" xfId="38243" xr:uid="{00000000-0005-0000-0000-00000B6D0000}"/>
    <cellStyle name="Nota 4 5 3 2 7" xfId="40201" xr:uid="{00000000-0005-0000-0000-00000C6D0000}"/>
    <cellStyle name="Nota 4 5 3 3" xfId="12850" xr:uid="{00000000-0005-0000-0000-00000D6D0000}"/>
    <cellStyle name="Nota 4 5 3 4" xfId="19849" xr:uid="{00000000-0005-0000-0000-00000E6D0000}"/>
    <cellStyle name="Nota 4 5 3 5" xfId="25285" xr:uid="{00000000-0005-0000-0000-00000F6D0000}"/>
    <cellStyle name="Nota 4 5 3 6" xfId="17714" xr:uid="{00000000-0005-0000-0000-0000106D0000}"/>
    <cellStyle name="Nota 4 5 3 7" xfId="29066" xr:uid="{00000000-0005-0000-0000-0000116D0000}"/>
    <cellStyle name="Nota 4 5 3 8" xfId="29678" xr:uid="{00000000-0005-0000-0000-0000126D0000}"/>
    <cellStyle name="Nota 4 5 3 9" xfId="15515" xr:uid="{00000000-0005-0000-0000-0000136D0000}"/>
    <cellStyle name="Nota 4 5 4" xfId="4206" xr:uid="{00000000-0005-0000-0000-0000146D0000}"/>
    <cellStyle name="Nota 4 5 4 2" xfId="7764" xr:uid="{00000000-0005-0000-0000-0000156D0000}"/>
    <cellStyle name="Nota 4 5 4 2 2" xfId="16917" xr:uid="{00000000-0005-0000-0000-0000166D0000}"/>
    <cellStyle name="Nota 4 5 4 2 3" xfId="23898" xr:uid="{00000000-0005-0000-0000-0000176D0000}"/>
    <cellStyle name="Nota 4 5 4 2 4" xfId="30742" xr:uid="{00000000-0005-0000-0000-0000186D0000}"/>
    <cellStyle name="Nota 4 5 4 2 5" xfId="34692" xr:uid="{00000000-0005-0000-0000-0000196D0000}"/>
    <cellStyle name="Nota 4 5 4 2 6" xfId="38244" xr:uid="{00000000-0005-0000-0000-00001A6D0000}"/>
    <cellStyle name="Nota 4 5 4 2 7" xfId="40202" xr:uid="{00000000-0005-0000-0000-00001B6D0000}"/>
    <cellStyle name="Nota 4 5 4 3" xfId="13360" xr:uid="{00000000-0005-0000-0000-00001C6D0000}"/>
    <cellStyle name="Nota 4 5 4 4" xfId="20358" xr:uid="{00000000-0005-0000-0000-00001D6D0000}"/>
    <cellStyle name="Nota 4 5 4 5" xfId="27729" xr:uid="{00000000-0005-0000-0000-00001E6D0000}"/>
    <cellStyle name="Nota 4 5 4 6" xfId="25047" xr:uid="{00000000-0005-0000-0000-00001F6D0000}"/>
    <cellStyle name="Nota 4 5 4 7" xfId="28051" xr:uid="{00000000-0005-0000-0000-0000206D0000}"/>
    <cellStyle name="Nota 4 5 4 8" xfId="29698" xr:uid="{00000000-0005-0000-0000-0000216D0000}"/>
    <cellStyle name="Nota 4 5 4 9" xfId="31128" xr:uid="{00000000-0005-0000-0000-0000226D0000}"/>
    <cellStyle name="Nota 4 5 5" xfId="3169" xr:uid="{00000000-0005-0000-0000-0000236D0000}"/>
    <cellStyle name="Nota 4 5 5 2" xfId="7765" xr:uid="{00000000-0005-0000-0000-0000246D0000}"/>
    <cellStyle name="Nota 4 5 5 2 2" xfId="16918" xr:uid="{00000000-0005-0000-0000-0000256D0000}"/>
    <cellStyle name="Nota 4 5 5 2 3" xfId="23899" xr:uid="{00000000-0005-0000-0000-0000266D0000}"/>
    <cellStyle name="Nota 4 5 5 2 4" xfId="30743" xr:uid="{00000000-0005-0000-0000-0000276D0000}"/>
    <cellStyle name="Nota 4 5 5 2 5" xfId="34693" xr:uid="{00000000-0005-0000-0000-0000286D0000}"/>
    <cellStyle name="Nota 4 5 5 2 6" xfId="38245" xr:uid="{00000000-0005-0000-0000-0000296D0000}"/>
    <cellStyle name="Nota 4 5 5 2 7" xfId="40203" xr:uid="{00000000-0005-0000-0000-00002A6D0000}"/>
    <cellStyle name="Nota 4 5 5 3" xfId="12323" xr:uid="{00000000-0005-0000-0000-00002B6D0000}"/>
    <cellStyle name="Nota 4 5 5 4" xfId="19326" xr:uid="{00000000-0005-0000-0000-00002C6D0000}"/>
    <cellStyle name="Nota 4 5 5 5" xfId="15464" xr:uid="{00000000-0005-0000-0000-00002D6D0000}"/>
    <cellStyle name="Nota 4 5 5 6" xfId="28510" xr:uid="{00000000-0005-0000-0000-00002E6D0000}"/>
    <cellStyle name="Nota 4 5 5 7" xfId="29753" xr:uid="{00000000-0005-0000-0000-00002F6D0000}"/>
    <cellStyle name="Nota 4 5 5 8" xfId="33732" xr:uid="{00000000-0005-0000-0000-0000306D0000}"/>
    <cellStyle name="Nota 4 5 5 9" xfId="37294" xr:uid="{00000000-0005-0000-0000-0000316D0000}"/>
    <cellStyle name="Nota 4 5 6" xfId="4332" xr:uid="{00000000-0005-0000-0000-0000326D0000}"/>
    <cellStyle name="Nota 4 5 6 2" xfId="7766" xr:uid="{00000000-0005-0000-0000-0000336D0000}"/>
    <cellStyle name="Nota 4 5 6 2 2" xfId="16919" xr:uid="{00000000-0005-0000-0000-0000346D0000}"/>
    <cellStyle name="Nota 4 5 6 2 3" xfId="23900" xr:uid="{00000000-0005-0000-0000-0000356D0000}"/>
    <cellStyle name="Nota 4 5 6 2 4" xfId="30744" xr:uid="{00000000-0005-0000-0000-0000366D0000}"/>
    <cellStyle name="Nota 4 5 6 2 5" xfId="34694" xr:uid="{00000000-0005-0000-0000-0000376D0000}"/>
    <cellStyle name="Nota 4 5 6 2 6" xfId="38246" xr:uid="{00000000-0005-0000-0000-0000386D0000}"/>
    <cellStyle name="Nota 4 5 6 2 7" xfId="40204" xr:uid="{00000000-0005-0000-0000-0000396D0000}"/>
    <cellStyle name="Nota 4 5 6 3" xfId="13486" xr:uid="{00000000-0005-0000-0000-00003A6D0000}"/>
    <cellStyle name="Nota 4 5 6 4" xfId="20484" xr:uid="{00000000-0005-0000-0000-00003B6D0000}"/>
    <cellStyle name="Nota 4 5 6 5" xfId="27667" xr:uid="{00000000-0005-0000-0000-00003C6D0000}"/>
    <cellStyle name="Nota 4 5 6 6" xfId="17292" xr:uid="{00000000-0005-0000-0000-00003D6D0000}"/>
    <cellStyle name="Nota 4 5 6 7" xfId="27259" xr:uid="{00000000-0005-0000-0000-00003E6D0000}"/>
    <cellStyle name="Nota 4 5 6 8" xfId="33322" xr:uid="{00000000-0005-0000-0000-00003F6D0000}"/>
    <cellStyle name="Nota 4 5 6 9" xfId="36997" xr:uid="{00000000-0005-0000-0000-0000406D0000}"/>
    <cellStyle name="Nota 4 5 7" xfId="7761" xr:uid="{00000000-0005-0000-0000-0000416D0000}"/>
    <cellStyle name="Nota 4 5 7 2" xfId="16914" xr:uid="{00000000-0005-0000-0000-0000426D0000}"/>
    <cellStyle name="Nota 4 5 7 3" xfId="23895" xr:uid="{00000000-0005-0000-0000-0000436D0000}"/>
    <cellStyle name="Nota 4 5 7 4" xfId="30739" xr:uid="{00000000-0005-0000-0000-0000446D0000}"/>
    <cellStyle name="Nota 4 5 7 5" xfId="34689" xr:uid="{00000000-0005-0000-0000-0000456D0000}"/>
    <cellStyle name="Nota 4 5 7 6" xfId="38241" xr:uid="{00000000-0005-0000-0000-0000466D0000}"/>
    <cellStyle name="Nota 4 5 7 7" xfId="40199" xr:uid="{00000000-0005-0000-0000-0000476D0000}"/>
    <cellStyle name="Nota 4 5 8" xfId="10923" xr:uid="{00000000-0005-0000-0000-0000486D0000}"/>
    <cellStyle name="Nota 4 5 9" xfId="9622" xr:uid="{00000000-0005-0000-0000-0000496D0000}"/>
    <cellStyle name="Nota 4 6" xfId="2317" xr:uid="{00000000-0005-0000-0000-00004A6D0000}"/>
    <cellStyle name="Nota 4 6 10" xfId="25379" xr:uid="{00000000-0005-0000-0000-00004B6D0000}"/>
    <cellStyle name="Nota 4 6 11" xfId="17105" xr:uid="{00000000-0005-0000-0000-00004C6D0000}"/>
    <cellStyle name="Nota 4 6 12" xfId="30172" xr:uid="{00000000-0005-0000-0000-00004D6D0000}"/>
    <cellStyle name="Nota 4 6 13" xfId="34148" xr:uid="{00000000-0005-0000-0000-00004E6D0000}"/>
    <cellStyle name="Nota 4 6 14" xfId="37710" xr:uid="{00000000-0005-0000-0000-00004F6D0000}"/>
    <cellStyle name="Nota 4 6 2" xfId="2717" xr:uid="{00000000-0005-0000-0000-0000506D0000}"/>
    <cellStyle name="Nota 4 6 2 2" xfId="7768" xr:uid="{00000000-0005-0000-0000-0000516D0000}"/>
    <cellStyle name="Nota 4 6 2 2 2" xfId="16921" xr:uid="{00000000-0005-0000-0000-0000526D0000}"/>
    <cellStyle name="Nota 4 6 2 2 3" xfId="23902" xr:uid="{00000000-0005-0000-0000-0000536D0000}"/>
    <cellStyle name="Nota 4 6 2 2 4" xfId="30746" xr:uid="{00000000-0005-0000-0000-0000546D0000}"/>
    <cellStyle name="Nota 4 6 2 2 5" xfId="34696" xr:uid="{00000000-0005-0000-0000-0000556D0000}"/>
    <cellStyle name="Nota 4 6 2 2 6" xfId="38248" xr:uid="{00000000-0005-0000-0000-0000566D0000}"/>
    <cellStyle name="Nota 4 6 2 2 7" xfId="40206" xr:uid="{00000000-0005-0000-0000-0000576D0000}"/>
    <cellStyle name="Nota 4 6 2 3" xfId="11871" xr:uid="{00000000-0005-0000-0000-0000586D0000}"/>
    <cellStyle name="Nota 4 6 2 4" xfId="18874" xr:uid="{00000000-0005-0000-0000-0000596D0000}"/>
    <cellStyle name="Nota 4 6 2 5" xfId="28419" xr:uid="{00000000-0005-0000-0000-00005A6D0000}"/>
    <cellStyle name="Nota 4 6 2 6" xfId="26313" xr:uid="{00000000-0005-0000-0000-00005B6D0000}"/>
    <cellStyle name="Nota 4 6 2 7" xfId="29412" xr:uid="{00000000-0005-0000-0000-00005C6D0000}"/>
    <cellStyle name="Nota 4 6 2 8" xfId="33950" xr:uid="{00000000-0005-0000-0000-00005D6D0000}"/>
    <cellStyle name="Nota 4 6 2 9" xfId="37512" xr:uid="{00000000-0005-0000-0000-00005E6D0000}"/>
    <cellStyle name="Nota 4 6 3" xfId="3999" xr:uid="{00000000-0005-0000-0000-00005F6D0000}"/>
    <cellStyle name="Nota 4 6 3 2" xfId="7769" xr:uid="{00000000-0005-0000-0000-0000606D0000}"/>
    <cellStyle name="Nota 4 6 3 2 2" xfId="16922" xr:uid="{00000000-0005-0000-0000-0000616D0000}"/>
    <cellStyle name="Nota 4 6 3 2 3" xfId="23903" xr:uid="{00000000-0005-0000-0000-0000626D0000}"/>
    <cellStyle name="Nota 4 6 3 2 4" xfId="30747" xr:uid="{00000000-0005-0000-0000-0000636D0000}"/>
    <cellStyle name="Nota 4 6 3 2 5" xfId="34697" xr:uid="{00000000-0005-0000-0000-0000646D0000}"/>
    <cellStyle name="Nota 4 6 3 2 6" xfId="38249" xr:uid="{00000000-0005-0000-0000-0000656D0000}"/>
    <cellStyle name="Nota 4 6 3 2 7" xfId="40207" xr:uid="{00000000-0005-0000-0000-0000666D0000}"/>
    <cellStyle name="Nota 4 6 3 3" xfId="13153" xr:uid="{00000000-0005-0000-0000-0000676D0000}"/>
    <cellStyle name="Nota 4 6 3 4" xfId="20151" xr:uid="{00000000-0005-0000-0000-0000686D0000}"/>
    <cellStyle name="Nota 4 6 3 5" xfId="27831" xr:uid="{00000000-0005-0000-0000-0000696D0000}"/>
    <cellStyle name="Nota 4 6 3 6" xfId="24456" xr:uid="{00000000-0005-0000-0000-00006A6D0000}"/>
    <cellStyle name="Nota 4 6 3 7" xfId="28972" xr:uid="{00000000-0005-0000-0000-00006B6D0000}"/>
    <cellStyle name="Nota 4 6 3 8" xfId="31842" xr:uid="{00000000-0005-0000-0000-00006C6D0000}"/>
    <cellStyle name="Nota 4 6 3 9" xfId="35496" xr:uid="{00000000-0005-0000-0000-00006D6D0000}"/>
    <cellStyle name="Nota 4 6 4" xfId="4437" xr:uid="{00000000-0005-0000-0000-00006E6D0000}"/>
    <cellStyle name="Nota 4 6 4 2" xfId="7770" xr:uid="{00000000-0005-0000-0000-00006F6D0000}"/>
    <cellStyle name="Nota 4 6 4 2 2" xfId="16923" xr:uid="{00000000-0005-0000-0000-0000706D0000}"/>
    <cellStyle name="Nota 4 6 4 2 3" xfId="23904" xr:uid="{00000000-0005-0000-0000-0000716D0000}"/>
    <cellStyle name="Nota 4 6 4 2 4" xfId="30748" xr:uid="{00000000-0005-0000-0000-0000726D0000}"/>
    <cellStyle name="Nota 4 6 4 2 5" xfId="34698" xr:uid="{00000000-0005-0000-0000-0000736D0000}"/>
    <cellStyle name="Nota 4 6 4 2 6" xfId="38250" xr:uid="{00000000-0005-0000-0000-0000746D0000}"/>
    <cellStyle name="Nota 4 6 4 2 7" xfId="40208" xr:uid="{00000000-0005-0000-0000-0000756D0000}"/>
    <cellStyle name="Nota 4 6 4 3" xfId="13591" xr:uid="{00000000-0005-0000-0000-0000766D0000}"/>
    <cellStyle name="Nota 4 6 4 4" xfId="20589" xr:uid="{00000000-0005-0000-0000-0000776D0000}"/>
    <cellStyle name="Nota 4 6 4 5" xfId="27617" xr:uid="{00000000-0005-0000-0000-0000786D0000}"/>
    <cellStyle name="Nota 4 6 4 6" xfId="17997" xr:uid="{00000000-0005-0000-0000-0000796D0000}"/>
    <cellStyle name="Nota 4 6 4 7" xfId="25573" xr:uid="{00000000-0005-0000-0000-00007A6D0000}"/>
    <cellStyle name="Nota 4 6 4 8" xfId="22513" xr:uid="{00000000-0005-0000-0000-00007B6D0000}"/>
    <cellStyle name="Nota 4 6 4 9" xfId="9604" xr:uid="{00000000-0005-0000-0000-00007C6D0000}"/>
    <cellStyle name="Nota 4 6 5" xfId="4691" xr:uid="{00000000-0005-0000-0000-00007D6D0000}"/>
    <cellStyle name="Nota 4 6 5 2" xfId="7771" xr:uid="{00000000-0005-0000-0000-00007E6D0000}"/>
    <cellStyle name="Nota 4 6 5 2 2" xfId="16924" xr:uid="{00000000-0005-0000-0000-00007F6D0000}"/>
    <cellStyle name="Nota 4 6 5 2 3" xfId="23905" xr:uid="{00000000-0005-0000-0000-0000806D0000}"/>
    <cellStyle name="Nota 4 6 5 2 4" xfId="30749" xr:uid="{00000000-0005-0000-0000-0000816D0000}"/>
    <cellStyle name="Nota 4 6 5 2 5" xfId="34699" xr:uid="{00000000-0005-0000-0000-0000826D0000}"/>
    <cellStyle name="Nota 4 6 5 2 6" xfId="38251" xr:uid="{00000000-0005-0000-0000-0000836D0000}"/>
    <cellStyle name="Nota 4 6 5 2 7" xfId="40209" xr:uid="{00000000-0005-0000-0000-0000846D0000}"/>
    <cellStyle name="Nota 4 6 5 3" xfId="13845" xr:uid="{00000000-0005-0000-0000-0000856D0000}"/>
    <cellStyle name="Nota 4 6 5 4" xfId="20843" xr:uid="{00000000-0005-0000-0000-0000866D0000}"/>
    <cellStyle name="Nota 4 6 5 5" xfId="24773" xr:uid="{00000000-0005-0000-0000-0000876D0000}"/>
    <cellStyle name="Nota 4 6 5 6" xfId="24447" xr:uid="{00000000-0005-0000-0000-0000886D0000}"/>
    <cellStyle name="Nota 4 6 5 7" xfId="26810" xr:uid="{00000000-0005-0000-0000-0000896D0000}"/>
    <cellStyle name="Nota 4 6 5 8" xfId="30968" xr:uid="{00000000-0005-0000-0000-00008A6D0000}"/>
    <cellStyle name="Nota 4 6 5 9" xfId="24571" xr:uid="{00000000-0005-0000-0000-00008B6D0000}"/>
    <cellStyle name="Nota 4 6 6" xfId="4937" xr:uid="{00000000-0005-0000-0000-00008C6D0000}"/>
    <cellStyle name="Nota 4 6 6 2" xfId="7772" xr:uid="{00000000-0005-0000-0000-00008D6D0000}"/>
    <cellStyle name="Nota 4 6 6 2 2" xfId="16925" xr:uid="{00000000-0005-0000-0000-00008E6D0000}"/>
    <cellStyle name="Nota 4 6 6 2 3" xfId="23906" xr:uid="{00000000-0005-0000-0000-00008F6D0000}"/>
    <cellStyle name="Nota 4 6 6 2 4" xfId="30750" xr:uid="{00000000-0005-0000-0000-0000906D0000}"/>
    <cellStyle name="Nota 4 6 6 2 5" xfId="34700" xr:uid="{00000000-0005-0000-0000-0000916D0000}"/>
    <cellStyle name="Nota 4 6 6 2 6" xfId="38252" xr:uid="{00000000-0005-0000-0000-0000926D0000}"/>
    <cellStyle name="Nota 4 6 6 2 7" xfId="40210" xr:uid="{00000000-0005-0000-0000-0000936D0000}"/>
    <cellStyle name="Nota 4 6 6 3" xfId="14091" xr:uid="{00000000-0005-0000-0000-0000946D0000}"/>
    <cellStyle name="Nota 4 6 6 4" xfId="21089" xr:uid="{00000000-0005-0000-0000-0000956D0000}"/>
    <cellStyle name="Nota 4 6 6 5" xfId="24813" xr:uid="{00000000-0005-0000-0000-0000966D0000}"/>
    <cellStyle name="Nota 4 6 6 6" xfId="29295" xr:uid="{00000000-0005-0000-0000-0000976D0000}"/>
    <cellStyle name="Nota 4 6 6 7" xfId="31983" xr:uid="{00000000-0005-0000-0000-0000986D0000}"/>
    <cellStyle name="Nota 4 6 6 8" xfId="35661" xr:uid="{00000000-0005-0000-0000-0000996D0000}"/>
    <cellStyle name="Nota 4 6 6 9" xfId="38572" xr:uid="{00000000-0005-0000-0000-00009A6D0000}"/>
    <cellStyle name="Nota 4 6 7" xfId="7767" xr:uid="{00000000-0005-0000-0000-00009B6D0000}"/>
    <cellStyle name="Nota 4 6 7 2" xfId="16920" xr:uid="{00000000-0005-0000-0000-00009C6D0000}"/>
    <cellStyle name="Nota 4 6 7 3" xfId="23901" xr:uid="{00000000-0005-0000-0000-00009D6D0000}"/>
    <cellStyle name="Nota 4 6 7 4" xfId="30745" xr:uid="{00000000-0005-0000-0000-00009E6D0000}"/>
    <cellStyle name="Nota 4 6 7 5" xfId="34695" xr:uid="{00000000-0005-0000-0000-00009F6D0000}"/>
    <cellStyle name="Nota 4 6 7 6" xfId="38247" xr:uid="{00000000-0005-0000-0000-0000A06D0000}"/>
    <cellStyle name="Nota 4 6 7 7" xfId="40205" xr:uid="{00000000-0005-0000-0000-0000A16D0000}"/>
    <cellStyle name="Nota 4 6 8" xfId="11471" xr:uid="{00000000-0005-0000-0000-0000A26D0000}"/>
    <cellStyle name="Nota 4 6 9" xfId="18474" xr:uid="{00000000-0005-0000-0000-0000A36D0000}"/>
    <cellStyle name="Nota 4 7" xfId="2366" xr:uid="{00000000-0005-0000-0000-0000A46D0000}"/>
    <cellStyle name="Nota 4 7 10" xfId="19659" xr:uid="{00000000-0005-0000-0000-0000A56D0000}"/>
    <cellStyle name="Nota 4 7 11" xfId="26154" xr:uid="{00000000-0005-0000-0000-0000A66D0000}"/>
    <cellStyle name="Nota 4 7 12" xfId="26519" xr:uid="{00000000-0005-0000-0000-0000A76D0000}"/>
    <cellStyle name="Nota 4 7 13" xfId="34124" xr:uid="{00000000-0005-0000-0000-0000A86D0000}"/>
    <cellStyle name="Nota 4 7 14" xfId="37686" xr:uid="{00000000-0005-0000-0000-0000A96D0000}"/>
    <cellStyle name="Nota 4 7 2" xfId="2766" xr:uid="{00000000-0005-0000-0000-0000AA6D0000}"/>
    <cellStyle name="Nota 4 7 2 2" xfId="7774" xr:uid="{00000000-0005-0000-0000-0000AB6D0000}"/>
    <cellStyle name="Nota 4 7 2 2 2" xfId="16927" xr:uid="{00000000-0005-0000-0000-0000AC6D0000}"/>
    <cellStyle name="Nota 4 7 2 2 3" xfId="23908" xr:uid="{00000000-0005-0000-0000-0000AD6D0000}"/>
    <cellStyle name="Nota 4 7 2 2 4" xfId="30752" xr:uid="{00000000-0005-0000-0000-0000AE6D0000}"/>
    <cellStyle name="Nota 4 7 2 2 5" xfId="34702" xr:uid="{00000000-0005-0000-0000-0000AF6D0000}"/>
    <cellStyle name="Nota 4 7 2 2 6" xfId="38254" xr:uid="{00000000-0005-0000-0000-0000B06D0000}"/>
    <cellStyle name="Nota 4 7 2 2 7" xfId="40212" xr:uid="{00000000-0005-0000-0000-0000B16D0000}"/>
    <cellStyle name="Nota 4 7 2 3" xfId="11920" xr:uid="{00000000-0005-0000-0000-0000B26D0000}"/>
    <cellStyle name="Nota 4 7 2 4" xfId="18923" xr:uid="{00000000-0005-0000-0000-0000B36D0000}"/>
    <cellStyle name="Nota 4 7 2 5" xfId="28400" xr:uid="{00000000-0005-0000-0000-0000B46D0000}"/>
    <cellStyle name="Nota 4 7 2 6" xfId="28489" xr:uid="{00000000-0005-0000-0000-0000B56D0000}"/>
    <cellStyle name="Nota 4 7 2 7" xfId="29947" xr:uid="{00000000-0005-0000-0000-0000B66D0000}"/>
    <cellStyle name="Nota 4 7 2 8" xfId="33924" xr:uid="{00000000-0005-0000-0000-0000B76D0000}"/>
    <cellStyle name="Nota 4 7 2 9" xfId="37486" xr:uid="{00000000-0005-0000-0000-0000B86D0000}"/>
    <cellStyle name="Nota 4 7 3" xfId="4048" xr:uid="{00000000-0005-0000-0000-0000B96D0000}"/>
    <cellStyle name="Nota 4 7 3 2" xfId="7775" xr:uid="{00000000-0005-0000-0000-0000BA6D0000}"/>
    <cellStyle name="Nota 4 7 3 2 2" xfId="16928" xr:uid="{00000000-0005-0000-0000-0000BB6D0000}"/>
    <cellStyle name="Nota 4 7 3 2 3" xfId="23909" xr:uid="{00000000-0005-0000-0000-0000BC6D0000}"/>
    <cellStyle name="Nota 4 7 3 2 4" xfId="30753" xr:uid="{00000000-0005-0000-0000-0000BD6D0000}"/>
    <cellStyle name="Nota 4 7 3 2 5" xfId="34703" xr:uid="{00000000-0005-0000-0000-0000BE6D0000}"/>
    <cellStyle name="Nota 4 7 3 2 6" xfId="38255" xr:uid="{00000000-0005-0000-0000-0000BF6D0000}"/>
    <cellStyle name="Nota 4 7 3 2 7" xfId="40213" xr:uid="{00000000-0005-0000-0000-0000C06D0000}"/>
    <cellStyle name="Nota 4 7 3 3" xfId="13202" xr:uid="{00000000-0005-0000-0000-0000C16D0000}"/>
    <cellStyle name="Nota 4 7 3 4" xfId="20200" xr:uid="{00000000-0005-0000-0000-0000C26D0000}"/>
    <cellStyle name="Nota 4 7 3 5" xfId="27807" xr:uid="{00000000-0005-0000-0000-0000C36D0000}"/>
    <cellStyle name="Nota 4 7 3 6" xfId="26641" xr:uid="{00000000-0005-0000-0000-0000C46D0000}"/>
    <cellStyle name="Nota 4 7 3 7" xfId="17499" xr:uid="{00000000-0005-0000-0000-0000C56D0000}"/>
    <cellStyle name="Nota 4 7 3 8" xfId="33440" xr:uid="{00000000-0005-0000-0000-0000C66D0000}"/>
    <cellStyle name="Nota 4 7 3 9" xfId="37115" xr:uid="{00000000-0005-0000-0000-0000C76D0000}"/>
    <cellStyle name="Nota 4 7 4" xfId="4486" xr:uid="{00000000-0005-0000-0000-0000C86D0000}"/>
    <cellStyle name="Nota 4 7 4 2" xfId="7776" xr:uid="{00000000-0005-0000-0000-0000C96D0000}"/>
    <cellStyle name="Nota 4 7 4 2 2" xfId="16929" xr:uid="{00000000-0005-0000-0000-0000CA6D0000}"/>
    <cellStyle name="Nota 4 7 4 2 3" xfId="23910" xr:uid="{00000000-0005-0000-0000-0000CB6D0000}"/>
    <cellStyle name="Nota 4 7 4 2 4" xfId="30754" xr:uid="{00000000-0005-0000-0000-0000CC6D0000}"/>
    <cellStyle name="Nota 4 7 4 2 5" xfId="34704" xr:uid="{00000000-0005-0000-0000-0000CD6D0000}"/>
    <cellStyle name="Nota 4 7 4 2 6" xfId="38256" xr:uid="{00000000-0005-0000-0000-0000CE6D0000}"/>
    <cellStyle name="Nota 4 7 4 2 7" xfId="40214" xr:uid="{00000000-0005-0000-0000-0000CF6D0000}"/>
    <cellStyle name="Nota 4 7 4 3" xfId="13640" xr:uid="{00000000-0005-0000-0000-0000D06D0000}"/>
    <cellStyle name="Nota 4 7 4 4" xfId="20638" xr:uid="{00000000-0005-0000-0000-0000D16D0000}"/>
    <cellStyle name="Nota 4 7 4 5" xfId="27593" xr:uid="{00000000-0005-0000-0000-0000D26D0000}"/>
    <cellStyle name="Nota 4 7 4 6" xfId="24007" xr:uid="{00000000-0005-0000-0000-0000D36D0000}"/>
    <cellStyle name="Nota 4 7 4 7" xfId="28739" xr:uid="{00000000-0005-0000-0000-0000D46D0000}"/>
    <cellStyle name="Nota 4 7 4 8" xfId="22541" xr:uid="{00000000-0005-0000-0000-0000D56D0000}"/>
    <cellStyle name="Nota 4 7 4 9" xfId="33691" xr:uid="{00000000-0005-0000-0000-0000D66D0000}"/>
    <cellStyle name="Nota 4 7 5" xfId="4740" xr:uid="{00000000-0005-0000-0000-0000D76D0000}"/>
    <cellStyle name="Nota 4 7 5 2" xfId="7777" xr:uid="{00000000-0005-0000-0000-0000D86D0000}"/>
    <cellStyle name="Nota 4 7 5 2 2" xfId="16930" xr:uid="{00000000-0005-0000-0000-0000D96D0000}"/>
    <cellStyle name="Nota 4 7 5 2 3" xfId="23911" xr:uid="{00000000-0005-0000-0000-0000DA6D0000}"/>
    <cellStyle name="Nota 4 7 5 2 4" xfId="30755" xr:uid="{00000000-0005-0000-0000-0000DB6D0000}"/>
    <cellStyle name="Nota 4 7 5 2 5" xfId="34705" xr:uid="{00000000-0005-0000-0000-0000DC6D0000}"/>
    <cellStyle name="Nota 4 7 5 2 6" xfId="38257" xr:uid="{00000000-0005-0000-0000-0000DD6D0000}"/>
    <cellStyle name="Nota 4 7 5 2 7" xfId="40215" xr:uid="{00000000-0005-0000-0000-0000DE6D0000}"/>
    <cellStyle name="Nota 4 7 5 3" xfId="13894" xr:uid="{00000000-0005-0000-0000-0000DF6D0000}"/>
    <cellStyle name="Nota 4 7 5 4" xfId="20892" xr:uid="{00000000-0005-0000-0000-0000E06D0000}"/>
    <cellStyle name="Nota 4 7 5 5" xfId="17528" xr:uid="{00000000-0005-0000-0000-0000E16D0000}"/>
    <cellStyle name="Nota 4 7 5 6" xfId="24495" xr:uid="{00000000-0005-0000-0000-0000E26D0000}"/>
    <cellStyle name="Nota 4 7 5 7" xfId="19606" xr:uid="{00000000-0005-0000-0000-0000E36D0000}"/>
    <cellStyle name="Nota 4 7 5 8" xfId="9222" xr:uid="{00000000-0005-0000-0000-0000E46D0000}"/>
    <cellStyle name="Nota 4 7 5 9" xfId="33706" xr:uid="{00000000-0005-0000-0000-0000E56D0000}"/>
    <cellStyle name="Nota 4 7 6" xfId="4986" xr:uid="{00000000-0005-0000-0000-0000E66D0000}"/>
    <cellStyle name="Nota 4 7 6 2" xfId="7778" xr:uid="{00000000-0005-0000-0000-0000E76D0000}"/>
    <cellStyle name="Nota 4 7 6 2 2" xfId="16931" xr:uid="{00000000-0005-0000-0000-0000E86D0000}"/>
    <cellStyle name="Nota 4 7 6 2 3" xfId="23912" xr:uid="{00000000-0005-0000-0000-0000E96D0000}"/>
    <cellStyle name="Nota 4 7 6 2 4" xfId="30756" xr:uid="{00000000-0005-0000-0000-0000EA6D0000}"/>
    <cellStyle name="Nota 4 7 6 2 5" xfId="34706" xr:uid="{00000000-0005-0000-0000-0000EB6D0000}"/>
    <cellStyle name="Nota 4 7 6 2 6" xfId="38258" xr:uid="{00000000-0005-0000-0000-0000EC6D0000}"/>
    <cellStyle name="Nota 4 7 6 2 7" xfId="40216" xr:uid="{00000000-0005-0000-0000-0000ED6D0000}"/>
    <cellStyle name="Nota 4 7 6 3" xfId="14140" xr:uid="{00000000-0005-0000-0000-0000EE6D0000}"/>
    <cellStyle name="Nota 4 7 6 4" xfId="21138" xr:uid="{00000000-0005-0000-0000-0000EF6D0000}"/>
    <cellStyle name="Nota 4 7 6 5" xfId="27330" xr:uid="{00000000-0005-0000-0000-0000F06D0000}"/>
    <cellStyle name="Nota 4 7 6 6" xfId="29303" xr:uid="{00000000-0005-0000-0000-0000F16D0000}"/>
    <cellStyle name="Nota 4 7 6 7" xfId="32032" xr:uid="{00000000-0005-0000-0000-0000F26D0000}"/>
    <cellStyle name="Nota 4 7 6 8" xfId="35710" xr:uid="{00000000-0005-0000-0000-0000F36D0000}"/>
    <cellStyle name="Nota 4 7 6 9" xfId="38621" xr:uid="{00000000-0005-0000-0000-0000F46D0000}"/>
    <cellStyle name="Nota 4 7 7" xfId="7773" xr:uid="{00000000-0005-0000-0000-0000F56D0000}"/>
    <cellStyle name="Nota 4 7 7 2" xfId="16926" xr:uid="{00000000-0005-0000-0000-0000F66D0000}"/>
    <cellStyle name="Nota 4 7 7 3" xfId="23907" xr:uid="{00000000-0005-0000-0000-0000F76D0000}"/>
    <cellStyle name="Nota 4 7 7 4" xfId="30751" xr:uid="{00000000-0005-0000-0000-0000F86D0000}"/>
    <cellStyle name="Nota 4 7 7 5" xfId="34701" xr:uid="{00000000-0005-0000-0000-0000F96D0000}"/>
    <cellStyle name="Nota 4 7 7 6" xfId="38253" xr:uid="{00000000-0005-0000-0000-0000FA6D0000}"/>
    <cellStyle name="Nota 4 7 7 7" xfId="40211" xr:uid="{00000000-0005-0000-0000-0000FB6D0000}"/>
    <cellStyle name="Nota 4 7 8" xfId="11520" xr:uid="{00000000-0005-0000-0000-0000FC6D0000}"/>
    <cellStyle name="Nota 4 7 9" xfId="18523" xr:uid="{00000000-0005-0000-0000-0000FD6D0000}"/>
    <cellStyle name="Nota 4 8" xfId="1646" xr:uid="{00000000-0005-0000-0000-0000FE6D0000}"/>
    <cellStyle name="Nota 4 8 10" xfId="23155" xr:uid="{00000000-0005-0000-0000-0000FF6D0000}"/>
    <cellStyle name="Nota 4 8 11" xfId="25944" xr:uid="{00000000-0005-0000-0000-0000006E0000}"/>
    <cellStyle name="Nota 4 8 12" xfId="31366" xr:uid="{00000000-0005-0000-0000-0000016E0000}"/>
    <cellStyle name="Nota 4 8 13" xfId="35126" xr:uid="{00000000-0005-0000-0000-0000026E0000}"/>
    <cellStyle name="Nota 4 8 2" xfId="3523" xr:uid="{00000000-0005-0000-0000-0000036E0000}"/>
    <cellStyle name="Nota 4 8 2 2" xfId="7780" xr:uid="{00000000-0005-0000-0000-0000046E0000}"/>
    <cellStyle name="Nota 4 8 2 2 2" xfId="16933" xr:uid="{00000000-0005-0000-0000-0000056E0000}"/>
    <cellStyle name="Nota 4 8 2 2 3" xfId="23914" xr:uid="{00000000-0005-0000-0000-0000066E0000}"/>
    <cellStyle name="Nota 4 8 2 2 4" xfId="30758" xr:uid="{00000000-0005-0000-0000-0000076E0000}"/>
    <cellStyle name="Nota 4 8 2 2 5" xfId="34708" xr:uid="{00000000-0005-0000-0000-0000086E0000}"/>
    <cellStyle name="Nota 4 8 2 2 6" xfId="38260" xr:uid="{00000000-0005-0000-0000-0000096E0000}"/>
    <cellStyle name="Nota 4 8 2 2 7" xfId="40218" xr:uid="{00000000-0005-0000-0000-00000A6E0000}"/>
    <cellStyle name="Nota 4 8 2 3" xfId="12677" xr:uid="{00000000-0005-0000-0000-00000B6E0000}"/>
    <cellStyle name="Nota 4 8 2 4" xfId="19678" xr:uid="{00000000-0005-0000-0000-00000C6E0000}"/>
    <cellStyle name="Nota 4 8 2 5" xfId="28062" xr:uid="{00000000-0005-0000-0000-00000D6E0000}"/>
    <cellStyle name="Nota 4 8 2 6" xfId="26521" xr:uid="{00000000-0005-0000-0000-00000E6E0000}"/>
    <cellStyle name="Nota 4 8 2 7" xfId="17361" xr:uid="{00000000-0005-0000-0000-00000F6E0000}"/>
    <cellStyle name="Nota 4 8 2 8" xfId="30891" xr:uid="{00000000-0005-0000-0000-0000106E0000}"/>
    <cellStyle name="Nota 4 8 2 9" xfId="34833" xr:uid="{00000000-0005-0000-0000-0000116E0000}"/>
    <cellStyle name="Nota 4 8 3" xfId="4119" xr:uid="{00000000-0005-0000-0000-0000126E0000}"/>
    <cellStyle name="Nota 4 8 3 2" xfId="7781" xr:uid="{00000000-0005-0000-0000-0000136E0000}"/>
    <cellStyle name="Nota 4 8 3 2 2" xfId="16934" xr:uid="{00000000-0005-0000-0000-0000146E0000}"/>
    <cellStyle name="Nota 4 8 3 2 3" xfId="23915" xr:uid="{00000000-0005-0000-0000-0000156E0000}"/>
    <cellStyle name="Nota 4 8 3 2 4" xfId="30759" xr:uid="{00000000-0005-0000-0000-0000166E0000}"/>
    <cellStyle name="Nota 4 8 3 2 5" xfId="34709" xr:uid="{00000000-0005-0000-0000-0000176E0000}"/>
    <cellStyle name="Nota 4 8 3 2 6" xfId="38261" xr:uid="{00000000-0005-0000-0000-0000186E0000}"/>
    <cellStyle name="Nota 4 8 3 2 7" xfId="40219" xr:uid="{00000000-0005-0000-0000-0000196E0000}"/>
    <cellStyle name="Nota 4 8 3 3" xfId="13273" xr:uid="{00000000-0005-0000-0000-00001A6E0000}"/>
    <cellStyle name="Nota 4 8 3 4" xfId="20271" xr:uid="{00000000-0005-0000-0000-00001B6E0000}"/>
    <cellStyle name="Nota 4 8 3 5" xfId="27768" xr:uid="{00000000-0005-0000-0000-00001C6E0000}"/>
    <cellStyle name="Nota 4 8 3 6" xfId="17917" xr:uid="{00000000-0005-0000-0000-00001D6E0000}"/>
    <cellStyle name="Nota 4 8 3 7" xfId="27277" xr:uid="{00000000-0005-0000-0000-00001E6E0000}"/>
    <cellStyle name="Nota 4 8 3 8" xfId="33410" xr:uid="{00000000-0005-0000-0000-00001F6E0000}"/>
    <cellStyle name="Nota 4 8 3 9" xfId="37085" xr:uid="{00000000-0005-0000-0000-0000206E0000}"/>
    <cellStyle name="Nota 4 8 4" xfId="2848" xr:uid="{00000000-0005-0000-0000-0000216E0000}"/>
    <cellStyle name="Nota 4 8 4 2" xfId="7782" xr:uid="{00000000-0005-0000-0000-0000226E0000}"/>
    <cellStyle name="Nota 4 8 4 2 2" xfId="16935" xr:uid="{00000000-0005-0000-0000-0000236E0000}"/>
    <cellStyle name="Nota 4 8 4 2 3" xfId="23916" xr:uid="{00000000-0005-0000-0000-0000246E0000}"/>
    <cellStyle name="Nota 4 8 4 2 4" xfId="30760" xr:uid="{00000000-0005-0000-0000-0000256E0000}"/>
    <cellStyle name="Nota 4 8 4 2 5" xfId="34710" xr:uid="{00000000-0005-0000-0000-0000266E0000}"/>
    <cellStyle name="Nota 4 8 4 2 6" xfId="38262" xr:uid="{00000000-0005-0000-0000-0000276E0000}"/>
    <cellStyle name="Nota 4 8 4 2 7" xfId="40220" xr:uid="{00000000-0005-0000-0000-0000286E0000}"/>
    <cellStyle name="Nota 4 8 4 3" xfId="12002" xr:uid="{00000000-0005-0000-0000-0000296E0000}"/>
    <cellStyle name="Nota 4 8 4 4" xfId="19005" xr:uid="{00000000-0005-0000-0000-00002A6E0000}"/>
    <cellStyle name="Nota 4 8 4 5" xfId="28360" xr:uid="{00000000-0005-0000-0000-00002B6E0000}"/>
    <cellStyle name="Nota 4 8 4 6" xfId="28762" xr:uid="{00000000-0005-0000-0000-00002C6E0000}"/>
    <cellStyle name="Nota 4 8 4 7" xfId="29902" xr:uid="{00000000-0005-0000-0000-00002D6E0000}"/>
    <cellStyle name="Nota 4 8 4 8" xfId="31544" xr:uid="{00000000-0005-0000-0000-00002E6E0000}"/>
    <cellStyle name="Nota 4 8 4 9" xfId="35254" xr:uid="{00000000-0005-0000-0000-00002F6E0000}"/>
    <cellStyle name="Nota 4 8 5" xfId="2911" xr:uid="{00000000-0005-0000-0000-0000306E0000}"/>
    <cellStyle name="Nota 4 8 5 2" xfId="7783" xr:uid="{00000000-0005-0000-0000-0000316E0000}"/>
    <cellStyle name="Nota 4 8 5 2 2" xfId="16936" xr:uid="{00000000-0005-0000-0000-0000326E0000}"/>
    <cellStyle name="Nota 4 8 5 2 3" xfId="23917" xr:uid="{00000000-0005-0000-0000-0000336E0000}"/>
    <cellStyle name="Nota 4 8 5 2 4" xfId="30761" xr:uid="{00000000-0005-0000-0000-0000346E0000}"/>
    <cellStyle name="Nota 4 8 5 2 5" xfId="34711" xr:uid="{00000000-0005-0000-0000-0000356E0000}"/>
    <cellStyle name="Nota 4 8 5 2 6" xfId="38263" xr:uid="{00000000-0005-0000-0000-0000366E0000}"/>
    <cellStyle name="Nota 4 8 5 2 7" xfId="40221" xr:uid="{00000000-0005-0000-0000-0000376E0000}"/>
    <cellStyle name="Nota 4 8 5 3" xfId="12065" xr:uid="{00000000-0005-0000-0000-0000386E0000}"/>
    <cellStyle name="Nota 4 8 5 4" xfId="19068" xr:uid="{00000000-0005-0000-0000-0000396E0000}"/>
    <cellStyle name="Nota 4 8 5 5" xfId="24214" xr:uid="{00000000-0005-0000-0000-00003A6E0000}"/>
    <cellStyle name="Nota 4 8 5 6" xfId="28767" xr:uid="{00000000-0005-0000-0000-00003B6E0000}"/>
    <cellStyle name="Nota 4 8 5 7" xfId="29871" xr:uid="{00000000-0005-0000-0000-00003C6E0000}"/>
    <cellStyle name="Nota 4 8 5 8" xfId="31546" xr:uid="{00000000-0005-0000-0000-00003D6E0000}"/>
    <cellStyle name="Nota 4 8 5 9" xfId="35261" xr:uid="{00000000-0005-0000-0000-00003E6E0000}"/>
    <cellStyle name="Nota 4 8 6" xfId="7779" xr:uid="{00000000-0005-0000-0000-00003F6E0000}"/>
    <cellStyle name="Nota 4 8 6 2" xfId="16932" xr:uid="{00000000-0005-0000-0000-0000406E0000}"/>
    <cellStyle name="Nota 4 8 6 3" xfId="23913" xr:uid="{00000000-0005-0000-0000-0000416E0000}"/>
    <cellStyle name="Nota 4 8 6 4" xfId="30757" xr:uid="{00000000-0005-0000-0000-0000426E0000}"/>
    <cellStyle name="Nota 4 8 6 5" xfId="34707" xr:uid="{00000000-0005-0000-0000-0000436E0000}"/>
    <cellStyle name="Nota 4 8 6 6" xfId="38259" xr:uid="{00000000-0005-0000-0000-0000446E0000}"/>
    <cellStyle name="Nota 4 8 6 7" xfId="40217" xr:uid="{00000000-0005-0000-0000-0000456E0000}"/>
    <cellStyle name="Nota 4 8 7" xfId="10800" xr:uid="{00000000-0005-0000-0000-0000466E0000}"/>
    <cellStyle name="Nota 4 8 8" xfId="9772" xr:uid="{00000000-0005-0000-0000-0000476E0000}"/>
    <cellStyle name="Nota 4 8 9" xfId="25120" xr:uid="{00000000-0005-0000-0000-0000486E0000}"/>
    <cellStyle name="Nota 4 9" xfId="2474" xr:uid="{00000000-0005-0000-0000-0000496E0000}"/>
    <cellStyle name="Nota 4 9 2" xfId="7784" xr:uid="{00000000-0005-0000-0000-00004A6E0000}"/>
    <cellStyle name="Nota 4 9 2 2" xfId="16937" xr:uid="{00000000-0005-0000-0000-00004B6E0000}"/>
    <cellStyle name="Nota 4 9 2 3" xfId="23918" xr:uid="{00000000-0005-0000-0000-00004C6E0000}"/>
    <cellStyle name="Nota 4 9 2 4" xfId="30762" xr:uid="{00000000-0005-0000-0000-00004D6E0000}"/>
    <cellStyle name="Nota 4 9 2 5" xfId="34712" xr:uid="{00000000-0005-0000-0000-00004E6E0000}"/>
    <cellStyle name="Nota 4 9 2 6" xfId="38264" xr:uid="{00000000-0005-0000-0000-00004F6E0000}"/>
    <cellStyle name="Nota 4 9 2 7" xfId="40222" xr:uid="{00000000-0005-0000-0000-0000506E0000}"/>
    <cellStyle name="Nota 4 9 3" xfId="11628" xr:uid="{00000000-0005-0000-0000-0000516E0000}"/>
    <cellStyle name="Nota 4 9 4" xfId="18631" xr:uid="{00000000-0005-0000-0000-0000526E0000}"/>
    <cellStyle name="Nota 4 9 5" xfId="18053" xr:uid="{00000000-0005-0000-0000-0000536E0000}"/>
    <cellStyle name="Nota 4 9 6" xfId="26208" xr:uid="{00000000-0005-0000-0000-0000546E0000}"/>
    <cellStyle name="Nota 4 9 7" xfId="30091" xr:uid="{00000000-0005-0000-0000-0000556E0000}"/>
    <cellStyle name="Nota 4 9 8" xfId="34068" xr:uid="{00000000-0005-0000-0000-0000566E0000}"/>
    <cellStyle name="Nota 4 9 9" xfId="37630" xr:uid="{00000000-0005-0000-0000-0000576E0000}"/>
    <cellStyle name="Nota 5" xfId="751" xr:uid="{00000000-0005-0000-0000-0000586E0000}"/>
    <cellStyle name="Nota 5 10" xfId="3681" xr:uid="{00000000-0005-0000-0000-0000596E0000}"/>
    <cellStyle name="Nota 5 10 2" xfId="7786" xr:uid="{00000000-0005-0000-0000-00005A6E0000}"/>
    <cellStyle name="Nota 5 10 2 2" xfId="16939" xr:uid="{00000000-0005-0000-0000-00005B6E0000}"/>
    <cellStyle name="Nota 5 10 2 3" xfId="23920" xr:uid="{00000000-0005-0000-0000-00005C6E0000}"/>
    <cellStyle name="Nota 5 10 2 4" xfId="30764" xr:uid="{00000000-0005-0000-0000-00005D6E0000}"/>
    <cellStyle name="Nota 5 10 2 5" xfId="34714" xr:uid="{00000000-0005-0000-0000-00005E6E0000}"/>
    <cellStyle name="Nota 5 10 2 6" xfId="38266" xr:uid="{00000000-0005-0000-0000-00005F6E0000}"/>
    <cellStyle name="Nota 5 10 2 7" xfId="40224" xr:uid="{00000000-0005-0000-0000-0000606E0000}"/>
    <cellStyle name="Nota 5 10 3" xfId="12835" xr:uid="{00000000-0005-0000-0000-0000616E0000}"/>
    <cellStyle name="Nota 5 10 4" xfId="19834" xr:uid="{00000000-0005-0000-0000-0000626E0000}"/>
    <cellStyle name="Nota 5 10 5" xfId="19426" xr:uid="{00000000-0005-0000-0000-0000636E0000}"/>
    <cellStyle name="Nota 5 10 6" xfId="22583" xr:uid="{00000000-0005-0000-0000-0000646E0000}"/>
    <cellStyle name="Nota 5 10 7" xfId="29551" xr:uid="{00000000-0005-0000-0000-0000656E0000}"/>
    <cellStyle name="Nota 5 10 8" xfId="19640" xr:uid="{00000000-0005-0000-0000-0000666E0000}"/>
    <cellStyle name="Nota 5 10 9" xfId="30842" xr:uid="{00000000-0005-0000-0000-0000676E0000}"/>
    <cellStyle name="Nota 5 11" xfId="4222" xr:uid="{00000000-0005-0000-0000-0000686E0000}"/>
    <cellStyle name="Nota 5 11 2" xfId="7787" xr:uid="{00000000-0005-0000-0000-0000696E0000}"/>
    <cellStyle name="Nota 5 11 2 2" xfId="16940" xr:uid="{00000000-0005-0000-0000-00006A6E0000}"/>
    <cellStyle name="Nota 5 11 2 3" xfId="23921" xr:uid="{00000000-0005-0000-0000-00006B6E0000}"/>
    <cellStyle name="Nota 5 11 2 4" xfId="30765" xr:uid="{00000000-0005-0000-0000-00006C6E0000}"/>
    <cellStyle name="Nota 5 11 2 5" xfId="34715" xr:uid="{00000000-0005-0000-0000-00006D6E0000}"/>
    <cellStyle name="Nota 5 11 2 6" xfId="38267" xr:uid="{00000000-0005-0000-0000-00006E6E0000}"/>
    <cellStyle name="Nota 5 11 2 7" xfId="40225" xr:uid="{00000000-0005-0000-0000-00006F6E0000}"/>
    <cellStyle name="Nota 5 11 3" xfId="13376" xr:uid="{00000000-0005-0000-0000-0000706E0000}"/>
    <cellStyle name="Nota 5 11 4" xfId="20374" xr:uid="{00000000-0005-0000-0000-0000716E0000}"/>
    <cellStyle name="Nota 5 11 5" xfId="27721" xr:uid="{00000000-0005-0000-0000-0000726E0000}"/>
    <cellStyle name="Nota 5 11 6" xfId="25048" xr:uid="{00000000-0005-0000-0000-0000736E0000}"/>
    <cellStyle name="Nota 5 11 7" xfId="19367" xr:uid="{00000000-0005-0000-0000-0000746E0000}"/>
    <cellStyle name="Nota 5 11 8" xfId="28050" xr:uid="{00000000-0005-0000-0000-0000756E0000}"/>
    <cellStyle name="Nota 5 11 9" xfId="33676" xr:uid="{00000000-0005-0000-0000-0000766E0000}"/>
    <cellStyle name="Nota 5 12" xfId="7785" xr:uid="{00000000-0005-0000-0000-0000776E0000}"/>
    <cellStyle name="Nota 5 12 2" xfId="16938" xr:uid="{00000000-0005-0000-0000-0000786E0000}"/>
    <cellStyle name="Nota 5 12 3" xfId="23919" xr:uid="{00000000-0005-0000-0000-0000796E0000}"/>
    <cellStyle name="Nota 5 12 4" xfId="30763" xr:uid="{00000000-0005-0000-0000-00007A6E0000}"/>
    <cellStyle name="Nota 5 12 5" xfId="34713" xr:uid="{00000000-0005-0000-0000-00007B6E0000}"/>
    <cellStyle name="Nota 5 12 6" xfId="38265" xr:uid="{00000000-0005-0000-0000-00007C6E0000}"/>
    <cellStyle name="Nota 5 12 7" xfId="40223" xr:uid="{00000000-0005-0000-0000-00007D6E0000}"/>
    <cellStyle name="Nota 5 13" xfId="9908" xr:uid="{00000000-0005-0000-0000-00007E6E0000}"/>
    <cellStyle name="Nota 5 14" xfId="17547" xr:uid="{00000000-0005-0000-0000-00007F6E0000}"/>
    <cellStyle name="Nota 5 15" xfId="23173" xr:uid="{00000000-0005-0000-0000-0000806E0000}"/>
    <cellStyle name="Nota 5 16" xfId="17151" xr:uid="{00000000-0005-0000-0000-0000816E0000}"/>
    <cellStyle name="Nota 5 17" xfId="31441" xr:uid="{00000000-0005-0000-0000-0000826E0000}"/>
    <cellStyle name="Nota 5 18" xfId="35156" xr:uid="{00000000-0005-0000-0000-0000836E0000}"/>
    <cellStyle name="Nota 5 19" xfId="38434" xr:uid="{00000000-0005-0000-0000-0000846E0000}"/>
    <cellStyle name="Nota 5 2" xfId="2256" xr:uid="{00000000-0005-0000-0000-0000856E0000}"/>
    <cellStyle name="Nota 5 2 10" xfId="9566" xr:uid="{00000000-0005-0000-0000-0000866E0000}"/>
    <cellStyle name="Nota 5 2 11" xfId="25061" xr:uid="{00000000-0005-0000-0000-0000876E0000}"/>
    <cellStyle name="Nota 5 2 12" xfId="24451" xr:uid="{00000000-0005-0000-0000-0000886E0000}"/>
    <cellStyle name="Nota 5 2 13" xfId="30225" xr:uid="{00000000-0005-0000-0000-0000896E0000}"/>
    <cellStyle name="Nota 5 2 14" xfId="34198" xr:uid="{00000000-0005-0000-0000-00008A6E0000}"/>
    <cellStyle name="Nota 5 2 2" xfId="2656" xr:uid="{00000000-0005-0000-0000-00008B6E0000}"/>
    <cellStyle name="Nota 5 2 2 2" xfId="7789" xr:uid="{00000000-0005-0000-0000-00008C6E0000}"/>
    <cellStyle name="Nota 5 2 2 2 2" xfId="16942" xr:uid="{00000000-0005-0000-0000-00008D6E0000}"/>
    <cellStyle name="Nota 5 2 2 2 3" xfId="23923" xr:uid="{00000000-0005-0000-0000-00008E6E0000}"/>
    <cellStyle name="Nota 5 2 2 2 4" xfId="30767" xr:uid="{00000000-0005-0000-0000-00008F6E0000}"/>
    <cellStyle name="Nota 5 2 2 2 5" xfId="34717" xr:uid="{00000000-0005-0000-0000-0000906E0000}"/>
    <cellStyle name="Nota 5 2 2 2 6" xfId="38269" xr:uid="{00000000-0005-0000-0000-0000916E0000}"/>
    <cellStyle name="Nota 5 2 2 2 7" xfId="40227" xr:uid="{00000000-0005-0000-0000-0000926E0000}"/>
    <cellStyle name="Nota 5 2 2 3" xfId="11810" xr:uid="{00000000-0005-0000-0000-0000936E0000}"/>
    <cellStyle name="Nota 5 2 2 4" xfId="18813" xr:uid="{00000000-0005-0000-0000-0000946E0000}"/>
    <cellStyle name="Nota 5 2 2 5" xfId="9969" xr:uid="{00000000-0005-0000-0000-0000956E0000}"/>
    <cellStyle name="Nota 5 2 2 6" xfId="26291" xr:uid="{00000000-0005-0000-0000-0000966E0000}"/>
    <cellStyle name="Nota 5 2 2 7" xfId="30005" xr:uid="{00000000-0005-0000-0000-0000976E0000}"/>
    <cellStyle name="Nota 5 2 2 8" xfId="33978" xr:uid="{00000000-0005-0000-0000-0000986E0000}"/>
    <cellStyle name="Nota 5 2 2 9" xfId="37540" xr:uid="{00000000-0005-0000-0000-0000996E0000}"/>
    <cellStyle name="Nota 5 2 3" xfId="3938" xr:uid="{00000000-0005-0000-0000-00009A6E0000}"/>
    <cellStyle name="Nota 5 2 3 2" xfId="7790" xr:uid="{00000000-0005-0000-0000-00009B6E0000}"/>
    <cellStyle name="Nota 5 2 3 2 2" xfId="16943" xr:uid="{00000000-0005-0000-0000-00009C6E0000}"/>
    <cellStyle name="Nota 5 2 3 2 3" xfId="23924" xr:uid="{00000000-0005-0000-0000-00009D6E0000}"/>
    <cellStyle name="Nota 5 2 3 2 4" xfId="30768" xr:uid="{00000000-0005-0000-0000-00009E6E0000}"/>
    <cellStyle name="Nota 5 2 3 2 5" xfId="34718" xr:uid="{00000000-0005-0000-0000-00009F6E0000}"/>
    <cellStyle name="Nota 5 2 3 2 6" xfId="38270" xr:uid="{00000000-0005-0000-0000-0000A06E0000}"/>
    <cellStyle name="Nota 5 2 3 2 7" xfId="40228" xr:uid="{00000000-0005-0000-0000-0000A16E0000}"/>
    <cellStyle name="Nota 5 2 3 3" xfId="13092" xr:uid="{00000000-0005-0000-0000-0000A26E0000}"/>
    <cellStyle name="Nota 5 2 3 4" xfId="20090" xr:uid="{00000000-0005-0000-0000-0000A36E0000}"/>
    <cellStyle name="Nota 5 2 3 5" xfId="27861" xr:uid="{00000000-0005-0000-0000-0000A46E0000}"/>
    <cellStyle name="Nota 5 2 3 6" xfId="28553" xr:uid="{00000000-0005-0000-0000-0000A56E0000}"/>
    <cellStyle name="Nota 5 2 3 7" xfId="19618" xr:uid="{00000000-0005-0000-0000-0000A66E0000}"/>
    <cellStyle name="Nota 5 2 3 8" xfId="30927" xr:uid="{00000000-0005-0000-0000-0000A76E0000}"/>
    <cellStyle name="Nota 5 2 3 9" xfId="31800" xr:uid="{00000000-0005-0000-0000-0000A86E0000}"/>
    <cellStyle name="Nota 5 2 4" xfId="4376" xr:uid="{00000000-0005-0000-0000-0000A96E0000}"/>
    <cellStyle name="Nota 5 2 4 2" xfId="7791" xr:uid="{00000000-0005-0000-0000-0000AA6E0000}"/>
    <cellStyle name="Nota 5 2 4 2 2" xfId="16944" xr:uid="{00000000-0005-0000-0000-0000AB6E0000}"/>
    <cellStyle name="Nota 5 2 4 2 3" xfId="23925" xr:uid="{00000000-0005-0000-0000-0000AC6E0000}"/>
    <cellStyle name="Nota 5 2 4 2 4" xfId="30769" xr:uid="{00000000-0005-0000-0000-0000AD6E0000}"/>
    <cellStyle name="Nota 5 2 4 2 5" xfId="34719" xr:uid="{00000000-0005-0000-0000-0000AE6E0000}"/>
    <cellStyle name="Nota 5 2 4 2 6" xfId="38271" xr:uid="{00000000-0005-0000-0000-0000AF6E0000}"/>
    <cellStyle name="Nota 5 2 4 2 7" xfId="40229" xr:uid="{00000000-0005-0000-0000-0000B06E0000}"/>
    <cellStyle name="Nota 5 2 4 3" xfId="13530" xr:uid="{00000000-0005-0000-0000-0000B16E0000}"/>
    <cellStyle name="Nota 5 2 4 4" xfId="20528" xr:uid="{00000000-0005-0000-0000-0000B26E0000}"/>
    <cellStyle name="Nota 5 2 4 5" xfId="24742" xr:uid="{00000000-0005-0000-0000-0000B36E0000}"/>
    <cellStyle name="Nota 5 2 4 6" xfId="18327" xr:uid="{00000000-0005-0000-0000-0000B46E0000}"/>
    <cellStyle name="Nota 5 2 4 7" xfId="28720" xr:uid="{00000000-0005-0000-0000-0000B56E0000}"/>
    <cellStyle name="Nota 5 2 4 8" xfId="31726" xr:uid="{00000000-0005-0000-0000-0000B66E0000}"/>
    <cellStyle name="Nota 5 2 4 9" xfId="35406" xr:uid="{00000000-0005-0000-0000-0000B76E0000}"/>
    <cellStyle name="Nota 5 2 5" xfId="4630" xr:uid="{00000000-0005-0000-0000-0000B86E0000}"/>
    <cellStyle name="Nota 5 2 5 2" xfId="7792" xr:uid="{00000000-0005-0000-0000-0000B96E0000}"/>
    <cellStyle name="Nota 5 2 5 2 2" xfId="16945" xr:uid="{00000000-0005-0000-0000-0000BA6E0000}"/>
    <cellStyle name="Nota 5 2 5 2 3" xfId="23926" xr:uid="{00000000-0005-0000-0000-0000BB6E0000}"/>
    <cellStyle name="Nota 5 2 5 2 4" xfId="30770" xr:uid="{00000000-0005-0000-0000-0000BC6E0000}"/>
    <cellStyle name="Nota 5 2 5 2 5" xfId="34720" xr:uid="{00000000-0005-0000-0000-0000BD6E0000}"/>
    <cellStyle name="Nota 5 2 5 2 6" xfId="38272" xr:uid="{00000000-0005-0000-0000-0000BE6E0000}"/>
    <cellStyle name="Nota 5 2 5 2 7" xfId="40230" xr:uid="{00000000-0005-0000-0000-0000BF6E0000}"/>
    <cellStyle name="Nota 5 2 5 3" xfId="13784" xr:uid="{00000000-0005-0000-0000-0000C06E0000}"/>
    <cellStyle name="Nota 5 2 5 4" xfId="20782" xr:uid="{00000000-0005-0000-0000-0000C16E0000}"/>
    <cellStyle name="Nota 5 2 5 5" xfId="27506" xr:uid="{00000000-0005-0000-0000-0000C26E0000}"/>
    <cellStyle name="Nota 5 2 5 6" xfId="29250" xr:uid="{00000000-0005-0000-0000-0000C36E0000}"/>
    <cellStyle name="Nota 5 2 5 7" xfId="26825" xr:uid="{00000000-0005-0000-0000-0000C46E0000}"/>
    <cellStyle name="Nota 5 2 5 8" xfId="31868" xr:uid="{00000000-0005-0000-0000-0000C56E0000}"/>
    <cellStyle name="Nota 5 2 5 9" xfId="35522" xr:uid="{00000000-0005-0000-0000-0000C66E0000}"/>
    <cellStyle name="Nota 5 2 6" xfId="4876" xr:uid="{00000000-0005-0000-0000-0000C76E0000}"/>
    <cellStyle name="Nota 5 2 6 2" xfId="7793" xr:uid="{00000000-0005-0000-0000-0000C86E0000}"/>
    <cellStyle name="Nota 5 2 6 2 2" xfId="16946" xr:uid="{00000000-0005-0000-0000-0000C96E0000}"/>
    <cellStyle name="Nota 5 2 6 2 3" xfId="23927" xr:uid="{00000000-0005-0000-0000-0000CA6E0000}"/>
    <cellStyle name="Nota 5 2 6 2 4" xfId="30771" xr:uid="{00000000-0005-0000-0000-0000CB6E0000}"/>
    <cellStyle name="Nota 5 2 6 2 5" xfId="34721" xr:uid="{00000000-0005-0000-0000-0000CC6E0000}"/>
    <cellStyle name="Nota 5 2 6 2 6" xfId="38273" xr:uid="{00000000-0005-0000-0000-0000CD6E0000}"/>
    <cellStyle name="Nota 5 2 6 2 7" xfId="40231" xr:uid="{00000000-0005-0000-0000-0000CE6E0000}"/>
    <cellStyle name="Nota 5 2 6 3" xfId="14030" xr:uid="{00000000-0005-0000-0000-0000CF6E0000}"/>
    <cellStyle name="Nota 5 2 6 4" xfId="21028" xr:uid="{00000000-0005-0000-0000-0000D06E0000}"/>
    <cellStyle name="Nota 5 2 6 5" xfId="24265" xr:uid="{00000000-0005-0000-0000-0000D16E0000}"/>
    <cellStyle name="Nota 5 2 6 6" xfId="22605" xr:uid="{00000000-0005-0000-0000-0000D26E0000}"/>
    <cellStyle name="Nota 5 2 6 7" xfId="17047" xr:uid="{00000000-0005-0000-0000-0000D36E0000}"/>
    <cellStyle name="Nota 5 2 6 8" xfId="35600" xr:uid="{00000000-0005-0000-0000-0000D46E0000}"/>
    <cellStyle name="Nota 5 2 6 9" xfId="38511" xr:uid="{00000000-0005-0000-0000-0000D56E0000}"/>
    <cellStyle name="Nota 5 2 7" xfId="7788" xr:uid="{00000000-0005-0000-0000-0000D66E0000}"/>
    <cellStyle name="Nota 5 2 7 2" xfId="16941" xr:uid="{00000000-0005-0000-0000-0000D76E0000}"/>
    <cellStyle name="Nota 5 2 7 3" xfId="23922" xr:uid="{00000000-0005-0000-0000-0000D86E0000}"/>
    <cellStyle name="Nota 5 2 7 4" xfId="30766" xr:uid="{00000000-0005-0000-0000-0000D96E0000}"/>
    <cellStyle name="Nota 5 2 7 5" xfId="34716" xr:uid="{00000000-0005-0000-0000-0000DA6E0000}"/>
    <cellStyle name="Nota 5 2 7 6" xfId="38268" xr:uid="{00000000-0005-0000-0000-0000DB6E0000}"/>
    <cellStyle name="Nota 5 2 7 7" xfId="40226" xr:uid="{00000000-0005-0000-0000-0000DC6E0000}"/>
    <cellStyle name="Nota 5 2 8" xfId="11410" xr:uid="{00000000-0005-0000-0000-0000DD6E0000}"/>
    <cellStyle name="Nota 5 2 9" xfId="18413" xr:uid="{00000000-0005-0000-0000-0000DE6E0000}"/>
    <cellStyle name="Nota 5 3" xfId="1771" xr:uid="{00000000-0005-0000-0000-0000DF6E0000}"/>
    <cellStyle name="Nota 5 3 10" xfId="28617" xr:uid="{00000000-0005-0000-0000-0000E06E0000}"/>
    <cellStyle name="Nota 5 3 11" xfId="17790" xr:uid="{00000000-0005-0000-0000-0000E16E0000}"/>
    <cellStyle name="Nota 5 3 12" xfId="23012" xr:uid="{00000000-0005-0000-0000-0000E26E0000}"/>
    <cellStyle name="Nota 5 3 13" xfId="31048" xr:uid="{00000000-0005-0000-0000-0000E36E0000}"/>
    <cellStyle name="Nota 5 3 14" xfId="34945" xr:uid="{00000000-0005-0000-0000-0000E46E0000}"/>
    <cellStyle name="Nota 5 3 2" xfId="2536" xr:uid="{00000000-0005-0000-0000-0000E56E0000}"/>
    <cellStyle name="Nota 5 3 2 2" xfId="7795" xr:uid="{00000000-0005-0000-0000-0000E66E0000}"/>
    <cellStyle name="Nota 5 3 2 2 2" xfId="16948" xr:uid="{00000000-0005-0000-0000-0000E76E0000}"/>
    <cellStyle name="Nota 5 3 2 2 3" xfId="23929" xr:uid="{00000000-0005-0000-0000-0000E86E0000}"/>
    <cellStyle name="Nota 5 3 2 2 4" xfId="30773" xr:uid="{00000000-0005-0000-0000-0000E96E0000}"/>
    <cellStyle name="Nota 5 3 2 2 5" xfId="34723" xr:uid="{00000000-0005-0000-0000-0000EA6E0000}"/>
    <cellStyle name="Nota 5 3 2 2 6" xfId="38275" xr:uid="{00000000-0005-0000-0000-0000EB6E0000}"/>
    <cellStyle name="Nota 5 3 2 2 7" xfId="40233" xr:uid="{00000000-0005-0000-0000-0000EC6E0000}"/>
    <cellStyle name="Nota 5 3 2 3" xfId="11690" xr:uid="{00000000-0005-0000-0000-0000ED6E0000}"/>
    <cellStyle name="Nota 5 3 2 4" xfId="18693" xr:uid="{00000000-0005-0000-0000-0000EE6E0000}"/>
    <cellStyle name="Nota 5 3 2 5" xfId="9937" xr:uid="{00000000-0005-0000-0000-0000EF6E0000}"/>
    <cellStyle name="Nota 5 3 2 6" xfId="9217" xr:uid="{00000000-0005-0000-0000-0000F06E0000}"/>
    <cellStyle name="Nota 5 3 2 7" xfId="17683" xr:uid="{00000000-0005-0000-0000-0000F16E0000}"/>
    <cellStyle name="Nota 5 3 2 8" xfId="29634" xr:uid="{00000000-0005-0000-0000-0000F26E0000}"/>
    <cellStyle name="Nota 5 3 2 9" xfId="22929" xr:uid="{00000000-0005-0000-0000-0000F36E0000}"/>
    <cellStyle name="Nota 5 3 3" xfId="3698" xr:uid="{00000000-0005-0000-0000-0000F46E0000}"/>
    <cellStyle name="Nota 5 3 3 2" xfId="7796" xr:uid="{00000000-0005-0000-0000-0000F56E0000}"/>
    <cellStyle name="Nota 5 3 3 2 2" xfId="16949" xr:uid="{00000000-0005-0000-0000-0000F66E0000}"/>
    <cellStyle name="Nota 5 3 3 2 3" xfId="23930" xr:uid="{00000000-0005-0000-0000-0000F76E0000}"/>
    <cellStyle name="Nota 5 3 3 2 4" xfId="30774" xr:uid="{00000000-0005-0000-0000-0000F86E0000}"/>
    <cellStyle name="Nota 5 3 3 2 5" xfId="34724" xr:uid="{00000000-0005-0000-0000-0000F96E0000}"/>
    <cellStyle name="Nota 5 3 3 2 6" xfId="38276" xr:uid="{00000000-0005-0000-0000-0000FA6E0000}"/>
    <cellStyle name="Nota 5 3 3 2 7" xfId="40234" xr:uid="{00000000-0005-0000-0000-0000FB6E0000}"/>
    <cellStyle name="Nota 5 3 3 3" xfId="12852" xr:uid="{00000000-0005-0000-0000-0000FC6E0000}"/>
    <cellStyle name="Nota 5 3 3 4" xfId="19851" xr:uid="{00000000-0005-0000-0000-0000FD6E0000}"/>
    <cellStyle name="Nota 5 3 3 5" xfId="21318" xr:uid="{00000000-0005-0000-0000-0000FE6E0000}"/>
    <cellStyle name="Nota 5 3 3 6" xfId="26565" xr:uid="{00000000-0005-0000-0000-0000FF6E0000}"/>
    <cellStyle name="Nota 5 3 3 7" xfId="10179" xr:uid="{00000000-0005-0000-0000-0000006F0000}"/>
    <cellStyle name="Nota 5 3 3 8" xfId="30916" xr:uid="{00000000-0005-0000-0000-0000016F0000}"/>
    <cellStyle name="Nota 5 3 3 9" xfId="29605" xr:uid="{00000000-0005-0000-0000-0000026F0000}"/>
    <cellStyle name="Nota 5 3 4" xfId="4208" xr:uid="{00000000-0005-0000-0000-0000036F0000}"/>
    <cellStyle name="Nota 5 3 4 2" xfId="7797" xr:uid="{00000000-0005-0000-0000-0000046F0000}"/>
    <cellStyle name="Nota 5 3 4 2 2" xfId="16950" xr:uid="{00000000-0005-0000-0000-0000056F0000}"/>
    <cellStyle name="Nota 5 3 4 2 3" xfId="23931" xr:uid="{00000000-0005-0000-0000-0000066F0000}"/>
    <cellStyle name="Nota 5 3 4 2 4" xfId="30775" xr:uid="{00000000-0005-0000-0000-0000076F0000}"/>
    <cellStyle name="Nota 5 3 4 2 5" xfId="34725" xr:uid="{00000000-0005-0000-0000-0000086F0000}"/>
    <cellStyle name="Nota 5 3 4 2 6" xfId="38277" xr:uid="{00000000-0005-0000-0000-0000096F0000}"/>
    <cellStyle name="Nota 5 3 4 2 7" xfId="40235" xr:uid="{00000000-0005-0000-0000-00000A6F0000}"/>
    <cellStyle name="Nota 5 3 4 3" xfId="13362" xr:uid="{00000000-0005-0000-0000-00000B6F0000}"/>
    <cellStyle name="Nota 5 3 4 4" xfId="20360" xr:uid="{00000000-0005-0000-0000-00000C6F0000}"/>
    <cellStyle name="Nota 5 3 4 5" xfId="27728" xr:uid="{00000000-0005-0000-0000-00000D6F0000}"/>
    <cellStyle name="Nota 5 3 4 6" xfId="25050" xr:uid="{00000000-0005-0000-0000-00000E6F0000}"/>
    <cellStyle name="Nota 5 3 4 7" xfId="21375" xr:uid="{00000000-0005-0000-0000-00000F6F0000}"/>
    <cellStyle name="Nota 5 3 4 8" xfId="23035" xr:uid="{00000000-0005-0000-0000-0000106F0000}"/>
    <cellStyle name="Nota 5 3 4 9" xfId="31391" xr:uid="{00000000-0005-0000-0000-0000116F0000}"/>
    <cellStyle name="Nota 5 3 5" xfId="2870" xr:uid="{00000000-0005-0000-0000-0000126F0000}"/>
    <cellStyle name="Nota 5 3 5 2" xfId="7798" xr:uid="{00000000-0005-0000-0000-0000136F0000}"/>
    <cellStyle name="Nota 5 3 5 2 2" xfId="16951" xr:uid="{00000000-0005-0000-0000-0000146F0000}"/>
    <cellStyle name="Nota 5 3 5 2 3" xfId="23932" xr:uid="{00000000-0005-0000-0000-0000156F0000}"/>
    <cellStyle name="Nota 5 3 5 2 4" xfId="30776" xr:uid="{00000000-0005-0000-0000-0000166F0000}"/>
    <cellStyle name="Nota 5 3 5 2 5" xfId="34726" xr:uid="{00000000-0005-0000-0000-0000176F0000}"/>
    <cellStyle name="Nota 5 3 5 2 6" xfId="38278" xr:uid="{00000000-0005-0000-0000-0000186F0000}"/>
    <cellStyle name="Nota 5 3 5 2 7" xfId="40236" xr:uid="{00000000-0005-0000-0000-0000196F0000}"/>
    <cellStyle name="Nota 5 3 5 3" xfId="12024" xr:uid="{00000000-0005-0000-0000-00001A6F0000}"/>
    <cellStyle name="Nota 5 3 5 4" xfId="19027" xr:uid="{00000000-0005-0000-0000-00001B6F0000}"/>
    <cellStyle name="Nota 5 3 5 5" xfId="28346" xr:uid="{00000000-0005-0000-0000-00001C6F0000}"/>
    <cellStyle name="Nota 5 3 5 6" xfId="17288" xr:uid="{00000000-0005-0000-0000-00001D6F0000}"/>
    <cellStyle name="Nota 5 3 5 7" xfId="28058" xr:uid="{00000000-0005-0000-0000-00001E6F0000}"/>
    <cellStyle name="Nota 5 3 5 8" xfId="25540" xr:uid="{00000000-0005-0000-0000-00001F6F0000}"/>
    <cellStyle name="Nota 5 3 5 9" xfId="26551" xr:uid="{00000000-0005-0000-0000-0000206F0000}"/>
    <cellStyle name="Nota 5 3 6" xfId="3747" xr:uid="{00000000-0005-0000-0000-0000216F0000}"/>
    <cellStyle name="Nota 5 3 6 2" xfId="7799" xr:uid="{00000000-0005-0000-0000-0000226F0000}"/>
    <cellStyle name="Nota 5 3 6 2 2" xfId="16952" xr:uid="{00000000-0005-0000-0000-0000236F0000}"/>
    <cellStyle name="Nota 5 3 6 2 3" xfId="23933" xr:uid="{00000000-0005-0000-0000-0000246F0000}"/>
    <cellStyle name="Nota 5 3 6 2 4" xfId="30777" xr:uid="{00000000-0005-0000-0000-0000256F0000}"/>
    <cellStyle name="Nota 5 3 6 2 5" xfId="34727" xr:uid="{00000000-0005-0000-0000-0000266F0000}"/>
    <cellStyle name="Nota 5 3 6 2 6" xfId="38279" xr:uid="{00000000-0005-0000-0000-0000276F0000}"/>
    <cellStyle name="Nota 5 3 6 2 7" xfId="40237" xr:uid="{00000000-0005-0000-0000-0000286F0000}"/>
    <cellStyle name="Nota 5 3 6 3" xfId="12901" xr:uid="{00000000-0005-0000-0000-0000296F0000}"/>
    <cellStyle name="Nota 5 3 6 4" xfId="19900" xr:uid="{00000000-0005-0000-0000-00002A6F0000}"/>
    <cellStyle name="Nota 5 3 6 5" xfId="27952" xr:uid="{00000000-0005-0000-0000-00002B6F0000}"/>
    <cellStyle name="Nota 5 3 6 6" xfId="18259" xr:uid="{00000000-0005-0000-0000-00002C6F0000}"/>
    <cellStyle name="Nota 5 3 6 7" xfId="25404" xr:uid="{00000000-0005-0000-0000-00002D6F0000}"/>
    <cellStyle name="Nota 5 3 6 8" xfId="33537" xr:uid="{00000000-0005-0000-0000-00002E6F0000}"/>
    <cellStyle name="Nota 5 3 6 9" xfId="37205" xr:uid="{00000000-0005-0000-0000-00002F6F0000}"/>
    <cellStyle name="Nota 5 3 7" xfId="7794" xr:uid="{00000000-0005-0000-0000-0000306F0000}"/>
    <cellStyle name="Nota 5 3 7 2" xfId="16947" xr:uid="{00000000-0005-0000-0000-0000316F0000}"/>
    <cellStyle name="Nota 5 3 7 3" xfId="23928" xr:uid="{00000000-0005-0000-0000-0000326F0000}"/>
    <cellStyle name="Nota 5 3 7 4" xfId="30772" xr:uid="{00000000-0005-0000-0000-0000336F0000}"/>
    <cellStyle name="Nota 5 3 7 5" xfId="34722" xr:uid="{00000000-0005-0000-0000-0000346F0000}"/>
    <cellStyle name="Nota 5 3 7 6" xfId="38274" xr:uid="{00000000-0005-0000-0000-0000356F0000}"/>
    <cellStyle name="Nota 5 3 7 7" xfId="40232" xr:uid="{00000000-0005-0000-0000-0000366F0000}"/>
    <cellStyle name="Nota 5 3 8" xfId="10925" xr:uid="{00000000-0005-0000-0000-0000376F0000}"/>
    <cellStyle name="Nota 5 3 9" xfId="9621" xr:uid="{00000000-0005-0000-0000-0000386F0000}"/>
    <cellStyle name="Nota 5 4" xfId="2319" xr:uid="{00000000-0005-0000-0000-0000396F0000}"/>
    <cellStyle name="Nota 5 4 10" xfId="9245" xr:uid="{00000000-0005-0000-0000-00003A6F0000}"/>
    <cellStyle name="Nota 5 4 11" xfId="26131" xr:uid="{00000000-0005-0000-0000-00003B6F0000}"/>
    <cellStyle name="Nota 5 4 12" xfId="30171" xr:uid="{00000000-0005-0000-0000-00003C6F0000}"/>
    <cellStyle name="Nota 5 4 13" xfId="34147" xr:uid="{00000000-0005-0000-0000-00003D6F0000}"/>
    <cellStyle name="Nota 5 4 14" xfId="37709" xr:uid="{00000000-0005-0000-0000-00003E6F0000}"/>
    <cellStyle name="Nota 5 4 2" xfId="2719" xr:uid="{00000000-0005-0000-0000-00003F6F0000}"/>
    <cellStyle name="Nota 5 4 2 2" xfId="7801" xr:uid="{00000000-0005-0000-0000-0000406F0000}"/>
    <cellStyle name="Nota 5 4 2 2 2" xfId="16954" xr:uid="{00000000-0005-0000-0000-0000416F0000}"/>
    <cellStyle name="Nota 5 4 2 2 3" xfId="23935" xr:uid="{00000000-0005-0000-0000-0000426F0000}"/>
    <cellStyle name="Nota 5 4 2 2 4" xfId="30779" xr:uid="{00000000-0005-0000-0000-0000436F0000}"/>
    <cellStyle name="Nota 5 4 2 2 5" xfId="34729" xr:uid="{00000000-0005-0000-0000-0000446F0000}"/>
    <cellStyle name="Nota 5 4 2 2 6" xfId="38281" xr:uid="{00000000-0005-0000-0000-0000456F0000}"/>
    <cellStyle name="Nota 5 4 2 2 7" xfId="40239" xr:uid="{00000000-0005-0000-0000-0000466F0000}"/>
    <cellStyle name="Nota 5 4 2 3" xfId="11873" xr:uid="{00000000-0005-0000-0000-0000476F0000}"/>
    <cellStyle name="Nota 5 4 2 4" xfId="18876" xr:uid="{00000000-0005-0000-0000-0000486F0000}"/>
    <cellStyle name="Nota 5 4 2 5" xfId="23348" xr:uid="{00000000-0005-0000-0000-0000496F0000}"/>
    <cellStyle name="Nota 5 4 2 6" xfId="17150" xr:uid="{00000000-0005-0000-0000-00004A6F0000}"/>
    <cellStyle name="Nota 5 4 2 7" xfId="29974" xr:uid="{00000000-0005-0000-0000-00004B6F0000}"/>
    <cellStyle name="Nota 5 4 2 8" xfId="31527" xr:uid="{00000000-0005-0000-0000-00004C6F0000}"/>
    <cellStyle name="Nota 5 4 2 9" xfId="35237" xr:uid="{00000000-0005-0000-0000-00004D6F0000}"/>
    <cellStyle name="Nota 5 4 3" xfId="4001" xr:uid="{00000000-0005-0000-0000-00004E6F0000}"/>
    <cellStyle name="Nota 5 4 3 2" xfId="7802" xr:uid="{00000000-0005-0000-0000-00004F6F0000}"/>
    <cellStyle name="Nota 5 4 3 2 2" xfId="16955" xr:uid="{00000000-0005-0000-0000-0000506F0000}"/>
    <cellStyle name="Nota 5 4 3 2 3" xfId="23936" xr:uid="{00000000-0005-0000-0000-0000516F0000}"/>
    <cellStyle name="Nota 5 4 3 2 4" xfId="30780" xr:uid="{00000000-0005-0000-0000-0000526F0000}"/>
    <cellStyle name="Nota 5 4 3 2 5" xfId="34730" xr:uid="{00000000-0005-0000-0000-0000536F0000}"/>
    <cellStyle name="Nota 5 4 3 2 6" xfId="38282" xr:uid="{00000000-0005-0000-0000-0000546F0000}"/>
    <cellStyle name="Nota 5 4 3 2 7" xfId="40240" xr:uid="{00000000-0005-0000-0000-0000556F0000}"/>
    <cellStyle name="Nota 5 4 3 3" xfId="13155" xr:uid="{00000000-0005-0000-0000-0000566F0000}"/>
    <cellStyle name="Nota 5 4 3 4" xfId="20153" xr:uid="{00000000-0005-0000-0000-0000576F0000}"/>
    <cellStyle name="Nota 5 4 3 5" xfId="27830" xr:uid="{00000000-0005-0000-0000-0000586F0000}"/>
    <cellStyle name="Nota 5 4 3 6" xfId="23219" xr:uid="{00000000-0005-0000-0000-0000596F0000}"/>
    <cellStyle name="Nota 5 4 3 7" xfId="24606" xr:uid="{00000000-0005-0000-0000-00005A6F0000}"/>
    <cellStyle name="Nota 5 4 3 8" xfId="19781" xr:uid="{00000000-0005-0000-0000-00005B6F0000}"/>
    <cellStyle name="Nota 5 4 3 9" xfId="29572" xr:uid="{00000000-0005-0000-0000-00005C6F0000}"/>
    <cellStyle name="Nota 5 4 4" xfId="4439" xr:uid="{00000000-0005-0000-0000-00005D6F0000}"/>
    <cellStyle name="Nota 5 4 4 2" xfId="7803" xr:uid="{00000000-0005-0000-0000-00005E6F0000}"/>
    <cellStyle name="Nota 5 4 4 2 2" xfId="16956" xr:uid="{00000000-0005-0000-0000-00005F6F0000}"/>
    <cellStyle name="Nota 5 4 4 2 3" xfId="23937" xr:uid="{00000000-0005-0000-0000-0000606F0000}"/>
    <cellStyle name="Nota 5 4 4 2 4" xfId="30781" xr:uid="{00000000-0005-0000-0000-0000616F0000}"/>
    <cellStyle name="Nota 5 4 4 2 5" xfId="34731" xr:uid="{00000000-0005-0000-0000-0000626F0000}"/>
    <cellStyle name="Nota 5 4 4 2 6" xfId="38283" xr:uid="{00000000-0005-0000-0000-0000636F0000}"/>
    <cellStyle name="Nota 5 4 4 2 7" xfId="40241" xr:uid="{00000000-0005-0000-0000-0000646F0000}"/>
    <cellStyle name="Nota 5 4 4 3" xfId="13593" xr:uid="{00000000-0005-0000-0000-0000656F0000}"/>
    <cellStyle name="Nota 5 4 4 4" xfId="20591" xr:uid="{00000000-0005-0000-0000-0000666F0000}"/>
    <cellStyle name="Nota 5 4 4 5" xfId="24748" xr:uid="{00000000-0005-0000-0000-0000676F0000}"/>
    <cellStyle name="Nota 5 4 4 6" xfId="28159" xr:uid="{00000000-0005-0000-0000-0000686F0000}"/>
    <cellStyle name="Nota 5 4 4 7" xfId="17613" xr:uid="{00000000-0005-0000-0000-0000696F0000}"/>
    <cellStyle name="Nota 5 4 4 8" xfId="31762" xr:uid="{00000000-0005-0000-0000-00006A6F0000}"/>
    <cellStyle name="Nota 5 4 4 9" xfId="35442" xr:uid="{00000000-0005-0000-0000-00006B6F0000}"/>
    <cellStyle name="Nota 5 4 5" xfId="4693" xr:uid="{00000000-0005-0000-0000-00006C6F0000}"/>
    <cellStyle name="Nota 5 4 5 2" xfId="7804" xr:uid="{00000000-0005-0000-0000-00006D6F0000}"/>
    <cellStyle name="Nota 5 4 5 2 2" xfId="16957" xr:uid="{00000000-0005-0000-0000-00006E6F0000}"/>
    <cellStyle name="Nota 5 4 5 2 3" xfId="23938" xr:uid="{00000000-0005-0000-0000-00006F6F0000}"/>
    <cellStyle name="Nota 5 4 5 2 4" xfId="30782" xr:uid="{00000000-0005-0000-0000-0000706F0000}"/>
    <cellStyle name="Nota 5 4 5 2 5" xfId="34732" xr:uid="{00000000-0005-0000-0000-0000716F0000}"/>
    <cellStyle name="Nota 5 4 5 2 6" xfId="38284" xr:uid="{00000000-0005-0000-0000-0000726F0000}"/>
    <cellStyle name="Nota 5 4 5 2 7" xfId="40242" xr:uid="{00000000-0005-0000-0000-0000736F0000}"/>
    <cellStyle name="Nota 5 4 5 3" xfId="13847" xr:uid="{00000000-0005-0000-0000-0000746F0000}"/>
    <cellStyle name="Nota 5 4 5 4" xfId="20845" xr:uid="{00000000-0005-0000-0000-0000756F0000}"/>
    <cellStyle name="Nota 5 4 5 5" xfId="24781" xr:uid="{00000000-0005-0000-0000-0000766F0000}"/>
    <cellStyle name="Nota 5 4 5 6" xfId="29268" xr:uid="{00000000-0005-0000-0000-0000776F0000}"/>
    <cellStyle name="Nota 5 4 5 7" xfId="29397" xr:uid="{00000000-0005-0000-0000-0000786F0000}"/>
    <cellStyle name="Nota 5 4 5 8" xfId="32174" xr:uid="{00000000-0005-0000-0000-0000796F0000}"/>
    <cellStyle name="Nota 5 4 5 9" xfId="35849" xr:uid="{00000000-0005-0000-0000-00007A6F0000}"/>
    <cellStyle name="Nota 5 4 6" xfId="4939" xr:uid="{00000000-0005-0000-0000-00007B6F0000}"/>
    <cellStyle name="Nota 5 4 6 2" xfId="7805" xr:uid="{00000000-0005-0000-0000-00007C6F0000}"/>
    <cellStyle name="Nota 5 4 6 2 2" xfId="16958" xr:uid="{00000000-0005-0000-0000-00007D6F0000}"/>
    <cellStyle name="Nota 5 4 6 2 3" xfId="23939" xr:uid="{00000000-0005-0000-0000-00007E6F0000}"/>
    <cellStyle name="Nota 5 4 6 2 4" xfId="30783" xr:uid="{00000000-0005-0000-0000-00007F6F0000}"/>
    <cellStyle name="Nota 5 4 6 2 5" xfId="34733" xr:uid="{00000000-0005-0000-0000-0000806F0000}"/>
    <cellStyle name="Nota 5 4 6 2 6" xfId="38285" xr:uid="{00000000-0005-0000-0000-0000816F0000}"/>
    <cellStyle name="Nota 5 4 6 2 7" xfId="40243" xr:uid="{00000000-0005-0000-0000-0000826F0000}"/>
    <cellStyle name="Nota 5 4 6 3" xfId="14093" xr:uid="{00000000-0005-0000-0000-0000836F0000}"/>
    <cellStyle name="Nota 5 4 6 4" xfId="21091" xr:uid="{00000000-0005-0000-0000-0000846F0000}"/>
    <cellStyle name="Nota 5 4 6 5" xfId="27369" xr:uid="{00000000-0005-0000-0000-0000856F0000}"/>
    <cellStyle name="Nota 5 4 6 6" xfId="29296" xr:uid="{00000000-0005-0000-0000-0000866F0000}"/>
    <cellStyle name="Nota 5 4 6 7" xfId="31985" xr:uid="{00000000-0005-0000-0000-0000876F0000}"/>
    <cellStyle name="Nota 5 4 6 8" xfId="35663" xr:uid="{00000000-0005-0000-0000-0000886F0000}"/>
    <cellStyle name="Nota 5 4 6 9" xfId="38574" xr:uid="{00000000-0005-0000-0000-0000896F0000}"/>
    <cellStyle name="Nota 5 4 7" xfId="7800" xr:uid="{00000000-0005-0000-0000-00008A6F0000}"/>
    <cellStyle name="Nota 5 4 7 2" xfId="16953" xr:uid="{00000000-0005-0000-0000-00008B6F0000}"/>
    <cellStyle name="Nota 5 4 7 3" xfId="23934" xr:uid="{00000000-0005-0000-0000-00008C6F0000}"/>
    <cellStyle name="Nota 5 4 7 4" xfId="30778" xr:uid="{00000000-0005-0000-0000-00008D6F0000}"/>
    <cellStyle name="Nota 5 4 7 5" xfId="34728" xr:uid="{00000000-0005-0000-0000-00008E6F0000}"/>
    <cellStyle name="Nota 5 4 7 6" xfId="38280" xr:uid="{00000000-0005-0000-0000-00008F6F0000}"/>
    <cellStyle name="Nota 5 4 7 7" xfId="40238" xr:uid="{00000000-0005-0000-0000-0000906F0000}"/>
    <cellStyle name="Nota 5 4 8" xfId="11473" xr:uid="{00000000-0005-0000-0000-0000916F0000}"/>
    <cellStyle name="Nota 5 4 9" xfId="18476" xr:uid="{00000000-0005-0000-0000-0000926F0000}"/>
    <cellStyle name="Nota 5 5" xfId="1698" xr:uid="{00000000-0005-0000-0000-0000936F0000}"/>
    <cellStyle name="Nota 5 5 10" xfId="18314" xr:uid="{00000000-0005-0000-0000-0000946F0000}"/>
    <cellStyle name="Nota 5 5 11" xfId="29068" xr:uid="{00000000-0005-0000-0000-0000956F0000}"/>
    <cellStyle name="Nota 5 5 12" xfId="30979" xr:uid="{00000000-0005-0000-0000-0000966F0000}"/>
    <cellStyle name="Nota 5 5 13" xfId="17641" xr:uid="{00000000-0005-0000-0000-0000976F0000}"/>
    <cellStyle name="Nota 5 5 14" xfId="34943" xr:uid="{00000000-0005-0000-0000-0000986F0000}"/>
    <cellStyle name="Nota 5 5 2" xfId="2521" xr:uid="{00000000-0005-0000-0000-0000996F0000}"/>
    <cellStyle name="Nota 5 5 2 2" xfId="7807" xr:uid="{00000000-0005-0000-0000-00009A6F0000}"/>
    <cellStyle name="Nota 5 5 2 2 2" xfId="16960" xr:uid="{00000000-0005-0000-0000-00009B6F0000}"/>
    <cellStyle name="Nota 5 5 2 2 3" xfId="23941" xr:uid="{00000000-0005-0000-0000-00009C6F0000}"/>
    <cellStyle name="Nota 5 5 2 2 4" xfId="30785" xr:uid="{00000000-0005-0000-0000-00009D6F0000}"/>
    <cellStyle name="Nota 5 5 2 2 5" xfId="34735" xr:uid="{00000000-0005-0000-0000-00009E6F0000}"/>
    <cellStyle name="Nota 5 5 2 2 6" xfId="38287" xr:uid="{00000000-0005-0000-0000-00009F6F0000}"/>
    <cellStyle name="Nota 5 5 2 2 7" xfId="40245" xr:uid="{00000000-0005-0000-0000-0000A06F0000}"/>
    <cellStyle name="Nota 5 5 2 3" xfId="11675" xr:uid="{00000000-0005-0000-0000-0000A16F0000}"/>
    <cellStyle name="Nota 5 5 2 4" xfId="18678" xr:uid="{00000000-0005-0000-0000-0000A26F0000}"/>
    <cellStyle name="Nota 5 5 2 5" xfId="19413" xr:uid="{00000000-0005-0000-0000-0000A36F0000}"/>
    <cellStyle name="Nota 5 5 2 6" xfId="19649" xr:uid="{00000000-0005-0000-0000-0000A46F0000}"/>
    <cellStyle name="Nota 5 5 2 7" xfId="30071" xr:uid="{00000000-0005-0000-0000-0000A56F0000}"/>
    <cellStyle name="Nota 5 5 2 8" xfId="22482" xr:uid="{00000000-0005-0000-0000-0000A66F0000}"/>
    <cellStyle name="Nota 5 5 2 9" xfId="33623" xr:uid="{00000000-0005-0000-0000-0000A76F0000}"/>
    <cellStyle name="Nota 5 5 3" xfId="3675" xr:uid="{00000000-0005-0000-0000-0000A86F0000}"/>
    <cellStyle name="Nota 5 5 3 2" xfId="7808" xr:uid="{00000000-0005-0000-0000-0000A96F0000}"/>
    <cellStyle name="Nota 5 5 3 2 2" xfId="16961" xr:uid="{00000000-0005-0000-0000-0000AA6F0000}"/>
    <cellStyle name="Nota 5 5 3 2 3" xfId="23942" xr:uid="{00000000-0005-0000-0000-0000AB6F0000}"/>
    <cellStyle name="Nota 5 5 3 2 4" xfId="30786" xr:uid="{00000000-0005-0000-0000-0000AC6F0000}"/>
    <cellStyle name="Nota 5 5 3 2 5" xfId="34736" xr:uid="{00000000-0005-0000-0000-0000AD6F0000}"/>
    <cellStyle name="Nota 5 5 3 2 6" xfId="38288" xr:uid="{00000000-0005-0000-0000-0000AE6F0000}"/>
    <cellStyle name="Nota 5 5 3 2 7" xfId="40246" xr:uid="{00000000-0005-0000-0000-0000AF6F0000}"/>
    <cellStyle name="Nota 5 5 3 3" xfId="12829" xr:uid="{00000000-0005-0000-0000-0000B06F0000}"/>
    <cellStyle name="Nota 5 5 3 4" xfId="19828" xr:uid="{00000000-0005-0000-0000-0000B16F0000}"/>
    <cellStyle name="Nota 5 5 3 5" xfId="27986" xr:uid="{00000000-0005-0000-0000-0000B26F0000}"/>
    <cellStyle name="Nota 5 5 3 6" xfId="26561" xr:uid="{00000000-0005-0000-0000-0000B36F0000}"/>
    <cellStyle name="Nota 5 5 3 7" xfId="25634" xr:uid="{00000000-0005-0000-0000-0000B46F0000}"/>
    <cellStyle name="Nota 5 5 3 8" xfId="31146" xr:uid="{00000000-0005-0000-0000-0000B56F0000}"/>
    <cellStyle name="Nota 5 5 3 9" xfId="35019" xr:uid="{00000000-0005-0000-0000-0000B66F0000}"/>
    <cellStyle name="Nota 5 5 4" xfId="4180" xr:uid="{00000000-0005-0000-0000-0000B76F0000}"/>
    <cellStyle name="Nota 5 5 4 2" xfId="7809" xr:uid="{00000000-0005-0000-0000-0000B86F0000}"/>
    <cellStyle name="Nota 5 5 4 2 2" xfId="16962" xr:uid="{00000000-0005-0000-0000-0000B96F0000}"/>
    <cellStyle name="Nota 5 5 4 2 3" xfId="23943" xr:uid="{00000000-0005-0000-0000-0000BA6F0000}"/>
    <cellStyle name="Nota 5 5 4 2 4" xfId="30787" xr:uid="{00000000-0005-0000-0000-0000BB6F0000}"/>
    <cellStyle name="Nota 5 5 4 2 5" xfId="34737" xr:uid="{00000000-0005-0000-0000-0000BC6F0000}"/>
    <cellStyle name="Nota 5 5 4 2 6" xfId="38289" xr:uid="{00000000-0005-0000-0000-0000BD6F0000}"/>
    <cellStyle name="Nota 5 5 4 2 7" xfId="40247" xr:uid="{00000000-0005-0000-0000-0000BE6F0000}"/>
    <cellStyle name="Nota 5 5 4 3" xfId="13334" xr:uid="{00000000-0005-0000-0000-0000BF6F0000}"/>
    <cellStyle name="Nota 5 5 4 4" xfId="20332" xr:uid="{00000000-0005-0000-0000-0000C06F0000}"/>
    <cellStyle name="Nota 5 5 4 5" xfId="27742" xr:uid="{00000000-0005-0000-0000-0000C16F0000}"/>
    <cellStyle name="Nota 5 5 4 6" xfId="28138" xr:uid="{00000000-0005-0000-0000-0000C26F0000}"/>
    <cellStyle name="Nota 5 5 4 7" xfId="28520" xr:uid="{00000000-0005-0000-0000-0000C36F0000}"/>
    <cellStyle name="Nota 5 5 4 8" xfId="33380" xr:uid="{00000000-0005-0000-0000-0000C46F0000}"/>
    <cellStyle name="Nota 5 5 4 9" xfId="37055" xr:uid="{00000000-0005-0000-0000-0000C56F0000}"/>
    <cellStyle name="Nota 5 5 5" xfId="2899" xr:uid="{00000000-0005-0000-0000-0000C66F0000}"/>
    <cellStyle name="Nota 5 5 5 2" xfId="7810" xr:uid="{00000000-0005-0000-0000-0000C76F0000}"/>
    <cellStyle name="Nota 5 5 5 2 2" xfId="16963" xr:uid="{00000000-0005-0000-0000-0000C86F0000}"/>
    <cellStyle name="Nota 5 5 5 2 3" xfId="23944" xr:uid="{00000000-0005-0000-0000-0000C96F0000}"/>
    <cellStyle name="Nota 5 5 5 2 4" xfId="30788" xr:uid="{00000000-0005-0000-0000-0000CA6F0000}"/>
    <cellStyle name="Nota 5 5 5 2 5" xfId="34738" xr:uid="{00000000-0005-0000-0000-0000CB6F0000}"/>
    <cellStyle name="Nota 5 5 5 2 6" xfId="38290" xr:uid="{00000000-0005-0000-0000-0000CC6F0000}"/>
    <cellStyle name="Nota 5 5 5 2 7" xfId="40248" xr:uid="{00000000-0005-0000-0000-0000CD6F0000}"/>
    <cellStyle name="Nota 5 5 5 3" xfId="12053" xr:uid="{00000000-0005-0000-0000-0000CE6F0000}"/>
    <cellStyle name="Nota 5 5 5 4" xfId="19056" xr:uid="{00000000-0005-0000-0000-0000CF6F0000}"/>
    <cellStyle name="Nota 5 5 5 5" xfId="28339" xr:uid="{00000000-0005-0000-0000-0000D06F0000}"/>
    <cellStyle name="Nota 5 5 5 6" xfId="26375" xr:uid="{00000000-0005-0000-0000-0000D16F0000}"/>
    <cellStyle name="Nota 5 5 5 7" xfId="29884" xr:uid="{00000000-0005-0000-0000-0000D26F0000}"/>
    <cellStyle name="Nota 5 5 5 8" xfId="33861" xr:uid="{00000000-0005-0000-0000-0000D36F0000}"/>
    <cellStyle name="Nota 5 5 5 9" xfId="37423" xr:uid="{00000000-0005-0000-0000-0000D46F0000}"/>
    <cellStyle name="Nota 5 5 6" xfId="3006" xr:uid="{00000000-0005-0000-0000-0000D56F0000}"/>
    <cellStyle name="Nota 5 5 6 2" xfId="7811" xr:uid="{00000000-0005-0000-0000-0000D66F0000}"/>
    <cellStyle name="Nota 5 5 6 2 2" xfId="16964" xr:uid="{00000000-0005-0000-0000-0000D76F0000}"/>
    <cellStyle name="Nota 5 5 6 2 3" xfId="23945" xr:uid="{00000000-0005-0000-0000-0000D86F0000}"/>
    <cellStyle name="Nota 5 5 6 2 4" xfId="30789" xr:uid="{00000000-0005-0000-0000-0000D96F0000}"/>
    <cellStyle name="Nota 5 5 6 2 5" xfId="34739" xr:uid="{00000000-0005-0000-0000-0000DA6F0000}"/>
    <cellStyle name="Nota 5 5 6 2 6" xfId="38291" xr:uid="{00000000-0005-0000-0000-0000DB6F0000}"/>
    <cellStyle name="Nota 5 5 6 2 7" xfId="40249" xr:uid="{00000000-0005-0000-0000-0000DC6F0000}"/>
    <cellStyle name="Nota 5 5 6 3" xfId="12160" xr:uid="{00000000-0005-0000-0000-0000DD6F0000}"/>
    <cellStyle name="Nota 5 5 6 4" xfId="19163" xr:uid="{00000000-0005-0000-0000-0000DE6F0000}"/>
    <cellStyle name="Nota 5 5 6 5" xfId="24691" xr:uid="{00000000-0005-0000-0000-0000DF6F0000}"/>
    <cellStyle name="Nota 5 5 6 6" xfId="28084" xr:uid="{00000000-0005-0000-0000-0000E06F0000}"/>
    <cellStyle name="Nota 5 5 6 7" xfId="29824" xr:uid="{00000000-0005-0000-0000-0000E16F0000}"/>
    <cellStyle name="Nota 5 5 6 8" xfId="31563" xr:uid="{00000000-0005-0000-0000-0000E26F0000}"/>
    <cellStyle name="Nota 5 5 6 9" xfId="35267" xr:uid="{00000000-0005-0000-0000-0000E36F0000}"/>
    <cellStyle name="Nota 5 5 7" xfId="7806" xr:uid="{00000000-0005-0000-0000-0000E46F0000}"/>
    <cellStyle name="Nota 5 5 7 2" xfId="16959" xr:uid="{00000000-0005-0000-0000-0000E56F0000}"/>
    <cellStyle name="Nota 5 5 7 3" xfId="23940" xr:uid="{00000000-0005-0000-0000-0000E66F0000}"/>
    <cellStyle name="Nota 5 5 7 4" xfId="30784" xr:uid="{00000000-0005-0000-0000-0000E76F0000}"/>
    <cellStyle name="Nota 5 5 7 5" xfId="34734" xr:uid="{00000000-0005-0000-0000-0000E86F0000}"/>
    <cellStyle name="Nota 5 5 7 6" xfId="38286" xr:uid="{00000000-0005-0000-0000-0000E96F0000}"/>
    <cellStyle name="Nota 5 5 7 7" xfId="40244" xr:uid="{00000000-0005-0000-0000-0000EA6F0000}"/>
    <cellStyle name="Nota 5 5 8" xfId="10852" xr:uid="{00000000-0005-0000-0000-0000EB6F0000}"/>
    <cellStyle name="Nota 5 5 9" xfId="9257" xr:uid="{00000000-0005-0000-0000-0000EC6F0000}"/>
    <cellStyle name="Nota 5 6" xfId="1650" xr:uid="{00000000-0005-0000-0000-0000ED6F0000}"/>
    <cellStyle name="Nota 5 6 10" xfId="28908" xr:uid="{00000000-0005-0000-0000-0000EE6F0000}"/>
    <cellStyle name="Nota 5 6 11" xfId="26055" xr:uid="{00000000-0005-0000-0000-0000EF6F0000}"/>
    <cellStyle name="Nota 5 6 12" xfId="31369" xr:uid="{00000000-0005-0000-0000-0000F06F0000}"/>
    <cellStyle name="Nota 5 6 13" xfId="35129" xr:uid="{00000000-0005-0000-0000-0000F16F0000}"/>
    <cellStyle name="Nota 5 6 2" xfId="3527" xr:uid="{00000000-0005-0000-0000-0000F26F0000}"/>
    <cellStyle name="Nota 5 6 2 2" xfId="7813" xr:uid="{00000000-0005-0000-0000-0000F36F0000}"/>
    <cellStyle name="Nota 5 6 2 2 2" xfId="16966" xr:uid="{00000000-0005-0000-0000-0000F46F0000}"/>
    <cellStyle name="Nota 5 6 2 2 3" xfId="23947" xr:uid="{00000000-0005-0000-0000-0000F56F0000}"/>
    <cellStyle name="Nota 5 6 2 2 4" xfId="30791" xr:uid="{00000000-0005-0000-0000-0000F66F0000}"/>
    <cellStyle name="Nota 5 6 2 2 5" xfId="34741" xr:uid="{00000000-0005-0000-0000-0000F76F0000}"/>
    <cellStyle name="Nota 5 6 2 2 6" xfId="38293" xr:uid="{00000000-0005-0000-0000-0000F86F0000}"/>
    <cellStyle name="Nota 5 6 2 2 7" xfId="40251" xr:uid="{00000000-0005-0000-0000-0000F96F0000}"/>
    <cellStyle name="Nota 5 6 2 3" xfId="12681" xr:uid="{00000000-0005-0000-0000-0000FA6F0000}"/>
    <cellStyle name="Nota 5 6 2 4" xfId="19682" xr:uid="{00000000-0005-0000-0000-0000FB6F0000}"/>
    <cellStyle name="Nota 5 6 2 5" xfId="21278" xr:uid="{00000000-0005-0000-0000-0000FC6F0000}"/>
    <cellStyle name="Nota 5 6 2 6" xfId="26528" xr:uid="{00000000-0005-0000-0000-0000FD6F0000}"/>
    <cellStyle name="Nota 5 6 2 7" xfId="29007" xr:uid="{00000000-0005-0000-0000-0000FE6F0000}"/>
    <cellStyle name="Nota 5 6 2 8" xfId="33598" xr:uid="{00000000-0005-0000-0000-0000FF6F0000}"/>
    <cellStyle name="Nota 5 6 2 9" xfId="37262" xr:uid="{00000000-0005-0000-0000-000000700000}"/>
    <cellStyle name="Nota 5 6 3" xfId="4123" xr:uid="{00000000-0005-0000-0000-000001700000}"/>
    <cellStyle name="Nota 5 6 3 2" xfId="7814" xr:uid="{00000000-0005-0000-0000-000002700000}"/>
    <cellStyle name="Nota 5 6 3 2 2" xfId="16967" xr:uid="{00000000-0005-0000-0000-000003700000}"/>
    <cellStyle name="Nota 5 6 3 2 3" xfId="23948" xr:uid="{00000000-0005-0000-0000-000004700000}"/>
    <cellStyle name="Nota 5 6 3 2 4" xfId="30792" xr:uid="{00000000-0005-0000-0000-000005700000}"/>
    <cellStyle name="Nota 5 6 3 2 5" xfId="34742" xr:uid="{00000000-0005-0000-0000-000006700000}"/>
    <cellStyle name="Nota 5 6 3 2 6" xfId="38294" xr:uid="{00000000-0005-0000-0000-000007700000}"/>
    <cellStyle name="Nota 5 6 3 2 7" xfId="40252" xr:uid="{00000000-0005-0000-0000-000008700000}"/>
    <cellStyle name="Nota 5 6 3 3" xfId="13277" xr:uid="{00000000-0005-0000-0000-000009700000}"/>
    <cellStyle name="Nota 5 6 3 4" xfId="20275" xr:uid="{00000000-0005-0000-0000-00000A700000}"/>
    <cellStyle name="Nota 5 6 3 5" xfId="22665" xr:uid="{00000000-0005-0000-0000-00000B700000}"/>
    <cellStyle name="Nota 5 6 3 6" xfId="28141" xr:uid="{00000000-0005-0000-0000-00000C700000}"/>
    <cellStyle name="Nota 5 6 3 7" xfId="22495" xr:uid="{00000000-0005-0000-0000-00000D700000}"/>
    <cellStyle name="Nota 5 6 3 8" xfId="33408" xr:uid="{00000000-0005-0000-0000-00000E700000}"/>
    <cellStyle name="Nota 5 6 3 9" xfId="37083" xr:uid="{00000000-0005-0000-0000-00000F700000}"/>
    <cellStyle name="Nota 5 6 4" xfId="2837" xr:uid="{00000000-0005-0000-0000-000010700000}"/>
    <cellStyle name="Nota 5 6 4 2" xfId="7815" xr:uid="{00000000-0005-0000-0000-000011700000}"/>
    <cellStyle name="Nota 5 6 4 2 2" xfId="16968" xr:uid="{00000000-0005-0000-0000-000012700000}"/>
    <cellStyle name="Nota 5 6 4 2 3" xfId="23949" xr:uid="{00000000-0005-0000-0000-000013700000}"/>
    <cellStyle name="Nota 5 6 4 2 4" xfId="30793" xr:uid="{00000000-0005-0000-0000-000014700000}"/>
    <cellStyle name="Nota 5 6 4 2 5" xfId="34743" xr:uid="{00000000-0005-0000-0000-000015700000}"/>
    <cellStyle name="Nota 5 6 4 2 6" xfId="38295" xr:uid="{00000000-0005-0000-0000-000016700000}"/>
    <cellStyle name="Nota 5 6 4 2 7" xfId="40253" xr:uid="{00000000-0005-0000-0000-000017700000}"/>
    <cellStyle name="Nota 5 6 4 3" xfId="11991" xr:uid="{00000000-0005-0000-0000-000018700000}"/>
    <cellStyle name="Nota 5 6 4 4" xfId="18994" xr:uid="{00000000-0005-0000-0000-000019700000}"/>
    <cellStyle name="Nota 5 6 4 5" xfId="28349" xr:uid="{00000000-0005-0000-0000-00001A700000}"/>
    <cellStyle name="Nota 5 6 4 6" xfId="17846" xr:uid="{00000000-0005-0000-0000-00001B700000}"/>
    <cellStyle name="Nota 5 6 4 7" xfId="28824" xr:uid="{00000000-0005-0000-0000-00001C700000}"/>
    <cellStyle name="Nota 5 6 4 8" xfId="25116" xr:uid="{00000000-0005-0000-0000-00001D700000}"/>
    <cellStyle name="Nota 5 6 4 9" xfId="31136" xr:uid="{00000000-0005-0000-0000-00001E700000}"/>
    <cellStyle name="Nota 5 6 5" xfId="3062" xr:uid="{00000000-0005-0000-0000-00001F700000}"/>
    <cellStyle name="Nota 5 6 5 2" xfId="7816" xr:uid="{00000000-0005-0000-0000-000020700000}"/>
    <cellStyle name="Nota 5 6 5 2 2" xfId="16969" xr:uid="{00000000-0005-0000-0000-000021700000}"/>
    <cellStyle name="Nota 5 6 5 2 3" xfId="23950" xr:uid="{00000000-0005-0000-0000-000022700000}"/>
    <cellStyle name="Nota 5 6 5 2 4" xfId="30794" xr:uid="{00000000-0005-0000-0000-000023700000}"/>
    <cellStyle name="Nota 5 6 5 2 5" xfId="34744" xr:uid="{00000000-0005-0000-0000-000024700000}"/>
    <cellStyle name="Nota 5 6 5 2 6" xfId="38296" xr:uid="{00000000-0005-0000-0000-000025700000}"/>
    <cellStyle name="Nota 5 6 5 2 7" xfId="40254" xr:uid="{00000000-0005-0000-0000-000026700000}"/>
    <cellStyle name="Nota 5 6 5 3" xfId="12216" xr:uid="{00000000-0005-0000-0000-000027700000}"/>
    <cellStyle name="Nota 5 6 5 4" xfId="19219" xr:uid="{00000000-0005-0000-0000-000028700000}"/>
    <cellStyle name="Nota 5 6 5 5" xfId="28285" xr:uid="{00000000-0005-0000-0000-000029700000}"/>
    <cellStyle name="Nota 5 6 5 6" xfId="26412" xr:uid="{00000000-0005-0000-0000-00002A700000}"/>
    <cellStyle name="Nota 5 6 5 7" xfId="29804" xr:uid="{00000000-0005-0000-0000-00002B700000}"/>
    <cellStyle name="Nota 5 6 5 8" xfId="31828" xr:uid="{00000000-0005-0000-0000-00002C700000}"/>
    <cellStyle name="Nota 5 6 5 9" xfId="35485" xr:uid="{00000000-0005-0000-0000-00002D700000}"/>
    <cellStyle name="Nota 5 6 6" xfId="7812" xr:uid="{00000000-0005-0000-0000-00002E700000}"/>
    <cellStyle name="Nota 5 6 6 2" xfId="16965" xr:uid="{00000000-0005-0000-0000-00002F700000}"/>
    <cellStyle name="Nota 5 6 6 3" xfId="23946" xr:uid="{00000000-0005-0000-0000-000030700000}"/>
    <cellStyle name="Nota 5 6 6 4" xfId="30790" xr:uid="{00000000-0005-0000-0000-000031700000}"/>
    <cellStyle name="Nota 5 6 6 5" xfId="34740" xr:uid="{00000000-0005-0000-0000-000032700000}"/>
    <cellStyle name="Nota 5 6 6 6" xfId="38292" xr:uid="{00000000-0005-0000-0000-000033700000}"/>
    <cellStyle name="Nota 5 6 6 7" xfId="40250" xr:uid="{00000000-0005-0000-0000-000034700000}"/>
    <cellStyle name="Nota 5 6 7" xfId="10804" xr:uid="{00000000-0005-0000-0000-000035700000}"/>
    <cellStyle name="Nota 5 6 8" xfId="9276" xr:uid="{00000000-0005-0000-0000-000036700000}"/>
    <cellStyle name="Nota 5 6 9" xfId="17313" xr:uid="{00000000-0005-0000-0000-000037700000}"/>
    <cellStyle name="Nota 5 7" xfId="2478" xr:uid="{00000000-0005-0000-0000-000038700000}"/>
    <cellStyle name="Nota 5 7 2" xfId="7817" xr:uid="{00000000-0005-0000-0000-000039700000}"/>
    <cellStyle name="Nota 5 7 2 2" xfId="16970" xr:uid="{00000000-0005-0000-0000-00003A700000}"/>
    <cellStyle name="Nota 5 7 2 3" xfId="23951" xr:uid="{00000000-0005-0000-0000-00003B700000}"/>
    <cellStyle name="Nota 5 7 2 4" xfId="30795" xr:uid="{00000000-0005-0000-0000-00003C700000}"/>
    <cellStyle name="Nota 5 7 2 5" xfId="34745" xr:uid="{00000000-0005-0000-0000-00003D700000}"/>
    <cellStyle name="Nota 5 7 2 6" xfId="38297" xr:uid="{00000000-0005-0000-0000-00003E700000}"/>
    <cellStyle name="Nota 5 7 2 7" xfId="40255" xr:uid="{00000000-0005-0000-0000-00003F700000}"/>
    <cellStyle name="Nota 5 7 3" xfId="11632" xr:uid="{00000000-0005-0000-0000-000040700000}"/>
    <cellStyle name="Nota 5 7 4" xfId="18635" xr:uid="{00000000-0005-0000-0000-000041700000}"/>
    <cellStyle name="Nota 5 7 5" xfId="17085" xr:uid="{00000000-0005-0000-0000-000042700000}"/>
    <cellStyle name="Nota 5 7 6" xfId="22976" xr:uid="{00000000-0005-0000-0000-000043700000}"/>
    <cellStyle name="Nota 5 7 7" xfId="24526" xr:uid="{00000000-0005-0000-0000-000044700000}"/>
    <cellStyle name="Nota 5 7 8" xfId="29617" xr:uid="{00000000-0005-0000-0000-000045700000}"/>
    <cellStyle name="Nota 5 7 9" xfId="33611" xr:uid="{00000000-0005-0000-0000-000046700000}"/>
    <cellStyle name="Nota 5 8" xfId="3056" xr:uid="{00000000-0005-0000-0000-000047700000}"/>
    <cellStyle name="Nota 5 8 2" xfId="7818" xr:uid="{00000000-0005-0000-0000-000048700000}"/>
    <cellStyle name="Nota 5 8 2 2" xfId="16971" xr:uid="{00000000-0005-0000-0000-000049700000}"/>
    <cellStyle name="Nota 5 8 2 3" xfId="23952" xr:uid="{00000000-0005-0000-0000-00004A700000}"/>
    <cellStyle name="Nota 5 8 2 4" xfId="30796" xr:uid="{00000000-0005-0000-0000-00004B700000}"/>
    <cellStyle name="Nota 5 8 2 5" xfId="34746" xr:uid="{00000000-0005-0000-0000-00004C700000}"/>
    <cellStyle name="Nota 5 8 2 6" xfId="38298" xr:uid="{00000000-0005-0000-0000-00004D700000}"/>
    <cellStyle name="Nota 5 8 2 7" xfId="40256" xr:uid="{00000000-0005-0000-0000-00004E700000}"/>
    <cellStyle name="Nota 5 8 3" xfId="12210" xr:uid="{00000000-0005-0000-0000-00004F700000}"/>
    <cellStyle name="Nota 5 8 4" xfId="19213" xr:uid="{00000000-0005-0000-0000-000050700000}"/>
    <cellStyle name="Nota 5 8 5" xfId="28288" xr:uid="{00000000-0005-0000-0000-000051700000}"/>
    <cellStyle name="Nota 5 8 6" xfId="22903" xr:uid="{00000000-0005-0000-0000-000052700000}"/>
    <cellStyle name="Nota 5 8 7" xfId="29807" xr:uid="{00000000-0005-0000-0000-000053700000}"/>
    <cellStyle name="Nota 5 8 8" xfId="33784" xr:uid="{00000000-0005-0000-0000-000054700000}"/>
    <cellStyle name="Nota 5 8 9" xfId="37346" xr:uid="{00000000-0005-0000-0000-000055700000}"/>
    <cellStyle name="Nota 5 9" xfId="3023" xr:uid="{00000000-0005-0000-0000-000056700000}"/>
    <cellStyle name="Nota 5 9 2" xfId="7819" xr:uid="{00000000-0005-0000-0000-000057700000}"/>
    <cellStyle name="Nota 5 9 2 2" xfId="16972" xr:uid="{00000000-0005-0000-0000-000058700000}"/>
    <cellStyle name="Nota 5 9 2 3" xfId="23953" xr:uid="{00000000-0005-0000-0000-000059700000}"/>
    <cellStyle name="Nota 5 9 2 4" xfId="30797" xr:uid="{00000000-0005-0000-0000-00005A700000}"/>
    <cellStyle name="Nota 5 9 2 5" xfId="34747" xr:uid="{00000000-0005-0000-0000-00005B700000}"/>
    <cellStyle name="Nota 5 9 2 6" xfId="38299" xr:uid="{00000000-0005-0000-0000-00005C700000}"/>
    <cellStyle name="Nota 5 9 2 7" xfId="40257" xr:uid="{00000000-0005-0000-0000-00005D700000}"/>
    <cellStyle name="Nota 5 9 3" xfId="12177" xr:uid="{00000000-0005-0000-0000-00005E700000}"/>
    <cellStyle name="Nota 5 9 4" xfId="19180" xr:uid="{00000000-0005-0000-0000-00005F700000}"/>
    <cellStyle name="Nota 5 9 5" xfId="23367" xr:uid="{00000000-0005-0000-0000-000060700000}"/>
    <cellStyle name="Nota 5 9 6" xfId="25467" xr:uid="{00000000-0005-0000-0000-000061700000}"/>
    <cellStyle name="Nota 5 9 7" xfId="29822" xr:uid="{00000000-0005-0000-0000-000062700000}"/>
    <cellStyle name="Nota 5 9 8" xfId="29559" xr:uid="{00000000-0005-0000-0000-000063700000}"/>
    <cellStyle name="Nota 5 9 9" xfId="18163" xr:uid="{00000000-0005-0000-0000-000064700000}"/>
    <cellStyle name="Nota 6" xfId="1167" xr:uid="{00000000-0005-0000-0000-000065700000}"/>
    <cellStyle name="Nota 6 10" xfId="3162" xr:uid="{00000000-0005-0000-0000-000066700000}"/>
    <cellStyle name="Nota 6 10 2" xfId="7820" xr:uid="{00000000-0005-0000-0000-000067700000}"/>
    <cellStyle name="Nota 6 10 2 2" xfId="16973" xr:uid="{00000000-0005-0000-0000-000068700000}"/>
    <cellStyle name="Nota 6 10 2 3" xfId="23954" xr:uid="{00000000-0005-0000-0000-000069700000}"/>
    <cellStyle name="Nota 6 10 2 4" xfId="30798" xr:uid="{00000000-0005-0000-0000-00006A700000}"/>
    <cellStyle name="Nota 6 10 2 5" xfId="34748" xr:uid="{00000000-0005-0000-0000-00006B700000}"/>
    <cellStyle name="Nota 6 10 2 6" xfId="38300" xr:uid="{00000000-0005-0000-0000-00006C700000}"/>
    <cellStyle name="Nota 6 10 2 7" xfId="40258" xr:uid="{00000000-0005-0000-0000-00006D700000}"/>
    <cellStyle name="Nota 6 10 3" xfId="12316" xr:uid="{00000000-0005-0000-0000-00006E700000}"/>
    <cellStyle name="Nota 6 10 4" xfId="19319" xr:uid="{00000000-0005-0000-0000-00006F700000}"/>
    <cellStyle name="Nota 6 10 5" xfId="29512" xr:uid="{00000000-0005-0000-0000-000070700000}"/>
    <cellStyle name="Nota 6 10 6" xfId="28509" xr:uid="{00000000-0005-0000-0000-000071700000}"/>
    <cellStyle name="Nota 6 10 7" xfId="29752" xr:uid="{00000000-0005-0000-0000-000072700000}"/>
    <cellStyle name="Nota 6 10 8" xfId="31583" xr:uid="{00000000-0005-0000-0000-000073700000}"/>
    <cellStyle name="Nota 6 10 9" xfId="35294" xr:uid="{00000000-0005-0000-0000-000074700000}"/>
    <cellStyle name="Nota 6 11" xfId="2180" xr:uid="{00000000-0005-0000-0000-000075700000}"/>
    <cellStyle name="Nota 6 11 2" xfId="7821" xr:uid="{00000000-0005-0000-0000-000076700000}"/>
    <cellStyle name="Nota 6 11 2 2" xfId="16974" xr:uid="{00000000-0005-0000-0000-000077700000}"/>
    <cellStyle name="Nota 6 11 2 3" xfId="23955" xr:uid="{00000000-0005-0000-0000-000078700000}"/>
    <cellStyle name="Nota 6 11 2 4" xfId="30799" xr:uid="{00000000-0005-0000-0000-000079700000}"/>
    <cellStyle name="Nota 6 11 2 5" xfId="34749" xr:uid="{00000000-0005-0000-0000-00007A700000}"/>
    <cellStyle name="Nota 6 11 2 6" xfId="38301" xr:uid="{00000000-0005-0000-0000-00007B700000}"/>
    <cellStyle name="Nota 6 11 2 7" xfId="40259" xr:uid="{00000000-0005-0000-0000-00007C700000}"/>
    <cellStyle name="Nota 6 11 3" xfId="11334" xr:uid="{00000000-0005-0000-0000-00007D700000}"/>
    <cellStyle name="Nota 6 11 4" xfId="18337" xr:uid="{00000000-0005-0000-0000-00007E700000}"/>
    <cellStyle name="Nota 6 11 5" xfId="9616" xr:uid="{00000000-0005-0000-0000-00007F700000}"/>
    <cellStyle name="Nota 6 11 6" xfId="23281" xr:uid="{00000000-0005-0000-0000-000080700000}"/>
    <cellStyle name="Nota 6 11 7" xfId="25414" xr:uid="{00000000-0005-0000-0000-000081700000}"/>
    <cellStyle name="Nota 6 11 8" xfId="19623" xr:uid="{00000000-0005-0000-0000-000082700000}"/>
    <cellStyle name="Nota 6 11 9" xfId="34205" xr:uid="{00000000-0005-0000-0000-000083700000}"/>
    <cellStyle name="Nota 6 12" xfId="10321" xr:uid="{00000000-0005-0000-0000-000084700000}"/>
    <cellStyle name="Nota 6 13" xfId="17264" xr:uid="{00000000-0005-0000-0000-000085700000}"/>
    <cellStyle name="Nota 6 14" xfId="29385" xr:uid="{00000000-0005-0000-0000-000086700000}"/>
    <cellStyle name="Nota 6 15" xfId="31206" xr:uid="{00000000-0005-0000-0000-000087700000}"/>
    <cellStyle name="Nota 6 16" xfId="35075" xr:uid="{00000000-0005-0000-0000-000088700000}"/>
    <cellStyle name="Nota 6 17" xfId="38411" xr:uid="{00000000-0005-0000-0000-000089700000}"/>
    <cellStyle name="Nota 6 2" xfId="2333" xr:uid="{00000000-0005-0000-0000-00008A700000}"/>
    <cellStyle name="Nota 6 2 10" xfId="23128" xr:uid="{00000000-0005-0000-0000-00008B700000}"/>
    <cellStyle name="Nota 6 2 11" xfId="19561" xr:uid="{00000000-0005-0000-0000-00008C700000}"/>
    <cellStyle name="Nota 6 2 12" xfId="28800" xr:uid="{00000000-0005-0000-0000-00008D700000}"/>
    <cellStyle name="Nota 6 2 13" xfId="34140" xr:uid="{00000000-0005-0000-0000-00008E700000}"/>
    <cellStyle name="Nota 6 2 14" xfId="37702" xr:uid="{00000000-0005-0000-0000-00008F700000}"/>
    <cellStyle name="Nota 6 2 2" xfId="2733" xr:uid="{00000000-0005-0000-0000-000090700000}"/>
    <cellStyle name="Nota 6 2 2 2" xfId="7823" xr:uid="{00000000-0005-0000-0000-000091700000}"/>
    <cellStyle name="Nota 6 2 2 2 2" xfId="16976" xr:uid="{00000000-0005-0000-0000-000092700000}"/>
    <cellStyle name="Nota 6 2 2 2 3" xfId="23957" xr:uid="{00000000-0005-0000-0000-000093700000}"/>
    <cellStyle name="Nota 6 2 2 2 4" xfId="30801" xr:uid="{00000000-0005-0000-0000-000094700000}"/>
    <cellStyle name="Nota 6 2 2 2 5" xfId="34751" xr:uid="{00000000-0005-0000-0000-000095700000}"/>
    <cellStyle name="Nota 6 2 2 2 6" xfId="38303" xr:uid="{00000000-0005-0000-0000-000096700000}"/>
    <cellStyle name="Nota 6 2 2 2 7" xfId="40261" xr:uid="{00000000-0005-0000-0000-000097700000}"/>
    <cellStyle name="Nota 6 2 2 3" xfId="11887" xr:uid="{00000000-0005-0000-0000-000098700000}"/>
    <cellStyle name="Nota 6 2 2 4" xfId="18890" xr:uid="{00000000-0005-0000-0000-000099700000}"/>
    <cellStyle name="Nota 6 2 2 5" xfId="28397" xr:uid="{00000000-0005-0000-0000-00009A700000}"/>
    <cellStyle name="Nota 6 2 2 6" xfId="10091" xr:uid="{00000000-0005-0000-0000-00009B700000}"/>
    <cellStyle name="Nota 6 2 2 7" xfId="17843" xr:uid="{00000000-0005-0000-0000-00009C700000}"/>
    <cellStyle name="Nota 6 2 2 8" xfId="33943" xr:uid="{00000000-0005-0000-0000-00009D700000}"/>
    <cellStyle name="Nota 6 2 2 9" xfId="37505" xr:uid="{00000000-0005-0000-0000-00009E700000}"/>
    <cellStyle name="Nota 6 2 3" xfId="4015" xr:uid="{00000000-0005-0000-0000-00009F700000}"/>
    <cellStyle name="Nota 6 2 3 2" xfId="7824" xr:uid="{00000000-0005-0000-0000-0000A0700000}"/>
    <cellStyle name="Nota 6 2 3 2 2" xfId="16977" xr:uid="{00000000-0005-0000-0000-0000A1700000}"/>
    <cellStyle name="Nota 6 2 3 2 3" xfId="23958" xr:uid="{00000000-0005-0000-0000-0000A2700000}"/>
    <cellStyle name="Nota 6 2 3 2 4" xfId="30802" xr:uid="{00000000-0005-0000-0000-0000A3700000}"/>
    <cellStyle name="Nota 6 2 3 2 5" xfId="34752" xr:uid="{00000000-0005-0000-0000-0000A4700000}"/>
    <cellStyle name="Nota 6 2 3 2 6" xfId="38304" xr:uid="{00000000-0005-0000-0000-0000A5700000}"/>
    <cellStyle name="Nota 6 2 3 2 7" xfId="40262" xr:uid="{00000000-0005-0000-0000-0000A6700000}"/>
    <cellStyle name="Nota 6 2 3 3" xfId="13169" xr:uid="{00000000-0005-0000-0000-0000A7700000}"/>
    <cellStyle name="Nota 6 2 3 4" xfId="20167" xr:uid="{00000000-0005-0000-0000-0000A8700000}"/>
    <cellStyle name="Nota 6 2 3 5" xfId="27823" xr:uid="{00000000-0005-0000-0000-0000A9700000}"/>
    <cellStyle name="Nota 6 2 3 6" xfId="29433" xr:uid="{00000000-0005-0000-0000-0000AA700000}"/>
    <cellStyle name="Nota 6 2 3 7" xfId="28031" xr:uid="{00000000-0005-0000-0000-0000AB700000}"/>
    <cellStyle name="Nota 6 2 3 8" xfId="31846" xr:uid="{00000000-0005-0000-0000-0000AC700000}"/>
    <cellStyle name="Nota 6 2 3 9" xfId="35500" xr:uid="{00000000-0005-0000-0000-0000AD700000}"/>
    <cellStyle name="Nota 6 2 4" xfId="4453" xr:uid="{00000000-0005-0000-0000-0000AE700000}"/>
    <cellStyle name="Nota 6 2 4 2" xfId="7825" xr:uid="{00000000-0005-0000-0000-0000AF700000}"/>
    <cellStyle name="Nota 6 2 4 2 2" xfId="16978" xr:uid="{00000000-0005-0000-0000-0000B0700000}"/>
    <cellStyle name="Nota 6 2 4 2 3" xfId="23959" xr:uid="{00000000-0005-0000-0000-0000B1700000}"/>
    <cellStyle name="Nota 6 2 4 2 4" xfId="30803" xr:uid="{00000000-0005-0000-0000-0000B2700000}"/>
    <cellStyle name="Nota 6 2 4 2 5" xfId="34753" xr:uid="{00000000-0005-0000-0000-0000B3700000}"/>
    <cellStyle name="Nota 6 2 4 2 6" xfId="38305" xr:uid="{00000000-0005-0000-0000-0000B4700000}"/>
    <cellStyle name="Nota 6 2 4 2 7" xfId="40263" xr:uid="{00000000-0005-0000-0000-0000B5700000}"/>
    <cellStyle name="Nota 6 2 4 3" xfId="13607" xr:uid="{00000000-0005-0000-0000-0000B6700000}"/>
    <cellStyle name="Nota 6 2 4 4" xfId="20605" xr:uid="{00000000-0005-0000-0000-0000B7700000}"/>
    <cellStyle name="Nota 6 2 4 5" xfId="24018" xr:uid="{00000000-0005-0000-0000-0000B8700000}"/>
    <cellStyle name="Nota 6 2 4 6" xfId="9461" xr:uid="{00000000-0005-0000-0000-0000B9700000}"/>
    <cellStyle name="Nota 6 2 4 7" xfId="18330" xr:uid="{00000000-0005-0000-0000-0000BA700000}"/>
    <cellStyle name="Nota 6 2 4 8" xfId="31767" xr:uid="{00000000-0005-0000-0000-0000BB700000}"/>
    <cellStyle name="Nota 6 2 4 9" xfId="35447" xr:uid="{00000000-0005-0000-0000-0000BC700000}"/>
    <cellStyle name="Nota 6 2 5" xfId="4707" xr:uid="{00000000-0005-0000-0000-0000BD700000}"/>
    <cellStyle name="Nota 6 2 5 2" xfId="7826" xr:uid="{00000000-0005-0000-0000-0000BE700000}"/>
    <cellStyle name="Nota 6 2 5 2 2" xfId="16979" xr:uid="{00000000-0005-0000-0000-0000BF700000}"/>
    <cellStyle name="Nota 6 2 5 2 3" xfId="23960" xr:uid="{00000000-0005-0000-0000-0000C0700000}"/>
    <cellStyle name="Nota 6 2 5 2 4" xfId="30804" xr:uid="{00000000-0005-0000-0000-0000C1700000}"/>
    <cellStyle name="Nota 6 2 5 2 5" xfId="34754" xr:uid="{00000000-0005-0000-0000-0000C2700000}"/>
    <cellStyle name="Nota 6 2 5 2 6" xfId="38306" xr:uid="{00000000-0005-0000-0000-0000C3700000}"/>
    <cellStyle name="Nota 6 2 5 2 7" xfId="40264" xr:uid="{00000000-0005-0000-0000-0000C4700000}"/>
    <cellStyle name="Nota 6 2 5 3" xfId="13861" xr:uid="{00000000-0005-0000-0000-0000C5700000}"/>
    <cellStyle name="Nota 6 2 5 4" xfId="20859" xr:uid="{00000000-0005-0000-0000-0000C6700000}"/>
    <cellStyle name="Nota 6 2 5 5" xfId="22773" xr:uid="{00000000-0005-0000-0000-0000C7700000}"/>
    <cellStyle name="Nota 6 2 5 6" xfId="25018" xr:uid="{00000000-0005-0000-0000-0000C8700000}"/>
    <cellStyle name="Nota 6 2 5 7" xfId="28716" xr:uid="{00000000-0005-0000-0000-0000C9700000}"/>
    <cellStyle name="Nota 6 2 5 8" xfId="30969" xr:uid="{00000000-0005-0000-0000-0000CA700000}"/>
    <cellStyle name="Nota 6 2 5 9" xfId="28655" xr:uid="{00000000-0005-0000-0000-0000CB700000}"/>
    <cellStyle name="Nota 6 2 6" xfId="4953" xr:uid="{00000000-0005-0000-0000-0000CC700000}"/>
    <cellStyle name="Nota 6 2 6 2" xfId="7827" xr:uid="{00000000-0005-0000-0000-0000CD700000}"/>
    <cellStyle name="Nota 6 2 6 2 2" xfId="16980" xr:uid="{00000000-0005-0000-0000-0000CE700000}"/>
    <cellStyle name="Nota 6 2 6 2 3" xfId="23961" xr:uid="{00000000-0005-0000-0000-0000CF700000}"/>
    <cellStyle name="Nota 6 2 6 2 4" xfId="30805" xr:uid="{00000000-0005-0000-0000-0000D0700000}"/>
    <cellStyle name="Nota 6 2 6 2 5" xfId="34755" xr:uid="{00000000-0005-0000-0000-0000D1700000}"/>
    <cellStyle name="Nota 6 2 6 2 6" xfId="38307" xr:uid="{00000000-0005-0000-0000-0000D2700000}"/>
    <cellStyle name="Nota 6 2 6 2 7" xfId="40265" xr:uid="{00000000-0005-0000-0000-0000D3700000}"/>
    <cellStyle name="Nota 6 2 6 3" xfId="14107" xr:uid="{00000000-0005-0000-0000-0000D4700000}"/>
    <cellStyle name="Nota 6 2 6 4" xfId="21105" xr:uid="{00000000-0005-0000-0000-0000D5700000}"/>
    <cellStyle name="Nota 6 2 6 5" xfId="24816" xr:uid="{00000000-0005-0000-0000-0000D6700000}"/>
    <cellStyle name="Nota 6 2 6 6" xfId="25013" xr:uid="{00000000-0005-0000-0000-0000D7700000}"/>
    <cellStyle name="Nota 6 2 6 7" xfId="31999" xr:uid="{00000000-0005-0000-0000-0000D8700000}"/>
    <cellStyle name="Nota 6 2 6 8" xfId="35677" xr:uid="{00000000-0005-0000-0000-0000D9700000}"/>
    <cellStyle name="Nota 6 2 6 9" xfId="38588" xr:uid="{00000000-0005-0000-0000-0000DA700000}"/>
    <cellStyle name="Nota 6 2 7" xfId="7822" xr:uid="{00000000-0005-0000-0000-0000DB700000}"/>
    <cellStyle name="Nota 6 2 7 2" xfId="16975" xr:uid="{00000000-0005-0000-0000-0000DC700000}"/>
    <cellStyle name="Nota 6 2 7 3" xfId="23956" xr:uid="{00000000-0005-0000-0000-0000DD700000}"/>
    <cellStyle name="Nota 6 2 7 4" xfId="30800" xr:uid="{00000000-0005-0000-0000-0000DE700000}"/>
    <cellStyle name="Nota 6 2 7 5" xfId="34750" xr:uid="{00000000-0005-0000-0000-0000DF700000}"/>
    <cellStyle name="Nota 6 2 7 6" xfId="38302" xr:uid="{00000000-0005-0000-0000-0000E0700000}"/>
    <cellStyle name="Nota 6 2 7 7" xfId="40260" xr:uid="{00000000-0005-0000-0000-0000E1700000}"/>
    <cellStyle name="Nota 6 2 8" xfId="11487" xr:uid="{00000000-0005-0000-0000-0000E2700000}"/>
    <cellStyle name="Nota 6 2 9" xfId="18490" xr:uid="{00000000-0005-0000-0000-0000E3700000}"/>
    <cellStyle name="Nota 6 3" xfId="2360" xr:uid="{00000000-0005-0000-0000-0000E4700000}"/>
    <cellStyle name="Nota 6 3 10" xfId="10042" xr:uid="{00000000-0005-0000-0000-0000E5700000}"/>
    <cellStyle name="Nota 6 3 11" xfId="26151" xr:uid="{00000000-0005-0000-0000-0000E6700000}"/>
    <cellStyle name="Nota 6 3 12" xfId="30151" xr:uid="{00000000-0005-0000-0000-0000E7700000}"/>
    <cellStyle name="Nota 6 3 13" xfId="29628" xr:uid="{00000000-0005-0000-0000-0000E8700000}"/>
    <cellStyle name="Nota 6 3 14" xfId="33614" xr:uid="{00000000-0005-0000-0000-0000E9700000}"/>
    <cellStyle name="Nota 6 3 2" xfId="2760" xr:uid="{00000000-0005-0000-0000-0000EA700000}"/>
    <cellStyle name="Nota 6 3 2 2" xfId="7829" xr:uid="{00000000-0005-0000-0000-0000EB700000}"/>
    <cellStyle name="Nota 6 3 2 2 2" xfId="16982" xr:uid="{00000000-0005-0000-0000-0000EC700000}"/>
    <cellStyle name="Nota 6 3 2 2 3" xfId="23963" xr:uid="{00000000-0005-0000-0000-0000ED700000}"/>
    <cellStyle name="Nota 6 3 2 2 4" xfId="30807" xr:uid="{00000000-0005-0000-0000-0000EE700000}"/>
    <cellStyle name="Nota 6 3 2 2 5" xfId="34757" xr:uid="{00000000-0005-0000-0000-0000EF700000}"/>
    <cellStyle name="Nota 6 3 2 2 6" xfId="38309" xr:uid="{00000000-0005-0000-0000-0000F0700000}"/>
    <cellStyle name="Nota 6 3 2 2 7" xfId="40267" xr:uid="{00000000-0005-0000-0000-0000F1700000}"/>
    <cellStyle name="Nota 6 3 2 3" xfId="11914" xr:uid="{00000000-0005-0000-0000-0000F2700000}"/>
    <cellStyle name="Nota 6 3 2 4" xfId="18917" xr:uid="{00000000-0005-0000-0000-0000F3700000}"/>
    <cellStyle name="Nota 6 3 2 5" xfId="17544" xr:uid="{00000000-0005-0000-0000-0000F4700000}"/>
    <cellStyle name="Nota 6 3 2 6" xfId="26347" xr:uid="{00000000-0005-0000-0000-0000F5700000}"/>
    <cellStyle name="Nota 6 3 2 7" xfId="29953" xr:uid="{00000000-0005-0000-0000-0000F6700000}"/>
    <cellStyle name="Nota 6 3 2 8" xfId="33930" xr:uid="{00000000-0005-0000-0000-0000F7700000}"/>
    <cellStyle name="Nota 6 3 2 9" xfId="37492" xr:uid="{00000000-0005-0000-0000-0000F8700000}"/>
    <cellStyle name="Nota 6 3 3" xfId="4042" xr:uid="{00000000-0005-0000-0000-0000F9700000}"/>
    <cellStyle name="Nota 6 3 3 2" xfId="7830" xr:uid="{00000000-0005-0000-0000-0000FA700000}"/>
    <cellStyle name="Nota 6 3 3 2 2" xfId="16983" xr:uid="{00000000-0005-0000-0000-0000FB700000}"/>
    <cellStyle name="Nota 6 3 3 2 3" xfId="23964" xr:uid="{00000000-0005-0000-0000-0000FC700000}"/>
    <cellStyle name="Nota 6 3 3 2 4" xfId="30808" xr:uid="{00000000-0005-0000-0000-0000FD700000}"/>
    <cellStyle name="Nota 6 3 3 2 5" xfId="34758" xr:uid="{00000000-0005-0000-0000-0000FE700000}"/>
    <cellStyle name="Nota 6 3 3 2 6" xfId="38310" xr:uid="{00000000-0005-0000-0000-0000FF700000}"/>
    <cellStyle name="Nota 6 3 3 2 7" xfId="40268" xr:uid="{00000000-0005-0000-0000-000000710000}"/>
    <cellStyle name="Nota 6 3 3 3" xfId="13196" xr:uid="{00000000-0005-0000-0000-000001710000}"/>
    <cellStyle name="Nota 6 3 3 4" xfId="20194" xr:uid="{00000000-0005-0000-0000-000002710000}"/>
    <cellStyle name="Nota 6 3 3 5" xfId="27810" xr:uid="{00000000-0005-0000-0000-000003710000}"/>
    <cellStyle name="Nota 6 3 3 6" xfId="29481" xr:uid="{00000000-0005-0000-0000-000004710000}"/>
    <cellStyle name="Nota 6 3 3 7" xfId="25220" xr:uid="{00000000-0005-0000-0000-000005710000}"/>
    <cellStyle name="Nota 6 3 3 8" xfId="33443" xr:uid="{00000000-0005-0000-0000-000006710000}"/>
    <cellStyle name="Nota 6 3 3 9" xfId="37118" xr:uid="{00000000-0005-0000-0000-000007710000}"/>
    <cellStyle name="Nota 6 3 4" xfId="4480" xr:uid="{00000000-0005-0000-0000-000008710000}"/>
    <cellStyle name="Nota 6 3 4 2" xfId="7831" xr:uid="{00000000-0005-0000-0000-000009710000}"/>
    <cellStyle name="Nota 6 3 4 2 2" xfId="16984" xr:uid="{00000000-0005-0000-0000-00000A710000}"/>
    <cellStyle name="Nota 6 3 4 2 3" xfId="23965" xr:uid="{00000000-0005-0000-0000-00000B710000}"/>
    <cellStyle name="Nota 6 3 4 2 4" xfId="30809" xr:uid="{00000000-0005-0000-0000-00000C710000}"/>
    <cellStyle name="Nota 6 3 4 2 5" xfId="34759" xr:uid="{00000000-0005-0000-0000-00000D710000}"/>
    <cellStyle name="Nota 6 3 4 2 6" xfId="38311" xr:uid="{00000000-0005-0000-0000-00000E710000}"/>
    <cellStyle name="Nota 6 3 4 2 7" xfId="40269" xr:uid="{00000000-0005-0000-0000-00000F710000}"/>
    <cellStyle name="Nota 6 3 4 3" xfId="13634" xr:uid="{00000000-0005-0000-0000-000010710000}"/>
    <cellStyle name="Nota 6 3 4 4" xfId="20632" xr:uid="{00000000-0005-0000-0000-000011710000}"/>
    <cellStyle name="Nota 6 3 4 5" xfId="24241" xr:uid="{00000000-0005-0000-0000-000012710000}"/>
    <cellStyle name="Nota 6 3 4 6" xfId="29505" xr:uid="{00000000-0005-0000-0000-000013710000}"/>
    <cellStyle name="Nota 6 3 4 7" xfId="26857" xr:uid="{00000000-0005-0000-0000-000014710000}"/>
    <cellStyle name="Nota 6 3 4 8" xfId="31769" xr:uid="{00000000-0005-0000-0000-000015710000}"/>
    <cellStyle name="Nota 6 3 4 9" xfId="35449" xr:uid="{00000000-0005-0000-0000-000016710000}"/>
    <cellStyle name="Nota 6 3 5" xfId="4734" xr:uid="{00000000-0005-0000-0000-000017710000}"/>
    <cellStyle name="Nota 6 3 5 2" xfId="7832" xr:uid="{00000000-0005-0000-0000-000018710000}"/>
    <cellStyle name="Nota 6 3 5 2 2" xfId="16985" xr:uid="{00000000-0005-0000-0000-000019710000}"/>
    <cellStyle name="Nota 6 3 5 2 3" xfId="23966" xr:uid="{00000000-0005-0000-0000-00001A710000}"/>
    <cellStyle name="Nota 6 3 5 2 4" xfId="30810" xr:uid="{00000000-0005-0000-0000-00001B710000}"/>
    <cellStyle name="Nota 6 3 5 2 5" xfId="34760" xr:uid="{00000000-0005-0000-0000-00001C710000}"/>
    <cellStyle name="Nota 6 3 5 2 6" xfId="38312" xr:uid="{00000000-0005-0000-0000-00001D710000}"/>
    <cellStyle name="Nota 6 3 5 2 7" xfId="40270" xr:uid="{00000000-0005-0000-0000-00001E710000}"/>
    <cellStyle name="Nota 6 3 5 3" xfId="13888" xr:uid="{00000000-0005-0000-0000-00001F710000}"/>
    <cellStyle name="Nota 6 3 5 4" xfId="20886" xr:uid="{00000000-0005-0000-0000-000020710000}"/>
    <cellStyle name="Nota 6 3 5 5" xfId="27467" xr:uid="{00000000-0005-0000-0000-000021710000}"/>
    <cellStyle name="Nota 6 3 5 6" xfId="10139" xr:uid="{00000000-0005-0000-0000-000022710000}"/>
    <cellStyle name="Nota 6 3 5 7" xfId="26800" xr:uid="{00000000-0005-0000-0000-000023710000}"/>
    <cellStyle name="Nota 6 3 5 8" xfId="30970" xr:uid="{00000000-0005-0000-0000-000024710000}"/>
    <cellStyle name="Nota 6 3 5 9" xfId="34895" xr:uid="{00000000-0005-0000-0000-000025710000}"/>
    <cellStyle name="Nota 6 3 6" xfId="4980" xr:uid="{00000000-0005-0000-0000-000026710000}"/>
    <cellStyle name="Nota 6 3 6 2" xfId="7833" xr:uid="{00000000-0005-0000-0000-000027710000}"/>
    <cellStyle name="Nota 6 3 6 2 2" xfId="16986" xr:uid="{00000000-0005-0000-0000-000028710000}"/>
    <cellStyle name="Nota 6 3 6 2 3" xfId="23967" xr:uid="{00000000-0005-0000-0000-000029710000}"/>
    <cellStyle name="Nota 6 3 6 2 4" xfId="30811" xr:uid="{00000000-0005-0000-0000-00002A710000}"/>
    <cellStyle name="Nota 6 3 6 2 5" xfId="34761" xr:uid="{00000000-0005-0000-0000-00002B710000}"/>
    <cellStyle name="Nota 6 3 6 2 6" xfId="38313" xr:uid="{00000000-0005-0000-0000-00002C710000}"/>
    <cellStyle name="Nota 6 3 6 2 7" xfId="40271" xr:uid="{00000000-0005-0000-0000-00002D710000}"/>
    <cellStyle name="Nota 6 3 6 3" xfId="14134" xr:uid="{00000000-0005-0000-0000-00002E710000}"/>
    <cellStyle name="Nota 6 3 6 4" xfId="21132" xr:uid="{00000000-0005-0000-0000-00002F710000}"/>
    <cellStyle name="Nota 6 3 6 5" xfId="22788" xr:uid="{00000000-0005-0000-0000-000030710000}"/>
    <cellStyle name="Nota 6 3 6 6" xfId="29458" xr:uid="{00000000-0005-0000-0000-000031710000}"/>
    <cellStyle name="Nota 6 3 6 7" xfId="32026" xr:uid="{00000000-0005-0000-0000-000032710000}"/>
    <cellStyle name="Nota 6 3 6 8" xfId="35704" xr:uid="{00000000-0005-0000-0000-000033710000}"/>
    <cellStyle name="Nota 6 3 6 9" xfId="38615" xr:uid="{00000000-0005-0000-0000-000034710000}"/>
    <cellStyle name="Nota 6 3 7" xfId="7828" xr:uid="{00000000-0005-0000-0000-000035710000}"/>
    <cellStyle name="Nota 6 3 7 2" xfId="16981" xr:uid="{00000000-0005-0000-0000-000036710000}"/>
    <cellStyle name="Nota 6 3 7 3" xfId="23962" xr:uid="{00000000-0005-0000-0000-000037710000}"/>
    <cellStyle name="Nota 6 3 7 4" xfId="30806" xr:uid="{00000000-0005-0000-0000-000038710000}"/>
    <cellStyle name="Nota 6 3 7 5" xfId="34756" xr:uid="{00000000-0005-0000-0000-000039710000}"/>
    <cellStyle name="Nota 6 3 7 6" xfId="38308" xr:uid="{00000000-0005-0000-0000-00003A710000}"/>
    <cellStyle name="Nota 6 3 7 7" xfId="40266" xr:uid="{00000000-0005-0000-0000-00003B710000}"/>
    <cellStyle name="Nota 6 3 8" xfId="11514" xr:uid="{00000000-0005-0000-0000-00003C710000}"/>
    <cellStyle name="Nota 6 3 9" xfId="18517" xr:uid="{00000000-0005-0000-0000-00003D710000}"/>
    <cellStyle name="Nota 6 4" xfId="2386" xr:uid="{00000000-0005-0000-0000-00003E710000}"/>
    <cellStyle name="Nota 6 4 10" xfId="9314" xr:uid="{00000000-0005-0000-0000-00003F710000}"/>
    <cellStyle name="Nota 6 4 11" xfId="10065" xr:uid="{00000000-0005-0000-0000-000040710000}"/>
    <cellStyle name="Nota 6 4 12" xfId="30131" xr:uid="{00000000-0005-0000-0000-000041710000}"/>
    <cellStyle name="Nota 6 4 13" xfId="31481" xr:uid="{00000000-0005-0000-0000-000042710000}"/>
    <cellStyle name="Nota 6 4 14" xfId="35191" xr:uid="{00000000-0005-0000-0000-000043710000}"/>
    <cellStyle name="Nota 6 4 2" xfId="2786" xr:uid="{00000000-0005-0000-0000-000044710000}"/>
    <cellStyle name="Nota 6 4 2 2" xfId="7835" xr:uid="{00000000-0005-0000-0000-000045710000}"/>
    <cellStyle name="Nota 6 4 2 2 2" xfId="16988" xr:uid="{00000000-0005-0000-0000-000046710000}"/>
    <cellStyle name="Nota 6 4 2 2 3" xfId="23969" xr:uid="{00000000-0005-0000-0000-000047710000}"/>
    <cellStyle name="Nota 6 4 2 2 4" xfId="30813" xr:uid="{00000000-0005-0000-0000-000048710000}"/>
    <cellStyle name="Nota 6 4 2 2 5" xfId="34763" xr:uid="{00000000-0005-0000-0000-000049710000}"/>
    <cellStyle name="Nota 6 4 2 2 6" xfId="38315" xr:uid="{00000000-0005-0000-0000-00004A710000}"/>
    <cellStyle name="Nota 6 4 2 2 7" xfId="40273" xr:uid="{00000000-0005-0000-0000-00004B710000}"/>
    <cellStyle name="Nota 6 4 2 3" xfId="11940" xr:uid="{00000000-0005-0000-0000-00004C710000}"/>
    <cellStyle name="Nota 6 4 2 4" xfId="18943" xr:uid="{00000000-0005-0000-0000-00004D710000}"/>
    <cellStyle name="Nota 6 4 2 5" xfId="17537" xr:uid="{00000000-0005-0000-0000-00004E710000}"/>
    <cellStyle name="Nota 6 4 2 6" xfId="24161" xr:uid="{00000000-0005-0000-0000-00004F710000}"/>
    <cellStyle name="Nota 6 4 2 7" xfId="29941" xr:uid="{00000000-0005-0000-0000-000050710000}"/>
    <cellStyle name="Nota 6 4 2 8" xfId="33917" xr:uid="{00000000-0005-0000-0000-000051710000}"/>
    <cellStyle name="Nota 6 4 2 9" xfId="37479" xr:uid="{00000000-0005-0000-0000-000052710000}"/>
    <cellStyle name="Nota 6 4 3" xfId="4068" xr:uid="{00000000-0005-0000-0000-000053710000}"/>
    <cellStyle name="Nota 6 4 3 2" xfId="7836" xr:uid="{00000000-0005-0000-0000-000054710000}"/>
    <cellStyle name="Nota 6 4 3 2 2" xfId="16989" xr:uid="{00000000-0005-0000-0000-000055710000}"/>
    <cellStyle name="Nota 6 4 3 2 3" xfId="23970" xr:uid="{00000000-0005-0000-0000-000056710000}"/>
    <cellStyle name="Nota 6 4 3 2 4" xfId="30814" xr:uid="{00000000-0005-0000-0000-000057710000}"/>
    <cellStyle name="Nota 6 4 3 2 5" xfId="34764" xr:uid="{00000000-0005-0000-0000-000058710000}"/>
    <cellStyle name="Nota 6 4 3 2 6" xfId="38316" xr:uid="{00000000-0005-0000-0000-000059710000}"/>
    <cellStyle name="Nota 6 4 3 2 7" xfId="40274" xr:uid="{00000000-0005-0000-0000-00005A710000}"/>
    <cellStyle name="Nota 6 4 3 3" xfId="13222" xr:uid="{00000000-0005-0000-0000-00005B710000}"/>
    <cellStyle name="Nota 6 4 3 4" xfId="20220" xr:uid="{00000000-0005-0000-0000-00005C710000}"/>
    <cellStyle name="Nota 6 4 3 5" xfId="27797" xr:uid="{00000000-0005-0000-0000-00005D710000}"/>
    <cellStyle name="Nota 6 4 3 6" xfId="26644" xr:uid="{00000000-0005-0000-0000-00005E710000}"/>
    <cellStyle name="Nota 6 4 3 7" xfId="24433" xr:uid="{00000000-0005-0000-0000-00005F710000}"/>
    <cellStyle name="Nota 6 4 3 8" xfId="9450" xr:uid="{00000000-0005-0000-0000-000060710000}"/>
    <cellStyle name="Nota 6 4 3 9" xfId="30318" xr:uid="{00000000-0005-0000-0000-000061710000}"/>
    <cellStyle name="Nota 6 4 4" xfId="4506" xr:uid="{00000000-0005-0000-0000-000062710000}"/>
    <cellStyle name="Nota 6 4 4 2" xfId="7837" xr:uid="{00000000-0005-0000-0000-000063710000}"/>
    <cellStyle name="Nota 6 4 4 2 2" xfId="16990" xr:uid="{00000000-0005-0000-0000-000064710000}"/>
    <cellStyle name="Nota 6 4 4 2 3" xfId="23971" xr:uid="{00000000-0005-0000-0000-000065710000}"/>
    <cellStyle name="Nota 6 4 4 2 4" xfId="30815" xr:uid="{00000000-0005-0000-0000-000066710000}"/>
    <cellStyle name="Nota 6 4 4 2 5" xfId="34765" xr:uid="{00000000-0005-0000-0000-000067710000}"/>
    <cellStyle name="Nota 6 4 4 2 6" xfId="38317" xr:uid="{00000000-0005-0000-0000-000068710000}"/>
    <cellStyle name="Nota 6 4 4 2 7" xfId="40275" xr:uid="{00000000-0005-0000-0000-000069710000}"/>
    <cellStyle name="Nota 6 4 4 3" xfId="13660" xr:uid="{00000000-0005-0000-0000-00006A710000}"/>
    <cellStyle name="Nota 6 4 4 4" xfId="20658" xr:uid="{00000000-0005-0000-0000-00006B710000}"/>
    <cellStyle name="Nota 6 4 4 5" xfId="27582" xr:uid="{00000000-0005-0000-0000-00006C710000}"/>
    <cellStyle name="Nota 6 4 4 6" xfId="24345" xr:uid="{00000000-0005-0000-0000-00006D710000}"/>
    <cellStyle name="Nota 6 4 4 7" xfId="25115" xr:uid="{00000000-0005-0000-0000-00006E710000}"/>
    <cellStyle name="Nota 6 4 4 8" xfId="31771" xr:uid="{00000000-0005-0000-0000-00006F710000}"/>
    <cellStyle name="Nota 6 4 4 9" xfId="35451" xr:uid="{00000000-0005-0000-0000-000070710000}"/>
    <cellStyle name="Nota 6 4 5" xfId="4760" xr:uid="{00000000-0005-0000-0000-000071710000}"/>
    <cellStyle name="Nota 6 4 5 2" xfId="7838" xr:uid="{00000000-0005-0000-0000-000072710000}"/>
    <cellStyle name="Nota 6 4 5 2 2" xfId="16991" xr:uid="{00000000-0005-0000-0000-000073710000}"/>
    <cellStyle name="Nota 6 4 5 2 3" xfId="23972" xr:uid="{00000000-0005-0000-0000-000074710000}"/>
    <cellStyle name="Nota 6 4 5 2 4" xfId="30816" xr:uid="{00000000-0005-0000-0000-000075710000}"/>
    <cellStyle name="Nota 6 4 5 2 5" xfId="34766" xr:uid="{00000000-0005-0000-0000-000076710000}"/>
    <cellStyle name="Nota 6 4 5 2 6" xfId="38318" xr:uid="{00000000-0005-0000-0000-000077710000}"/>
    <cellStyle name="Nota 6 4 5 2 7" xfId="40276" xr:uid="{00000000-0005-0000-0000-000078710000}"/>
    <cellStyle name="Nota 6 4 5 3" xfId="13914" xr:uid="{00000000-0005-0000-0000-000079710000}"/>
    <cellStyle name="Nota 6 4 5 4" xfId="20912" xr:uid="{00000000-0005-0000-0000-00007A710000}"/>
    <cellStyle name="Nota 6 4 5 5" xfId="27457" xr:uid="{00000000-0005-0000-0000-00007B710000}"/>
    <cellStyle name="Nota 6 4 5 6" xfId="17643" xr:uid="{00000000-0005-0000-0000-00007C710000}"/>
    <cellStyle name="Nota 6 4 5 7" xfId="25576" xr:uid="{00000000-0005-0000-0000-00007D710000}"/>
    <cellStyle name="Nota 6 4 5 8" xfId="25838" xr:uid="{00000000-0005-0000-0000-00007E710000}"/>
    <cellStyle name="Nota 6 4 5 9" xfId="31242" xr:uid="{00000000-0005-0000-0000-00007F710000}"/>
    <cellStyle name="Nota 6 4 6" xfId="5006" xr:uid="{00000000-0005-0000-0000-000080710000}"/>
    <cellStyle name="Nota 6 4 6 2" xfId="7839" xr:uid="{00000000-0005-0000-0000-000081710000}"/>
    <cellStyle name="Nota 6 4 6 2 2" xfId="16992" xr:uid="{00000000-0005-0000-0000-000082710000}"/>
    <cellStyle name="Nota 6 4 6 2 3" xfId="23973" xr:uid="{00000000-0005-0000-0000-000083710000}"/>
    <cellStyle name="Nota 6 4 6 2 4" xfId="30817" xr:uid="{00000000-0005-0000-0000-000084710000}"/>
    <cellStyle name="Nota 6 4 6 2 5" xfId="34767" xr:uid="{00000000-0005-0000-0000-000085710000}"/>
    <cellStyle name="Nota 6 4 6 2 6" xfId="38319" xr:uid="{00000000-0005-0000-0000-000086710000}"/>
    <cellStyle name="Nota 6 4 6 2 7" xfId="40277" xr:uid="{00000000-0005-0000-0000-000087710000}"/>
    <cellStyle name="Nota 6 4 6 3" xfId="14160" xr:uid="{00000000-0005-0000-0000-000088710000}"/>
    <cellStyle name="Nota 6 4 6 4" xfId="21158" xr:uid="{00000000-0005-0000-0000-000089710000}"/>
    <cellStyle name="Nota 6 4 6 5" xfId="27336" xr:uid="{00000000-0005-0000-0000-00008A710000}"/>
    <cellStyle name="Nota 6 4 6 6" xfId="29457" xr:uid="{00000000-0005-0000-0000-00008B710000}"/>
    <cellStyle name="Nota 6 4 6 7" xfId="32052" xr:uid="{00000000-0005-0000-0000-00008C710000}"/>
    <cellStyle name="Nota 6 4 6 8" xfId="35730" xr:uid="{00000000-0005-0000-0000-00008D710000}"/>
    <cellStyle name="Nota 6 4 6 9" xfId="38641" xr:uid="{00000000-0005-0000-0000-00008E710000}"/>
    <cellStyle name="Nota 6 4 7" xfId="7834" xr:uid="{00000000-0005-0000-0000-00008F710000}"/>
    <cellStyle name="Nota 6 4 7 2" xfId="16987" xr:uid="{00000000-0005-0000-0000-000090710000}"/>
    <cellStyle name="Nota 6 4 7 3" xfId="23968" xr:uid="{00000000-0005-0000-0000-000091710000}"/>
    <cellStyle name="Nota 6 4 7 4" xfId="30812" xr:uid="{00000000-0005-0000-0000-000092710000}"/>
    <cellStyle name="Nota 6 4 7 5" xfId="34762" xr:uid="{00000000-0005-0000-0000-000093710000}"/>
    <cellStyle name="Nota 6 4 7 6" xfId="38314" xr:uid="{00000000-0005-0000-0000-000094710000}"/>
    <cellStyle name="Nota 6 4 7 7" xfId="40272" xr:uid="{00000000-0005-0000-0000-000095710000}"/>
    <cellStyle name="Nota 6 4 8" xfId="11540" xr:uid="{00000000-0005-0000-0000-000096710000}"/>
    <cellStyle name="Nota 6 4 9" xfId="18543" xr:uid="{00000000-0005-0000-0000-000097710000}"/>
    <cellStyle name="Nota 6 5" xfId="2410" xr:uid="{00000000-0005-0000-0000-000098710000}"/>
    <cellStyle name="Nota 6 5 10" xfId="21210" xr:uid="{00000000-0005-0000-0000-000099710000}"/>
    <cellStyle name="Nota 6 5 11" xfId="26176" xr:uid="{00000000-0005-0000-0000-00009A710000}"/>
    <cellStyle name="Nota 6 5 12" xfId="10031" xr:uid="{00000000-0005-0000-0000-00009B710000}"/>
    <cellStyle name="Nota 6 5 13" xfId="30873" xr:uid="{00000000-0005-0000-0000-00009C710000}"/>
    <cellStyle name="Nota 6 5 14" xfId="28475" xr:uid="{00000000-0005-0000-0000-00009D710000}"/>
    <cellStyle name="Nota 6 5 2" xfId="2810" xr:uid="{00000000-0005-0000-0000-00009E710000}"/>
    <cellStyle name="Nota 6 5 2 2" xfId="7841" xr:uid="{00000000-0005-0000-0000-00009F710000}"/>
    <cellStyle name="Nota 6 5 2 2 2" xfId="16994" xr:uid="{00000000-0005-0000-0000-0000A0710000}"/>
    <cellStyle name="Nota 6 5 2 2 3" xfId="23975" xr:uid="{00000000-0005-0000-0000-0000A1710000}"/>
    <cellStyle name="Nota 6 5 2 2 4" xfId="30819" xr:uid="{00000000-0005-0000-0000-0000A2710000}"/>
    <cellStyle name="Nota 6 5 2 2 5" xfId="34769" xr:uid="{00000000-0005-0000-0000-0000A3710000}"/>
    <cellStyle name="Nota 6 5 2 2 6" xfId="38321" xr:uid="{00000000-0005-0000-0000-0000A4710000}"/>
    <cellStyle name="Nota 6 5 2 2 7" xfId="40279" xr:uid="{00000000-0005-0000-0000-0000A5710000}"/>
    <cellStyle name="Nota 6 5 2 3" xfId="11964" xr:uid="{00000000-0005-0000-0000-0000A6710000}"/>
    <cellStyle name="Nota 6 5 2 4" xfId="18967" xr:uid="{00000000-0005-0000-0000-0000A7710000}"/>
    <cellStyle name="Nota 6 5 2 5" xfId="28378" xr:uid="{00000000-0005-0000-0000-0000A8710000}"/>
    <cellStyle name="Nota 6 5 2 6" xfId="26351" xr:uid="{00000000-0005-0000-0000-0000A9710000}"/>
    <cellStyle name="Nota 6 5 2 7" xfId="28215" xr:uid="{00000000-0005-0000-0000-0000AA710000}"/>
    <cellStyle name="Nota 6 5 2 8" xfId="33902" xr:uid="{00000000-0005-0000-0000-0000AB710000}"/>
    <cellStyle name="Nota 6 5 2 9" xfId="37464" xr:uid="{00000000-0005-0000-0000-0000AC710000}"/>
    <cellStyle name="Nota 6 5 3" xfId="4092" xr:uid="{00000000-0005-0000-0000-0000AD710000}"/>
    <cellStyle name="Nota 6 5 3 2" xfId="7842" xr:uid="{00000000-0005-0000-0000-0000AE710000}"/>
    <cellStyle name="Nota 6 5 3 2 2" xfId="16995" xr:uid="{00000000-0005-0000-0000-0000AF710000}"/>
    <cellStyle name="Nota 6 5 3 2 3" xfId="23976" xr:uid="{00000000-0005-0000-0000-0000B0710000}"/>
    <cellStyle name="Nota 6 5 3 2 4" xfId="30820" xr:uid="{00000000-0005-0000-0000-0000B1710000}"/>
    <cellStyle name="Nota 6 5 3 2 5" xfId="34770" xr:uid="{00000000-0005-0000-0000-0000B2710000}"/>
    <cellStyle name="Nota 6 5 3 2 6" xfId="38322" xr:uid="{00000000-0005-0000-0000-0000B3710000}"/>
    <cellStyle name="Nota 6 5 3 2 7" xfId="40280" xr:uid="{00000000-0005-0000-0000-0000B4710000}"/>
    <cellStyle name="Nota 6 5 3 3" xfId="13246" xr:uid="{00000000-0005-0000-0000-0000B5710000}"/>
    <cellStyle name="Nota 6 5 3 4" xfId="20244" xr:uid="{00000000-0005-0000-0000-0000B6710000}"/>
    <cellStyle name="Nota 6 5 3 5" xfId="21337" xr:uid="{00000000-0005-0000-0000-0000B7710000}"/>
    <cellStyle name="Nota 6 5 3 6" xfId="26650" xr:uid="{00000000-0005-0000-0000-0000B8710000}"/>
    <cellStyle name="Nota 6 5 3 7" xfId="28639" xr:uid="{00000000-0005-0000-0000-0000B9710000}"/>
    <cellStyle name="Nota 6 5 3 8" xfId="33422" xr:uid="{00000000-0005-0000-0000-0000BA710000}"/>
    <cellStyle name="Nota 6 5 3 9" xfId="37097" xr:uid="{00000000-0005-0000-0000-0000BB710000}"/>
    <cellStyle name="Nota 6 5 4" xfId="4530" xr:uid="{00000000-0005-0000-0000-0000BC710000}"/>
    <cellStyle name="Nota 6 5 4 2" xfId="7843" xr:uid="{00000000-0005-0000-0000-0000BD710000}"/>
    <cellStyle name="Nota 6 5 4 2 2" xfId="16996" xr:uid="{00000000-0005-0000-0000-0000BE710000}"/>
    <cellStyle name="Nota 6 5 4 2 3" xfId="23977" xr:uid="{00000000-0005-0000-0000-0000BF710000}"/>
    <cellStyle name="Nota 6 5 4 2 4" xfId="30821" xr:uid="{00000000-0005-0000-0000-0000C0710000}"/>
    <cellStyle name="Nota 6 5 4 2 5" xfId="34771" xr:uid="{00000000-0005-0000-0000-0000C1710000}"/>
    <cellStyle name="Nota 6 5 4 2 6" xfId="38323" xr:uid="{00000000-0005-0000-0000-0000C2710000}"/>
    <cellStyle name="Nota 6 5 4 2 7" xfId="40281" xr:uid="{00000000-0005-0000-0000-0000C3710000}"/>
    <cellStyle name="Nota 6 5 4 3" xfId="13684" xr:uid="{00000000-0005-0000-0000-0000C4710000}"/>
    <cellStyle name="Nota 6 5 4 4" xfId="20682" xr:uid="{00000000-0005-0000-0000-0000C5710000}"/>
    <cellStyle name="Nota 6 5 4 5" xfId="17534" xr:uid="{00000000-0005-0000-0000-0000C6710000}"/>
    <cellStyle name="Nota 6 5 4 6" xfId="26704" xr:uid="{00000000-0005-0000-0000-0000C7710000}"/>
    <cellStyle name="Nota 6 5 4 7" xfId="28047" xr:uid="{00000000-0005-0000-0000-0000C8710000}"/>
    <cellStyle name="Nota 6 5 4 8" xfId="9945" xr:uid="{00000000-0005-0000-0000-0000C9710000}"/>
    <cellStyle name="Nota 6 5 4 9" xfId="31596" xr:uid="{00000000-0005-0000-0000-0000CA710000}"/>
    <cellStyle name="Nota 6 5 5" xfId="4784" xr:uid="{00000000-0005-0000-0000-0000CB710000}"/>
    <cellStyle name="Nota 6 5 5 2" xfId="7844" xr:uid="{00000000-0005-0000-0000-0000CC710000}"/>
    <cellStyle name="Nota 6 5 5 2 2" xfId="16997" xr:uid="{00000000-0005-0000-0000-0000CD710000}"/>
    <cellStyle name="Nota 6 5 5 2 3" xfId="23978" xr:uid="{00000000-0005-0000-0000-0000CE710000}"/>
    <cellStyle name="Nota 6 5 5 2 4" xfId="30822" xr:uid="{00000000-0005-0000-0000-0000CF710000}"/>
    <cellStyle name="Nota 6 5 5 2 5" xfId="34772" xr:uid="{00000000-0005-0000-0000-0000D0710000}"/>
    <cellStyle name="Nota 6 5 5 2 6" xfId="38324" xr:uid="{00000000-0005-0000-0000-0000D1710000}"/>
    <cellStyle name="Nota 6 5 5 2 7" xfId="40282" xr:uid="{00000000-0005-0000-0000-0000D2710000}"/>
    <cellStyle name="Nota 6 5 5 3" xfId="13938" xr:uid="{00000000-0005-0000-0000-0000D3710000}"/>
    <cellStyle name="Nota 6 5 5 4" xfId="20936" xr:uid="{00000000-0005-0000-0000-0000D4710000}"/>
    <cellStyle name="Nota 6 5 5 5" xfId="17421" xr:uid="{00000000-0005-0000-0000-0000D5710000}"/>
    <cellStyle name="Nota 6 5 5 6" xfId="24194" xr:uid="{00000000-0005-0000-0000-0000D6710000}"/>
    <cellStyle name="Nota 6 5 5 7" xfId="28956" xr:uid="{00000000-0005-0000-0000-0000D7710000}"/>
    <cellStyle name="Nota 6 5 5 8" xfId="32135" xr:uid="{00000000-0005-0000-0000-0000D8710000}"/>
    <cellStyle name="Nota 6 5 5 9" xfId="35810" xr:uid="{00000000-0005-0000-0000-0000D9710000}"/>
    <cellStyle name="Nota 6 5 6" xfId="5030" xr:uid="{00000000-0005-0000-0000-0000DA710000}"/>
    <cellStyle name="Nota 6 5 6 2" xfId="7845" xr:uid="{00000000-0005-0000-0000-0000DB710000}"/>
    <cellStyle name="Nota 6 5 6 2 2" xfId="16998" xr:uid="{00000000-0005-0000-0000-0000DC710000}"/>
    <cellStyle name="Nota 6 5 6 2 3" xfId="23979" xr:uid="{00000000-0005-0000-0000-0000DD710000}"/>
    <cellStyle name="Nota 6 5 6 2 4" xfId="30823" xr:uid="{00000000-0005-0000-0000-0000DE710000}"/>
    <cellStyle name="Nota 6 5 6 2 5" xfId="34773" xr:uid="{00000000-0005-0000-0000-0000DF710000}"/>
    <cellStyle name="Nota 6 5 6 2 6" xfId="38325" xr:uid="{00000000-0005-0000-0000-0000E0710000}"/>
    <cellStyle name="Nota 6 5 6 2 7" xfId="40283" xr:uid="{00000000-0005-0000-0000-0000E1710000}"/>
    <cellStyle name="Nota 6 5 6 3" xfId="14184" xr:uid="{00000000-0005-0000-0000-0000E2710000}"/>
    <cellStyle name="Nota 6 5 6 4" xfId="21182" xr:uid="{00000000-0005-0000-0000-0000E3710000}"/>
    <cellStyle name="Nota 6 5 6 5" xfId="19381" xr:uid="{00000000-0005-0000-0000-0000E4710000}"/>
    <cellStyle name="Nota 6 5 6 6" xfId="24089" xr:uid="{00000000-0005-0000-0000-0000E5710000}"/>
    <cellStyle name="Nota 6 5 6 7" xfId="32076" xr:uid="{00000000-0005-0000-0000-0000E6710000}"/>
    <cellStyle name="Nota 6 5 6 8" xfId="35754" xr:uid="{00000000-0005-0000-0000-0000E7710000}"/>
    <cellStyle name="Nota 6 5 6 9" xfId="38665" xr:uid="{00000000-0005-0000-0000-0000E8710000}"/>
    <cellStyle name="Nota 6 5 7" xfId="7840" xr:uid="{00000000-0005-0000-0000-0000E9710000}"/>
    <cellStyle name="Nota 6 5 7 2" xfId="16993" xr:uid="{00000000-0005-0000-0000-0000EA710000}"/>
    <cellStyle name="Nota 6 5 7 3" xfId="23974" xr:uid="{00000000-0005-0000-0000-0000EB710000}"/>
    <cellStyle name="Nota 6 5 7 4" xfId="30818" xr:uid="{00000000-0005-0000-0000-0000EC710000}"/>
    <cellStyle name="Nota 6 5 7 5" xfId="34768" xr:uid="{00000000-0005-0000-0000-0000ED710000}"/>
    <cellStyle name="Nota 6 5 7 6" xfId="38320" xr:uid="{00000000-0005-0000-0000-0000EE710000}"/>
    <cellStyle name="Nota 6 5 7 7" xfId="40278" xr:uid="{00000000-0005-0000-0000-0000EF710000}"/>
    <cellStyle name="Nota 6 5 8" xfId="11564" xr:uid="{00000000-0005-0000-0000-0000F0710000}"/>
    <cellStyle name="Nota 6 5 9" xfId="18567" xr:uid="{00000000-0005-0000-0000-0000F1710000}"/>
    <cellStyle name="Nota 6 6" xfId="2612" xr:uid="{00000000-0005-0000-0000-0000F2710000}"/>
    <cellStyle name="Nota 6 6 10" xfId="26274" xr:uid="{00000000-0005-0000-0000-0000F3710000}"/>
    <cellStyle name="Nota 6 6 11" xfId="30027" xr:uid="{00000000-0005-0000-0000-0000F4710000}"/>
    <cellStyle name="Nota 6 6 12" xfId="31512" xr:uid="{00000000-0005-0000-0000-0000F5710000}"/>
    <cellStyle name="Nota 6 6 13" xfId="35222" xr:uid="{00000000-0005-0000-0000-0000F6710000}"/>
    <cellStyle name="Nota 6 6 2" xfId="3874" xr:uid="{00000000-0005-0000-0000-0000F7710000}"/>
    <cellStyle name="Nota 6 6 2 2" xfId="7847" xr:uid="{00000000-0005-0000-0000-0000F8710000}"/>
    <cellStyle name="Nota 6 6 2 2 2" xfId="17000" xr:uid="{00000000-0005-0000-0000-0000F9710000}"/>
    <cellStyle name="Nota 6 6 2 2 3" xfId="23981" xr:uid="{00000000-0005-0000-0000-0000FA710000}"/>
    <cellStyle name="Nota 6 6 2 2 4" xfId="30825" xr:uid="{00000000-0005-0000-0000-0000FB710000}"/>
    <cellStyle name="Nota 6 6 2 2 5" xfId="34775" xr:uid="{00000000-0005-0000-0000-0000FC710000}"/>
    <cellStyle name="Nota 6 6 2 2 6" xfId="38327" xr:uid="{00000000-0005-0000-0000-0000FD710000}"/>
    <cellStyle name="Nota 6 6 2 2 7" xfId="40285" xr:uid="{00000000-0005-0000-0000-0000FE710000}"/>
    <cellStyle name="Nota 6 6 2 3" xfId="13028" xr:uid="{00000000-0005-0000-0000-0000FF710000}"/>
    <cellStyle name="Nota 6 6 2 4" xfId="20027" xr:uid="{00000000-0005-0000-0000-000000720000}"/>
    <cellStyle name="Nota 6 6 2 5" xfId="10032" xr:uid="{00000000-0005-0000-0000-000001720000}"/>
    <cellStyle name="Nota 6 6 2 6" xfId="29190" xr:uid="{00000000-0005-0000-0000-000002720000}"/>
    <cellStyle name="Nota 6 6 2 7" xfId="25620" xr:uid="{00000000-0005-0000-0000-000003720000}"/>
    <cellStyle name="Nota 6 6 2 8" xfId="31658" xr:uid="{00000000-0005-0000-0000-000004720000}"/>
    <cellStyle name="Nota 6 6 2 9" xfId="35338" xr:uid="{00000000-0005-0000-0000-000005720000}"/>
    <cellStyle name="Nota 6 6 3" xfId="4336" xr:uid="{00000000-0005-0000-0000-000006720000}"/>
    <cellStyle name="Nota 6 6 3 2" xfId="7848" xr:uid="{00000000-0005-0000-0000-000007720000}"/>
    <cellStyle name="Nota 6 6 3 2 2" xfId="17001" xr:uid="{00000000-0005-0000-0000-000008720000}"/>
    <cellStyle name="Nota 6 6 3 2 3" xfId="23982" xr:uid="{00000000-0005-0000-0000-000009720000}"/>
    <cellStyle name="Nota 6 6 3 2 4" xfId="30826" xr:uid="{00000000-0005-0000-0000-00000A720000}"/>
    <cellStyle name="Nota 6 6 3 2 5" xfId="34776" xr:uid="{00000000-0005-0000-0000-00000B720000}"/>
    <cellStyle name="Nota 6 6 3 2 6" xfId="38328" xr:uid="{00000000-0005-0000-0000-00000C720000}"/>
    <cellStyle name="Nota 6 6 3 2 7" xfId="40286" xr:uid="{00000000-0005-0000-0000-00000D720000}"/>
    <cellStyle name="Nota 6 6 3 3" xfId="13490" xr:uid="{00000000-0005-0000-0000-00000E720000}"/>
    <cellStyle name="Nota 6 6 3 4" xfId="20488" xr:uid="{00000000-0005-0000-0000-00000F720000}"/>
    <cellStyle name="Nota 6 6 3 5" xfId="27665" xr:uid="{00000000-0005-0000-0000-000010720000}"/>
    <cellStyle name="Nota 6 6 3 6" xfId="17200" xr:uid="{00000000-0005-0000-0000-000011720000}"/>
    <cellStyle name="Nota 6 6 3 7" xfId="9205" xr:uid="{00000000-0005-0000-0000-000012720000}"/>
    <cellStyle name="Nota 6 6 3 8" xfId="25092" xr:uid="{00000000-0005-0000-0000-000013720000}"/>
    <cellStyle name="Nota 6 6 3 9" xfId="31600" xr:uid="{00000000-0005-0000-0000-000014720000}"/>
    <cellStyle name="Nota 6 6 4" xfId="4595" xr:uid="{00000000-0005-0000-0000-000015720000}"/>
    <cellStyle name="Nota 6 6 4 2" xfId="7849" xr:uid="{00000000-0005-0000-0000-000016720000}"/>
    <cellStyle name="Nota 6 6 4 2 2" xfId="17002" xr:uid="{00000000-0005-0000-0000-000017720000}"/>
    <cellStyle name="Nota 6 6 4 2 3" xfId="23983" xr:uid="{00000000-0005-0000-0000-000018720000}"/>
    <cellStyle name="Nota 6 6 4 2 4" xfId="30827" xr:uid="{00000000-0005-0000-0000-000019720000}"/>
    <cellStyle name="Nota 6 6 4 2 5" xfId="34777" xr:uid="{00000000-0005-0000-0000-00001A720000}"/>
    <cellStyle name="Nota 6 6 4 2 6" xfId="38329" xr:uid="{00000000-0005-0000-0000-00001B720000}"/>
    <cellStyle name="Nota 6 6 4 2 7" xfId="40287" xr:uid="{00000000-0005-0000-0000-00001C720000}"/>
    <cellStyle name="Nota 6 6 4 3" xfId="13749" xr:uid="{00000000-0005-0000-0000-00001D720000}"/>
    <cellStyle name="Nota 6 6 4 4" xfId="20747" xr:uid="{00000000-0005-0000-0000-00001E720000}"/>
    <cellStyle name="Nota 6 6 4 5" xfId="24766" xr:uid="{00000000-0005-0000-0000-00001F720000}"/>
    <cellStyle name="Nota 6 6 4 6" xfId="23252" xr:uid="{00000000-0005-0000-0000-000020720000}"/>
    <cellStyle name="Nota 6 6 4 7" xfId="17014" xr:uid="{00000000-0005-0000-0000-000021720000}"/>
    <cellStyle name="Nota 6 6 4 8" xfId="32218" xr:uid="{00000000-0005-0000-0000-000022720000}"/>
    <cellStyle name="Nota 6 6 4 9" xfId="35893" xr:uid="{00000000-0005-0000-0000-000023720000}"/>
    <cellStyle name="Nota 6 6 5" xfId="4844" xr:uid="{00000000-0005-0000-0000-000024720000}"/>
    <cellStyle name="Nota 6 6 5 2" xfId="7850" xr:uid="{00000000-0005-0000-0000-000025720000}"/>
    <cellStyle name="Nota 6 6 5 2 2" xfId="17003" xr:uid="{00000000-0005-0000-0000-000026720000}"/>
    <cellStyle name="Nota 6 6 5 2 3" xfId="23984" xr:uid="{00000000-0005-0000-0000-000027720000}"/>
    <cellStyle name="Nota 6 6 5 2 4" xfId="30828" xr:uid="{00000000-0005-0000-0000-000028720000}"/>
    <cellStyle name="Nota 6 6 5 2 5" xfId="34778" xr:uid="{00000000-0005-0000-0000-000029720000}"/>
    <cellStyle name="Nota 6 6 5 2 6" xfId="38330" xr:uid="{00000000-0005-0000-0000-00002A720000}"/>
    <cellStyle name="Nota 6 6 5 2 7" xfId="40288" xr:uid="{00000000-0005-0000-0000-00002B720000}"/>
    <cellStyle name="Nota 6 6 5 3" xfId="13998" xr:uid="{00000000-0005-0000-0000-00002C720000}"/>
    <cellStyle name="Nota 6 6 5 4" xfId="20996" xr:uid="{00000000-0005-0000-0000-00002D720000}"/>
    <cellStyle name="Nota 6 6 5 5" xfId="27416" xr:uid="{00000000-0005-0000-0000-00002E720000}"/>
    <cellStyle name="Nota 6 6 5 6" xfId="22687" xr:uid="{00000000-0005-0000-0000-00002F720000}"/>
    <cellStyle name="Nota 6 6 5 7" xfId="28909" xr:uid="{00000000-0005-0000-0000-000030720000}"/>
    <cellStyle name="Nota 6 6 5 8" xfId="31797" xr:uid="{00000000-0005-0000-0000-000031720000}"/>
    <cellStyle name="Nota 6 6 5 9" xfId="35476" xr:uid="{00000000-0005-0000-0000-000032720000}"/>
    <cellStyle name="Nota 6 6 6" xfId="7846" xr:uid="{00000000-0005-0000-0000-000033720000}"/>
    <cellStyle name="Nota 6 6 6 2" xfId="16999" xr:uid="{00000000-0005-0000-0000-000034720000}"/>
    <cellStyle name="Nota 6 6 6 3" xfId="23980" xr:uid="{00000000-0005-0000-0000-000035720000}"/>
    <cellStyle name="Nota 6 6 6 4" xfId="30824" xr:uid="{00000000-0005-0000-0000-000036720000}"/>
    <cellStyle name="Nota 6 6 6 5" xfId="34774" xr:uid="{00000000-0005-0000-0000-000037720000}"/>
    <cellStyle name="Nota 6 6 6 6" xfId="38326" xr:uid="{00000000-0005-0000-0000-000038720000}"/>
    <cellStyle name="Nota 6 6 6 7" xfId="40284" xr:uid="{00000000-0005-0000-0000-000039720000}"/>
    <cellStyle name="Nota 6 6 7" xfId="11766" xr:uid="{00000000-0005-0000-0000-00003A720000}"/>
    <cellStyle name="Nota 6 6 8" xfId="18769" xr:uid="{00000000-0005-0000-0000-00003B720000}"/>
    <cellStyle name="Nota 6 6 9" xfId="21367" xr:uid="{00000000-0005-0000-0000-00003C720000}"/>
    <cellStyle name="Nota 6 7" xfId="3177" xr:uid="{00000000-0005-0000-0000-00003D720000}"/>
    <cellStyle name="Nota 6 7 2" xfId="7851" xr:uid="{00000000-0005-0000-0000-00003E720000}"/>
    <cellStyle name="Nota 6 7 2 2" xfId="17004" xr:uid="{00000000-0005-0000-0000-00003F720000}"/>
    <cellStyle name="Nota 6 7 2 3" xfId="23985" xr:uid="{00000000-0005-0000-0000-000040720000}"/>
    <cellStyle name="Nota 6 7 2 4" xfId="30829" xr:uid="{00000000-0005-0000-0000-000041720000}"/>
    <cellStyle name="Nota 6 7 2 5" xfId="34779" xr:uid="{00000000-0005-0000-0000-000042720000}"/>
    <cellStyle name="Nota 6 7 2 6" xfId="38331" xr:uid="{00000000-0005-0000-0000-000043720000}"/>
    <cellStyle name="Nota 6 7 2 7" xfId="40289" xr:uid="{00000000-0005-0000-0000-000044720000}"/>
    <cellStyle name="Nota 6 7 3" xfId="12331" xr:uid="{00000000-0005-0000-0000-000045720000}"/>
    <cellStyle name="Nota 6 7 4" xfId="19334" xr:uid="{00000000-0005-0000-0000-000046720000}"/>
    <cellStyle name="Nota 6 7 5" xfId="28238" xr:uid="{00000000-0005-0000-0000-000047720000}"/>
    <cellStyle name="Nota 6 7 6" xfId="28099" xr:uid="{00000000-0005-0000-0000-000048720000}"/>
    <cellStyle name="Nota 6 7 7" xfId="28976" xr:uid="{00000000-0005-0000-0000-000049720000}"/>
    <cellStyle name="Nota 6 7 8" xfId="33725" xr:uid="{00000000-0005-0000-0000-00004A720000}"/>
    <cellStyle name="Nota 6 7 9" xfId="37287" xr:uid="{00000000-0005-0000-0000-00004B720000}"/>
    <cellStyle name="Nota 6 8" xfId="2976" xr:uid="{00000000-0005-0000-0000-00004C720000}"/>
    <cellStyle name="Nota 6 8 2" xfId="7852" xr:uid="{00000000-0005-0000-0000-00004D720000}"/>
    <cellStyle name="Nota 6 8 2 2" xfId="17005" xr:uid="{00000000-0005-0000-0000-00004E720000}"/>
    <cellStyle name="Nota 6 8 2 3" xfId="23986" xr:uid="{00000000-0005-0000-0000-00004F720000}"/>
    <cellStyle name="Nota 6 8 2 4" xfId="30830" xr:uid="{00000000-0005-0000-0000-000050720000}"/>
    <cellStyle name="Nota 6 8 2 5" xfId="34780" xr:uid="{00000000-0005-0000-0000-000051720000}"/>
    <cellStyle name="Nota 6 8 2 6" xfId="38332" xr:uid="{00000000-0005-0000-0000-000052720000}"/>
    <cellStyle name="Nota 6 8 2 7" xfId="40290" xr:uid="{00000000-0005-0000-0000-000053720000}"/>
    <cellStyle name="Nota 6 8 3" xfId="12130" xr:uid="{00000000-0005-0000-0000-000054720000}"/>
    <cellStyle name="Nota 6 8 4" xfId="19133" xr:uid="{00000000-0005-0000-0000-000055720000}"/>
    <cellStyle name="Nota 6 8 5" xfId="18064" xr:uid="{00000000-0005-0000-0000-000056720000}"/>
    <cellStyle name="Nota 6 8 6" xfId="25419" xr:uid="{00000000-0005-0000-0000-000057720000}"/>
    <cellStyle name="Nota 6 8 7" xfId="25911" xr:uid="{00000000-0005-0000-0000-000058720000}"/>
    <cellStyle name="Nota 6 8 8" xfId="33807" xr:uid="{00000000-0005-0000-0000-000059720000}"/>
    <cellStyle name="Nota 6 8 9" xfId="37369" xr:uid="{00000000-0005-0000-0000-00005A720000}"/>
    <cellStyle name="Nota 6 9" xfId="3039" xr:uid="{00000000-0005-0000-0000-00005B720000}"/>
    <cellStyle name="Nota 6 9 2" xfId="7853" xr:uid="{00000000-0005-0000-0000-00005C720000}"/>
    <cellStyle name="Nota 6 9 2 2" xfId="17006" xr:uid="{00000000-0005-0000-0000-00005D720000}"/>
    <cellStyle name="Nota 6 9 2 3" xfId="23987" xr:uid="{00000000-0005-0000-0000-00005E720000}"/>
    <cellStyle name="Nota 6 9 2 4" xfId="30831" xr:uid="{00000000-0005-0000-0000-00005F720000}"/>
    <cellStyle name="Nota 6 9 2 5" xfId="34781" xr:uid="{00000000-0005-0000-0000-000060720000}"/>
    <cellStyle name="Nota 6 9 2 6" xfId="38333" xr:uid="{00000000-0005-0000-0000-000061720000}"/>
    <cellStyle name="Nota 6 9 2 7" xfId="40291" xr:uid="{00000000-0005-0000-0000-000062720000}"/>
    <cellStyle name="Nota 6 9 3" xfId="12193" xr:uid="{00000000-0005-0000-0000-000063720000}"/>
    <cellStyle name="Nota 6 9 4" xfId="19196" xr:uid="{00000000-0005-0000-0000-000064720000}"/>
    <cellStyle name="Nota 6 9 5" xfId="22738" xr:uid="{00000000-0005-0000-0000-000065720000}"/>
    <cellStyle name="Nota 6 9 6" xfId="25306" xr:uid="{00000000-0005-0000-0000-000066720000}"/>
    <cellStyle name="Nota 6 9 7" xfId="18218" xr:uid="{00000000-0005-0000-0000-000067720000}"/>
    <cellStyle name="Nota 6 9 8" xfId="33792" xr:uid="{00000000-0005-0000-0000-000068720000}"/>
    <cellStyle name="Nota 6 9 9" xfId="37354" xr:uid="{00000000-0005-0000-0000-000069720000}"/>
    <cellStyle name="Nota 7" xfId="9138" xr:uid="{00000000-0005-0000-0000-00006A720000}"/>
    <cellStyle name="Nota 7 2" xfId="18269" xr:uid="{00000000-0005-0000-0000-00006B720000}"/>
    <cellStyle name="Nota 7 3" xfId="25255" xr:uid="{00000000-0005-0000-0000-00006C720000}"/>
    <cellStyle name="Nota 7 4" xfId="25494" xr:uid="{00000000-0005-0000-0000-00006D720000}"/>
    <cellStyle name="Nota 7 5" xfId="35559" xr:uid="{00000000-0005-0000-0000-00006E720000}"/>
    <cellStyle name="Nota 7 6" xfId="38478" xr:uid="{00000000-0005-0000-0000-00006F720000}"/>
    <cellStyle name="Nota 8" xfId="9139" xr:uid="{00000000-0005-0000-0000-000070720000}"/>
    <cellStyle name="Nota 8 2" xfId="18270" xr:uid="{00000000-0005-0000-0000-000071720000}"/>
    <cellStyle name="Nota 8 3" xfId="25256" xr:uid="{00000000-0005-0000-0000-000072720000}"/>
    <cellStyle name="Nota 8 4" xfId="24133" xr:uid="{00000000-0005-0000-0000-000073720000}"/>
    <cellStyle name="Nota 8 5" xfId="35560" xr:uid="{00000000-0005-0000-0000-000074720000}"/>
    <cellStyle name="Nota 8 6" xfId="38479" xr:uid="{00000000-0005-0000-0000-000075720000}"/>
    <cellStyle name="Nota 9" xfId="9140" xr:uid="{00000000-0005-0000-0000-000076720000}"/>
    <cellStyle name="Nota 9 2" xfId="18271" xr:uid="{00000000-0005-0000-0000-000077720000}"/>
    <cellStyle name="Nota 9 3" xfId="25257" xr:uid="{00000000-0005-0000-0000-000078720000}"/>
    <cellStyle name="Nota 9 4" xfId="18062" xr:uid="{00000000-0005-0000-0000-000079720000}"/>
    <cellStyle name="Nota 9 5" xfId="35561" xr:uid="{00000000-0005-0000-0000-00007A720000}"/>
    <cellStyle name="Nota 9 6" xfId="38480" xr:uid="{00000000-0005-0000-0000-00007B720000}"/>
    <cellStyle name="Porcentagem" xfId="1" builtinId="5"/>
    <cellStyle name="Porcentagem 10" xfId="122" xr:uid="{00000000-0005-0000-0000-00007D720000}"/>
    <cellStyle name="Porcentagem 10 2" xfId="752" xr:uid="{00000000-0005-0000-0000-00007E720000}"/>
    <cellStyle name="Porcentagem 10 2 2" xfId="753" xr:uid="{00000000-0005-0000-0000-00007F720000}"/>
    <cellStyle name="Porcentagem 10 3" xfId="1483" xr:uid="{00000000-0005-0000-0000-000080720000}"/>
    <cellStyle name="Porcentagem 10 4" xfId="5052" xr:uid="{00000000-0005-0000-0000-000081720000}"/>
    <cellStyle name="Porcentagem 10 4 2" xfId="7855" xr:uid="{00000000-0005-0000-0000-000082720000}"/>
    <cellStyle name="Porcentagem 10 4 3" xfId="14206" xr:uid="{00000000-0005-0000-0000-000083720000}"/>
    <cellStyle name="Porcentagem 10 5" xfId="7854" xr:uid="{00000000-0005-0000-0000-000084720000}"/>
    <cellStyle name="Porcentagem 10 6" xfId="9280" xr:uid="{00000000-0005-0000-0000-000085720000}"/>
    <cellStyle name="Porcentagem 11" xfId="754" xr:uid="{00000000-0005-0000-0000-000086720000}"/>
    <cellStyle name="Porcentagem 11 10" xfId="9911" xr:uid="{00000000-0005-0000-0000-000087720000}"/>
    <cellStyle name="Porcentagem 11 2" xfId="755" xr:uid="{00000000-0005-0000-0000-000088720000}"/>
    <cellStyle name="Porcentagem 11 2 2" xfId="756" xr:uid="{00000000-0005-0000-0000-000089720000}"/>
    <cellStyle name="Porcentagem 11 2 2 2" xfId="757" xr:uid="{00000000-0005-0000-0000-00008A720000}"/>
    <cellStyle name="Porcentagem 11 2 2 2 2" xfId="2043" xr:uid="{00000000-0005-0000-0000-00008B720000}"/>
    <cellStyle name="Porcentagem 11 2 2 2 2 2" xfId="7860" xr:uid="{00000000-0005-0000-0000-00008C720000}"/>
    <cellStyle name="Porcentagem 11 2 2 2 2 3" xfId="11197" xr:uid="{00000000-0005-0000-0000-00008D720000}"/>
    <cellStyle name="Porcentagem 11 2 2 2 3" xfId="3531" xr:uid="{00000000-0005-0000-0000-00008E720000}"/>
    <cellStyle name="Porcentagem 11 2 2 2 3 2" xfId="7861" xr:uid="{00000000-0005-0000-0000-00008F720000}"/>
    <cellStyle name="Porcentagem 11 2 2 2 3 3" xfId="12685" xr:uid="{00000000-0005-0000-0000-000090720000}"/>
    <cellStyle name="Porcentagem 11 2 2 2 4" xfId="1487" xr:uid="{00000000-0005-0000-0000-000091720000}"/>
    <cellStyle name="Porcentagem 11 2 2 2 4 2" xfId="7862" xr:uid="{00000000-0005-0000-0000-000092720000}"/>
    <cellStyle name="Porcentagem 11 2 2 2 4 3" xfId="10641" xr:uid="{00000000-0005-0000-0000-000093720000}"/>
    <cellStyle name="Porcentagem 11 2 2 2 5" xfId="7859" xr:uid="{00000000-0005-0000-0000-000094720000}"/>
    <cellStyle name="Porcentagem 11 2 2 2 6" xfId="9914" xr:uid="{00000000-0005-0000-0000-000095720000}"/>
    <cellStyle name="Porcentagem 11 2 2 3" xfId="2042" xr:uid="{00000000-0005-0000-0000-000096720000}"/>
    <cellStyle name="Porcentagem 11 2 2 3 2" xfId="7863" xr:uid="{00000000-0005-0000-0000-000097720000}"/>
    <cellStyle name="Porcentagem 11 2 2 3 3" xfId="11196" xr:uid="{00000000-0005-0000-0000-000098720000}"/>
    <cellStyle name="Porcentagem 11 2 2 4" xfId="3530" xr:uid="{00000000-0005-0000-0000-000099720000}"/>
    <cellStyle name="Porcentagem 11 2 2 4 2" xfId="7864" xr:uid="{00000000-0005-0000-0000-00009A720000}"/>
    <cellStyle name="Porcentagem 11 2 2 4 3" xfId="12684" xr:uid="{00000000-0005-0000-0000-00009B720000}"/>
    <cellStyle name="Porcentagem 11 2 2 5" xfId="1486" xr:uid="{00000000-0005-0000-0000-00009C720000}"/>
    <cellStyle name="Porcentagem 11 2 2 5 2" xfId="7865" xr:uid="{00000000-0005-0000-0000-00009D720000}"/>
    <cellStyle name="Porcentagem 11 2 2 5 3" xfId="10640" xr:uid="{00000000-0005-0000-0000-00009E720000}"/>
    <cellStyle name="Porcentagem 11 2 2 6" xfId="7858" xr:uid="{00000000-0005-0000-0000-00009F720000}"/>
    <cellStyle name="Porcentagem 11 2 2 7" xfId="9913" xr:uid="{00000000-0005-0000-0000-0000A0720000}"/>
    <cellStyle name="Porcentagem 11 2 3" xfId="758" xr:uid="{00000000-0005-0000-0000-0000A1720000}"/>
    <cellStyle name="Porcentagem 11 2 3 2" xfId="2044" xr:uid="{00000000-0005-0000-0000-0000A2720000}"/>
    <cellStyle name="Porcentagem 11 2 3 2 2" xfId="7867" xr:uid="{00000000-0005-0000-0000-0000A3720000}"/>
    <cellStyle name="Porcentagem 11 2 3 2 3" xfId="11198" xr:uid="{00000000-0005-0000-0000-0000A4720000}"/>
    <cellStyle name="Porcentagem 11 2 3 3" xfId="3532" xr:uid="{00000000-0005-0000-0000-0000A5720000}"/>
    <cellStyle name="Porcentagem 11 2 3 3 2" xfId="7868" xr:uid="{00000000-0005-0000-0000-0000A6720000}"/>
    <cellStyle name="Porcentagem 11 2 3 3 3" xfId="12686" xr:uid="{00000000-0005-0000-0000-0000A7720000}"/>
    <cellStyle name="Porcentagem 11 2 3 4" xfId="1488" xr:uid="{00000000-0005-0000-0000-0000A8720000}"/>
    <cellStyle name="Porcentagem 11 2 3 4 2" xfId="7869" xr:uid="{00000000-0005-0000-0000-0000A9720000}"/>
    <cellStyle name="Porcentagem 11 2 3 4 3" xfId="10642" xr:uid="{00000000-0005-0000-0000-0000AA720000}"/>
    <cellStyle name="Porcentagem 11 2 3 5" xfId="7866" xr:uid="{00000000-0005-0000-0000-0000AB720000}"/>
    <cellStyle name="Porcentagem 11 2 3 6" xfId="9915" xr:uid="{00000000-0005-0000-0000-0000AC720000}"/>
    <cellStyle name="Porcentagem 11 2 4" xfId="759" xr:uid="{00000000-0005-0000-0000-0000AD720000}"/>
    <cellStyle name="Porcentagem 11 2 5" xfId="2041" xr:uid="{00000000-0005-0000-0000-0000AE720000}"/>
    <cellStyle name="Porcentagem 11 2 5 2" xfId="7870" xr:uid="{00000000-0005-0000-0000-0000AF720000}"/>
    <cellStyle name="Porcentagem 11 2 5 3" xfId="11195" xr:uid="{00000000-0005-0000-0000-0000B0720000}"/>
    <cellStyle name="Porcentagem 11 2 6" xfId="3529" xr:uid="{00000000-0005-0000-0000-0000B1720000}"/>
    <cellStyle name="Porcentagem 11 2 6 2" xfId="7871" xr:uid="{00000000-0005-0000-0000-0000B2720000}"/>
    <cellStyle name="Porcentagem 11 2 6 3" xfId="12683" xr:uid="{00000000-0005-0000-0000-0000B3720000}"/>
    <cellStyle name="Porcentagem 11 2 7" xfId="1485" xr:uid="{00000000-0005-0000-0000-0000B4720000}"/>
    <cellStyle name="Porcentagem 11 2 7 2" xfId="7872" xr:uid="{00000000-0005-0000-0000-0000B5720000}"/>
    <cellStyle name="Porcentagem 11 2 7 3" xfId="10639" xr:uid="{00000000-0005-0000-0000-0000B6720000}"/>
    <cellStyle name="Porcentagem 11 2 8" xfId="7857" xr:uid="{00000000-0005-0000-0000-0000B7720000}"/>
    <cellStyle name="Porcentagem 11 2 9" xfId="9912" xr:uid="{00000000-0005-0000-0000-0000B8720000}"/>
    <cellStyle name="Porcentagem 11 3" xfId="760" xr:uid="{00000000-0005-0000-0000-0000B9720000}"/>
    <cellStyle name="Porcentagem 11 3 2" xfId="761" xr:uid="{00000000-0005-0000-0000-0000BA720000}"/>
    <cellStyle name="Porcentagem 11 3 2 2" xfId="2047" xr:uid="{00000000-0005-0000-0000-0000BB720000}"/>
    <cellStyle name="Porcentagem 11 3 2 2 2" xfId="7875" xr:uid="{00000000-0005-0000-0000-0000BC720000}"/>
    <cellStyle name="Porcentagem 11 3 2 2 3" xfId="11201" xr:uid="{00000000-0005-0000-0000-0000BD720000}"/>
    <cellStyle name="Porcentagem 11 3 2 3" xfId="3534" xr:uid="{00000000-0005-0000-0000-0000BE720000}"/>
    <cellStyle name="Porcentagem 11 3 2 3 2" xfId="7876" xr:uid="{00000000-0005-0000-0000-0000BF720000}"/>
    <cellStyle name="Porcentagem 11 3 2 3 3" xfId="12688" xr:uid="{00000000-0005-0000-0000-0000C0720000}"/>
    <cellStyle name="Porcentagem 11 3 2 4" xfId="1490" xr:uid="{00000000-0005-0000-0000-0000C1720000}"/>
    <cellStyle name="Porcentagem 11 3 2 4 2" xfId="7877" xr:uid="{00000000-0005-0000-0000-0000C2720000}"/>
    <cellStyle name="Porcentagem 11 3 2 4 3" xfId="10644" xr:uid="{00000000-0005-0000-0000-0000C3720000}"/>
    <cellStyle name="Porcentagem 11 3 2 5" xfId="7874" xr:uid="{00000000-0005-0000-0000-0000C4720000}"/>
    <cellStyle name="Porcentagem 11 3 2 6" xfId="9918" xr:uid="{00000000-0005-0000-0000-0000C5720000}"/>
    <cellStyle name="Porcentagem 11 3 3" xfId="2046" xr:uid="{00000000-0005-0000-0000-0000C6720000}"/>
    <cellStyle name="Porcentagem 11 3 3 2" xfId="7878" xr:uid="{00000000-0005-0000-0000-0000C7720000}"/>
    <cellStyle name="Porcentagem 11 3 3 3" xfId="11200" xr:uid="{00000000-0005-0000-0000-0000C8720000}"/>
    <cellStyle name="Porcentagem 11 3 4" xfId="3533" xr:uid="{00000000-0005-0000-0000-0000C9720000}"/>
    <cellStyle name="Porcentagem 11 3 4 2" xfId="7879" xr:uid="{00000000-0005-0000-0000-0000CA720000}"/>
    <cellStyle name="Porcentagem 11 3 4 3" xfId="12687" xr:uid="{00000000-0005-0000-0000-0000CB720000}"/>
    <cellStyle name="Porcentagem 11 3 5" xfId="1489" xr:uid="{00000000-0005-0000-0000-0000CC720000}"/>
    <cellStyle name="Porcentagem 11 3 5 2" xfId="7880" xr:uid="{00000000-0005-0000-0000-0000CD720000}"/>
    <cellStyle name="Porcentagem 11 3 5 3" xfId="10643" xr:uid="{00000000-0005-0000-0000-0000CE720000}"/>
    <cellStyle name="Porcentagem 11 3 6" xfId="7873" xr:uid="{00000000-0005-0000-0000-0000CF720000}"/>
    <cellStyle name="Porcentagem 11 3 7" xfId="9917" xr:uid="{00000000-0005-0000-0000-0000D0720000}"/>
    <cellStyle name="Porcentagem 11 4" xfId="762" xr:uid="{00000000-0005-0000-0000-0000D1720000}"/>
    <cellStyle name="Porcentagem 11 4 2" xfId="2048" xr:uid="{00000000-0005-0000-0000-0000D2720000}"/>
    <cellStyle name="Porcentagem 11 4 2 2" xfId="7882" xr:uid="{00000000-0005-0000-0000-0000D3720000}"/>
    <cellStyle name="Porcentagem 11 4 2 3" xfId="11202" xr:uid="{00000000-0005-0000-0000-0000D4720000}"/>
    <cellStyle name="Porcentagem 11 4 3" xfId="3535" xr:uid="{00000000-0005-0000-0000-0000D5720000}"/>
    <cellStyle name="Porcentagem 11 4 3 2" xfId="7883" xr:uid="{00000000-0005-0000-0000-0000D6720000}"/>
    <cellStyle name="Porcentagem 11 4 3 3" xfId="12689" xr:uid="{00000000-0005-0000-0000-0000D7720000}"/>
    <cellStyle name="Porcentagem 11 4 4" xfId="1491" xr:uid="{00000000-0005-0000-0000-0000D8720000}"/>
    <cellStyle name="Porcentagem 11 4 4 2" xfId="7884" xr:uid="{00000000-0005-0000-0000-0000D9720000}"/>
    <cellStyle name="Porcentagem 11 4 4 3" xfId="10645" xr:uid="{00000000-0005-0000-0000-0000DA720000}"/>
    <cellStyle name="Porcentagem 11 4 5" xfId="7881" xr:uid="{00000000-0005-0000-0000-0000DB720000}"/>
    <cellStyle name="Porcentagem 11 4 6" xfId="9919" xr:uid="{00000000-0005-0000-0000-0000DC720000}"/>
    <cellStyle name="Porcentagem 11 5" xfId="763" xr:uid="{00000000-0005-0000-0000-0000DD720000}"/>
    <cellStyle name="Porcentagem 11 6" xfId="2040" xr:uid="{00000000-0005-0000-0000-0000DE720000}"/>
    <cellStyle name="Porcentagem 11 6 2" xfId="7885" xr:uid="{00000000-0005-0000-0000-0000DF720000}"/>
    <cellStyle name="Porcentagem 11 6 3" xfId="11194" xr:uid="{00000000-0005-0000-0000-0000E0720000}"/>
    <cellStyle name="Porcentagem 11 7" xfId="3528" xr:uid="{00000000-0005-0000-0000-0000E1720000}"/>
    <cellStyle name="Porcentagem 11 7 2" xfId="7886" xr:uid="{00000000-0005-0000-0000-0000E2720000}"/>
    <cellStyle name="Porcentagem 11 7 3" xfId="12682" xr:uid="{00000000-0005-0000-0000-0000E3720000}"/>
    <cellStyle name="Porcentagem 11 8" xfId="1484" xr:uid="{00000000-0005-0000-0000-0000E4720000}"/>
    <cellStyle name="Porcentagem 11 8 2" xfId="7887" xr:uid="{00000000-0005-0000-0000-0000E5720000}"/>
    <cellStyle name="Porcentagem 11 8 3" xfId="10638" xr:uid="{00000000-0005-0000-0000-0000E6720000}"/>
    <cellStyle name="Porcentagem 11 9" xfId="7856" xr:uid="{00000000-0005-0000-0000-0000E7720000}"/>
    <cellStyle name="Porcentagem 12" xfId="764" xr:uid="{00000000-0005-0000-0000-0000E8720000}"/>
    <cellStyle name="Porcentagem 12 2" xfId="765" xr:uid="{00000000-0005-0000-0000-0000E9720000}"/>
    <cellStyle name="Porcentagem 13" xfId="766" xr:uid="{00000000-0005-0000-0000-0000EA720000}"/>
    <cellStyle name="Porcentagem 14" xfId="767" xr:uid="{00000000-0005-0000-0000-0000EB720000}"/>
    <cellStyle name="Porcentagem 15" xfId="1114" xr:uid="{00000000-0005-0000-0000-0000EC720000}"/>
    <cellStyle name="Porcentagem 15 2" xfId="3915" xr:uid="{00000000-0005-0000-0000-0000ED720000}"/>
    <cellStyle name="Porcentagem 15 2 2" xfId="7889" xr:uid="{00000000-0005-0000-0000-0000EE720000}"/>
    <cellStyle name="Porcentagem 15 2 3" xfId="13069" xr:uid="{00000000-0005-0000-0000-0000EF720000}"/>
    <cellStyle name="Porcentagem 15 3" xfId="2233" xr:uid="{00000000-0005-0000-0000-0000F0720000}"/>
    <cellStyle name="Porcentagem 15 3 2" xfId="7890" xr:uid="{00000000-0005-0000-0000-0000F1720000}"/>
    <cellStyle name="Porcentagem 15 3 3" xfId="11387" xr:uid="{00000000-0005-0000-0000-0000F2720000}"/>
    <cellStyle name="Porcentagem 15 4" xfId="7888" xr:uid="{00000000-0005-0000-0000-0000F3720000}"/>
    <cellStyle name="Porcentagem 16" xfId="9113" xr:uid="{00000000-0005-0000-0000-0000F4720000}"/>
    <cellStyle name="Porcentagem 16 2" xfId="9141" xr:uid="{00000000-0005-0000-0000-0000F5720000}"/>
    <cellStyle name="Porcentagem 16 3" xfId="9142" xr:uid="{00000000-0005-0000-0000-0000F6720000}"/>
    <cellStyle name="Porcentagem 2" xfId="4" xr:uid="{00000000-0005-0000-0000-0000F7720000}"/>
    <cellStyle name="Porcentagem 2 10" xfId="123" xr:uid="{00000000-0005-0000-0000-0000F8720000}"/>
    <cellStyle name="Porcentagem 2 10 2" xfId="768" xr:uid="{00000000-0005-0000-0000-0000F9720000}"/>
    <cellStyle name="Porcentagem 2 10 3" xfId="1168" xr:uid="{00000000-0005-0000-0000-0000FA720000}"/>
    <cellStyle name="Porcentagem 2 10 3 2" xfId="3902" xr:uid="{00000000-0005-0000-0000-0000FB720000}"/>
    <cellStyle name="Porcentagem 2 10 3 2 2" xfId="7892" xr:uid="{00000000-0005-0000-0000-0000FC720000}"/>
    <cellStyle name="Porcentagem 2 10 3 2 3" xfId="13056" xr:uid="{00000000-0005-0000-0000-0000FD720000}"/>
    <cellStyle name="Porcentagem 2 10 3 3" xfId="2208" xr:uid="{00000000-0005-0000-0000-0000FE720000}"/>
    <cellStyle name="Porcentagem 2 10 3 3 2" xfId="7893" xr:uid="{00000000-0005-0000-0000-0000FF720000}"/>
    <cellStyle name="Porcentagem 2 10 3 3 3" xfId="11362" xr:uid="{00000000-0005-0000-0000-000000730000}"/>
    <cellStyle name="Porcentagem 2 10 3 4" xfId="7891" xr:uid="{00000000-0005-0000-0000-000001730000}"/>
    <cellStyle name="Porcentagem 2 10 3 5" xfId="10322" xr:uid="{00000000-0005-0000-0000-000002730000}"/>
    <cellStyle name="Porcentagem 2 10 4" xfId="2051" xr:uid="{00000000-0005-0000-0000-000003730000}"/>
    <cellStyle name="Porcentagem 2 10 5" xfId="1610" xr:uid="{00000000-0005-0000-0000-000004730000}"/>
    <cellStyle name="Porcentagem 2 10 5 2" xfId="7894" xr:uid="{00000000-0005-0000-0000-000005730000}"/>
    <cellStyle name="Porcentagem 2 10 5 3" xfId="10764" xr:uid="{00000000-0005-0000-0000-000006730000}"/>
    <cellStyle name="Porcentagem 2 11" xfId="769" xr:uid="{00000000-0005-0000-0000-000007730000}"/>
    <cellStyle name="Porcentagem 2 12" xfId="770" xr:uid="{00000000-0005-0000-0000-000008730000}"/>
    <cellStyle name="Porcentagem 2 13" xfId="771" xr:uid="{00000000-0005-0000-0000-000009730000}"/>
    <cellStyle name="Porcentagem 2 13 2" xfId="772" xr:uid="{00000000-0005-0000-0000-00000A730000}"/>
    <cellStyle name="Porcentagem 2 13 2 2" xfId="2053" xr:uid="{00000000-0005-0000-0000-00000B730000}"/>
    <cellStyle name="Porcentagem 2 13 2 2 2" xfId="7897" xr:uid="{00000000-0005-0000-0000-00000C730000}"/>
    <cellStyle name="Porcentagem 2 13 2 2 3" xfId="11207" xr:uid="{00000000-0005-0000-0000-00000D730000}"/>
    <cellStyle name="Porcentagem 2 13 2 3" xfId="3537" xr:uid="{00000000-0005-0000-0000-00000E730000}"/>
    <cellStyle name="Porcentagem 2 13 2 3 2" xfId="7898" xr:uid="{00000000-0005-0000-0000-00000F730000}"/>
    <cellStyle name="Porcentagem 2 13 2 3 3" xfId="12691" xr:uid="{00000000-0005-0000-0000-000010730000}"/>
    <cellStyle name="Porcentagem 2 13 2 4" xfId="1494" xr:uid="{00000000-0005-0000-0000-000011730000}"/>
    <cellStyle name="Porcentagem 2 13 2 4 2" xfId="7899" xr:uid="{00000000-0005-0000-0000-000012730000}"/>
    <cellStyle name="Porcentagem 2 13 2 4 3" xfId="10648" xr:uid="{00000000-0005-0000-0000-000013730000}"/>
    <cellStyle name="Porcentagem 2 13 2 5" xfId="7896" xr:uid="{00000000-0005-0000-0000-000014730000}"/>
    <cellStyle name="Porcentagem 2 13 2 6" xfId="9928" xr:uid="{00000000-0005-0000-0000-000015730000}"/>
    <cellStyle name="Porcentagem 2 13 3" xfId="2052" xr:uid="{00000000-0005-0000-0000-000016730000}"/>
    <cellStyle name="Porcentagem 2 13 3 2" xfId="7900" xr:uid="{00000000-0005-0000-0000-000017730000}"/>
    <cellStyle name="Porcentagem 2 13 3 3" xfId="11206" xr:uid="{00000000-0005-0000-0000-000018730000}"/>
    <cellStyle name="Porcentagem 2 13 4" xfId="3536" xr:uid="{00000000-0005-0000-0000-000019730000}"/>
    <cellStyle name="Porcentagem 2 13 4 2" xfId="7901" xr:uid="{00000000-0005-0000-0000-00001A730000}"/>
    <cellStyle name="Porcentagem 2 13 4 3" xfId="12690" xr:uid="{00000000-0005-0000-0000-00001B730000}"/>
    <cellStyle name="Porcentagem 2 13 5" xfId="1493" xr:uid="{00000000-0005-0000-0000-00001C730000}"/>
    <cellStyle name="Porcentagem 2 13 5 2" xfId="7902" xr:uid="{00000000-0005-0000-0000-00001D730000}"/>
    <cellStyle name="Porcentagem 2 13 5 3" xfId="10647" xr:uid="{00000000-0005-0000-0000-00001E730000}"/>
    <cellStyle name="Porcentagem 2 13 6" xfId="7895" xr:uid="{00000000-0005-0000-0000-00001F730000}"/>
    <cellStyle name="Porcentagem 2 13 7" xfId="9927" xr:uid="{00000000-0005-0000-0000-000020730000}"/>
    <cellStyle name="Porcentagem 2 14" xfId="773" xr:uid="{00000000-0005-0000-0000-000021730000}"/>
    <cellStyle name="Porcentagem 2 15" xfId="774" xr:uid="{00000000-0005-0000-0000-000022730000}"/>
    <cellStyle name="Porcentagem 2 15 2" xfId="2054" xr:uid="{00000000-0005-0000-0000-000023730000}"/>
    <cellStyle name="Porcentagem 2 15 2 2" xfId="7904" xr:uid="{00000000-0005-0000-0000-000024730000}"/>
    <cellStyle name="Porcentagem 2 15 2 3" xfId="11208" xr:uid="{00000000-0005-0000-0000-000025730000}"/>
    <cellStyle name="Porcentagem 2 15 3" xfId="3538" xr:uid="{00000000-0005-0000-0000-000026730000}"/>
    <cellStyle name="Porcentagem 2 15 3 2" xfId="7905" xr:uid="{00000000-0005-0000-0000-000027730000}"/>
    <cellStyle name="Porcentagem 2 15 3 3" xfId="12692" xr:uid="{00000000-0005-0000-0000-000028730000}"/>
    <cellStyle name="Porcentagem 2 15 4" xfId="1495" xr:uid="{00000000-0005-0000-0000-000029730000}"/>
    <cellStyle name="Porcentagem 2 15 4 2" xfId="7906" xr:uid="{00000000-0005-0000-0000-00002A730000}"/>
    <cellStyle name="Porcentagem 2 15 4 3" xfId="10649" xr:uid="{00000000-0005-0000-0000-00002B730000}"/>
    <cellStyle name="Porcentagem 2 15 5" xfId="7903" xr:uid="{00000000-0005-0000-0000-00002C730000}"/>
    <cellStyle name="Porcentagem 2 15 6" xfId="9930" xr:uid="{00000000-0005-0000-0000-00002D730000}"/>
    <cellStyle name="Porcentagem 2 16" xfId="775" xr:uid="{00000000-0005-0000-0000-00002E730000}"/>
    <cellStyle name="Porcentagem 2 16 2" xfId="2055" xr:uid="{00000000-0005-0000-0000-00002F730000}"/>
    <cellStyle name="Porcentagem 2 16 2 2" xfId="7908" xr:uid="{00000000-0005-0000-0000-000030730000}"/>
    <cellStyle name="Porcentagem 2 16 2 3" xfId="11209" xr:uid="{00000000-0005-0000-0000-000031730000}"/>
    <cellStyle name="Porcentagem 2 16 3" xfId="3539" xr:uid="{00000000-0005-0000-0000-000032730000}"/>
    <cellStyle name="Porcentagem 2 16 3 2" xfId="7909" xr:uid="{00000000-0005-0000-0000-000033730000}"/>
    <cellStyle name="Porcentagem 2 16 3 3" xfId="12693" xr:uid="{00000000-0005-0000-0000-000034730000}"/>
    <cellStyle name="Porcentagem 2 16 4" xfId="1496" xr:uid="{00000000-0005-0000-0000-000035730000}"/>
    <cellStyle name="Porcentagem 2 16 4 2" xfId="7910" xr:uid="{00000000-0005-0000-0000-000036730000}"/>
    <cellStyle name="Porcentagem 2 16 4 3" xfId="10650" xr:uid="{00000000-0005-0000-0000-000037730000}"/>
    <cellStyle name="Porcentagem 2 16 5" xfId="7907" xr:uid="{00000000-0005-0000-0000-000038730000}"/>
    <cellStyle name="Porcentagem 2 16 6" xfId="9931" xr:uid="{00000000-0005-0000-0000-000039730000}"/>
    <cellStyle name="Porcentagem 2 17" xfId="1119" xr:uid="{00000000-0005-0000-0000-00003A730000}"/>
    <cellStyle name="Porcentagem 2 17 2" xfId="3880" xr:uid="{00000000-0005-0000-0000-00003B730000}"/>
    <cellStyle name="Porcentagem 2 17 2 2" xfId="7912" xr:uid="{00000000-0005-0000-0000-00003C730000}"/>
    <cellStyle name="Porcentagem 2 17 2 3" xfId="13034" xr:uid="{00000000-0005-0000-0000-00003D730000}"/>
    <cellStyle name="Porcentagem 2 17 3" xfId="2186" xr:uid="{00000000-0005-0000-0000-00003E730000}"/>
    <cellStyle name="Porcentagem 2 17 3 2" xfId="7913" xr:uid="{00000000-0005-0000-0000-00003F730000}"/>
    <cellStyle name="Porcentagem 2 17 3 3" xfId="11340" xr:uid="{00000000-0005-0000-0000-000040730000}"/>
    <cellStyle name="Porcentagem 2 17 4" xfId="7911" xr:uid="{00000000-0005-0000-0000-000041730000}"/>
    <cellStyle name="Porcentagem 2 17 5" xfId="10273" xr:uid="{00000000-0005-0000-0000-000042730000}"/>
    <cellStyle name="Porcentagem 2 18" xfId="1196" xr:uid="{00000000-0005-0000-0000-000043730000}"/>
    <cellStyle name="Porcentagem 2 18 2" xfId="3203" xr:uid="{00000000-0005-0000-0000-000044730000}"/>
    <cellStyle name="Porcentagem 2 18 2 2" xfId="7915" xr:uid="{00000000-0005-0000-0000-000045730000}"/>
    <cellStyle name="Porcentagem 2 18 2 3" xfId="12357" xr:uid="{00000000-0005-0000-0000-000046730000}"/>
    <cellStyle name="Porcentagem 2 18 3" xfId="7914" xr:uid="{00000000-0005-0000-0000-000047730000}"/>
    <cellStyle name="Porcentagem 2 18 4" xfId="10350" xr:uid="{00000000-0005-0000-0000-000048730000}"/>
    <cellStyle name="Porcentagem 2 19" xfId="1492" xr:uid="{00000000-0005-0000-0000-000049730000}"/>
    <cellStyle name="Porcentagem 2 19 2" xfId="7916" xr:uid="{00000000-0005-0000-0000-00004A730000}"/>
    <cellStyle name="Porcentagem 2 19 3" xfId="10646" xr:uid="{00000000-0005-0000-0000-00004B730000}"/>
    <cellStyle name="Porcentagem 2 2" xfId="124" xr:uid="{00000000-0005-0000-0000-00004C730000}"/>
    <cellStyle name="Porcentagem 2 2 2" xfId="776" xr:uid="{00000000-0005-0000-0000-00004D730000}"/>
    <cellStyle name="Porcentagem 2 2 2 2" xfId="777" xr:uid="{00000000-0005-0000-0000-00004E730000}"/>
    <cellStyle name="Porcentagem 2 2 3" xfId="778" xr:uid="{00000000-0005-0000-0000-00004F730000}"/>
    <cellStyle name="Porcentagem 2 2 4" xfId="779" xr:uid="{00000000-0005-0000-0000-000050730000}"/>
    <cellStyle name="Porcentagem 2 2 5" xfId="780" xr:uid="{00000000-0005-0000-0000-000051730000}"/>
    <cellStyle name="Porcentagem 2 3" xfId="125" xr:uid="{00000000-0005-0000-0000-000052730000}"/>
    <cellStyle name="Porcentagem 2 3 2" xfId="781" xr:uid="{00000000-0005-0000-0000-000053730000}"/>
    <cellStyle name="Porcentagem 2 3 2 2" xfId="782" xr:uid="{00000000-0005-0000-0000-000054730000}"/>
    <cellStyle name="Porcentagem 2 3 3" xfId="783" xr:uid="{00000000-0005-0000-0000-000055730000}"/>
    <cellStyle name="Porcentagem 2 3 4" xfId="784" xr:uid="{00000000-0005-0000-0000-000056730000}"/>
    <cellStyle name="Porcentagem 2 3 5" xfId="785" xr:uid="{00000000-0005-0000-0000-000057730000}"/>
    <cellStyle name="Porcentagem 2 4" xfId="126" xr:uid="{00000000-0005-0000-0000-000058730000}"/>
    <cellStyle name="Porcentagem 2 4 2" xfId="127" xr:uid="{00000000-0005-0000-0000-000059730000}"/>
    <cellStyle name="Porcentagem 2 4 2 2" xfId="786" xr:uid="{00000000-0005-0000-0000-00005A730000}"/>
    <cellStyle name="Porcentagem 2 4 2 2 2" xfId="787" xr:uid="{00000000-0005-0000-0000-00005B730000}"/>
    <cellStyle name="Porcentagem 2 4 2 3" xfId="788" xr:uid="{00000000-0005-0000-0000-00005C730000}"/>
    <cellStyle name="Porcentagem 2 4 3" xfId="789" xr:uid="{00000000-0005-0000-0000-00005D730000}"/>
    <cellStyle name="Porcentagem 2 5" xfId="128" xr:uid="{00000000-0005-0000-0000-00005E730000}"/>
    <cellStyle name="Porcentagem 2 5 2" xfId="790" xr:uid="{00000000-0005-0000-0000-00005F730000}"/>
    <cellStyle name="Porcentagem 2 6" xfId="129" xr:uid="{00000000-0005-0000-0000-000060730000}"/>
    <cellStyle name="Porcentagem 2 6 2" xfId="791" xr:uid="{00000000-0005-0000-0000-000061730000}"/>
    <cellStyle name="Porcentagem 2 7" xfId="130" xr:uid="{00000000-0005-0000-0000-000062730000}"/>
    <cellStyle name="Porcentagem 2 7 2" xfId="792" xr:uid="{00000000-0005-0000-0000-000063730000}"/>
    <cellStyle name="Porcentagem 2 8" xfId="131" xr:uid="{00000000-0005-0000-0000-000064730000}"/>
    <cellStyle name="Porcentagem 2 8 2" xfId="793" xr:uid="{00000000-0005-0000-0000-000065730000}"/>
    <cellStyle name="Porcentagem 2 9" xfId="132" xr:uid="{00000000-0005-0000-0000-000066730000}"/>
    <cellStyle name="Porcentagem 2 9 2" xfId="794" xr:uid="{00000000-0005-0000-0000-000067730000}"/>
    <cellStyle name="Porcentagem 3" xfId="5" xr:uid="{00000000-0005-0000-0000-000068730000}"/>
    <cellStyle name="Porcentagem 3 2" xfId="133" xr:uid="{00000000-0005-0000-0000-000069730000}"/>
    <cellStyle name="Porcentagem 3 2 2" xfId="795" xr:uid="{00000000-0005-0000-0000-00006A730000}"/>
    <cellStyle name="Porcentagem 3 3" xfId="1193" xr:uid="{00000000-0005-0000-0000-00006B730000}"/>
    <cellStyle name="Porcentagem 3 4" xfId="9143" xr:uid="{00000000-0005-0000-0000-00006C730000}"/>
    <cellStyle name="Porcentagem 4" xfId="9" xr:uid="{00000000-0005-0000-0000-00006D730000}"/>
    <cellStyle name="Porcentagem 4 2" xfId="134" xr:uid="{00000000-0005-0000-0000-00006E730000}"/>
    <cellStyle name="Porcentagem 4 2 2" xfId="796" xr:uid="{00000000-0005-0000-0000-00006F730000}"/>
    <cellStyle name="Porcentagem 4 2 3" xfId="797" xr:uid="{00000000-0005-0000-0000-000070730000}"/>
    <cellStyle name="Porcentagem 4 3" xfId="135" xr:uid="{00000000-0005-0000-0000-000071730000}"/>
    <cellStyle name="Porcentagem 4 4" xfId="136" xr:uid="{00000000-0005-0000-0000-000072730000}"/>
    <cellStyle name="Porcentagem 4 4 2" xfId="1497" xr:uid="{00000000-0005-0000-0000-000073730000}"/>
    <cellStyle name="Porcentagem 4 4 3" xfId="7917" xr:uid="{00000000-0005-0000-0000-000074730000}"/>
    <cellStyle name="Porcentagem 4 5" xfId="137" xr:uid="{00000000-0005-0000-0000-000075730000}"/>
    <cellStyle name="Porcentagem 4 5 2" xfId="7918" xr:uid="{00000000-0005-0000-0000-000076730000}"/>
    <cellStyle name="Porcentagem 5" xfId="138" xr:uid="{00000000-0005-0000-0000-000077730000}"/>
    <cellStyle name="Porcentagem 5 2" xfId="139" xr:uid="{00000000-0005-0000-0000-000078730000}"/>
    <cellStyle name="Porcentagem 5 2 2" xfId="9144" xr:uid="{00000000-0005-0000-0000-000079730000}"/>
    <cellStyle name="Porcentagem 5 3" xfId="9145" xr:uid="{00000000-0005-0000-0000-00007A730000}"/>
    <cellStyle name="Porcentagem 6" xfId="140" xr:uid="{00000000-0005-0000-0000-00007B730000}"/>
    <cellStyle name="Porcentagem 6 2" xfId="141" xr:uid="{00000000-0005-0000-0000-00007C730000}"/>
    <cellStyle name="Porcentagem 6 2 2" xfId="142" xr:uid="{00000000-0005-0000-0000-00007D730000}"/>
    <cellStyle name="Porcentagem 6 2 2 2" xfId="143" xr:uid="{00000000-0005-0000-0000-00007E730000}"/>
    <cellStyle name="Porcentagem 6 2 2 2 2" xfId="798" xr:uid="{00000000-0005-0000-0000-00007F730000}"/>
    <cellStyle name="Porcentagem 6 2 2 3" xfId="799" xr:uid="{00000000-0005-0000-0000-000080730000}"/>
    <cellStyle name="Porcentagem 6 2 2 4" xfId="800" xr:uid="{00000000-0005-0000-0000-000081730000}"/>
    <cellStyle name="Porcentagem 6 2 3" xfId="801" xr:uid="{00000000-0005-0000-0000-000082730000}"/>
    <cellStyle name="Porcentagem 6 3" xfId="144" xr:uid="{00000000-0005-0000-0000-000083730000}"/>
    <cellStyle name="Porcentagem 6 3 2" xfId="802" xr:uid="{00000000-0005-0000-0000-000084730000}"/>
    <cellStyle name="Porcentagem 6 3 2 2" xfId="803" xr:uid="{00000000-0005-0000-0000-000085730000}"/>
    <cellStyle name="Porcentagem 6 3 2 2 2" xfId="804" xr:uid="{00000000-0005-0000-0000-000086730000}"/>
    <cellStyle name="Porcentagem 6 3 2 2 2 2" xfId="805" xr:uid="{00000000-0005-0000-0000-000087730000}"/>
    <cellStyle name="Porcentagem 6 3 2 2 2 2 2" xfId="2060" xr:uid="{00000000-0005-0000-0000-000088730000}"/>
    <cellStyle name="Porcentagem 6 3 2 2 2 2 2 2" xfId="7922" xr:uid="{00000000-0005-0000-0000-000089730000}"/>
    <cellStyle name="Porcentagem 6 3 2 2 2 2 2 3" xfId="11214" xr:uid="{00000000-0005-0000-0000-00008A730000}"/>
    <cellStyle name="Porcentagem 6 3 2 2 2 2 3" xfId="3542" xr:uid="{00000000-0005-0000-0000-00008B730000}"/>
    <cellStyle name="Porcentagem 6 3 2 2 2 2 3 2" xfId="7923" xr:uid="{00000000-0005-0000-0000-00008C730000}"/>
    <cellStyle name="Porcentagem 6 3 2 2 2 2 3 3" xfId="12696" xr:uid="{00000000-0005-0000-0000-00008D730000}"/>
    <cellStyle name="Porcentagem 6 3 2 2 2 2 4" xfId="1500" xr:uid="{00000000-0005-0000-0000-00008E730000}"/>
    <cellStyle name="Porcentagem 6 3 2 2 2 2 4 2" xfId="7924" xr:uid="{00000000-0005-0000-0000-00008F730000}"/>
    <cellStyle name="Porcentagem 6 3 2 2 2 2 4 3" xfId="10654" xr:uid="{00000000-0005-0000-0000-000090730000}"/>
    <cellStyle name="Porcentagem 6 3 2 2 2 2 5" xfId="7921" xr:uid="{00000000-0005-0000-0000-000091730000}"/>
    <cellStyle name="Porcentagem 6 3 2 2 2 2 6" xfId="9960" xr:uid="{00000000-0005-0000-0000-000092730000}"/>
    <cellStyle name="Porcentagem 6 3 2 2 2 3" xfId="2059" xr:uid="{00000000-0005-0000-0000-000093730000}"/>
    <cellStyle name="Porcentagem 6 3 2 2 2 3 2" xfId="7925" xr:uid="{00000000-0005-0000-0000-000094730000}"/>
    <cellStyle name="Porcentagem 6 3 2 2 2 3 3" xfId="11213" xr:uid="{00000000-0005-0000-0000-000095730000}"/>
    <cellStyle name="Porcentagem 6 3 2 2 2 4" xfId="3541" xr:uid="{00000000-0005-0000-0000-000096730000}"/>
    <cellStyle name="Porcentagem 6 3 2 2 2 4 2" xfId="7926" xr:uid="{00000000-0005-0000-0000-000097730000}"/>
    <cellStyle name="Porcentagem 6 3 2 2 2 4 3" xfId="12695" xr:uid="{00000000-0005-0000-0000-000098730000}"/>
    <cellStyle name="Porcentagem 6 3 2 2 2 5" xfId="1499" xr:uid="{00000000-0005-0000-0000-000099730000}"/>
    <cellStyle name="Porcentagem 6 3 2 2 2 5 2" xfId="7927" xr:uid="{00000000-0005-0000-0000-00009A730000}"/>
    <cellStyle name="Porcentagem 6 3 2 2 2 5 3" xfId="10653" xr:uid="{00000000-0005-0000-0000-00009B730000}"/>
    <cellStyle name="Porcentagem 6 3 2 2 2 6" xfId="7920" xr:uid="{00000000-0005-0000-0000-00009C730000}"/>
    <cellStyle name="Porcentagem 6 3 2 2 2 7" xfId="9959" xr:uid="{00000000-0005-0000-0000-00009D730000}"/>
    <cellStyle name="Porcentagem 6 3 2 2 3" xfId="806" xr:uid="{00000000-0005-0000-0000-00009E730000}"/>
    <cellStyle name="Porcentagem 6 3 2 2 3 2" xfId="2061" xr:uid="{00000000-0005-0000-0000-00009F730000}"/>
    <cellStyle name="Porcentagem 6 3 2 2 3 2 2" xfId="7929" xr:uid="{00000000-0005-0000-0000-0000A0730000}"/>
    <cellStyle name="Porcentagem 6 3 2 2 3 2 3" xfId="11215" xr:uid="{00000000-0005-0000-0000-0000A1730000}"/>
    <cellStyle name="Porcentagem 6 3 2 2 3 3" xfId="3543" xr:uid="{00000000-0005-0000-0000-0000A2730000}"/>
    <cellStyle name="Porcentagem 6 3 2 2 3 3 2" xfId="7930" xr:uid="{00000000-0005-0000-0000-0000A3730000}"/>
    <cellStyle name="Porcentagem 6 3 2 2 3 3 3" xfId="12697" xr:uid="{00000000-0005-0000-0000-0000A4730000}"/>
    <cellStyle name="Porcentagem 6 3 2 2 3 4" xfId="1501" xr:uid="{00000000-0005-0000-0000-0000A5730000}"/>
    <cellStyle name="Porcentagem 6 3 2 2 3 4 2" xfId="7931" xr:uid="{00000000-0005-0000-0000-0000A6730000}"/>
    <cellStyle name="Porcentagem 6 3 2 2 3 4 3" xfId="10655" xr:uid="{00000000-0005-0000-0000-0000A7730000}"/>
    <cellStyle name="Porcentagem 6 3 2 2 3 5" xfId="7928" xr:uid="{00000000-0005-0000-0000-0000A8730000}"/>
    <cellStyle name="Porcentagem 6 3 2 2 3 6" xfId="9961" xr:uid="{00000000-0005-0000-0000-0000A9730000}"/>
    <cellStyle name="Porcentagem 6 3 2 2 4" xfId="2058" xr:uid="{00000000-0005-0000-0000-0000AA730000}"/>
    <cellStyle name="Porcentagem 6 3 2 2 4 2" xfId="7932" xr:uid="{00000000-0005-0000-0000-0000AB730000}"/>
    <cellStyle name="Porcentagem 6 3 2 2 4 3" xfId="11212" xr:uid="{00000000-0005-0000-0000-0000AC730000}"/>
    <cellStyle name="Porcentagem 6 3 2 2 5" xfId="3540" xr:uid="{00000000-0005-0000-0000-0000AD730000}"/>
    <cellStyle name="Porcentagem 6 3 2 2 5 2" xfId="7933" xr:uid="{00000000-0005-0000-0000-0000AE730000}"/>
    <cellStyle name="Porcentagem 6 3 2 2 5 3" xfId="12694" xr:uid="{00000000-0005-0000-0000-0000AF730000}"/>
    <cellStyle name="Porcentagem 6 3 2 2 6" xfId="1498" xr:uid="{00000000-0005-0000-0000-0000B0730000}"/>
    <cellStyle name="Porcentagem 6 3 2 2 6 2" xfId="7934" xr:uid="{00000000-0005-0000-0000-0000B1730000}"/>
    <cellStyle name="Porcentagem 6 3 2 2 6 3" xfId="10652" xr:uid="{00000000-0005-0000-0000-0000B2730000}"/>
    <cellStyle name="Porcentagem 6 3 2 2 7" xfId="7919" xr:uid="{00000000-0005-0000-0000-0000B3730000}"/>
    <cellStyle name="Porcentagem 6 3 2 2 8" xfId="9958" xr:uid="{00000000-0005-0000-0000-0000B4730000}"/>
    <cellStyle name="Porcentagem 6 3 2 3" xfId="807" xr:uid="{00000000-0005-0000-0000-0000B5730000}"/>
    <cellStyle name="Porcentagem 6 3 2 3 2" xfId="808" xr:uid="{00000000-0005-0000-0000-0000B6730000}"/>
    <cellStyle name="Porcentagem 6 3 2 3 2 2" xfId="809" xr:uid="{00000000-0005-0000-0000-0000B7730000}"/>
    <cellStyle name="Porcentagem 6 3 2 3 2 2 2" xfId="2064" xr:uid="{00000000-0005-0000-0000-0000B8730000}"/>
    <cellStyle name="Porcentagem 6 3 2 3 2 2 2 2" xfId="7938" xr:uid="{00000000-0005-0000-0000-0000B9730000}"/>
    <cellStyle name="Porcentagem 6 3 2 3 2 2 2 3" xfId="11218" xr:uid="{00000000-0005-0000-0000-0000BA730000}"/>
    <cellStyle name="Porcentagem 6 3 2 3 2 2 3" xfId="3546" xr:uid="{00000000-0005-0000-0000-0000BB730000}"/>
    <cellStyle name="Porcentagem 6 3 2 3 2 2 3 2" xfId="7939" xr:uid="{00000000-0005-0000-0000-0000BC730000}"/>
    <cellStyle name="Porcentagem 6 3 2 3 2 2 3 3" xfId="12700" xr:uid="{00000000-0005-0000-0000-0000BD730000}"/>
    <cellStyle name="Porcentagem 6 3 2 3 2 2 4" xfId="1504" xr:uid="{00000000-0005-0000-0000-0000BE730000}"/>
    <cellStyle name="Porcentagem 6 3 2 3 2 2 4 2" xfId="7940" xr:uid="{00000000-0005-0000-0000-0000BF730000}"/>
    <cellStyle name="Porcentagem 6 3 2 3 2 2 4 3" xfId="10658" xr:uid="{00000000-0005-0000-0000-0000C0730000}"/>
    <cellStyle name="Porcentagem 6 3 2 3 2 2 5" xfId="7937" xr:uid="{00000000-0005-0000-0000-0000C1730000}"/>
    <cellStyle name="Porcentagem 6 3 2 3 2 2 6" xfId="9964" xr:uid="{00000000-0005-0000-0000-0000C2730000}"/>
    <cellStyle name="Porcentagem 6 3 2 3 2 3" xfId="2063" xr:uid="{00000000-0005-0000-0000-0000C3730000}"/>
    <cellStyle name="Porcentagem 6 3 2 3 2 3 2" xfId="7941" xr:uid="{00000000-0005-0000-0000-0000C4730000}"/>
    <cellStyle name="Porcentagem 6 3 2 3 2 3 3" xfId="11217" xr:uid="{00000000-0005-0000-0000-0000C5730000}"/>
    <cellStyle name="Porcentagem 6 3 2 3 2 4" xfId="3545" xr:uid="{00000000-0005-0000-0000-0000C6730000}"/>
    <cellStyle name="Porcentagem 6 3 2 3 2 4 2" xfId="7942" xr:uid="{00000000-0005-0000-0000-0000C7730000}"/>
    <cellStyle name="Porcentagem 6 3 2 3 2 4 3" xfId="12699" xr:uid="{00000000-0005-0000-0000-0000C8730000}"/>
    <cellStyle name="Porcentagem 6 3 2 3 2 5" xfId="1503" xr:uid="{00000000-0005-0000-0000-0000C9730000}"/>
    <cellStyle name="Porcentagem 6 3 2 3 2 5 2" xfId="7943" xr:uid="{00000000-0005-0000-0000-0000CA730000}"/>
    <cellStyle name="Porcentagem 6 3 2 3 2 5 3" xfId="10657" xr:uid="{00000000-0005-0000-0000-0000CB730000}"/>
    <cellStyle name="Porcentagem 6 3 2 3 2 6" xfId="7936" xr:uid="{00000000-0005-0000-0000-0000CC730000}"/>
    <cellStyle name="Porcentagem 6 3 2 3 2 7" xfId="9963" xr:uid="{00000000-0005-0000-0000-0000CD730000}"/>
    <cellStyle name="Porcentagem 6 3 2 3 3" xfId="810" xr:uid="{00000000-0005-0000-0000-0000CE730000}"/>
    <cellStyle name="Porcentagem 6 3 2 3 3 2" xfId="2065" xr:uid="{00000000-0005-0000-0000-0000CF730000}"/>
    <cellStyle name="Porcentagem 6 3 2 3 3 2 2" xfId="7945" xr:uid="{00000000-0005-0000-0000-0000D0730000}"/>
    <cellStyle name="Porcentagem 6 3 2 3 3 2 3" xfId="11219" xr:uid="{00000000-0005-0000-0000-0000D1730000}"/>
    <cellStyle name="Porcentagem 6 3 2 3 3 3" xfId="3547" xr:uid="{00000000-0005-0000-0000-0000D2730000}"/>
    <cellStyle name="Porcentagem 6 3 2 3 3 3 2" xfId="7946" xr:uid="{00000000-0005-0000-0000-0000D3730000}"/>
    <cellStyle name="Porcentagem 6 3 2 3 3 3 3" xfId="12701" xr:uid="{00000000-0005-0000-0000-0000D4730000}"/>
    <cellStyle name="Porcentagem 6 3 2 3 3 4" xfId="1505" xr:uid="{00000000-0005-0000-0000-0000D5730000}"/>
    <cellStyle name="Porcentagem 6 3 2 3 3 4 2" xfId="7947" xr:uid="{00000000-0005-0000-0000-0000D6730000}"/>
    <cellStyle name="Porcentagem 6 3 2 3 3 4 3" xfId="10659" xr:uid="{00000000-0005-0000-0000-0000D7730000}"/>
    <cellStyle name="Porcentagem 6 3 2 3 3 5" xfId="7944" xr:uid="{00000000-0005-0000-0000-0000D8730000}"/>
    <cellStyle name="Porcentagem 6 3 2 3 3 6" xfId="9965" xr:uid="{00000000-0005-0000-0000-0000D9730000}"/>
    <cellStyle name="Porcentagem 6 3 2 3 4" xfId="2062" xr:uid="{00000000-0005-0000-0000-0000DA730000}"/>
    <cellStyle name="Porcentagem 6 3 2 3 4 2" xfId="7948" xr:uid="{00000000-0005-0000-0000-0000DB730000}"/>
    <cellStyle name="Porcentagem 6 3 2 3 4 3" xfId="11216" xr:uid="{00000000-0005-0000-0000-0000DC730000}"/>
    <cellStyle name="Porcentagem 6 3 2 3 5" xfId="3544" xr:uid="{00000000-0005-0000-0000-0000DD730000}"/>
    <cellStyle name="Porcentagem 6 3 2 3 5 2" xfId="7949" xr:uid="{00000000-0005-0000-0000-0000DE730000}"/>
    <cellStyle name="Porcentagem 6 3 2 3 5 3" xfId="12698" xr:uid="{00000000-0005-0000-0000-0000DF730000}"/>
    <cellStyle name="Porcentagem 6 3 2 3 6" xfId="1502" xr:uid="{00000000-0005-0000-0000-0000E0730000}"/>
    <cellStyle name="Porcentagem 6 3 2 3 6 2" xfId="7950" xr:uid="{00000000-0005-0000-0000-0000E1730000}"/>
    <cellStyle name="Porcentagem 6 3 2 3 6 3" xfId="10656" xr:uid="{00000000-0005-0000-0000-0000E2730000}"/>
    <cellStyle name="Porcentagem 6 3 2 3 7" xfId="7935" xr:uid="{00000000-0005-0000-0000-0000E3730000}"/>
    <cellStyle name="Porcentagem 6 3 2 3 8" xfId="9962" xr:uid="{00000000-0005-0000-0000-0000E4730000}"/>
    <cellStyle name="Porcentagem 6 3 3" xfId="811" xr:uid="{00000000-0005-0000-0000-0000E5730000}"/>
    <cellStyle name="Porcentagem 6 4" xfId="145" xr:uid="{00000000-0005-0000-0000-0000E6730000}"/>
    <cellStyle name="Porcentagem 6 5" xfId="812" xr:uid="{00000000-0005-0000-0000-0000E7730000}"/>
    <cellStyle name="Porcentagem 6 5 2" xfId="813" xr:uid="{00000000-0005-0000-0000-0000E8730000}"/>
    <cellStyle name="Porcentagem 6 6" xfId="814" xr:uid="{00000000-0005-0000-0000-0000E9730000}"/>
    <cellStyle name="Porcentagem 7" xfId="146" xr:uid="{00000000-0005-0000-0000-0000EA730000}"/>
    <cellStyle name="Porcentagem 7 2" xfId="815" xr:uid="{00000000-0005-0000-0000-0000EB730000}"/>
    <cellStyle name="Porcentagem 7 3" xfId="816" xr:uid="{00000000-0005-0000-0000-0000EC730000}"/>
    <cellStyle name="Porcentagem 8" xfId="147" xr:uid="{00000000-0005-0000-0000-0000ED730000}"/>
    <cellStyle name="Porcentagem 8 2" xfId="148" xr:uid="{00000000-0005-0000-0000-0000EE730000}"/>
    <cellStyle name="Porcentagem 8 2 10" xfId="1691" xr:uid="{00000000-0005-0000-0000-0000EF730000}"/>
    <cellStyle name="Porcentagem 8 2 10 2" xfId="3668" xr:uid="{00000000-0005-0000-0000-0000F0730000}"/>
    <cellStyle name="Porcentagem 8 2 10 2 2" xfId="7952" xr:uid="{00000000-0005-0000-0000-0000F1730000}"/>
    <cellStyle name="Porcentagem 8 2 10 2 3" xfId="12822" xr:uid="{00000000-0005-0000-0000-0000F2730000}"/>
    <cellStyle name="Porcentagem 8 2 10 3" xfId="7951" xr:uid="{00000000-0005-0000-0000-0000F3730000}"/>
    <cellStyle name="Porcentagem 8 2 10 4" xfId="10845" xr:uid="{00000000-0005-0000-0000-0000F4730000}"/>
    <cellStyle name="Porcentagem 8 2 11" xfId="3212" xr:uid="{00000000-0005-0000-0000-0000F5730000}"/>
    <cellStyle name="Porcentagem 8 2 11 2" xfId="7953" xr:uid="{00000000-0005-0000-0000-0000F6730000}"/>
    <cellStyle name="Porcentagem 8 2 11 3" xfId="12366" xr:uid="{00000000-0005-0000-0000-0000F7730000}"/>
    <cellStyle name="Porcentagem 8 2 12" xfId="1506" xr:uid="{00000000-0005-0000-0000-0000F8730000}"/>
    <cellStyle name="Porcentagem 8 2 12 2" xfId="7954" xr:uid="{00000000-0005-0000-0000-0000F9730000}"/>
    <cellStyle name="Porcentagem 8 2 12 3" xfId="10660" xr:uid="{00000000-0005-0000-0000-0000FA730000}"/>
    <cellStyle name="Porcentagem 8 2 2" xfId="213" xr:uid="{00000000-0005-0000-0000-0000FB730000}"/>
    <cellStyle name="Porcentagem 8 2 2 10" xfId="3217" xr:uid="{00000000-0005-0000-0000-0000FC730000}"/>
    <cellStyle name="Porcentagem 8 2 2 10 2" xfId="7956" xr:uid="{00000000-0005-0000-0000-0000FD730000}"/>
    <cellStyle name="Porcentagem 8 2 2 10 3" xfId="12371" xr:uid="{00000000-0005-0000-0000-0000FE730000}"/>
    <cellStyle name="Porcentagem 8 2 2 11" xfId="1507" xr:uid="{00000000-0005-0000-0000-0000FF730000}"/>
    <cellStyle name="Porcentagem 8 2 2 11 2" xfId="7957" xr:uid="{00000000-0005-0000-0000-000000740000}"/>
    <cellStyle name="Porcentagem 8 2 2 11 3" xfId="10661" xr:uid="{00000000-0005-0000-0000-000001740000}"/>
    <cellStyle name="Porcentagem 8 2 2 12" xfId="7955" xr:uid="{00000000-0005-0000-0000-000002740000}"/>
    <cellStyle name="Porcentagem 8 2 2 13" xfId="9371" xr:uid="{00000000-0005-0000-0000-000003740000}"/>
    <cellStyle name="Porcentagem 8 2 2 2" xfId="817" xr:uid="{00000000-0005-0000-0000-000004740000}"/>
    <cellStyle name="Porcentagem 8 2 2 2 2" xfId="818" xr:uid="{00000000-0005-0000-0000-000005740000}"/>
    <cellStyle name="Porcentagem 8 2 2 2 2 2" xfId="819" xr:uid="{00000000-0005-0000-0000-000006740000}"/>
    <cellStyle name="Porcentagem 8 2 2 2 2 2 2" xfId="2069" xr:uid="{00000000-0005-0000-0000-000007740000}"/>
    <cellStyle name="Porcentagem 8 2 2 2 2 2 2 2" xfId="7961" xr:uid="{00000000-0005-0000-0000-000008740000}"/>
    <cellStyle name="Porcentagem 8 2 2 2 2 2 2 3" xfId="11223" xr:uid="{00000000-0005-0000-0000-000009740000}"/>
    <cellStyle name="Porcentagem 8 2 2 2 2 2 3" xfId="3550" xr:uid="{00000000-0005-0000-0000-00000A740000}"/>
    <cellStyle name="Porcentagem 8 2 2 2 2 2 3 2" xfId="7962" xr:uid="{00000000-0005-0000-0000-00000B740000}"/>
    <cellStyle name="Porcentagem 8 2 2 2 2 2 3 3" xfId="12704" xr:uid="{00000000-0005-0000-0000-00000C740000}"/>
    <cellStyle name="Porcentagem 8 2 2 2 2 2 4" xfId="1510" xr:uid="{00000000-0005-0000-0000-00000D740000}"/>
    <cellStyle name="Porcentagem 8 2 2 2 2 2 4 2" xfId="7963" xr:uid="{00000000-0005-0000-0000-00000E740000}"/>
    <cellStyle name="Porcentagem 8 2 2 2 2 2 4 3" xfId="10664" xr:uid="{00000000-0005-0000-0000-00000F740000}"/>
    <cellStyle name="Porcentagem 8 2 2 2 2 2 5" xfId="7960" xr:uid="{00000000-0005-0000-0000-000010740000}"/>
    <cellStyle name="Porcentagem 8 2 2 2 2 2 6" xfId="9974" xr:uid="{00000000-0005-0000-0000-000011740000}"/>
    <cellStyle name="Porcentagem 8 2 2 2 2 3" xfId="2068" xr:uid="{00000000-0005-0000-0000-000012740000}"/>
    <cellStyle name="Porcentagem 8 2 2 2 2 3 2" xfId="7964" xr:uid="{00000000-0005-0000-0000-000013740000}"/>
    <cellStyle name="Porcentagem 8 2 2 2 2 3 3" xfId="11222" xr:uid="{00000000-0005-0000-0000-000014740000}"/>
    <cellStyle name="Porcentagem 8 2 2 2 2 4" xfId="3549" xr:uid="{00000000-0005-0000-0000-000015740000}"/>
    <cellStyle name="Porcentagem 8 2 2 2 2 4 2" xfId="7965" xr:uid="{00000000-0005-0000-0000-000016740000}"/>
    <cellStyle name="Porcentagem 8 2 2 2 2 4 3" xfId="12703" xr:uid="{00000000-0005-0000-0000-000017740000}"/>
    <cellStyle name="Porcentagem 8 2 2 2 2 5" xfId="1509" xr:uid="{00000000-0005-0000-0000-000018740000}"/>
    <cellStyle name="Porcentagem 8 2 2 2 2 5 2" xfId="7966" xr:uid="{00000000-0005-0000-0000-000019740000}"/>
    <cellStyle name="Porcentagem 8 2 2 2 2 5 3" xfId="10663" xr:uid="{00000000-0005-0000-0000-00001A740000}"/>
    <cellStyle name="Porcentagem 8 2 2 2 2 6" xfId="7959" xr:uid="{00000000-0005-0000-0000-00001B740000}"/>
    <cellStyle name="Porcentagem 8 2 2 2 2 7" xfId="9973" xr:uid="{00000000-0005-0000-0000-00001C740000}"/>
    <cellStyle name="Porcentagem 8 2 2 2 3" xfId="820" xr:uid="{00000000-0005-0000-0000-00001D740000}"/>
    <cellStyle name="Porcentagem 8 2 2 2 3 2" xfId="2070" xr:uid="{00000000-0005-0000-0000-00001E740000}"/>
    <cellStyle name="Porcentagem 8 2 2 2 3 2 2" xfId="7968" xr:uid="{00000000-0005-0000-0000-00001F740000}"/>
    <cellStyle name="Porcentagem 8 2 2 2 3 2 3" xfId="11224" xr:uid="{00000000-0005-0000-0000-000020740000}"/>
    <cellStyle name="Porcentagem 8 2 2 2 3 3" xfId="3551" xr:uid="{00000000-0005-0000-0000-000021740000}"/>
    <cellStyle name="Porcentagem 8 2 2 2 3 3 2" xfId="7969" xr:uid="{00000000-0005-0000-0000-000022740000}"/>
    <cellStyle name="Porcentagem 8 2 2 2 3 3 3" xfId="12705" xr:uid="{00000000-0005-0000-0000-000023740000}"/>
    <cellStyle name="Porcentagem 8 2 2 2 3 4" xfId="1511" xr:uid="{00000000-0005-0000-0000-000024740000}"/>
    <cellStyle name="Porcentagem 8 2 2 2 3 4 2" xfId="7970" xr:uid="{00000000-0005-0000-0000-000025740000}"/>
    <cellStyle name="Porcentagem 8 2 2 2 3 4 3" xfId="10665" xr:uid="{00000000-0005-0000-0000-000026740000}"/>
    <cellStyle name="Porcentagem 8 2 2 2 3 5" xfId="7967" xr:uid="{00000000-0005-0000-0000-000027740000}"/>
    <cellStyle name="Porcentagem 8 2 2 2 3 6" xfId="9975" xr:uid="{00000000-0005-0000-0000-000028740000}"/>
    <cellStyle name="Porcentagem 8 2 2 2 4" xfId="821" xr:uid="{00000000-0005-0000-0000-000029740000}"/>
    <cellStyle name="Porcentagem 8 2 2 2 5" xfId="2067" xr:uid="{00000000-0005-0000-0000-00002A740000}"/>
    <cellStyle name="Porcentagem 8 2 2 2 5 2" xfId="7971" xr:uid="{00000000-0005-0000-0000-00002B740000}"/>
    <cellStyle name="Porcentagem 8 2 2 2 5 3" xfId="11221" xr:uid="{00000000-0005-0000-0000-00002C740000}"/>
    <cellStyle name="Porcentagem 8 2 2 2 6" xfId="3548" xr:uid="{00000000-0005-0000-0000-00002D740000}"/>
    <cellStyle name="Porcentagem 8 2 2 2 6 2" xfId="7972" xr:uid="{00000000-0005-0000-0000-00002E740000}"/>
    <cellStyle name="Porcentagem 8 2 2 2 6 3" xfId="12702" xr:uid="{00000000-0005-0000-0000-00002F740000}"/>
    <cellStyle name="Porcentagem 8 2 2 2 7" xfId="1508" xr:uid="{00000000-0005-0000-0000-000030740000}"/>
    <cellStyle name="Porcentagem 8 2 2 2 7 2" xfId="7973" xr:uid="{00000000-0005-0000-0000-000031740000}"/>
    <cellStyle name="Porcentagem 8 2 2 2 7 3" xfId="10662" xr:uid="{00000000-0005-0000-0000-000032740000}"/>
    <cellStyle name="Porcentagem 8 2 2 2 8" xfId="7958" xr:uid="{00000000-0005-0000-0000-000033740000}"/>
    <cellStyle name="Porcentagem 8 2 2 2 9" xfId="9972" xr:uid="{00000000-0005-0000-0000-000034740000}"/>
    <cellStyle name="Porcentagem 8 2 2 3" xfId="822" xr:uid="{00000000-0005-0000-0000-000035740000}"/>
    <cellStyle name="Porcentagem 8 2 2 3 2" xfId="823" xr:uid="{00000000-0005-0000-0000-000036740000}"/>
    <cellStyle name="Porcentagem 8 2 2 3 2 2" xfId="824" xr:uid="{00000000-0005-0000-0000-000037740000}"/>
    <cellStyle name="Porcentagem 8 2 2 3 2 2 2" xfId="2073" xr:uid="{00000000-0005-0000-0000-000038740000}"/>
    <cellStyle name="Porcentagem 8 2 2 3 2 2 2 2" xfId="7977" xr:uid="{00000000-0005-0000-0000-000039740000}"/>
    <cellStyle name="Porcentagem 8 2 2 3 2 2 2 3" xfId="11227" xr:uid="{00000000-0005-0000-0000-00003A740000}"/>
    <cellStyle name="Porcentagem 8 2 2 3 2 2 3" xfId="3554" xr:uid="{00000000-0005-0000-0000-00003B740000}"/>
    <cellStyle name="Porcentagem 8 2 2 3 2 2 3 2" xfId="7978" xr:uid="{00000000-0005-0000-0000-00003C740000}"/>
    <cellStyle name="Porcentagem 8 2 2 3 2 2 3 3" xfId="12708" xr:uid="{00000000-0005-0000-0000-00003D740000}"/>
    <cellStyle name="Porcentagem 8 2 2 3 2 2 4" xfId="1514" xr:uid="{00000000-0005-0000-0000-00003E740000}"/>
    <cellStyle name="Porcentagem 8 2 2 3 2 2 4 2" xfId="7979" xr:uid="{00000000-0005-0000-0000-00003F740000}"/>
    <cellStyle name="Porcentagem 8 2 2 3 2 2 4 3" xfId="10668" xr:uid="{00000000-0005-0000-0000-000040740000}"/>
    <cellStyle name="Porcentagem 8 2 2 3 2 2 5" xfId="7976" xr:uid="{00000000-0005-0000-0000-000041740000}"/>
    <cellStyle name="Porcentagem 8 2 2 3 2 2 6" xfId="9979" xr:uid="{00000000-0005-0000-0000-000042740000}"/>
    <cellStyle name="Porcentagem 8 2 2 3 2 3" xfId="2072" xr:uid="{00000000-0005-0000-0000-000043740000}"/>
    <cellStyle name="Porcentagem 8 2 2 3 2 3 2" xfId="7980" xr:uid="{00000000-0005-0000-0000-000044740000}"/>
    <cellStyle name="Porcentagem 8 2 2 3 2 3 3" xfId="11226" xr:uid="{00000000-0005-0000-0000-000045740000}"/>
    <cellStyle name="Porcentagem 8 2 2 3 2 4" xfId="3553" xr:uid="{00000000-0005-0000-0000-000046740000}"/>
    <cellStyle name="Porcentagem 8 2 2 3 2 4 2" xfId="7981" xr:uid="{00000000-0005-0000-0000-000047740000}"/>
    <cellStyle name="Porcentagem 8 2 2 3 2 4 3" xfId="12707" xr:uid="{00000000-0005-0000-0000-000048740000}"/>
    <cellStyle name="Porcentagem 8 2 2 3 2 5" xfId="1513" xr:uid="{00000000-0005-0000-0000-000049740000}"/>
    <cellStyle name="Porcentagem 8 2 2 3 2 5 2" xfId="7982" xr:uid="{00000000-0005-0000-0000-00004A740000}"/>
    <cellStyle name="Porcentagem 8 2 2 3 2 5 3" xfId="10667" xr:uid="{00000000-0005-0000-0000-00004B740000}"/>
    <cellStyle name="Porcentagem 8 2 2 3 2 6" xfId="7975" xr:uid="{00000000-0005-0000-0000-00004C740000}"/>
    <cellStyle name="Porcentagem 8 2 2 3 2 7" xfId="9978" xr:uid="{00000000-0005-0000-0000-00004D740000}"/>
    <cellStyle name="Porcentagem 8 2 2 3 3" xfId="825" xr:uid="{00000000-0005-0000-0000-00004E740000}"/>
    <cellStyle name="Porcentagem 8 2 2 3 3 2" xfId="2074" xr:uid="{00000000-0005-0000-0000-00004F740000}"/>
    <cellStyle name="Porcentagem 8 2 2 3 3 2 2" xfId="7984" xr:uid="{00000000-0005-0000-0000-000050740000}"/>
    <cellStyle name="Porcentagem 8 2 2 3 3 2 3" xfId="11228" xr:uid="{00000000-0005-0000-0000-000051740000}"/>
    <cellStyle name="Porcentagem 8 2 2 3 3 3" xfId="3555" xr:uid="{00000000-0005-0000-0000-000052740000}"/>
    <cellStyle name="Porcentagem 8 2 2 3 3 3 2" xfId="7985" xr:uid="{00000000-0005-0000-0000-000053740000}"/>
    <cellStyle name="Porcentagem 8 2 2 3 3 3 3" xfId="12709" xr:uid="{00000000-0005-0000-0000-000054740000}"/>
    <cellStyle name="Porcentagem 8 2 2 3 3 4" xfId="1515" xr:uid="{00000000-0005-0000-0000-000055740000}"/>
    <cellStyle name="Porcentagem 8 2 2 3 3 4 2" xfId="7986" xr:uid="{00000000-0005-0000-0000-000056740000}"/>
    <cellStyle name="Porcentagem 8 2 2 3 3 4 3" xfId="10669" xr:uid="{00000000-0005-0000-0000-000057740000}"/>
    <cellStyle name="Porcentagem 8 2 2 3 3 5" xfId="7983" xr:uid="{00000000-0005-0000-0000-000058740000}"/>
    <cellStyle name="Porcentagem 8 2 2 3 3 6" xfId="9980" xr:uid="{00000000-0005-0000-0000-000059740000}"/>
    <cellStyle name="Porcentagem 8 2 2 3 4" xfId="2071" xr:uid="{00000000-0005-0000-0000-00005A740000}"/>
    <cellStyle name="Porcentagem 8 2 2 3 4 2" xfId="7987" xr:uid="{00000000-0005-0000-0000-00005B740000}"/>
    <cellStyle name="Porcentagem 8 2 2 3 4 3" xfId="11225" xr:uid="{00000000-0005-0000-0000-00005C740000}"/>
    <cellStyle name="Porcentagem 8 2 2 3 5" xfId="3552" xr:uid="{00000000-0005-0000-0000-00005D740000}"/>
    <cellStyle name="Porcentagem 8 2 2 3 5 2" xfId="7988" xr:uid="{00000000-0005-0000-0000-00005E740000}"/>
    <cellStyle name="Porcentagem 8 2 2 3 5 3" xfId="12706" xr:uid="{00000000-0005-0000-0000-00005F740000}"/>
    <cellStyle name="Porcentagem 8 2 2 3 6" xfId="1512" xr:uid="{00000000-0005-0000-0000-000060740000}"/>
    <cellStyle name="Porcentagem 8 2 2 3 6 2" xfId="7989" xr:uid="{00000000-0005-0000-0000-000061740000}"/>
    <cellStyle name="Porcentagem 8 2 2 3 6 3" xfId="10666" xr:uid="{00000000-0005-0000-0000-000062740000}"/>
    <cellStyle name="Porcentagem 8 2 2 3 7" xfId="7974" xr:uid="{00000000-0005-0000-0000-000063740000}"/>
    <cellStyle name="Porcentagem 8 2 2 3 8" xfId="9977" xr:uid="{00000000-0005-0000-0000-000064740000}"/>
    <cellStyle name="Porcentagem 8 2 2 4" xfId="826" xr:uid="{00000000-0005-0000-0000-000065740000}"/>
    <cellStyle name="Porcentagem 8 2 2 4 2" xfId="827" xr:uid="{00000000-0005-0000-0000-000066740000}"/>
    <cellStyle name="Porcentagem 8 2 2 4 2 2" xfId="2076" xr:uid="{00000000-0005-0000-0000-000067740000}"/>
    <cellStyle name="Porcentagem 8 2 2 4 2 2 2" xfId="7992" xr:uid="{00000000-0005-0000-0000-000068740000}"/>
    <cellStyle name="Porcentagem 8 2 2 4 2 2 3" xfId="11230" xr:uid="{00000000-0005-0000-0000-000069740000}"/>
    <cellStyle name="Porcentagem 8 2 2 4 2 3" xfId="3557" xr:uid="{00000000-0005-0000-0000-00006A740000}"/>
    <cellStyle name="Porcentagem 8 2 2 4 2 3 2" xfId="7993" xr:uid="{00000000-0005-0000-0000-00006B740000}"/>
    <cellStyle name="Porcentagem 8 2 2 4 2 3 3" xfId="12711" xr:uid="{00000000-0005-0000-0000-00006C740000}"/>
    <cellStyle name="Porcentagem 8 2 2 4 2 4" xfId="1517" xr:uid="{00000000-0005-0000-0000-00006D740000}"/>
    <cellStyle name="Porcentagem 8 2 2 4 2 4 2" xfId="7994" xr:uid="{00000000-0005-0000-0000-00006E740000}"/>
    <cellStyle name="Porcentagem 8 2 2 4 2 4 3" xfId="10671" xr:uid="{00000000-0005-0000-0000-00006F740000}"/>
    <cellStyle name="Porcentagem 8 2 2 4 2 5" xfId="7991" xr:uid="{00000000-0005-0000-0000-000070740000}"/>
    <cellStyle name="Porcentagem 8 2 2 4 2 6" xfId="9982" xr:uid="{00000000-0005-0000-0000-000071740000}"/>
    <cellStyle name="Porcentagem 8 2 2 4 3" xfId="2075" xr:uid="{00000000-0005-0000-0000-000072740000}"/>
    <cellStyle name="Porcentagem 8 2 2 4 3 2" xfId="7995" xr:uid="{00000000-0005-0000-0000-000073740000}"/>
    <cellStyle name="Porcentagem 8 2 2 4 3 3" xfId="11229" xr:uid="{00000000-0005-0000-0000-000074740000}"/>
    <cellStyle name="Porcentagem 8 2 2 4 4" xfId="3556" xr:uid="{00000000-0005-0000-0000-000075740000}"/>
    <cellStyle name="Porcentagem 8 2 2 4 4 2" xfId="7996" xr:uid="{00000000-0005-0000-0000-000076740000}"/>
    <cellStyle name="Porcentagem 8 2 2 4 4 3" xfId="12710" xr:uid="{00000000-0005-0000-0000-000077740000}"/>
    <cellStyle name="Porcentagem 8 2 2 4 5" xfId="1516" xr:uid="{00000000-0005-0000-0000-000078740000}"/>
    <cellStyle name="Porcentagem 8 2 2 4 5 2" xfId="7997" xr:uid="{00000000-0005-0000-0000-000079740000}"/>
    <cellStyle name="Porcentagem 8 2 2 4 5 3" xfId="10670" xr:uid="{00000000-0005-0000-0000-00007A740000}"/>
    <cellStyle name="Porcentagem 8 2 2 4 6" xfId="7990" xr:uid="{00000000-0005-0000-0000-00007B740000}"/>
    <cellStyle name="Porcentagem 8 2 2 4 7" xfId="9981" xr:uid="{00000000-0005-0000-0000-00007C740000}"/>
    <cellStyle name="Porcentagem 8 2 2 5" xfId="828" xr:uid="{00000000-0005-0000-0000-00007D740000}"/>
    <cellStyle name="Porcentagem 8 2 2 6" xfId="829" xr:uid="{00000000-0005-0000-0000-00007E740000}"/>
    <cellStyle name="Porcentagem 8 2 2 6 2" xfId="2077" xr:uid="{00000000-0005-0000-0000-00007F740000}"/>
    <cellStyle name="Porcentagem 8 2 2 6 2 2" xfId="7999" xr:uid="{00000000-0005-0000-0000-000080740000}"/>
    <cellStyle name="Porcentagem 8 2 2 6 2 3" xfId="11231" xr:uid="{00000000-0005-0000-0000-000081740000}"/>
    <cellStyle name="Porcentagem 8 2 2 6 3" xfId="3558" xr:uid="{00000000-0005-0000-0000-000082740000}"/>
    <cellStyle name="Porcentagem 8 2 2 6 3 2" xfId="8000" xr:uid="{00000000-0005-0000-0000-000083740000}"/>
    <cellStyle name="Porcentagem 8 2 2 6 3 3" xfId="12712" xr:uid="{00000000-0005-0000-0000-000084740000}"/>
    <cellStyle name="Porcentagem 8 2 2 6 4" xfId="1518" xr:uid="{00000000-0005-0000-0000-000085740000}"/>
    <cellStyle name="Porcentagem 8 2 2 6 4 2" xfId="8001" xr:uid="{00000000-0005-0000-0000-000086740000}"/>
    <cellStyle name="Porcentagem 8 2 2 6 4 3" xfId="10672" xr:uid="{00000000-0005-0000-0000-000087740000}"/>
    <cellStyle name="Porcentagem 8 2 2 6 5" xfId="7998" xr:uid="{00000000-0005-0000-0000-000088740000}"/>
    <cellStyle name="Porcentagem 8 2 2 6 6" xfId="9984" xr:uid="{00000000-0005-0000-0000-000089740000}"/>
    <cellStyle name="Porcentagem 8 2 2 7" xfId="830" xr:uid="{00000000-0005-0000-0000-00008A740000}"/>
    <cellStyle name="Porcentagem 8 2 2 8" xfId="1169" xr:uid="{00000000-0005-0000-0000-00008B740000}"/>
    <cellStyle name="Porcentagem 8 2 2 8 2" xfId="3895" xr:uid="{00000000-0005-0000-0000-00008C740000}"/>
    <cellStyle name="Porcentagem 8 2 2 8 2 2" xfId="8003" xr:uid="{00000000-0005-0000-0000-00008D740000}"/>
    <cellStyle name="Porcentagem 8 2 2 8 2 3" xfId="13049" xr:uid="{00000000-0005-0000-0000-00008E740000}"/>
    <cellStyle name="Porcentagem 8 2 2 8 3" xfId="2201" xr:uid="{00000000-0005-0000-0000-00008F740000}"/>
    <cellStyle name="Porcentagem 8 2 2 8 3 2" xfId="8004" xr:uid="{00000000-0005-0000-0000-000090740000}"/>
    <cellStyle name="Porcentagem 8 2 2 8 3 3" xfId="11355" xr:uid="{00000000-0005-0000-0000-000091740000}"/>
    <cellStyle name="Porcentagem 8 2 2 8 4" xfId="8002" xr:uid="{00000000-0005-0000-0000-000092740000}"/>
    <cellStyle name="Porcentagem 8 2 2 8 5" xfId="10323" xr:uid="{00000000-0005-0000-0000-000093740000}"/>
    <cellStyle name="Porcentagem 8 2 2 9" xfId="2066" xr:uid="{00000000-0005-0000-0000-000094740000}"/>
    <cellStyle name="Porcentagem 8 2 2 9 2" xfId="8005" xr:uid="{00000000-0005-0000-0000-000095740000}"/>
    <cellStyle name="Porcentagem 8 2 2 9 3" xfId="11220" xr:uid="{00000000-0005-0000-0000-000096740000}"/>
    <cellStyle name="Porcentagem 8 2 3" xfId="831" xr:uid="{00000000-0005-0000-0000-000097740000}"/>
    <cellStyle name="Porcentagem 8 2 3 2" xfId="832" xr:uid="{00000000-0005-0000-0000-000098740000}"/>
    <cellStyle name="Porcentagem 8 2 3 2 2" xfId="833" xr:uid="{00000000-0005-0000-0000-000099740000}"/>
    <cellStyle name="Porcentagem 8 2 3 2 2 2" xfId="2080" xr:uid="{00000000-0005-0000-0000-00009A740000}"/>
    <cellStyle name="Porcentagem 8 2 3 2 2 2 2" xfId="8009" xr:uid="{00000000-0005-0000-0000-00009B740000}"/>
    <cellStyle name="Porcentagem 8 2 3 2 2 2 3" xfId="11234" xr:uid="{00000000-0005-0000-0000-00009C740000}"/>
    <cellStyle name="Porcentagem 8 2 3 2 2 3" xfId="3560" xr:uid="{00000000-0005-0000-0000-00009D740000}"/>
    <cellStyle name="Porcentagem 8 2 3 2 2 3 2" xfId="8010" xr:uid="{00000000-0005-0000-0000-00009E740000}"/>
    <cellStyle name="Porcentagem 8 2 3 2 2 3 3" xfId="12714" xr:uid="{00000000-0005-0000-0000-00009F740000}"/>
    <cellStyle name="Porcentagem 8 2 3 2 2 4" xfId="1521" xr:uid="{00000000-0005-0000-0000-0000A0740000}"/>
    <cellStyle name="Porcentagem 8 2 3 2 2 4 2" xfId="8011" xr:uid="{00000000-0005-0000-0000-0000A1740000}"/>
    <cellStyle name="Porcentagem 8 2 3 2 2 4 3" xfId="10675" xr:uid="{00000000-0005-0000-0000-0000A2740000}"/>
    <cellStyle name="Porcentagem 8 2 3 2 2 5" xfId="8008" xr:uid="{00000000-0005-0000-0000-0000A3740000}"/>
    <cellStyle name="Porcentagem 8 2 3 2 2 6" xfId="9988" xr:uid="{00000000-0005-0000-0000-0000A4740000}"/>
    <cellStyle name="Porcentagem 8 2 3 2 3" xfId="2079" xr:uid="{00000000-0005-0000-0000-0000A5740000}"/>
    <cellStyle name="Porcentagem 8 2 3 2 3 2" xfId="8012" xr:uid="{00000000-0005-0000-0000-0000A6740000}"/>
    <cellStyle name="Porcentagem 8 2 3 2 3 3" xfId="11233" xr:uid="{00000000-0005-0000-0000-0000A7740000}"/>
    <cellStyle name="Porcentagem 8 2 3 2 4" xfId="3559" xr:uid="{00000000-0005-0000-0000-0000A8740000}"/>
    <cellStyle name="Porcentagem 8 2 3 2 4 2" xfId="8013" xr:uid="{00000000-0005-0000-0000-0000A9740000}"/>
    <cellStyle name="Porcentagem 8 2 3 2 4 3" xfId="12713" xr:uid="{00000000-0005-0000-0000-0000AA740000}"/>
    <cellStyle name="Porcentagem 8 2 3 2 5" xfId="1520" xr:uid="{00000000-0005-0000-0000-0000AB740000}"/>
    <cellStyle name="Porcentagem 8 2 3 2 5 2" xfId="8014" xr:uid="{00000000-0005-0000-0000-0000AC740000}"/>
    <cellStyle name="Porcentagem 8 2 3 2 5 3" xfId="10674" xr:uid="{00000000-0005-0000-0000-0000AD740000}"/>
    <cellStyle name="Porcentagem 8 2 3 2 6" xfId="8007" xr:uid="{00000000-0005-0000-0000-0000AE740000}"/>
    <cellStyle name="Porcentagem 8 2 3 2 7" xfId="9987" xr:uid="{00000000-0005-0000-0000-0000AF740000}"/>
    <cellStyle name="Porcentagem 8 2 3 3" xfId="834" xr:uid="{00000000-0005-0000-0000-0000B0740000}"/>
    <cellStyle name="Porcentagem 8 2 3 3 2" xfId="2081" xr:uid="{00000000-0005-0000-0000-0000B1740000}"/>
    <cellStyle name="Porcentagem 8 2 3 3 2 2" xfId="8016" xr:uid="{00000000-0005-0000-0000-0000B2740000}"/>
    <cellStyle name="Porcentagem 8 2 3 3 2 3" xfId="11235" xr:uid="{00000000-0005-0000-0000-0000B3740000}"/>
    <cellStyle name="Porcentagem 8 2 3 3 3" xfId="3561" xr:uid="{00000000-0005-0000-0000-0000B4740000}"/>
    <cellStyle name="Porcentagem 8 2 3 3 3 2" xfId="8017" xr:uid="{00000000-0005-0000-0000-0000B5740000}"/>
    <cellStyle name="Porcentagem 8 2 3 3 3 3" xfId="12715" xr:uid="{00000000-0005-0000-0000-0000B6740000}"/>
    <cellStyle name="Porcentagem 8 2 3 3 4" xfId="1522" xr:uid="{00000000-0005-0000-0000-0000B7740000}"/>
    <cellStyle name="Porcentagem 8 2 3 3 4 2" xfId="8018" xr:uid="{00000000-0005-0000-0000-0000B8740000}"/>
    <cellStyle name="Porcentagem 8 2 3 3 4 3" xfId="10676" xr:uid="{00000000-0005-0000-0000-0000B9740000}"/>
    <cellStyle name="Porcentagem 8 2 3 3 5" xfId="8015" xr:uid="{00000000-0005-0000-0000-0000BA740000}"/>
    <cellStyle name="Porcentagem 8 2 3 3 6" xfId="9989" xr:uid="{00000000-0005-0000-0000-0000BB740000}"/>
    <cellStyle name="Porcentagem 8 2 3 4" xfId="1170" xr:uid="{00000000-0005-0000-0000-0000BC740000}"/>
    <cellStyle name="Porcentagem 8 2 3 4 2" xfId="3910" xr:uid="{00000000-0005-0000-0000-0000BD740000}"/>
    <cellStyle name="Porcentagem 8 2 3 4 2 2" xfId="8020" xr:uid="{00000000-0005-0000-0000-0000BE740000}"/>
    <cellStyle name="Porcentagem 8 2 3 4 2 3" xfId="13064" xr:uid="{00000000-0005-0000-0000-0000BF740000}"/>
    <cellStyle name="Porcentagem 8 2 3 4 3" xfId="2216" xr:uid="{00000000-0005-0000-0000-0000C0740000}"/>
    <cellStyle name="Porcentagem 8 2 3 4 3 2" xfId="8021" xr:uid="{00000000-0005-0000-0000-0000C1740000}"/>
    <cellStyle name="Porcentagem 8 2 3 4 3 3" xfId="11370" xr:uid="{00000000-0005-0000-0000-0000C2740000}"/>
    <cellStyle name="Porcentagem 8 2 3 4 4" xfId="8019" xr:uid="{00000000-0005-0000-0000-0000C3740000}"/>
    <cellStyle name="Porcentagem 8 2 3 4 5" xfId="10324" xr:uid="{00000000-0005-0000-0000-0000C4740000}"/>
    <cellStyle name="Porcentagem 8 2 3 5" xfId="2078" xr:uid="{00000000-0005-0000-0000-0000C5740000}"/>
    <cellStyle name="Porcentagem 8 2 3 5 2" xfId="8022" xr:uid="{00000000-0005-0000-0000-0000C6740000}"/>
    <cellStyle name="Porcentagem 8 2 3 5 3" xfId="11232" xr:uid="{00000000-0005-0000-0000-0000C7740000}"/>
    <cellStyle name="Porcentagem 8 2 3 6" xfId="3225" xr:uid="{00000000-0005-0000-0000-0000C8740000}"/>
    <cellStyle name="Porcentagem 8 2 3 6 2" xfId="8023" xr:uid="{00000000-0005-0000-0000-0000C9740000}"/>
    <cellStyle name="Porcentagem 8 2 3 6 3" xfId="12379" xr:uid="{00000000-0005-0000-0000-0000CA740000}"/>
    <cellStyle name="Porcentagem 8 2 3 7" xfId="1519" xr:uid="{00000000-0005-0000-0000-0000CB740000}"/>
    <cellStyle name="Porcentagem 8 2 3 7 2" xfId="8024" xr:uid="{00000000-0005-0000-0000-0000CC740000}"/>
    <cellStyle name="Porcentagem 8 2 3 7 3" xfId="10673" xr:uid="{00000000-0005-0000-0000-0000CD740000}"/>
    <cellStyle name="Porcentagem 8 2 3 8" xfId="8006" xr:uid="{00000000-0005-0000-0000-0000CE740000}"/>
    <cellStyle name="Porcentagem 8 2 3 9" xfId="9986" xr:uid="{00000000-0005-0000-0000-0000CF740000}"/>
    <cellStyle name="Porcentagem 8 2 4" xfId="835" xr:uid="{00000000-0005-0000-0000-0000D0740000}"/>
    <cellStyle name="Porcentagem 8 2 5" xfId="836" xr:uid="{00000000-0005-0000-0000-0000D1740000}"/>
    <cellStyle name="Porcentagem 8 2 6" xfId="837" xr:uid="{00000000-0005-0000-0000-0000D2740000}"/>
    <cellStyle name="Porcentagem 8 2 7" xfId="1129" xr:uid="{00000000-0005-0000-0000-0000D3740000}"/>
    <cellStyle name="Porcentagem 8 2 8" xfId="1171" xr:uid="{00000000-0005-0000-0000-0000D4740000}"/>
    <cellStyle name="Porcentagem 8 2 8 2" xfId="3875" xr:uid="{00000000-0005-0000-0000-0000D5740000}"/>
    <cellStyle name="Porcentagem 8 2 8 2 2" xfId="8026" xr:uid="{00000000-0005-0000-0000-0000D6740000}"/>
    <cellStyle name="Porcentagem 8 2 8 2 3" xfId="13029" xr:uid="{00000000-0005-0000-0000-0000D7740000}"/>
    <cellStyle name="Porcentagem 8 2 8 3" xfId="2181" xr:uid="{00000000-0005-0000-0000-0000D8740000}"/>
    <cellStyle name="Porcentagem 8 2 8 3 2" xfId="8027" xr:uid="{00000000-0005-0000-0000-0000D9740000}"/>
    <cellStyle name="Porcentagem 8 2 8 3 3" xfId="11335" xr:uid="{00000000-0005-0000-0000-0000DA740000}"/>
    <cellStyle name="Porcentagem 8 2 8 4" xfId="8025" xr:uid="{00000000-0005-0000-0000-0000DB740000}"/>
    <cellStyle name="Porcentagem 8 2 8 5" xfId="10325" xr:uid="{00000000-0005-0000-0000-0000DC740000}"/>
    <cellStyle name="Porcentagem 8 2 9" xfId="1172" xr:uid="{00000000-0005-0000-0000-0000DD740000}"/>
    <cellStyle name="Porcentagem 8 2 9 2" xfId="3889" xr:uid="{00000000-0005-0000-0000-0000DE740000}"/>
    <cellStyle name="Porcentagem 8 2 9 2 2" xfId="8029" xr:uid="{00000000-0005-0000-0000-0000DF740000}"/>
    <cellStyle name="Porcentagem 8 2 9 2 3" xfId="13043" xr:uid="{00000000-0005-0000-0000-0000E0740000}"/>
    <cellStyle name="Porcentagem 8 2 9 3" xfId="2195" xr:uid="{00000000-0005-0000-0000-0000E1740000}"/>
    <cellStyle name="Porcentagem 8 2 9 3 2" xfId="8030" xr:uid="{00000000-0005-0000-0000-0000E2740000}"/>
    <cellStyle name="Porcentagem 8 2 9 3 3" xfId="11349" xr:uid="{00000000-0005-0000-0000-0000E3740000}"/>
    <cellStyle name="Porcentagem 8 2 9 4" xfId="8028" xr:uid="{00000000-0005-0000-0000-0000E4740000}"/>
    <cellStyle name="Porcentagem 8 2 9 5" xfId="10326" xr:uid="{00000000-0005-0000-0000-0000E5740000}"/>
    <cellStyle name="Porcentagem 8 3" xfId="838" xr:uid="{00000000-0005-0000-0000-0000E6740000}"/>
    <cellStyle name="Porcentagem 8 3 2" xfId="839" xr:uid="{00000000-0005-0000-0000-0000E7740000}"/>
    <cellStyle name="Porcentagem 8 3 3" xfId="840" xr:uid="{00000000-0005-0000-0000-0000E8740000}"/>
    <cellStyle name="Porcentagem 8 3 4" xfId="841" xr:uid="{00000000-0005-0000-0000-0000E9740000}"/>
    <cellStyle name="Porcentagem 8 4" xfId="842" xr:uid="{00000000-0005-0000-0000-0000EA740000}"/>
    <cellStyle name="Porcentagem 8 5" xfId="843" xr:uid="{00000000-0005-0000-0000-0000EB740000}"/>
    <cellStyle name="Porcentagem 8 6" xfId="844" xr:uid="{00000000-0005-0000-0000-0000EC740000}"/>
    <cellStyle name="Porcentagem 9" xfId="149" xr:uid="{00000000-0005-0000-0000-0000ED740000}"/>
    <cellStyle name="Porcentagem 9 2" xfId="845" xr:uid="{00000000-0005-0000-0000-0000EE740000}"/>
    <cellStyle name="Porcentagem 9 2 2" xfId="846" xr:uid="{00000000-0005-0000-0000-0000EF740000}"/>
    <cellStyle name="Porcentagem 9 2 2 2" xfId="8032" xr:uid="{00000000-0005-0000-0000-0000F0740000}"/>
    <cellStyle name="Porcentagem 9 2 3" xfId="847" xr:uid="{00000000-0005-0000-0000-0000F1740000}"/>
    <cellStyle name="Porcentagem 9 2 4" xfId="848" xr:uid="{00000000-0005-0000-0000-0000F2740000}"/>
    <cellStyle name="Porcentagem 9 2 5" xfId="8031" xr:uid="{00000000-0005-0000-0000-0000F3740000}"/>
    <cellStyle name="Porcentagem 9 3" xfId="849" xr:uid="{00000000-0005-0000-0000-0000F4740000}"/>
    <cellStyle name="Porcentagem 9 3 2" xfId="850" xr:uid="{00000000-0005-0000-0000-0000F5740000}"/>
    <cellStyle name="Porcentagem 9 3 3" xfId="851" xr:uid="{00000000-0005-0000-0000-0000F6740000}"/>
    <cellStyle name="Porcentagem 9 3 3 2" xfId="852" xr:uid="{00000000-0005-0000-0000-0000F7740000}"/>
    <cellStyle name="Porcentagem 9 3 3 2 2" xfId="2086" xr:uid="{00000000-0005-0000-0000-0000F8740000}"/>
    <cellStyle name="Porcentagem 9 3 3 2 2 2" xfId="8035" xr:uid="{00000000-0005-0000-0000-0000F9740000}"/>
    <cellStyle name="Porcentagem 9 3 3 2 2 3" xfId="11240" xr:uid="{00000000-0005-0000-0000-0000FA740000}"/>
    <cellStyle name="Porcentagem 9 3 3 2 3" xfId="3563" xr:uid="{00000000-0005-0000-0000-0000FB740000}"/>
    <cellStyle name="Porcentagem 9 3 3 2 3 2" xfId="8036" xr:uid="{00000000-0005-0000-0000-0000FC740000}"/>
    <cellStyle name="Porcentagem 9 3 3 2 3 3" xfId="12717" xr:uid="{00000000-0005-0000-0000-0000FD740000}"/>
    <cellStyle name="Porcentagem 9 3 3 2 4" xfId="1524" xr:uid="{00000000-0005-0000-0000-0000FE740000}"/>
    <cellStyle name="Porcentagem 9 3 3 2 4 2" xfId="8037" xr:uid="{00000000-0005-0000-0000-0000FF740000}"/>
    <cellStyle name="Porcentagem 9 3 3 2 4 3" xfId="10678" xr:uid="{00000000-0005-0000-0000-000000750000}"/>
    <cellStyle name="Porcentagem 9 3 3 2 5" xfId="8034" xr:uid="{00000000-0005-0000-0000-000001750000}"/>
    <cellStyle name="Porcentagem 9 3 3 2 6" xfId="10007" xr:uid="{00000000-0005-0000-0000-000002750000}"/>
    <cellStyle name="Porcentagem 9 3 3 3" xfId="2085" xr:uid="{00000000-0005-0000-0000-000003750000}"/>
    <cellStyle name="Porcentagem 9 3 3 3 2" xfId="8038" xr:uid="{00000000-0005-0000-0000-000004750000}"/>
    <cellStyle name="Porcentagem 9 3 3 3 3" xfId="11239" xr:uid="{00000000-0005-0000-0000-000005750000}"/>
    <cellStyle name="Porcentagem 9 3 3 4" xfId="3562" xr:uid="{00000000-0005-0000-0000-000006750000}"/>
    <cellStyle name="Porcentagem 9 3 3 4 2" xfId="8039" xr:uid="{00000000-0005-0000-0000-000007750000}"/>
    <cellStyle name="Porcentagem 9 3 3 4 3" xfId="12716" xr:uid="{00000000-0005-0000-0000-000008750000}"/>
    <cellStyle name="Porcentagem 9 3 3 5" xfId="1523" xr:uid="{00000000-0005-0000-0000-000009750000}"/>
    <cellStyle name="Porcentagem 9 3 3 5 2" xfId="8040" xr:uid="{00000000-0005-0000-0000-00000A750000}"/>
    <cellStyle name="Porcentagem 9 3 3 5 3" xfId="10677" xr:uid="{00000000-0005-0000-0000-00000B750000}"/>
    <cellStyle name="Porcentagem 9 3 3 6" xfId="8033" xr:uid="{00000000-0005-0000-0000-00000C750000}"/>
    <cellStyle name="Porcentagem 9 3 3 7" xfId="10006" xr:uid="{00000000-0005-0000-0000-00000D750000}"/>
    <cellStyle name="Porcentagem 9 3 4" xfId="853" xr:uid="{00000000-0005-0000-0000-00000E750000}"/>
    <cellStyle name="Porcentagem 9 3 4 2" xfId="2087" xr:uid="{00000000-0005-0000-0000-00000F750000}"/>
    <cellStyle name="Porcentagem 9 3 4 2 2" xfId="8042" xr:uid="{00000000-0005-0000-0000-000010750000}"/>
    <cellStyle name="Porcentagem 9 3 4 2 3" xfId="11241" xr:uid="{00000000-0005-0000-0000-000011750000}"/>
    <cellStyle name="Porcentagem 9 3 4 3" xfId="3564" xr:uid="{00000000-0005-0000-0000-000012750000}"/>
    <cellStyle name="Porcentagem 9 3 4 3 2" xfId="8043" xr:uid="{00000000-0005-0000-0000-000013750000}"/>
    <cellStyle name="Porcentagem 9 3 4 3 3" xfId="12718" xr:uid="{00000000-0005-0000-0000-000014750000}"/>
    <cellStyle name="Porcentagem 9 3 4 4" xfId="1525" xr:uid="{00000000-0005-0000-0000-000015750000}"/>
    <cellStyle name="Porcentagem 9 3 4 4 2" xfId="8044" xr:uid="{00000000-0005-0000-0000-000016750000}"/>
    <cellStyle name="Porcentagem 9 3 4 4 3" xfId="10679" xr:uid="{00000000-0005-0000-0000-000017750000}"/>
    <cellStyle name="Porcentagem 9 3 4 5" xfId="8041" xr:uid="{00000000-0005-0000-0000-000018750000}"/>
    <cellStyle name="Porcentagem 9 3 4 6" xfId="10008" xr:uid="{00000000-0005-0000-0000-000019750000}"/>
    <cellStyle name="Porcentagem 9 3 5" xfId="854" xr:uid="{00000000-0005-0000-0000-00001A750000}"/>
    <cellStyle name="Porcentagem 9 3 6" xfId="1130" xr:uid="{00000000-0005-0000-0000-00001B750000}"/>
    <cellStyle name="Porcentagem 9 3 6 2" xfId="2088" xr:uid="{00000000-0005-0000-0000-00001C750000}"/>
    <cellStyle name="Porcentagem 9 3 6 2 2" xfId="8046" xr:uid="{00000000-0005-0000-0000-00001D750000}"/>
    <cellStyle name="Porcentagem 9 3 6 2 3" xfId="11242" xr:uid="{00000000-0005-0000-0000-00001E750000}"/>
    <cellStyle name="Porcentagem 9 3 6 3" xfId="3565" xr:uid="{00000000-0005-0000-0000-00001F750000}"/>
    <cellStyle name="Porcentagem 9 3 6 3 2" xfId="8047" xr:uid="{00000000-0005-0000-0000-000020750000}"/>
    <cellStyle name="Porcentagem 9 3 6 3 3" xfId="12719" xr:uid="{00000000-0005-0000-0000-000021750000}"/>
    <cellStyle name="Porcentagem 9 3 6 4" xfId="1526" xr:uid="{00000000-0005-0000-0000-000022750000}"/>
    <cellStyle name="Porcentagem 9 3 6 4 2" xfId="8048" xr:uid="{00000000-0005-0000-0000-000023750000}"/>
    <cellStyle name="Porcentagem 9 3 6 4 3" xfId="10680" xr:uid="{00000000-0005-0000-0000-000024750000}"/>
    <cellStyle name="Porcentagem 9 3 6 5" xfId="8045" xr:uid="{00000000-0005-0000-0000-000025750000}"/>
    <cellStyle name="Porcentagem 9 3 6 6" xfId="10284" xr:uid="{00000000-0005-0000-0000-000026750000}"/>
    <cellStyle name="Porcentagem 9 3 7" xfId="10004" xr:uid="{00000000-0005-0000-0000-000027750000}"/>
    <cellStyle name="Porcentagem 9 4" xfId="855" xr:uid="{00000000-0005-0000-0000-000028750000}"/>
    <cellStyle name="Porcentagem 9 5" xfId="856" xr:uid="{00000000-0005-0000-0000-000029750000}"/>
    <cellStyle name="Porcentagem 9 6" xfId="857" xr:uid="{00000000-0005-0000-0000-00002A750000}"/>
    <cellStyle name="Porcentagem 9 7" xfId="1708" xr:uid="{00000000-0005-0000-0000-00002B750000}"/>
    <cellStyle name="Porcentagem 9 7 2" xfId="8049" xr:uid="{00000000-0005-0000-0000-00002C750000}"/>
    <cellStyle name="Porcentagem 9 7 3" xfId="10862" xr:uid="{00000000-0005-0000-0000-00002D750000}"/>
    <cellStyle name="Porcentagem 9 8" xfId="3227" xr:uid="{00000000-0005-0000-0000-00002E750000}"/>
    <cellStyle name="Porcentagem 9 8 2" xfId="8050" xr:uid="{00000000-0005-0000-0000-00002F750000}"/>
    <cellStyle name="Porcentagem 9 8 3" xfId="12381" xr:uid="{00000000-0005-0000-0000-000030750000}"/>
    <cellStyle name="Saída 10" xfId="9146" xr:uid="{00000000-0005-0000-0000-000031750000}"/>
    <cellStyle name="Saída 10 2" xfId="18277" xr:uid="{00000000-0005-0000-0000-000032750000}"/>
    <cellStyle name="Saída 10 3" xfId="25263" xr:uid="{00000000-0005-0000-0000-000033750000}"/>
    <cellStyle name="Saída 10 4" xfId="25491" xr:uid="{00000000-0005-0000-0000-000034750000}"/>
    <cellStyle name="Saída 10 5" xfId="35567" xr:uid="{00000000-0005-0000-0000-000035750000}"/>
    <cellStyle name="Saída 10 6" xfId="38481" xr:uid="{00000000-0005-0000-0000-000036750000}"/>
    <cellStyle name="Saída 11" xfId="9147" xr:uid="{00000000-0005-0000-0000-000037750000}"/>
    <cellStyle name="Saída 11 2" xfId="18278" xr:uid="{00000000-0005-0000-0000-000038750000}"/>
    <cellStyle name="Saída 11 3" xfId="25264" xr:uid="{00000000-0005-0000-0000-000039750000}"/>
    <cellStyle name="Saída 11 4" xfId="9942" xr:uid="{00000000-0005-0000-0000-00003A750000}"/>
    <cellStyle name="Saída 11 5" xfId="35568" xr:uid="{00000000-0005-0000-0000-00003B750000}"/>
    <cellStyle name="Saída 11 6" xfId="38482" xr:uid="{00000000-0005-0000-0000-00003C750000}"/>
    <cellStyle name="Saída 2" xfId="150" xr:uid="{00000000-0005-0000-0000-00003D750000}"/>
    <cellStyle name="Saída 2 10" xfId="22701" xr:uid="{00000000-0005-0000-0000-00003E750000}"/>
    <cellStyle name="Saída 2 11" xfId="21310" xr:uid="{00000000-0005-0000-0000-00003F750000}"/>
    <cellStyle name="Saída 2 12" xfId="26549" xr:uid="{00000000-0005-0000-0000-000040750000}"/>
    <cellStyle name="Saída 2 13" xfId="18352" xr:uid="{00000000-0005-0000-0000-000041750000}"/>
    <cellStyle name="Saída 2 2" xfId="858" xr:uid="{00000000-0005-0000-0000-000042750000}"/>
    <cellStyle name="Saída 2 2 10" xfId="2440" xr:uid="{00000000-0005-0000-0000-000043750000}"/>
    <cellStyle name="Saída 2 2 10 2" xfId="11594" xr:uid="{00000000-0005-0000-0000-000044750000}"/>
    <cellStyle name="Saída 2 2 10 3" xfId="18597" xr:uid="{00000000-0005-0000-0000-000045750000}"/>
    <cellStyle name="Saída 2 2 10 4" xfId="23142" xr:uid="{00000000-0005-0000-0000-000046750000}"/>
    <cellStyle name="Saída 2 2 10 5" xfId="15526" xr:uid="{00000000-0005-0000-0000-000047750000}"/>
    <cellStyle name="Saída 2 2 10 6" xfId="30111" xr:uid="{00000000-0005-0000-0000-000048750000}"/>
    <cellStyle name="Saída 2 2 10 7" xfId="34088" xr:uid="{00000000-0005-0000-0000-000049750000}"/>
    <cellStyle name="Saída 2 2 10 8" xfId="37650" xr:uid="{00000000-0005-0000-0000-00004A750000}"/>
    <cellStyle name="Saída 2 2 11" xfId="3081" xr:uid="{00000000-0005-0000-0000-00004B750000}"/>
    <cellStyle name="Saída 2 2 11 2" xfId="12235" xr:uid="{00000000-0005-0000-0000-00004C750000}"/>
    <cellStyle name="Saída 2 2 11 3" xfId="19238" xr:uid="{00000000-0005-0000-0000-00004D750000}"/>
    <cellStyle name="Saída 2 2 11 4" xfId="19477" xr:uid="{00000000-0005-0000-0000-00004E750000}"/>
    <cellStyle name="Saída 2 2 11 5" xfId="25403" xr:uid="{00000000-0005-0000-0000-00004F750000}"/>
    <cellStyle name="Saída 2 2 11 6" xfId="19644" xr:uid="{00000000-0005-0000-0000-000050750000}"/>
    <cellStyle name="Saída 2 2 11 7" xfId="31113" xr:uid="{00000000-0005-0000-0000-000051750000}"/>
    <cellStyle name="Saída 2 2 11 8" xfId="35002" xr:uid="{00000000-0005-0000-0000-000052750000}"/>
    <cellStyle name="Saída 2 2 12" xfId="3020" xr:uid="{00000000-0005-0000-0000-000053750000}"/>
    <cellStyle name="Saída 2 2 12 2" xfId="12174" xr:uid="{00000000-0005-0000-0000-000054750000}"/>
    <cellStyle name="Saída 2 2 12 3" xfId="19177" xr:uid="{00000000-0005-0000-0000-000055750000}"/>
    <cellStyle name="Saída 2 2 12 4" xfId="18340" xr:uid="{00000000-0005-0000-0000-000056750000}"/>
    <cellStyle name="Saída 2 2 12 5" xfId="26399" xr:uid="{00000000-0005-0000-0000-000057750000}"/>
    <cellStyle name="Saída 2 2 12 6" xfId="19543" xr:uid="{00000000-0005-0000-0000-000058750000}"/>
    <cellStyle name="Saída 2 2 12 7" xfId="29736" xr:uid="{00000000-0005-0000-0000-000059750000}"/>
    <cellStyle name="Saída 2 2 12 8" xfId="31832" xr:uid="{00000000-0005-0000-0000-00005A750000}"/>
    <cellStyle name="Saída 2 2 13" xfId="4277" xr:uid="{00000000-0005-0000-0000-00005B750000}"/>
    <cellStyle name="Saída 2 2 13 2" xfId="13431" xr:uid="{00000000-0005-0000-0000-00005C750000}"/>
    <cellStyle name="Saída 2 2 13 3" xfId="20429" xr:uid="{00000000-0005-0000-0000-00005D750000}"/>
    <cellStyle name="Saída 2 2 13 4" xfId="27688" xr:uid="{00000000-0005-0000-0000-00005E750000}"/>
    <cellStyle name="Saída 2 2 13 5" xfId="25229" xr:uid="{00000000-0005-0000-0000-00005F750000}"/>
    <cellStyle name="Saída 2 2 13 6" xfId="25598" xr:uid="{00000000-0005-0000-0000-000060750000}"/>
    <cellStyle name="Saída 2 2 13 7" xfId="31707" xr:uid="{00000000-0005-0000-0000-000061750000}"/>
    <cellStyle name="Saída 2 2 13 8" xfId="35387" xr:uid="{00000000-0005-0000-0000-000062750000}"/>
    <cellStyle name="Saída 2 2 14" xfId="4552" xr:uid="{00000000-0005-0000-0000-000063750000}"/>
    <cellStyle name="Saída 2 2 14 2" xfId="13706" xr:uid="{00000000-0005-0000-0000-000064750000}"/>
    <cellStyle name="Saída 2 2 14 3" xfId="20704" xr:uid="{00000000-0005-0000-0000-000065750000}"/>
    <cellStyle name="Saída 2 2 14 4" xfId="24238" xr:uid="{00000000-0005-0000-0000-000066750000}"/>
    <cellStyle name="Saída 2 2 14 5" xfId="26716" xr:uid="{00000000-0005-0000-0000-000067750000}"/>
    <cellStyle name="Saída 2 2 14 6" xfId="19737" xr:uid="{00000000-0005-0000-0000-000068750000}"/>
    <cellStyle name="Saída 2 2 14 7" xfId="32238" xr:uid="{00000000-0005-0000-0000-000069750000}"/>
    <cellStyle name="Saída 2 2 14 8" xfId="35913" xr:uid="{00000000-0005-0000-0000-00006A750000}"/>
    <cellStyle name="Saída 2 2 15" xfId="10013" xr:uid="{00000000-0005-0000-0000-00006B750000}"/>
    <cellStyle name="Saída 2 2 16" xfId="17461" xr:uid="{00000000-0005-0000-0000-00006C750000}"/>
    <cellStyle name="Saída 2 2 17" xfId="29062" xr:uid="{00000000-0005-0000-0000-00006D750000}"/>
    <cellStyle name="Saída 2 2 18" xfId="22689" xr:uid="{00000000-0005-0000-0000-00006E750000}"/>
    <cellStyle name="Saída 2 2 19" xfId="31352" xr:uid="{00000000-0005-0000-0000-00006F750000}"/>
    <cellStyle name="Saída 2 2 2" xfId="859" xr:uid="{00000000-0005-0000-0000-000070750000}"/>
    <cellStyle name="Saída 2 2 2 10" xfId="2833" xr:uid="{00000000-0005-0000-0000-000071750000}"/>
    <cellStyle name="Saída 2 2 2 10 2" xfId="11987" xr:uid="{00000000-0005-0000-0000-000072750000}"/>
    <cellStyle name="Saída 2 2 2 10 3" xfId="18990" xr:uid="{00000000-0005-0000-0000-000073750000}"/>
    <cellStyle name="Saída 2 2 2 10 4" xfId="23995" xr:uid="{00000000-0005-0000-0000-000074750000}"/>
    <cellStyle name="Saída 2 2 2 10 5" xfId="26361" xr:uid="{00000000-0005-0000-0000-000075750000}"/>
    <cellStyle name="Saída 2 2 2 10 6" xfId="29914" xr:uid="{00000000-0005-0000-0000-000076750000}"/>
    <cellStyle name="Saída 2 2 2 10 7" xfId="33886" xr:uid="{00000000-0005-0000-0000-000077750000}"/>
    <cellStyle name="Saída 2 2 2 10 8" xfId="37448" xr:uid="{00000000-0005-0000-0000-000078750000}"/>
    <cellStyle name="Saída 2 2 2 11" xfId="2864" xr:uid="{00000000-0005-0000-0000-000079750000}"/>
    <cellStyle name="Saída 2 2 2 11 2" xfId="12018" xr:uid="{00000000-0005-0000-0000-00007A750000}"/>
    <cellStyle name="Saída 2 2 2 11 3" xfId="19021" xr:uid="{00000000-0005-0000-0000-00007B750000}"/>
    <cellStyle name="Saída 2 2 2 11 4" xfId="17749" xr:uid="{00000000-0005-0000-0000-00007C750000}"/>
    <cellStyle name="Saída 2 2 2 11 5" xfId="18024" xr:uid="{00000000-0005-0000-0000-00007D750000}"/>
    <cellStyle name="Saída 2 2 2 11 6" xfId="29886" xr:uid="{00000000-0005-0000-0000-00007E750000}"/>
    <cellStyle name="Saída 2 2 2 11 7" xfId="33871" xr:uid="{00000000-0005-0000-0000-00007F750000}"/>
    <cellStyle name="Saída 2 2 2 11 8" xfId="37433" xr:uid="{00000000-0005-0000-0000-000080750000}"/>
    <cellStyle name="Saída 2 2 2 12" xfId="10014" xr:uid="{00000000-0005-0000-0000-000081750000}"/>
    <cellStyle name="Saída 2 2 2 13" xfId="10175" xr:uid="{00000000-0005-0000-0000-000082750000}"/>
    <cellStyle name="Saída 2 2 2 14" xfId="17871" xr:uid="{00000000-0005-0000-0000-000083750000}"/>
    <cellStyle name="Saída 2 2 2 15" xfId="24150" xr:uid="{00000000-0005-0000-0000-000084750000}"/>
    <cellStyle name="Saída 2 2 2 16" xfId="31357" xr:uid="{00000000-0005-0000-0000-000085750000}"/>
    <cellStyle name="Saída 2 2 2 17" xfId="35116" xr:uid="{00000000-0005-0000-0000-000086750000}"/>
    <cellStyle name="Saída 2 2 2 18" xfId="38431" xr:uid="{00000000-0005-0000-0000-000087750000}"/>
    <cellStyle name="Saída 2 2 2 2" xfId="2285" xr:uid="{00000000-0005-0000-0000-000088750000}"/>
    <cellStyle name="Saída 2 2 2 2 10" xfId="17892" xr:uid="{00000000-0005-0000-0000-000089750000}"/>
    <cellStyle name="Saída 2 2 2 2 11" xfId="25927" xr:uid="{00000000-0005-0000-0000-00008A750000}"/>
    <cellStyle name="Saída 2 2 2 2 12" xfId="34160" xr:uid="{00000000-0005-0000-0000-00008B750000}"/>
    <cellStyle name="Saída 2 2 2 2 13" xfId="37722" xr:uid="{00000000-0005-0000-0000-00008C750000}"/>
    <cellStyle name="Saída 2 2 2 2 2" xfId="2685" xr:uid="{00000000-0005-0000-0000-00008D750000}"/>
    <cellStyle name="Saída 2 2 2 2 2 2" xfId="11839" xr:uid="{00000000-0005-0000-0000-00008E750000}"/>
    <cellStyle name="Saída 2 2 2 2 2 3" xfId="18842" xr:uid="{00000000-0005-0000-0000-00008F750000}"/>
    <cellStyle name="Saída 2 2 2 2 2 4" xfId="28424" xr:uid="{00000000-0005-0000-0000-000090750000}"/>
    <cellStyle name="Saída 2 2 2 2 2 5" xfId="24562" xr:uid="{00000000-0005-0000-0000-000091750000}"/>
    <cellStyle name="Saída 2 2 2 2 2 6" xfId="29416" xr:uid="{00000000-0005-0000-0000-000092750000}"/>
    <cellStyle name="Saída 2 2 2 2 2 7" xfId="25432" xr:uid="{00000000-0005-0000-0000-000093750000}"/>
    <cellStyle name="Saída 2 2 2 2 2 8" xfId="33633" xr:uid="{00000000-0005-0000-0000-000094750000}"/>
    <cellStyle name="Saída 2 2 2 2 3" xfId="3967" xr:uid="{00000000-0005-0000-0000-000095750000}"/>
    <cellStyle name="Saída 2 2 2 2 3 2" xfId="13121" xr:uid="{00000000-0005-0000-0000-000096750000}"/>
    <cellStyle name="Saída 2 2 2 2 3 3" xfId="20119" xr:uid="{00000000-0005-0000-0000-000097750000}"/>
    <cellStyle name="Saída 2 2 2 2 3 4" xfId="17153" xr:uid="{00000000-0005-0000-0000-000098750000}"/>
    <cellStyle name="Saída 2 2 2 2 3 5" xfId="22446" xr:uid="{00000000-0005-0000-0000-000099750000}"/>
    <cellStyle name="Saída 2 2 2 2 3 6" xfId="17521" xr:uid="{00000000-0005-0000-0000-00009A750000}"/>
    <cellStyle name="Saída 2 2 2 2 3 7" xfId="22973" xr:uid="{00000000-0005-0000-0000-00009B750000}"/>
    <cellStyle name="Saída 2 2 2 2 3 8" xfId="31803" xr:uid="{00000000-0005-0000-0000-00009C750000}"/>
    <cellStyle name="Saída 2 2 2 2 4" xfId="4405" xr:uid="{00000000-0005-0000-0000-00009D750000}"/>
    <cellStyle name="Saída 2 2 2 2 4 2" xfId="13559" xr:uid="{00000000-0005-0000-0000-00009E750000}"/>
    <cellStyle name="Saída 2 2 2 2 4 3" xfId="20557" xr:uid="{00000000-0005-0000-0000-00009F750000}"/>
    <cellStyle name="Saída 2 2 2 2 4 4" xfId="24234" xr:uid="{00000000-0005-0000-0000-0000A0750000}"/>
    <cellStyle name="Saída 2 2 2 2 4 5" xfId="29225" xr:uid="{00000000-0005-0000-0000-0000A1750000}"/>
    <cellStyle name="Saída 2 2 2 2 4 6" xfId="17712" xr:uid="{00000000-0005-0000-0000-0000A2750000}"/>
    <cellStyle name="Saída 2 2 2 2 4 7" xfId="31744" xr:uid="{00000000-0005-0000-0000-0000A3750000}"/>
    <cellStyle name="Saída 2 2 2 2 4 8" xfId="35424" xr:uid="{00000000-0005-0000-0000-0000A4750000}"/>
    <cellStyle name="Saída 2 2 2 2 5" xfId="4659" xr:uid="{00000000-0005-0000-0000-0000A5750000}"/>
    <cellStyle name="Saída 2 2 2 2 5 2" xfId="13813" xr:uid="{00000000-0005-0000-0000-0000A6750000}"/>
    <cellStyle name="Saída 2 2 2 2 5 3" xfId="20811" xr:uid="{00000000-0005-0000-0000-0000A7750000}"/>
    <cellStyle name="Saída 2 2 2 2 5 4" xfId="24775" xr:uid="{00000000-0005-0000-0000-0000A8750000}"/>
    <cellStyle name="Saída 2 2 2 2 5 5" xfId="29532" xr:uid="{00000000-0005-0000-0000-0000A9750000}"/>
    <cellStyle name="Saída 2 2 2 2 5 6" xfId="17486" xr:uid="{00000000-0005-0000-0000-0000AA750000}"/>
    <cellStyle name="Saída 2 2 2 2 5 7" xfId="32193" xr:uid="{00000000-0005-0000-0000-0000AB750000}"/>
    <cellStyle name="Saída 2 2 2 2 5 8" xfId="35868" xr:uid="{00000000-0005-0000-0000-0000AC750000}"/>
    <cellStyle name="Saída 2 2 2 2 6" xfId="4905" xr:uid="{00000000-0005-0000-0000-0000AD750000}"/>
    <cellStyle name="Saída 2 2 2 2 6 2" xfId="14059" xr:uid="{00000000-0005-0000-0000-0000AE750000}"/>
    <cellStyle name="Saída 2 2 2 2 6 3" xfId="21057" xr:uid="{00000000-0005-0000-0000-0000AF750000}"/>
    <cellStyle name="Saída 2 2 2 2 6 4" xfId="24809" xr:uid="{00000000-0005-0000-0000-0000B0750000}"/>
    <cellStyle name="Saída 2 2 2 2 6 5" xfId="17369" xr:uid="{00000000-0005-0000-0000-0000B1750000}"/>
    <cellStyle name="Saída 2 2 2 2 6 6" xfId="31951" xr:uid="{00000000-0005-0000-0000-0000B2750000}"/>
    <cellStyle name="Saída 2 2 2 2 6 7" xfId="35629" xr:uid="{00000000-0005-0000-0000-0000B3750000}"/>
    <cellStyle name="Saída 2 2 2 2 6 8" xfId="38540" xr:uid="{00000000-0005-0000-0000-0000B4750000}"/>
    <cellStyle name="Saída 2 2 2 2 7" xfId="11439" xr:uid="{00000000-0005-0000-0000-0000B5750000}"/>
    <cellStyle name="Saída 2 2 2 2 8" xfId="18442" xr:uid="{00000000-0005-0000-0000-0000B6750000}"/>
    <cellStyle name="Saída 2 2 2 2 9" xfId="23141" xr:uid="{00000000-0005-0000-0000-0000B7750000}"/>
    <cellStyle name="Saída 2 2 2 3" xfId="1807" xr:uid="{00000000-0005-0000-0000-0000B8750000}"/>
    <cellStyle name="Saída 2 2 2 3 10" xfId="22555" xr:uid="{00000000-0005-0000-0000-0000B9750000}"/>
    <cellStyle name="Saída 2 2 2 3 11" xfId="29369" xr:uid="{00000000-0005-0000-0000-0000BA750000}"/>
    <cellStyle name="Saída 2 2 2 3 12" xfId="34855" xr:uid="{00000000-0005-0000-0000-0000BB750000}"/>
    <cellStyle name="Saída 2 2 2 3 13" xfId="38352" xr:uid="{00000000-0005-0000-0000-0000BC750000}"/>
    <cellStyle name="Saída 2 2 2 3 2" xfId="2551" xr:uid="{00000000-0005-0000-0000-0000BD750000}"/>
    <cellStyle name="Saída 2 2 2 3 2 2" xfId="11705" xr:uid="{00000000-0005-0000-0000-0000BE750000}"/>
    <cellStyle name="Saída 2 2 2 3 2 3" xfId="18708" xr:uid="{00000000-0005-0000-0000-0000BF750000}"/>
    <cellStyle name="Saída 2 2 2 3 2 4" xfId="9614" xr:uid="{00000000-0005-0000-0000-0000C0750000}"/>
    <cellStyle name="Saída 2 2 2 3 2 5" xfId="9207" xr:uid="{00000000-0005-0000-0000-0000C1750000}"/>
    <cellStyle name="Saída 2 2 2 3 2 6" xfId="26513" xr:uid="{00000000-0005-0000-0000-0000C2750000}"/>
    <cellStyle name="Saída 2 2 2 3 2 7" xfId="31088" xr:uid="{00000000-0005-0000-0000-0000C3750000}"/>
    <cellStyle name="Saída 2 2 2 3 2 8" xfId="31318" xr:uid="{00000000-0005-0000-0000-0000C4750000}"/>
    <cellStyle name="Saída 2 2 2 3 3" xfId="3725" xr:uid="{00000000-0005-0000-0000-0000C5750000}"/>
    <cellStyle name="Saída 2 2 2 3 3 2" xfId="12879" xr:uid="{00000000-0005-0000-0000-0000C6750000}"/>
    <cellStyle name="Saída 2 2 2 3 3 3" xfId="19878" xr:uid="{00000000-0005-0000-0000-0000C7750000}"/>
    <cellStyle name="Saída 2 2 2 3 3 4" xfId="27967" xr:uid="{00000000-0005-0000-0000-0000C8750000}"/>
    <cellStyle name="Saída 2 2 2 3 3 5" xfId="23312" xr:uid="{00000000-0005-0000-0000-0000C9750000}"/>
    <cellStyle name="Saída 2 2 2 3 3 6" xfId="25891" xr:uid="{00000000-0005-0000-0000-0000CA750000}"/>
    <cellStyle name="Saída 2 2 2 3 3 7" xfId="29174" xr:uid="{00000000-0005-0000-0000-0000CB750000}"/>
    <cellStyle name="Saída 2 2 2 3 3 8" xfId="35009" xr:uid="{00000000-0005-0000-0000-0000CC750000}"/>
    <cellStyle name="Saída 2 2 2 3 4" xfId="4229" xr:uid="{00000000-0005-0000-0000-0000CD750000}"/>
    <cellStyle name="Saída 2 2 2 3 4 2" xfId="13383" xr:uid="{00000000-0005-0000-0000-0000CE750000}"/>
    <cellStyle name="Saída 2 2 2 3 4 3" xfId="20381" xr:uid="{00000000-0005-0000-0000-0000CF750000}"/>
    <cellStyle name="Saída 2 2 2 3 4 4" xfId="18041" xr:uid="{00000000-0005-0000-0000-0000D0750000}"/>
    <cellStyle name="Saída 2 2 2 3 4 5" xfId="25039" xr:uid="{00000000-0005-0000-0000-0000D1750000}"/>
    <cellStyle name="Saída 2 2 2 3 4 6" xfId="18263" xr:uid="{00000000-0005-0000-0000-0000D2750000}"/>
    <cellStyle name="Saída 2 2 2 3 4 7" xfId="29694" xr:uid="{00000000-0005-0000-0000-0000D3750000}"/>
    <cellStyle name="Saída 2 2 2 3 4 8" xfId="29668" xr:uid="{00000000-0005-0000-0000-0000D4750000}"/>
    <cellStyle name="Saída 2 2 2 3 5" xfId="3128" xr:uid="{00000000-0005-0000-0000-0000D5750000}"/>
    <cellStyle name="Saída 2 2 2 3 5 2" xfId="12282" xr:uid="{00000000-0005-0000-0000-0000D6750000}"/>
    <cellStyle name="Saída 2 2 2 3 5 3" xfId="19285" xr:uid="{00000000-0005-0000-0000-0000D7750000}"/>
    <cellStyle name="Saída 2 2 2 3 5 4" xfId="28260" xr:uid="{00000000-0005-0000-0000-0000D8750000}"/>
    <cellStyle name="Saída 2 2 2 3 5 5" xfId="26429" xr:uid="{00000000-0005-0000-0000-0000D9750000}"/>
    <cellStyle name="Saída 2 2 2 3 5 6" xfId="29776" xr:uid="{00000000-0005-0000-0000-0000DA750000}"/>
    <cellStyle name="Saída 2 2 2 3 5 7" xfId="33753" xr:uid="{00000000-0005-0000-0000-0000DB750000}"/>
    <cellStyle name="Saída 2 2 2 3 5 8" xfId="37315" xr:uid="{00000000-0005-0000-0000-0000DC750000}"/>
    <cellStyle name="Saída 2 2 2 3 6" xfId="4341" xr:uid="{00000000-0005-0000-0000-0000DD750000}"/>
    <cellStyle name="Saída 2 2 2 3 6 2" xfId="13495" xr:uid="{00000000-0005-0000-0000-0000DE750000}"/>
    <cellStyle name="Saída 2 2 2 3 6 3" xfId="20493" xr:uid="{00000000-0005-0000-0000-0000DF750000}"/>
    <cellStyle name="Saída 2 2 2 3 6 4" xfId="27662" xr:uid="{00000000-0005-0000-0000-0000E0750000}"/>
    <cellStyle name="Saída 2 2 2 3 6 5" xfId="28844" xr:uid="{00000000-0005-0000-0000-0000E1750000}"/>
    <cellStyle name="Saída 2 2 2 3 6 6" xfId="9250" xr:uid="{00000000-0005-0000-0000-0000E2750000}"/>
    <cellStyle name="Saída 2 2 2 3 6 7" xfId="22670" xr:uid="{00000000-0005-0000-0000-0000E3750000}"/>
    <cellStyle name="Saída 2 2 2 3 6 8" xfId="31287" xr:uid="{00000000-0005-0000-0000-0000E4750000}"/>
    <cellStyle name="Saída 2 2 2 3 7" xfId="10961" xr:uid="{00000000-0005-0000-0000-0000E5750000}"/>
    <cellStyle name="Saída 2 2 2 3 8" xfId="15553" xr:uid="{00000000-0005-0000-0000-0000E6750000}"/>
    <cellStyle name="Saída 2 2 2 3 9" xfId="28595" xr:uid="{00000000-0005-0000-0000-0000E7750000}"/>
    <cellStyle name="Saída 2 2 2 4" xfId="2326" xr:uid="{00000000-0005-0000-0000-0000E8750000}"/>
    <cellStyle name="Saída 2 2 2 4 10" xfId="26137" xr:uid="{00000000-0005-0000-0000-0000E9750000}"/>
    <cellStyle name="Saída 2 2 2 4 11" xfId="25319" xr:uid="{00000000-0005-0000-0000-0000EA750000}"/>
    <cellStyle name="Saída 2 2 2 4 12" xfId="25446" xr:uid="{00000000-0005-0000-0000-0000EB750000}"/>
    <cellStyle name="Saída 2 2 2 4 13" xfId="34962" xr:uid="{00000000-0005-0000-0000-0000EC750000}"/>
    <cellStyle name="Saída 2 2 2 4 2" xfId="2726" xr:uid="{00000000-0005-0000-0000-0000ED750000}"/>
    <cellStyle name="Saída 2 2 2 4 2 2" xfId="11880" xr:uid="{00000000-0005-0000-0000-0000EE750000}"/>
    <cellStyle name="Saída 2 2 2 4 2 3" xfId="18883" xr:uid="{00000000-0005-0000-0000-0000EF750000}"/>
    <cellStyle name="Saída 2 2 2 4 2 4" xfId="28417" xr:uid="{00000000-0005-0000-0000-0000F0750000}"/>
    <cellStyle name="Saída 2 2 2 4 2 5" xfId="26322" xr:uid="{00000000-0005-0000-0000-0000F1750000}"/>
    <cellStyle name="Saída 2 2 2 4 2 6" xfId="18225" xr:uid="{00000000-0005-0000-0000-0000F2750000}"/>
    <cellStyle name="Saída 2 2 2 4 2 7" xfId="21267" xr:uid="{00000000-0005-0000-0000-0000F3750000}"/>
    <cellStyle name="Saída 2 2 2 4 2 8" xfId="31106" xr:uid="{00000000-0005-0000-0000-0000F4750000}"/>
    <cellStyle name="Saída 2 2 2 4 3" xfId="4008" xr:uid="{00000000-0005-0000-0000-0000F5750000}"/>
    <cellStyle name="Saída 2 2 2 4 3 2" xfId="13162" xr:uid="{00000000-0005-0000-0000-0000F6750000}"/>
    <cellStyle name="Saída 2 2 2 4 3 3" xfId="20160" xr:uid="{00000000-0005-0000-0000-0000F7750000}"/>
    <cellStyle name="Saída 2 2 2 4 3 4" xfId="27821" xr:uid="{00000000-0005-0000-0000-0000F8750000}"/>
    <cellStyle name="Saída 2 2 2 4 3 5" xfId="9568" xr:uid="{00000000-0005-0000-0000-0000F9750000}"/>
    <cellStyle name="Saída 2 2 2 4 3 6" xfId="22859" xr:uid="{00000000-0005-0000-0000-0000FA750000}"/>
    <cellStyle name="Saída 2 2 2 4 3 7" xfId="23000" xr:uid="{00000000-0005-0000-0000-0000FB750000}"/>
    <cellStyle name="Saída 2 2 2 4 3 8" xfId="25951" xr:uid="{00000000-0005-0000-0000-0000FC750000}"/>
    <cellStyle name="Saída 2 2 2 4 4" xfId="4446" xr:uid="{00000000-0005-0000-0000-0000FD750000}"/>
    <cellStyle name="Saída 2 2 2 4 4 2" xfId="13600" xr:uid="{00000000-0005-0000-0000-0000FE750000}"/>
    <cellStyle name="Saída 2 2 2 4 4 3" xfId="20598" xr:uid="{00000000-0005-0000-0000-0000FF750000}"/>
    <cellStyle name="Saída 2 2 2 4 4 4" xfId="19683" xr:uid="{00000000-0005-0000-0000-000000760000}"/>
    <cellStyle name="Saída 2 2 2 4 4 5" xfId="23113" xr:uid="{00000000-0005-0000-0000-000001760000}"/>
    <cellStyle name="Saída 2 2 2 4 4 6" xfId="28941" xr:uid="{00000000-0005-0000-0000-000002760000}"/>
    <cellStyle name="Saída 2 2 2 4 4 7" xfId="31757" xr:uid="{00000000-0005-0000-0000-000003760000}"/>
    <cellStyle name="Saída 2 2 2 4 4 8" xfId="35437" xr:uid="{00000000-0005-0000-0000-000004760000}"/>
    <cellStyle name="Saída 2 2 2 4 5" xfId="4700" xr:uid="{00000000-0005-0000-0000-000005760000}"/>
    <cellStyle name="Saída 2 2 2 4 5 2" xfId="13854" xr:uid="{00000000-0005-0000-0000-000006760000}"/>
    <cellStyle name="Saída 2 2 2 4 5 3" xfId="20852" xr:uid="{00000000-0005-0000-0000-000007760000}"/>
    <cellStyle name="Saída 2 2 2 4 5 4" xfId="27486" xr:uid="{00000000-0005-0000-0000-000008760000}"/>
    <cellStyle name="Saída 2 2 2 4 5 5" xfId="29267" xr:uid="{00000000-0005-0000-0000-000009760000}"/>
    <cellStyle name="Saída 2 2 2 4 5 6" xfId="26808" xr:uid="{00000000-0005-0000-0000-00000A760000}"/>
    <cellStyle name="Saída 2 2 2 4 5 7" xfId="23324" xr:uid="{00000000-0005-0000-0000-00000B760000}"/>
    <cellStyle name="Saída 2 2 2 4 5 8" xfId="31244" xr:uid="{00000000-0005-0000-0000-00000C760000}"/>
    <cellStyle name="Saída 2 2 2 4 6" xfId="4946" xr:uid="{00000000-0005-0000-0000-00000D760000}"/>
    <cellStyle name="Saída 2 2 2 4 6 2" xfId="14100" xr:uid="{00000000-0005-0000-0000-00000E760000}"/>
    <cellStyle name="Saída 2 2 2 4 6 3" xfId="21098" xr:uid="{00000000-0005-0000-0000-00000F760000}"/>
    <cellStyle name="Saída 2 2 2 4 6 4" xfId="27366" xr:uid="{00000000-0005-0000-0000-000010760000}"/>
    <cellStyle name="Saída 2 2 2 4 6 5" xfId="22883" xr:uid="{00000000-0005-0000-0000-000011760000}"/>
    <cellStyle name="Saída 2 2 2 4 6 6" xfId="31992" xr:uid="{00000000-0005-0000-0000-000012760000}"/>
    <cellStyle name="Saída 2 2 2 4 6 7" xfId="35670" xr:uid="{00000000-0005-0000-0000-000013760000}"/>
    <cellStyle name="Saída 2 2 2 4 6 8" xfId="38581" xr:uid="{00000000-0005-0000-0000-000014760000}"/>
    <cellStyle name="Saída 2 2 2 4 7" xfId="11480" xr:uid="{00000000-0005-0000-0000-000015760000}"/>
    <cellStyle name="Saída 2 2 2 4 8" xfId="18483" xr:uid="{00000000-0005-0000-0000-000016760000}"/>
    <cellStyle name="Saída 2 2 2 4 9" xfId="22596" xr:uid="{00000000-0005-0000-0000-000017760000}"/>
    <cellStyle name="Saída 2 2 2 5" xfId="1668" xr:uid="{00000000-0005-0000-0000-000018760000}"/>
    <cellStyle name="Saída 2 2 2 5 10" xfId="17660" xr:uid="{00000000-0005-0000-0000-000019760000}"/>
    <cellStyle name="Saída 2 2 2 5 11" xfId="22630" xr:uid="{00000000-0005-0000-0000-00001A760000}"/>
    <cellStyle name="Saída 2 2 2 5 12" xfId="34916" xr:uid="{00000000-0005-0000-0000-00001B760000}"/>
    <cellStyle name="Saída 2 2 2 5 13" xfId="38379" xr:uid="{00000000-0005-0000-0000-00001C760000}"/>
    <cellStyle name="Saída 2 2 2 5 2" xfId="2496" xr:uid="{00000000-0005-0000-0000-00001D760000}"/>
    <cellStyle name="Saída 2 2 2 5 2 2" xfId="11650" xr:uid="{00000000-0005-0000-0000-00001E760000}"/>
    <cellStyle name="Saída 2 2 2 5 2 3" xfId="18653" xr:uid="{00000000-0005-0000-0000-00001F760000}"/>
    <cellStyle name="Saída 2 2 2 5 2 4" xfId="23293" xr:uid="{00000000-0005-0000-0000-000020760000}"/>
    <cellStyle name="Saída 2 2 2 5 2 5" xfId="18210" xr:uid="{00000000-0005-0000-0000-000021760000}"/>
    <cellStyle name="Saída 2 2 2 5 2 6" xfId="25069" xr:uid="{00000000-0005-0000-0000-000022760000}"/>
    <cellStyle name="Saída 2 2 2 5 2 7" xfId="34060" xr:uid="{00000000-0005-0000-0000-000023760000}"/>
    <cellStyle name="Saída 2 2 2 5 2 8" xfId="37622" xr:uid="{00000000-0005-0000-0000-000024760000}"/>
    <cellStyle name="Saída 2 2 2 5 3" xfId="3645" xr:uid="{00000000-0005-0000-0000-000025760000}"/>
    <cellStyle name="Saída 2 2 2 5 3 2" xfId="12799" xr:uid="{00000000-0005-0000-0000-000026760000}"/>
    <cellStyle name="Saída 2 2 2 5 3 3" xfId="19798" xr:uid="{00000000-0005-0000-0000-000027760000}"/>
    <cellStyle name="Saída 2 2 2 5 3 4" xfId="17234" xr:uid="{00000000-0005-0000-0000-000028760000}"/>
    <cellStyle name="Saída 2 2 2 5 3 5" xfId="22460" xr:uid="{00000000-0005-0000-0000-000029760000}"/>
    <cellStyle name="Saída 2 2 2 5 3 6" xfId="29567" xr:uid="{00000000-0005-0000-0000-00002A760000}"/>
    <cellStyle name="Saída 2 2 2 5 3 7" xfId="33585" xr:uid="{00000000-0005-0000-0000-00002B760000}"/>
    <cellStyle name="Saída 2 2 2 5 3 8" xfId="37253" xr:uid="{00000000-0005-0000-0000-00002C760000}"/>
    <cellStyle name="Saída 2 2 2 5 4" xfId="4155" xr:uid="{00000000-0005-0000-0000-00002D760000}"/>
    <cellStyle name="Saída 2 2 2 5 4 2" xfId="13309" xr:uid="{00000000-0005-0000-0000-00002E760000}"/>
    <cellStyle name="Saída 2 2 2 5 4 3" xfId="20307" xr:uid="{00000000-0005-0000-0000-00002F760000}"/>
    <cellStyle name="Saída 2 2 2 5 4 4" xfId="17202" xr:uid="{00000000-0005-0000-0000-000030760000}"/>
    <cellStyle name="Saída 2 2 2 5 4 5" xfId="28836" xr:uid="{00000000-0005-0000-0000-000031760000}"/>
    <cellStyle name="Saída 2 2 2 5 4 6" xfId="27274" xr:uid="{00000000-0005-0000-0000-000032760000}"/>
    <cellStyle name="Saída 2 2 2 5 4 7" xfId="33392" xr:uid="{00000000-0005-0000-0000-000033760000}"/>
    <cellStyle name="Saída 2 2 2 5 4 8" xfId="37067" xr:uid="{00000000-0005-0000-0000-000034760000}"/>
    <cellStyle name="Saída 2 2 2 5 5" xfId="3071" xr:uid="{00000000-0005-0000-0000-000035760000}"/>
    <cellStyle name="Saída 2 2 2 5 5 2" xfId="12225" xr:uid="{00000000-0005-0000-0000-000036760000}"/>
    <cellStyle name="Saída 2 2 2 5 5 3" xfId="19228" xr:uid="{00000000-0005-0000-0000-000037760000}"/>
    <cellStyle name="Saída 2 2 2 5 5 4" xfId="24705" xr:uid="{00000000-0005-0000-0000-000038760000}"/>
    <cellStyle name="Saída 2 2 2 5 5 5" xfId="19474" xr:uid="{00000000-0005-0000-0000-000039760000}"/>
    <cellStyle name="Saída 2 2 2 5 5 6" xfId="29800" xr:uid="{00000000-0005-0000-0000-00003A760000}"/>
    <cellStyle name="Saída 2 2 2 5 5 7" xfId="33764" xr:uid="{00000000-0005-0000-0000-00003B760000}"/>
    <cellStyle name="Saída 2 2 2 5 5 8" xfId="37326" xr:uid="{00000000-0005-0000-0000-00003C760000}"/>
    <cellStyle name="Saída 2 2 2 5 6" xfId="3012" xr:uid="{00000000-0005-0000-0000-00003D760000}"/>
    <cellStyle name="Saída 2 2 2 5 6 2" xfId="12166" xr:uid="{00000000-0005-0000-0000-00003E760000}"/>
    <cellStyle name="Saída 2 2 2 5 6 3" xfId="19169" xr:uid="{00000000-0005-0000-0000-00003F760000}"/>
    <cellStyle name="Saída 2 2 2 5 6 4" xfId="24696" xr:uid="{00000000-0005-0000-0000-000040760000}"/>
    <cellStyle name="Saída 2 2 2 5 6 5" xfId="15465" xr:uid="{00000000-0005-0000-0000-000041760000}"/>
    <cellStyle name="Saída 2 2 2 5 6 6" xfId="26031" xr:uid="{00000000-0005-0000-0000-000042760000}"/>
    <cellStyle name="Saída 2 2 2 5 6 7" xfId="31114" xr:uid="{00000000-0005-0000-0000-000043760000}"/>
    <cellStyle name="Saída 2 2 2 5 6 8" xfId="34998" xr:uid="{00000000-0005-0000-0000-000044760000}"/>
    <cellStyle name="Saída 2 2 2 5 7" xfId="10822" xr:uid="{00000000-0005-0000-0000-000045760000}"/>
    <cellStyle name="Saída 2 2 2 5 8" xfId="9267" xr:uid="{00000000-0005-0000-0000-000046760000}"/>
    <cellStyle name="Saída 2 2 2 5 9" xfId="28668" xr:uid="{00000000-0005-0000-0000-000047760000}"/>
    <cellStyle name="Saída 2 2 2 6" xfId="1651" xr:uid="{00000000-0005-0000-0000-000048760000}"/>
    <cellStyle name="Saída 2 2 2 6 10" xfId="17982" xr:uid="{00000000-0005-0000-0000-000049760000}"/>
    <cellStyle name="Saída 2 2 2 6 11" xfId="25187" xr:uid="{00000000-0005-0000-0000-00004A760000}"/>
    <cellStyle name="Saída 2 2 2 6 12" xfId="32098" xr:uid="{00000000-0005-0000-0000-00004B760000}"/>
    <cellStyle name="Saída 2 2 2 6 2" xfId="3566" xr:uid="{00000000-0005-0000-0000-00004C760000}"/>
    <cellStyle name="Saída 2 2 2 6 2 2" xfId="12720" xr:uid="{00000000-0005-0000-0000-00004D760000}"/>
    <cellStyle name="Saída 2 2 2 6 2 3" xfId="19721" xr:uid="{00000000-0005-0000-0000-00004E760000}"/>
    <cellStyle name="Saída 2 2 2 6 2 4" xfId="28046" xr:uid="{00000000-0005-0000-0000-00004F760000}"/>
    <cellStyle name="Saída 2 2 2 6 2 5" xfId="29173" xr:uid="{00000000-0005-0000-0000-000050760000}"/>
    <cellStyle name="Saída 2 2 2 6 2 6" xfId="26016" xr:uid="{00000000-0005-0000-0000-000051760000}"/>
    <cellStyle name="Saída 2 2 2 6 2 7" xfId="33594" xr:uid="{00000000-0005-0000-0000-000052760000}"/>
    <cellStyle name="Saída 2 2 2 6 2 8" xfId="37261" xr:uid="{00000000-0005-0000-0000-000053760000}"/>
    <cellStyle name="Saída 2 2 2 6 3" xfId="4126" xr:uid="{00000000-0005-0000-0000-000054760000}"/>
    <cellStyle name="Saída 2 2 2 6 3 2" xfId="13280" xr:uid="{00000000-0005-0000-0000-000055760000}"/>
    <cellStyle name="Saída 2 2 2 6 3 3" xfId="20278" xr:uid="{00000000-0005-0000-0000-000056760000}"/>
    <cellStyle name="Saída 2 2 2 6 3 4" xfId="27769" xr:uid="{00000000-0005-0000-0000-000057760000}"/>
    <cellStyle name="Saída 2 2 2 6 3 5" xfId="26660" xr:uid="{00000000-0005-0000-0000-000058760000}"/>
    <cellStyle name="Saída 2 2 2 6 3 6" xfId="18080" xr:uid="{00000000-0005-0000-0000-000059760000}"/>
    <cellStyle name="Saída 2 2 2 6 3 7" xfId="33407" xr:uid="{00000000-0005-0000-0000-00005A760000}"/>
    <cellStyle name="Saída 2 2 2 6 3 8" xfId="37082" xr:uid="{00000000-0005-0000-0000-00005B760000}"/>
    <cellStyle name="Saída 2 2 2 6 4" xfId="2931" xr:uid="{00000000-0005-0000-0000-00005C760000}"/>
    <cellStyle name="Saída 2 2 2 6 4 2" xfId="12085" xr:uid="{00000000-0005-0000-0000-00005D760000}"/>
    <cellStyle name="Saída 2 2 2 6 4 3" xfId="19088" xr:uid="{00000000-0005-0000-0000-00005E760000}"/>
    <cellStyle name="Saída 2 2 2 6 4 4" xfId="28323" xr:uid="{00000000-0005-0000-0000-00005F760000}"/>
    <cellStyle name="Saída 2 2 2 6 4 5" xfId="23006" xr:uid="{00000000-0005-0000-0000-000060760000}"/>
    <cellStyle name="Saída 2 2 2 6 4 6" xfId="24527" xr:uid="{00000000-0005-0000-0000-000061760000}"/>
    <cellStyle name="Saída 2 2 2 6 4 7" xfId="33845" xr:uid="{00000000-0005-0000-0000-000062760000}"/>
    <cellStyle name="Saída 2 2 2 6 4 8" xfId="37407" xr:uid="{00000000-0005-0000-0000-000063760000}"/>
    <cellStyle name="Saída 2 2 2 6 5" xfId="4183" xr:uid="{00000000-0005-0000-0000-000064760000}"/>
    <cellStyle name="Saída 2 2 2 6 5 2" xfId="13337" xr:uid="{00000000-0005-0000-0000-000065760000}"/>
    <cellStyle name="Saída 2 2 2 6 5 3" xfId="20335" xr:uid="{00000000-0005-0000-0000-000066760000}"/>
    <cellStyle name="Saída 2 2 2 6 5 4" xfId="27733" xr:uid="{00000000-0005-0000-0000-000067760000}"/>
    <cellStyle name="Saída 2 2 2 6 5 5" xfId="23286" xr:uid="{00000000-0005-0000-0000-000068760000}"/>
    <cellStyle name="Saída 2 2 2 6 5 6" xfId="17635" xr:uid="{00000000-0005-0000-0000-000069760000}"/>
    <cellStyle name="Saída 2 2 2 6 5 7" xfId="25726" xr:uid="{00000000-0005-0000-0000-00006A760000}"/>
    <cellStyle name="Saída 2 2 2 6 5 8" xfId="31392" xr:uid="{00000000-0005-0000-0000-00006B760000}"/>
    <cellStyle name="Saída 2 2 2 6 6" xfId="10805" xr:uid="{00000000-0005-0000-0000-00006C760000}"/>
    <cellStyle name="Saída 2 2 2 6 7" xfId="9275" xr:uid="{00000000-0005-0000-0000-00006D760000}"/>
    <cellStyle name="Saída 2 2 2 6 8" xfId="28675" xr:uid="{00000000-0005-0000-0000-00006E760000}"/>
    <cellStyle name="Saída 2 2 2 6 9" xfId="22656" xr:uid="{00000000-0005-0000-0000-00006F760000}"/>
    <cellStyle name="Saída 2 2 2 7" xfId="2479" xr:uid="{00000000-0005-0000-0000-000070760000}"/>
    <cellStyle name="Saída 2 2 2 7 2" xfId="11633" xr:uid="{00000000-0005-0000-0000-000071760000}"/>
    <cellStyle name="Saída 2 2 2 7 3" xfId="18636" xr:uid="{00000000-0005-0000-0000-000072760000}"/>
    <cellStyle name="Saída 2 2 2 7 4" xfId="25449" xr:uid="{00000000-0005-0000-0000-000073760000}"/>
    <cellStyle name="Saída 2 2 2 7 5" xfId="26211" xr:uid="{00000000-0005-0000-0000-000074760000}"/>
    <cellStyle name="Saída 2 2 2 7 6" xfId="30092" xr:uid="{00000000-0005-0000-0000-000075760000}"/>
    <cellStyle name="Saída 2 2 2 7 7" xfId="34069" xr:uid="{00000000-0005-0000-0000-000076760000}"/>
    <cellStyle name="Saída 2 2 2 7 8" xfId="37631" xr:uid="{00000000-0005-0000-0000-000077760000}"/>
    <cellStyle name="Saída 2 2 2 8" xfId="3082" xr:uid="{00000000-0005-0000-0000-000078760000}"/>
    <cellStyle name="Saída 2 2 2 8 2" xfId="12236" xr:uid="{00000000-0005-0000-0000-000079760000}"/>
    <cellStyle name="Saída 2 2 2 8 3" xfId="19239" xr:uid="{00000000-0005-0000-0000-00007A760000}"/>
    <cellStyle name="Saída 2 2 2 8 4" xfId="17380" xr:uid="{00000000-0005-0000-0000-00007B760000}"/>
    <cellStyle name="Saída 2 2 2 8 5" xfId="28507" xr:uid="{00000000-0005-0000-0000-00007C760000}"/>
    <cellStyle name="Saída 2 2 2 8 6" xfId="25090" xr:uid="{00000000-0005-0000-0000-00007D760000}"/>
    <cellStyle name="Saída 2 2 2 8 7" xfId="33775" xr:uid="{00000000-0005-0000-0000-00007E760000}"/>
    <cellStyle name="Saída 2 2 2 8 8" xfId="37337" xr:uid="{00000000-0005-0000-0000-00007F760000}"/>
    <cellStyle name="Saída 2 2 2 9" xfId="3772" xr:uid="{00000000-0005-0000-0000-000080760000}"/>
    <cellStyle name="Saída 2 2 2 9 2" xfId="12926" xr:uid="{00000000-0005-0000-0000-000081760000}"/>
    <cellStyle name="Saída 2 2 2 9 3" xfId="19925" xr:uid="{00000000-0005-0000-0000-000082760000}"/>
    <cellStyle name="Saída 2 2 2 9 4" xfId="27944" xr:uid="{00000000-0005-0000-0000-000083760000}"/>
    <cellStyle name="Saída 2 2 2 9 5" xfId="25320" xr:uid="{00000000-0005-0000-0000-000084760000}"/>
    <cellStyle name="Saída 2 2 2 9 6" xfId="25892" xr:uid="{00000000-0005-0000-0000-000085760000}"/>
    <cellStyle name="Saída 2 2 2 9 7" xfId="33527" xr:uid="{00000000-0005-0000-0000-000086760000}"/>
    <cellStyle name="Saída 2 2 2 9 8" xfId="37195" xr:uid="{00000000-0005-0000-0000-000087760000}"/>
    <cellStyle name="Saída 2 2 20" xfId="35117" xr:uid="{00000000-0005-0000-0000-000088760000}"/>
    <cellStyle name="Saída 2 2 21" xfId="38432" xr:uid="{00000000-0005-0000-0000-000089760000}"/>
    <cellStyle name="Saída 2 2 3" xfId="1173" xr:uid="{00000000-0005-0000-0000-00008A760000}"/>
    <cellStyle name="Saída 2 2 3 10" xfId="25801" xr:uid="{00000000-0005-0000-0000-00008B760000}"/>
    <cellStyle name="Saída 2 2 3 11" xfId="29482" xr:uid="{00000000-0005-0000-0000-00008C760000}"/>
    <cellStyle name="Saída 2 2 3 12" xfId="30235" xr:uid="{00000000-0005-0000-0000-00008D760000}"/>
    <cellStyle name="Saída 2 2 3 2" xfId="2365" xr:uid="{00000000-0005-0000-0000-00008E760000}"/>
    <cellStyle name="Saída 2 2 3 2 10" xfId="25328" xr:uid="{00000000-0005-0000-0000-00008F760000}"/>
    <cellStyle name="Saída 2 2 3 2 11" xfId="30149" xr:uid="{00000000-0005-0000-0000-000090760000}"/>
    <cellStyle name="Saída 2 2 3 2 12" xfId="22526" xr:uid="{00000000-0005-0000-0000-000091760000}"/>
    <cellStyle name="Saída 2 2 3 2 13" xfId="31332" xr:uid="{00000000-0005-0000-0000-000092760000}"/>
    <cellStyle name="Saída 2 2 3 2 2" xfId="2765" xr:uid="{00000000-0005-0000-0000-000093760000}"/>
    <cellStyle name="Saída 2 2 3 2 2 2" xfId="11919" xr:uid="{00000000-0005-0000-0000-000094760000}"/>
    <cellStyle name="Saída 2 2 3 2 2 3" xfId="18922" xr:uid="{00000000-0005-0000-0000-000095760000}"/>
    <cellStyle name="Saída 2 2 3 2 2 4" xfId="22732" xr:uid="{00000000-0005-0000-0000-000096760000}"/>
    <cellStyle name="Saída 2 2 3 2 2 5" xfId="18173" xr:uid="{00000000-0005-0000-0000-000097760000}"/>
    <cellStyle name="Saída 2 2 3 2 2 6" xfId="29413" xr:uid="{00000000-0005-0000-0000-000098760000}"/>
    <cellStyle name="Saída 2 2 3 2 2 7" xfId="21380" xr:uid="{00000000-0005-0000-0000-000099760000}"/>
    <cellStyle name="Saída 2 2 3 2 2 8" xfId="34829" xr:uid="{00000000-0005-0000-0000-00009A760000}"/>
    <cellStyle name="Saída 2 2 3 2 3" xfId="4047" xr:uid="{00000000-0005-0000-0000-00009B760000}"/>
    <cellStyle name="Saída 2 2 3 2 3 2" xfId="13201" xr:uid="{00000000-0005-0000-0000-00009C760000}"/>
    <cellStyle name="Saída 2 2 3 2 3 3" xfId="20199" xr:uid="{00000000-0005-0000-0000-00009D760000}"/>
    <cellStyle name="Saída 2 2 3 2 3 4" xfId="19461" xr:uid="{00000000-0005-0000-0000-00009E760000}"/>
    <cellStyle name="Saída 2 2 3 2 3 5" xfId="28939" xr:uid="{00000000-0005-0000-0000-00009F760000}"/>
    <cellStyle name="Saída 2 2 3 2 3 6" xfId="15476" xr:uid="{00000000-0005-0000-0000-0000A0760000}"/>
    <cellStyle name="Saída 2 2 3 2 3 7" xfId="17967" xr:uid="{00000000-0005-0000-0000-0000A1760000}"/>
    <cellStyle name="Saída 2 2 3 2 3 8" xfId="30229" xr:uid="{00000000-0005-0000-0000-0000A2760000}"/>
    <cellStyle name="Saída 2 2 3 2 4" xfId="4485" xr:uid="{00000000-0005-0000-0000-0000A3760000}"/>
    <cellStyle name="Saída 2 2 3 2 4 2" xfId="13639" xr:uid="{00000000-0005-0000-0000-0000A4760000}"/>
    <cellStyle name="Saída 2 2 3 2 4 3" xfId="20637" xr:uid="{00000000-0005-0000-0000-0000A5760000}"/>
    <cellStyle name="Saída 2 2 3 2 4 4" xfId="27590" xr:uid="{00000000-0005-0000-0000-0000A6760000}"/>
    <cellStyle name="Saída 2 2 3 2 4 5" xfId="19370" xr:uid="{00000000-0005-0000-0000-0000A7760000}"/>
    <cellStyle name="Saída 2 2 3 2 4 6" xfId="26854" xr:uid="{00000000-0005-0000-0000-0000A8760000}"/>
    <cellStyle name="Saída 2 2 3 2 4 7" xfId="32272" xr:uid="{00000000-0005-0000-0000-0000A9760000}"/>
    <cellStyle name="Saída 2 2 3 2 4 8" xfId="35947" xr:uid="{00000000-0005-0000-0000-0000AA760000}"/>
    <cellStyle name="Saída 2 2 3 2 5" xfId="4739" xr:uid="{00000000-0005-0000-0000-0000AB760000}"/>
    <cellStyle name="Saída 2 2 3 2 5 2" xfId="13893" xr:uid="{00000000-0005-0000-0000-0000AC760000}"/>
    <cellStyle name="Saída 2 2 3 2 5 3" xfId="20891" xr:uid="{00000000-0005-0000-0000-0000AD760000}"/>
    <cellStyle name="Saída 2 2 3 2 5 4" xfId="27468" xr:uid="{00000000-0005-0000-0000-0000AE760000}"/>
    <cellStyle name="Saída 2 2 3 2 5 5" xfId="26741" xr:uid="{00000000-0005-0000-0000-0000AF760000}"/>
    <cellStyle name="Saída 2 2 3 2 5 6" xfId="26801" xr:uid="{00000000-0005-0000-0000-0000B0760000}"/>
    <cellStyle name="Saída 2 2 3 2 5 7" xfId="32156" xr:uid="{00000000-0005-0000-0000-0000B1760000}"/>
    <cellStyle name="Saída 2 2 3 2 5 8" xfId="35831" xr:uid="{00000000-0005-0000-0000-0000B2760000}"/>
    <cellStyle name="Saída 2 2 3 2 6" xfId="4985" xr:uid="{00000000-0005-0000-0000-0000B3760000}"/>
    <cellStyle name="Saída 2 2 3 2 6 2" xfId="14139" xr:uid="{00000000-0005-0000-0000-0000B4760000}"/>
    <cellStyle name="Saída 2 2 3 2 6 3" xfId="21137" xr:uid="{00000000-0005-0000-0000-0000B5760000}"/>
    <cellStyle name="Saída 2 2 3 2 6 4" xfId="24820" xr:uid="{00000000-0005-0000-0000-0000B6760000}"/>
    <cellStyle name="Saída 2 2 3 2 6 5" xfId="24193" xr:uid="{00000000-0005-0000-0000-0000B7760000}"/>
    <cellStyle name="Saída 2 2 3 2 6 6" xfId="32031" xr:uid="{00000000-0005-0000-0000-0000B8760000}"/>
    <cellStyle name="Saída 2 2 3 2 6 7" xfId="35709" xr:uid="{00000000-0005-0000-0000-0000B9760000}"/>
    <cellStyle name="Saída 2 2 3 2 6 8" xfId="38620" xr:uid="{00000000-0005-0000-0000-0000BA760000}"/>
    <cellStyle name="Saída 2 2 3 2 7" xfId="11519" xr:uid="{00000000-0005-0000-0000-0000BB760000}"/>
    <cellStyle name="Saída 2 2 3 2 8" xfId="18522" xr:uid="{00000000-0005-0000-0000-0000BC760000}"/>
    <cellStyle name="Saída 2 2 3 2 9" xfId="24289" xr:uid="{00000000-0005-0000-0000-0000BD760000}"/>
    <cellStyle name="Saída 2 2 3 3" xfId="2390" xr:uid="{00000000-0005-0000-0000-0000BE760000}"/>
    <cellStyle name="Saída 2 2 3 3 10" xfId="26169" xr:uid="{00000000-0005-0000-0000-0000BF760000}"/>
    <cellStyle name="Saída 2 2 3 3 11" xfId="26518" xr:uid="{00000000-0005-0000-0000-0000C0760000}"/>
    <cellStyle name="Saída 2 2 3 3 12" xfId="31077" xr:uid="{00000000-0005-0000-0000-0000C1760000}"/>
    <cellStyle name="Saída 2 2 3 3 13" xfId="34968" xr:uid="{00000000-0005-0000-0000-0000C2760000}"/>
    <cellStyle name="Saída 2 2 3 3 2" xfId="2790" xr:uid="{00000000-0005-0000-0000-0000C3760000}"/>
    <cellStyle name="Saída 2 2 3 3 2 2" xfId="11944" xr:uid="{00000000-0005-0000-0000-0000C4760000}"/>
    <cellStyle name="Saída 2 2 3 3 2 3" xfId="18947" xr:uid="{00000000-0005-0000-0000-0000C5760000}"/>
    <cellStyle name="Saída 2 2 3 3 2 4" xfId="28388" xr:uid="{00000000-0005-0000-0000-0000C6760000}"/>
    <cellStyle name="Saída 2 2 3 3 2 5" xfId="29123" xr:uid="{00000000-0005-0000-0000-0000C7760000}"/>
    <cellStyle name="Saída 2 2 3 3 2 6" xfId="25082" xr:uid="{00000000-0005-0000-0000-0000C8760000}"/>
    <cellStyle name="Saída 2 2 3 3 2 7" xfId="31535" xr:uid="{00000000-0005-0000-0000-0000C9760000}"/>
    <cellStyle name="Saída 2 2 3 3 2 8" xfId="35245" xr:uid="{00000000-0005-0000-0000-0000CA760000}"/>
    <cellStyle name="Saída 2 2 3 3 3" xfId="4072" xr:uid="{00000000-0005-0000-0000-0000CB760000}"/>
    <cellStyle name="Saída 2 2 3 3 3 2" xfId="13226" xr:uid="{00000000-0005-0000-0000-0000CC760000}"/>
    <cellStyle name="Saída 2 2 3 3 3 3" xfId="20224" xr:uid="{00000000-0005-0000-0000-0000CD760000}"/>
    <cellStyle name="Saída 2 2 3 3 3 4" xfId="27795" xr:uid="{00000000-0005-0000-0000-0000CE760000}"/>
    <cellStyle name="Saída 2 2 3 3 3 5" xfId="23288" xr:uid="{00000000-0005-0000-0000-0000CF760000}"/>
    <cellStyle name="Saída 2 2 3 3 3 6" xfId="22908" xr:uid="{00000000-0005-0000-0000-0000D0760000}"/>
    <cellStyle name="Saída 2 2 3 3 3 7" xfId="17674" xr:uid="{00000000-0005-0000-0000-0000D1760000}"/>
    <cellStyle name="Saída 2 2 3 3 3 8" xfId="25760" xr:uid="{00000000-0005-0000-0000-0000D2760000}"/>
    <cellStyle name="Saída 2 2 3 3 4" xfId="4510" xr:uid="{00000000-0005-0000-0000-0000D3760000}"/>
    <cellStyle name="Saída 2 2 3 3 4 2" xfId="13664" xr:uid="{00000000-0005-0000-0000-0000D4760000}"/>
    <cellStyle name="Saída 2 2 3 3 4 3" xfId="20662" xr:uid="{00000000-0005-0000-0000-0000D5760000}"/>
    <cellStyle name="Saída 2 2 3 3 4 4" xfId="27581" xr:uid="{00000000-0005-0000-0000-0000D6760000}"/>
    <cellStyle name="Saída 2 2 3 3 4 5" xfId="19401" xr:uid="{00000000-0005-0000-0000-0000D7760000}"/>
    <cellStyle name="Saída 2 2 3 3 4 6" xfId="26852" xr:uid="{00000000-0005-0000-0000-0000D8760000}"/>
    <cellStyle name="Saída 2 2 3 3 4 7" xfId="32261" xr:uid="{00000000-0005-0000-0000-0000D9760000}"/>
    <cellStyle name="Saída 2 2 3 3 4 8" xfId="35936" xr:uid="{00000000-0005-0000-0000-0000DA760000}"/>
    <cellStyle name="Saída 2 2 3 3 5" xfId="4764" xr:uid="{00000000-0005-0000-0000-0000DB760000}"/>
    <cellStyle name="Saída 2 2 3 3 5 2" xfId="13918" xr:uid="{00000000-0005-0000-0000-0000DC760000}"/>
    <cellStyle name="Saída 2 2 3 3 5 3" xfId="20916" xr:uid="{00000000-0005-0000-0000-0000DD760000}"/>
    <cellStyle name="Saída 2 2 3 3 5 4" xfId="27455" xr:uid="{00000000-0005-0000-0000-0000DE760000}"/>
    <cellStyle name="Saída 2 2 3 3 5 5" xfId="17395" xr:uid="{00000000-0005-0000-0000-0000DF760000}"/>
    <cellStyle name="Saída 2 2 3 3 5 6" xfId="24986" xr:uid="{00000000-0005-0000-0000-0000E0760000}"/>
    <cellStyle name="Saída 2 2 3 3 5 7" xfId="32144" xr:uid="{00000000-0005-0000-0000-0000E1760000}"/>
    <cellStyle name="Saída 2 2 3 3 5 8" xfId="35819" xr:uid="{00000000-0005-0000-0000-0000E2760000}"/>
    <cellStyle name="Saída 2 2 3 3 6" xfId="5010" xr:uid="{00000000-0005-0000-0000-0000E3760000}"/>
    <cellStyle name="Saída 2 2 3 3 6 2" xfId="14164" xr:uid="{00000000-0005-0000-0000-0000E4760000}"/>
    <cellStyle name="Saída 2 2 3 3 6 3" xfId="21162" xr:uid="{00000000-0005-0000-0000-0000E5760000}"/>
    <cellStyle name="Saída 2 2 3 3 6 4" xfId="24272" xr:uid="{00000000-0005-0000-0000-0000E6760000}"/>
    <cellStyle name="Saída 2 2 3 3 6 5" xfId="26785" xr:uid="{00000000-0005-0000-0000-0000E7760000}"/>
    <cellStyle name="Saída 2 2 3 3 6 6" xfId="32056" xr:uid="{00000000-0005-0000-0000-0000E8760000}"/>
    <cellStyle name="Saída 2 2 3 3 6 7" xfId="35734" xr:uid="{00000000-0005-0000-0000-0000E9760000}"/>
    <cellStyle name="Saída 2 2 3 3 6 8" xfId="38645" xr:uid="{00000000-0005-0000-0000-0000EA760000}"/>
    <cellStyle name="Saída 2 2 3 3 7" xfId="11544" xr:uid="{00000000-0005-0000-0000-0000EB760000}"/>
    <cellStyle name="Saída 2 2 3 3 8" xfId="18547" xr:uid="{00000000-0005-0000-0000-0000EC760000}"/>
    <cellStyle name="Saída 2 2 3 3 9" xfId="18098" xr:uid="{00000000-0005-0000-0000-0000ED760000}"/>
    <cellStyle name="Saída 2 2 3 4" xfId="2414" xr:uid="{00000000-0005-0000-0000-0000EE760000}"/>
    <cellStyle name="Saída 2 2 3 4 10" xfId="15510" xr:uid="{00000000-0005-0000-0000-0000EF760000}"/>
    <cellStyle name="Saída 2 2 3 4 11" xfId="30124" xr:uid="{00000000-0005-0000-0000-0000F0760000}"/>
    <cellStyle name="Saída 2 2 3 4 12" xfId="34100" xr:uid="{00000000-0005-0000-0000-0000F1760000}"/>
    <cellStyle name="Saída 2 2 3 4 13" xfId="37662" xr:uid="{00000000-0005-0000-0000-0000F2760000}"/>
    <cellStyle name="Saída 2 2 3 4 2" xfId="2814" xr:uid="{00000000-0005-0000-0000-0000F3760000}"/>
    <cellStyle name="Saída 2 2 3 4 2 2" xfId="11968" xr:uid="{00000000-0005-0000-0000-0000F4760000}"/>
    <cellStyle name="Saída 2 2 3 4 2 3" xfId="18971" xr:uid="{00000000-0005-0000-0000-0000F5760000}"/>
    <cellStyle name="Saída 2 2 3 4 2 4" xfId="24216" xr:uid="{00000000-0005-0000-0000-0000F6760000}"/>
    <cellStyle name="Saída 2 2 3 4 2 5" xfId="17675" xr:uid="{00000000-0005-0000-0000-0000F7760000}"/>
    <cellStyle name="Saída 2 2 3 4 2 6" xfId="29927" xr:uid="{00000000-0005-0000-0000-0000F8760000}"/>
    <cellStyle name="Saída 2 2 3 4 2 7" xfId="19739" xr:uid="{00000000-0005-0000-0000-0000F9760000}"/>
    <cellStyle name="Saída 2 2 3 4 2 8" xfId="33715" xr:uid="{00000000-0005-0000-0000-0000FA760000}"/>
    <cellStyle name="Saída 2 2 3 4 3" xfId="4096" xr:uid="{00000000-0005-0000-0000-0000FB760000}"/>
    <cellStyle name="Saída 2 2 3 4 3 2" xfId="13250" xr:uid="{00000000-0005-0000-0000-0000FC760000}"/>
    <cellStyle name="Saída 2 2 3 4 3 3" xfId="20248" xr:uid="{00000000-0005-0000-0000-0000FD760000}"/>
    <cellStyle name="Saída 2 2 3 4 3 4" xfId="27780" xr:uid="{00000000-0005-0000-0000-0000FE760000}"/>
    <cellStyle name="Saída 2 2 3 4 3 5" xfId="28830" xr:uid="{00000000-0005-0000-0000-0000FF760000}"/>
    <cellStyle name="Saída 2 2 3 4 3 6" xfId="24485" xr:uid="{00000000-0005-0000-0000-000000770000}"/>
    <cellStyle name="Saída 2 2 3 4 3 7" xfId="24567" xr:uid="{00000000-0005-0000-0000-000001770000}"/>
    <cellStyle name="Saída 2 2 3 4 3 8" xfId="25688" xr:uid="{00000000-0005-0000-0000-000002770000}"/>
    <cellStyle name="Saída 2 2 3 4 4" xfId="4534" xr:uid="{00000000-0005-0000-0000-000003770000}"/>
    <cellStyle name="Saída 2 2 3 4 4 2" xfId="13688" xr:uid="{00000000-0005-0000-0000-000004770000}"/>
    <cellStyle name="Saída 2 2 3 4 4 3" xfId="20686" xr:uid="{00000000-0005-0000-0000-000005770000}"/>
    <cellStyle name="Saída 2 2 3 4 4 4" xfId="27537" xr:uid="{00000000-0005-0000-0000-000006770000}"/>
    <cellStyle name="Saída 2 2 3 4 4 5" xfId="24092" xr:uid="{00000000-0005-0000-0000-000007770000}"/>
    <cellStyle name="Saída 2 2 3 4 4 6" xfId="26845" xr:uid="{00000000-0005-0000-0000-000008770000}"/>
    <cellStyle name="Saída 2 2 3 4 4 7" xfId="28808" xr:uid="{00000000-0005-0000-0000-000009770000}"/>
    <cellStyle name="Saída 2 2 3 4 4 8" xfId="29575" xr:uid="{00000000-0005-0000-0000-00000A770000}"/>
    <cellStyle name="Saída 2 2 3 4 5" xfId="4788" xr:uid="{00000000-0005-0000-0000-00000B770000}"/>
    <cellStyle name="Saída 2 2 3 4 5 2" xfId="13942" xr:uid="{00000000-0005-0000-0000-00000C770000}"/>
    <cellStyle name="Saída 2 2 3 4 5 3" xfId="20940" xr:uid="{00000000-0005-0000-0000-00000D770000}"/>
    <cellStyle name="Saída 2 2 3 4 5 4" xfId="9294" xr:uid="{00000000-0005-0000-0000-00000E770000}"/>
    <cellStyle name="Saída 2 2 3 4 5 5" xfId="25276" xr:uid="{00000000-0005-0000-0000-00000F770000}"/>
    <cellStyle name="Saída 2 2 3 4 5 6" xfId="10057" xr:uid="{00000000-0005-0000-0000-000010770000}"/>
    <cellStyle name="Saída 2 2 3 4 5 7" xfId="32133" xr:uid="{00000000-0005-0000-0000-000011770000}"/>
    <cellStyle name="Saída 2 2 3 4 5 8" xfId="35808" xr:uid="{00000000-0005-0000-0000-000012770000}"/>
    <cellStyle name="Saída 2 2 3 4 6" xfId="5034" xr:uid="{00000000-0005-0000-0000-000013770000}"/>
    <cellStyle name="Saída 2 2 3 4 6 2" xfId="14188" xr:uid="{00000000-0005-0000-0000-000014770000}"/>
    <cellStyle name="Saída 2 2 3 4 6 3" xfId="21186" xr:uid="{00000000-0005-0000-0000-000015770000}"/>
    <cellStyle name="Saída 2 2 3 4 6 4" xfId="24827" xr:uid="{00000000-0005-0000-0000-000016770000}"/>
    <cellStyle name="Saída 2 2 3 4 6 5" xfId="24337" xr:uid="{00000000-0005-0000-0000-000017770000}"/>
    <cellStyle name="Saída 2 2 3 4 6 6" xfId="32080" xr:uid="{00000000-0005-0000-0000-000018770000}"/>
    <cellStyle name="Saída 2 2 3 4 6 7" xfId="35758" xr:uid="{00000000-0005-0000-0000-000019770000}"/>
    <cellStyle name="Saída 2 2 3 4 6 8" xfId="38669" xr:uid="{00000000-0005-0000-0000-00001A770000}"/>
    <cellStyle name="Saída 2 2 3 4 7" xfId="11568" xr:uid="{00000000-0005-0000-0000-00001B770000}"/>
    <cellStyle name="Saída 2 2 3 4 8" xfId="18571" xr:uid="{00000000-0005-0000-0000-00001C770000}"/>
    <cellStyle name="Saída 2 2 3 4 9" xfId="23168" xr:uid="{00000000-0005-0000-0000-00001D770000}"/>
    <cellStyle name="Saída 2 2 3 5" xfId="2616" xr:uid="{00000000-0005-0000-0000-00001E770000}"/>
    <cellStyle name="Saída 2 2 3 5 10" xfId="30025" xr:uid="{00000000-0005-0000-0000-00001F770000}"/>
    <cellStyle name="Saída 2 2 3 5 11" xfId="34000" xr:uid="{00000000-0005-0000-0000-000020770000}"/>
    <cellStyle name="Saída 2 2 3 5 12" xfId="37562" xr:uid="{00000000-0005-0000-0000-000021770000}"/>
    <cellStyle name="Saída 2 2 3 5 2" xfId="3897" xr:uid="{00000000-0005-0000-0000-000022770000}"/>
    <cellStyle name="Saída 2 2 3 5 2 2" xfId="13051" xr:uid="{00000000-0005-0000-0000-000023770000}"/>
    <cellStyle name="Saída 2 2 3 5 2 3" xfId="20049" xr:uid="{00000000-0005-0000-0000-000024770000}"/>
    <cellStyle name="Saída 2 2 3 5 2 4" xfId="22610" xr:uid="{00000000-0005-0000-0000-000025770000}"/>
    <cellStyle name="Saída 2 2 3 5 2 5" xfId="24207" xr:uid="{00000000-0005-0000-0000-000026770000}"/>
    <cellStyle name="Saída 2 2 3 5 2 6" xfId="24427" xr:uid="{00000000-0005-0000-0000-000027770000}"/>
    <cellStyle name="Saída 2 2 3 5 2 7" xfId="33473" xr:uid="{00000000-0005-0000-0000-000028770000}"/>
    <cellStyle name="Saída 2 2 3 5 2 8" xfId="37145" xr:uid="{00000000-0005-0000-0000-000029770000}"/>
    <cellStyle name="Saída 2 2 3 5 3" xfId="4344" xr:uid="{00000000-0005-0000-0000-00002A770000}"/>
    <cellStyle name="Saída 2 2 3 5 3 2" xfId="13498" xr:uid="{00000000-0005-0000-0000-00002B770000}"/>
    <cellStyle name="Saída 2 2 3 5 3 3" xfId="20496" xr:uid="{00000000-0005-0000-0000-00002C770000}"/>
    <cellStyle name="Saída 2 2 3 5 3 4" xfId="29510" xr:uid="{00000000-0005-0000-0000-00002D770000}"/>
    <cellStyle name="Saída 2 2 3 5 3 5" xfId="9332" xr:uid="{00000000-0005-0000-0000-00002E770000}"/>
    <cellStyle name="Saída 2 2 3 5 3 6" xfId="27258" xr:uid="{00000000-0005-0000-0000-00002F770000}"/>
    <cellStyle name="Saída 2 2 3 5 3 7" xfId="33324" xr:uid="{00000000-0005-0000-0000-000030770000}"/>
    <cellStyle name="Saída 2 2 3 5 3 8" xfId="36999" xr:uid="{00000000-0005-0000-0000-000031770000}"/>
    <cellStyle name="Saída 2 2 3 5 4" xfId="4600" xr:uid="{00000000-0005-0000-0000-000032770000}"/>
    <cellStyle name="Saída 2 2 3 5 4 2" xfId="13754" xr:uid="{00000000-0005-0000-0000-000033770000}"/>
    <cellStyle name="Saída 2 2 3 5 4 3" xfId="20752" xr:uid="{00000000-0005-0000-0000-000034770000}"/>
    <cellStyle name="Saída 2 2 3 5 4 4" xfId="24247" xr:uid="{00000000-0005-0000-0000-000035770000}"/>
    <cellStyle name="Saída 2 2 3 5 4 5" xfId="29437" xr:uid="{00000000-0005-0000-0000-000036770000}"/>
    <cellStyle name="Saída 2 2 3 5 4 6" xfId="18018" xr:uid="{00000000-0005-0000-0000-000037770000}"/>
    <cellStyle name="Saída 2 2 3 5 4 7" xfId="32219" xr:uid="{00000000-0005-0000-0000-000038770000}"/>
    <cellStyle name="Saída 2 2 3 5 4 8" xfId="35894" xr:uid="{00000000-0005-0000-0000-000039770000}"/>
    <cellStyle name="Saída 2 2 3 5 5" xfId="4848" xr:uid="{00000000-0005-0000-0000-00003A770000}"/>
    <cellStyle name="Saída 2 2 3 5 5 2" xfId="14002" xr:uid="{00000000-0005-0000-0000-00003B770000}"/>
    <cellStyle name="Saída 2 2 3 5 5 3" xfId="21000" xr:uid="{00000000-0005-0000-0000-00003C770000}"/>
    <cellStyle name="Saída 2 2 3 5 5 4" xfId="27414" xr:uid="{00000000-0005-0000-0000-00003D770000}"/>
    <cellStyle name="Saída 2 2 3 5 5 5" xfId="28613" xr:uid="{00000000-0005-0000-0000-00003E770000}"/>
    <cellStyle name="Saída 2 2 3 5 5 6" xfId="19639" xr:uid="{00000000-0005-0000-0000-00003F770000}"/>
    <cellStyle name="Saída 2 2 3 5 5 7" xfId="17146" xr:uid="{00000000-0005-0000-0000-000040770000}"/>
    <cellStyle name="Saída 2 2 3 5 5 8" xfId="35064" xr:uid="{00000000-0005-0000-0000-000041770000}"/>
    <cellStyle name="Saída 2 2 3 5 6" xfId="11770" xr:uid="{00000000-0005-0000-0000-000042770000}"/>
    <cellStyle name="Saída 2 2 3 5 7" xfId="18773" xr:uid="{00000000-0005-0000-0000-000043770000}"/>
    <cellStyle name="Saída 2 2 3 5 8" xfId="10136" xr:uid="{00000000-0005-0000-0000-000044770000}"/>
    <cellStyle name="Saída 2 2 3 5 9" xfId="26276" xr:uid="{00000000-0005-0000-0000-000045770000}"/>
    <cellStyle name="Saída 2 2 3 6" xfId="2203" xr:uid="{00000000-0005-0000-0000-000046770000}"/>
    <cellStyle name="Saída 2 2 3 6 2" xfId="11357" xr:uid="{00000000-0005-0000-0000-000047770000}"/>
    <cellStyle name="Saída 2 2 3 6 3" xfId="18360" xr:uid="{00000000-0005-0000-0000-000048770000}"/>
    <cellStyle name="Saída 2 2 3 6 4" xfId="17928" xr:uid="{00000000-0005-0000-0000-000049770000}"/>
    <cellStyle name="Saída 2 2 3 6 5" xfId="26089" xr:uid="{00000000-0005-0000-0000-00004A770000}"/>
    <cellStyle name="Saída 2 2 3 6 6" xfId="30226" xr:uid="{00000000-0005-0000-0000-00004B770000}"/>
    <cellStyle name="Saída 2 2 3 6 7" xfId="34199" xr:uid="{00000000-0005-0000-0000-00004C770000}"/>
    <cellStyle name="Saída 2 2 3 6 8" xfId="37757" xr:uid="{00000000-0005-0000-0000-00004D770000}"/>
    <cellStyle name="Saída 2 2 3 7" xfId="10327" xr:uid="{00000000-0005-0000-0000-00004E770000}"/>
    <cellStyle name="Saída 2 2 3 8" xfId="9322" xr:uid="{00000000-0005-0000-0000-00004F770000}"/>
    <cellStyle name="Saída 2 2 3 9" xfId="9527" xr:uid="{00000000-0005-0000-0000-000050770000}"/>
    <cellStyle name="Saída 2 2 4" xfId="1174" xr:uid="{00000000-0005-0000-0000-000051770000}"/>
    <cellStyle name="Saída 2 2 4 10" xfId="4149" xr:uid="{00000000-0005-0000-0000-000052770000}"/>
    <cellStyle name="Saída 2 2 4 10 2" xfId="13303" xr:uid="{00000000-0005-0000-0000-000053770000}"/>
    <cellStyle name="Saída 2 2 4 10 3" xfId="20301" xr:uid="{00000000-0005-0000-0000-000054770000}"/>
    <cellStyle name="Saída 2 2 4 10 4" xfId="22564" xr:uid="{00000000-0005-0000-0000-000055770000}"/>
    <cellStyle name="Saída 2 2 4 10 5" xfId="21270" xr:uid="{00000000-0005-0000-0000-000056770000}"/>
    <cellStyle name="Saída 2 2 4 10 6" xfId="28722" xr:uid="{00000000-0005-0000-0000-000057770000}"/>
    <cellStyle name="Saída 2 2 4 10 7" xfId="33395" xr:uid="{00000000-0005-0000-0000-000058770000}"/>
    <cellStyle name="Saída 2 2 4 10 8" xfId="37070" xr:uid="{00000000-0005-0000-0000-000059770000}"/>
    <cellStyle name="Saída 2 2 4 11" xfId="2227" xr:uid="{00000000-0005-0000-0000-00005A770000}"/>
    <cellStyle name="Saída 2 2 4 11 2" xfId="11381" xr:uid="{00000000-0005-0000-0000-00005B770000}"/>
    <cellStyle name="Saída 2 2 4 11 3" xfId="18384" xr:uid="{00000000-0005-0000-0000-00005C770000}"/>
    <cellStyle name="Saída 2 2 4 11 4" xfId="22680" xr:uid="{00000000-0005-0000-0000-00005D770000}"/>
    <cellStyle name="Saída 2 2 4 11 5" xfId="17156" xr:uid="{00000000-0005-0000-0000-00005E770000}"/>
    <cellStyle name="Saída 2 2 4 11 6" xfId="30216" xr:uid="{00000000-0005-0000-0000-00005F770000}"/>
    <cellStyle name="Saída 2 2 4 11 7" xfId="34190" xr:uid="{00000000-0005-0000-0000-000060770000}"/>
    <cellStyle name="Saída 2 2 4 11 8" xfId="37752" xr:uid="{00000000-0005-0000-0000-000061770000}"/>
    <cellStyle name="Saída 2 2 4 12" xfId="10328" xr:uid="{00000000-0005-0000-0000-000062770000}"/>
    <cellStyle name="Saída 2 2 4 13" xfId="9321" xr:uid="{00000000-0005-0000-0000-000063770000}"/>
    <cellStyle name="Saída 2 2 4 14" xfId="25860" xr:uid="{00000000-0005-0000-0000-000064770000}"/>
    <cellStyle name="Saída 2 2 4 15" xfId="25548" xr:uid="{00000000-0005-0000-0000-000065770000}"/>
    <cellStyle name="Saída 2 2 4 16" xfId="35070" xr:uid="{00000000-0005-0000-0000-000066770000}"/>
    <cellStyle name="Saída 2 2 4 17" xfId="38408" xr:uid="{00000000-0005-0000-0000-000067770000}"/>
    <cellStyle name="Saída 2 2 4 2" xfId="2350" xr:uid="{00000000-0005-0000-0000-000068770000}"/>
    <cellStyle name="Saída 2 2 4 2 10" xfId="17921" xr:uid="{00000000-0005-0000-0000-000069770000}"/>
    <cellStyle name="Saída 2 2 4 2 11" xfId="30156" xr:uid="{00000000-0005-0000-0000-00006A770000}"/>
    <cellStyle name="Saída 2 2 4 2 12" xfId="34132" xr:uid="{00000000-0005-0000-0000-00006B770000}"/>
    <cellStyle name="Saída 2 2 4 2 13" xfId="37694" xr:uid="{00000000-0005-0000-0000-00006C770000}"/>
    <cellStyle name="Saída 2 2 4 2 2" xfId="2750" xr:uid="{00000000-0005-0000-0000-00006D770000}"/>
    <cellStyle name="Saída 2 2 4 2 2 2" xfId="11904" xr:uid="{00000000-0005-0000-0000-00006E770000}"/>
    <cellStyle name="Saída 2 2 4 2 2 3" xfId="18907" xr:uid="{00000000-0005-0000-0000-00006F770000}"/>
    <cellStyle name="Saída 2 2 4 2 2 4" xfId="17189" xr:uid="{00000000-0005-0000-0000-000070770000}"/>
    <cellStyle name="Saída 2 2 4 2 2 5" xfId="26334" xr:uid="{00000000-0005-0000-0000-000071770000}"/>
    <cellStyle name="Saída 2 2 4 2 2 6" xfId="29955" xr:uid="{00000000-0005-0000-0000-000072770000}"/>
    <cellStyle name="Saída 2 2 4 2 2 7" xfId="25707" xr:uid="{00000000-0005-0000-0000-000073770000}"/>
    <cellStyle name="Saída 2 2 4 2 2 8" xfId="9372" xr:uid="{00000000-0005-0000-0000-000074770000}"/>
    <cellStyle name="Saída 2 2 4 2 3" xfId="4032" xr:uid="{00000000-0005-0000-0000-000075770000}"/>
    <cellStyle name="Saída 2 2 4 2 3 2" xfId="13186" xr:uid="{00000000-0005-0000-0000-000076770000}"/>
    <cellStyle name="Saída 2 2 4 2 3 3" xfId="20184" xr:uid="{00000000-0005-0000-0000-000077770000}"/>
    <cellStyle name="Saída 2 2 4 2 3 4" xfId="27815" xr:uid="{00000000-0005-0000-0000-000078770000}"/>
    <cellStyle name="Saída 2 2 4 2 3 5" xfId="28217" xr:uid="{00000000-0005-0000-0000-000079770000}"/>
    <cellStyle name="Saída 2 2 4 2 3 6" xfId="25526" xr:uid="{00000000-0005-0000-0000-00007A770000}"/>
    <cellStyle name="Saída 2 2 4 2 3 7" xfId="31685" xr:uid="{00000000-0005-0000-0000-00007B770000}"/>
    <cellStyle name="Saída 2 2 4 2 3 8" xfId="35365" xr:uid="{00000000-0005-0000-0000-00007C770000}"/>
    <cellStyle name="Saída 2 2 4 2 4" xfId="4470" xr:uid="{00000000-0005-0000-0000-00007D770000}"/>
    <cellStyle name="Saída 2 2 4 2 4 2" xfId="13624" xr:uid="{00000000-0005-0000-0000-00007E770000}"/>
    <cellStyle name="Saída 2 2 4 2 4 3" xfId="20622" xr:uid="{00000000-0005-0000-0000-00007F770000}"/>
    <cellStyle name="Saída 2 2 4 2 4 4" xfId="27597" xr:uid="{00000000-0005-0000-0000-000080770000}"/>
    <cellStyle name="Saída 2 2 4 2 4 5" xfId="28853" xr:uid="{00000000-0005-0000-0000-000081770000}"/>
    <cellStyle name="Saída 2 2 4 2 4 6" xfId="15472" xr:uid="{00000000-0005-0000-0000-000082770000}"/>
    <cellStyle name="Saída 2 2 4 2 4 7" xfId="31768" xr:uid="{00000000-0005-0000-0000-000083770000}"/>
    <cellStyle name="Saída 2 2 4 2 4 8" xfId="35448" xr:uid="{00000000-0005-0000-0000-000084770000}"/>
    <cellStyle name="Saída 2 2 4 2 5" xfId="4724" xr:uid="{00000000-0005-0000-0000-000085770000}"/>
    <cellStyle name="Saída 2 2 4 2 5 2" xfId="13878" xr:uid="{00000000-0005-0000-0000-000086770000}"/>
    <cellStyle name="Saída 2 2 4 2 5 3" xfId="20876" xr:uid="{00000000-0005-0000-0000-000087770000}"/>
    <cellStyle name="Saída 2 2 4 2 5 4" xfId="17530" xr:uid="{00000000-0005-0000-0000-000088770000}"/>
    <cellStyle name="Saída 2 2 4 2 5 5" xfId="26738" xr:uid="{00000000-0005-0000-0000-000089770000}"/>
    <cellStyle name="Saída 2 2 4 2 5 6" xfId="25986" xr:uid="{00000000-0005-0000-0000-00008A770000}"/>
    <cellStyle name="Saída 2 2 4 2 5 7" xfId="25490" xr:uid="{00000000-0005-0000-0000-00008B770000}"/>
    <cellStyle name="Saída 2 2 4 2 5 8" xfId="25764" xr:uid="{00000000-0005-0000-0000-00008C770000}"/>
    <cellStyle name="Saída 2 2 4 2 6" xfId="4970" xr:uid="{00000000-0005-0000-0000-00008D770000}"/>
    <cellStyle name="Saída 2 2 4 2 6 2" xfId="14124" xr:uid="{00000000-0005-0000-0000-00008E770000}"/>
    <cellStyle name="Saída 2 2 4 2 6 3" xfId="21122" xr:uid="{00000000-0005-0000-0000-00008F770000}"/>
    <cellStyle name="Saída 2 2 4 2 6 4" xfId="27354" xr:uid="{00000000-0005-0000-0000-000090770000}"/>
    <cellStyle name="Saída 2 2 4 2 6 5" xfId="17072" xr:uid="{00000000-0005-0000-0000-000091770000}"/>
    <cellStyle name="Saída 2 2 4 2 6 6" xfId="32016" xr:uid="{00000000-0005-0000-0000-000092770000}"/>
    <cellStyle name="Saída 2 2 4 2 6 7" xfId="35694" xr:uid="{00000000-0005-0000-0000-000093770000}"/>
    <cellStyle name="Saída 2 2 4 2 6 8" xfId="38605" xr:uid="{00000000-0005-0000-0000-000094770000}"/>
    <cellStyle name="Saída 2 2 4 2 7" xfId="11504" xr:uid="{00000000-0005-0000-0000-000095770000}"/>
    <cellStyle name="Saída 2 2 4 2 8" xfId="18507" xr:uid="{00000000-0005-0000-0000-000096770000}"/>
    <cellStyle name="Saída 2 2 4 2 9" xfId="9529" xr:uid="{00000000-0005-0000-0000-000097770000}"/>
    <cellStyle name="Saída 2 2 4 3" xfId="2378" xr:uid="{00000000-0005-0000-0000-000098770000}"/>
    <cellStyle name="Saída 2 2 4 3 10" xfId="26160" xr:uid="{00000000-0005-0000-0000-000099770000}"/>
    <cellStyle name="Saída 2 2 4 3 11" xfId="30139" xr:uid="{00000000-0005-0000-0000-00009A770000}"/>
    <cellStyle name="Saída 2 2 4 3 12" xfId="34115" xr:uid="{00000000-0005-0000-0000-00009B770000}"/>
    <cellStyle name="Saída 2 2 4 3 13" xfId="37677" xr:uid="{00000000-0005-0000-0000-00009C770000}"/>
    <cellStyle name="Saída 2 2 4 3 2" xfId="2778" xr:uid="{00000000-0005-0000-0000-00009D770000}"/>
    <cellStyle name="Saída 2 2 4 3 2 2" xfId="11932" xr:uid="{00000000-0005-0000-0000-00009E770000}"/>
    <cellStyle name="Saída 2 2 4 3 2 3" xfId="18935" xr:uid="{00000000-0005-0000-0000-00009F770000}"/>
    <cellStyle name="Saída 2 2 4 3 2 4" xfId="24383" xr:uid="{00000000-0005-0000-0000-0000A0770000}"/>
    <cellStyle name="Saída 2 2 4 3 2 5" xfId="25355" xr:uid="{00000000-0005-0000-0000-0000A1770000}"/>
    <cellStyle name="Saída 2 2 4 3 2 6" xfId="17658" xr:uid="{00000000-0005-0000-0000-0000A2770000}"/>
    <cellStyle name="Saída 2 2 4 3 2 7" xfId="25233" xr:uid="{00000000-0005-0000-0000-0000A3770000}"/>
    <cellStyle name="Saída 2 2 4 3 2 8" xfId="31309" xr:uid="{00000000-0005-0000-0000-0000A4770000}"/>
    <cellStyle name="Saída 2 2 4 3 3" xfId="4060" xr:uid="{00000000-0005-0000-0000-0000A5770000}"/>
    <cellStyle name="Saída 2 2 4 3 3 2" xfId="13214" xr:uid="{00000000-0005-0000-0000-0000A6770000}"/>
    <cellStyle name="Saída 2 2 4 3 3 3" xfId="20212" xr:uid="{00000000-0005-0000-0000-0000A7770000}"/>
    <cellStyle name="Saída 2 2 4 3 3 4" xfId="27801" xr:uid="{00000000-0005-0000-0000-0000A8770000}"/>
    <cellStyle name="Saída 2 2 4 3 3 5" xfId="21272" xr:uid="{00000000-0005-0000-0000-0000A9770000}"/>
    <cellStyle name="Saída 2 2 4 3 3 6" xfId="24496" xr:uid="{00000000-0005-0000-0000-0000AA770000}"/>
    <cellStyle name="Saída 2 2 4 3 3 7" xfId="33431" xr:uid="{00000000-0005-0000-0000-0000AB770000}"/>
    <cellStyle name="Saída 2 2 4 3 3 8" xfId="37106" xr:uid="{00000000-0005-0000-0000-0000AC770000}"/>
    <cellStyle name="Saída 2 2 4 3 4" xfId="4498" xr:uid="{00000000-0005-0000-0000-0000AD770000}"/>
    <cellStyle name="Saída 2 2 4 3 4 2" xfId="13652" xr:uid="{00000000-0005-0000-0000-0000AE770000}"/>
    <cellStyle name="Saída 2 2 4 3 4 3" xfId="20650" xr:uid="{00000000-0005-0000-0000-0000AF770000}"/>
    <cellStyle name="Saída 2 2 4 3 4 4" xfId="27586" xr:uid="{00000000-0005-0000-0000-0000B0770000}"/>
    <cellStyle name="Saída 2 2 4 3 4 5" xfId="17888" xr:uid="{00000000-0005-0000-0000-0000B1770000}"/>
    <cellStyle name="Saída 2 2 4 3 4 6" xfId="10275" xr:uid="{00000000-0005-0000-0000-0000B2770000}"/>
    <cellStyle name="Saída 2 2 4 3 4 7" xfId="17814" xr:uid="{00000000-0005-0000-0000-0000B3770000}"/>
    <cellStyle name="Saída 2 2 4 3 4 8" xfId="31025" xr:uid="{00000000-0005-0000-0000-0000B4770000}"/>
    <cellStyle name="Saída 2 2 4 3 5" xfId="4752" xr:uid="{00000000-0005-0000-0000-0000B5770000}"/>
    <cellStyle name="Saída 2 2 4 3 5 2" xfId="13906" xr:uid="{00000000-0005-0000-0000-0000B6770000}"/>
    <cellStyle name="Saída 2 2 4 3 5 3" xfId="20904" xr:uid="{00000000-0005-0000-0000-0000B7770000}"/>
    <cellStyle name="Saída 2 2 4 3 5 4" xfId="27462" xr:uid="{00000000-0005-0000-0000-0000B8770000}"/>
    <cellStyle name="Saída 2 2 4 3 5 5" xfId="26744" xr:uid="{00000000-0005-0000-0000-0000B9770000}"/>
    <cellStyle name="Saída 2 2 4 3 5 6" xfId="25511" xr:uid="{00000000-0005-0000-0000-0000BA770000}"/>
    <cellStyle name="Saída 2 2 4 3 5 7" xfId="32146" xr:uid="{00000000-0005-0000-0000-0000BB770000}"/>
    <cellStyle name="Saída 2 2 4 3 5 8" xfId="35821" xr:uid="{00000000-0005-0000-0000-0000BC770000}"/>
    <cellStyle name="Saída 2 2 4 3 6" xfId="4998" xr:uid="{00000000-0005-0000-0000-0000BD770000}"/>
    <cellStyle name="Saída 2 2 4 3 6 2" xfId="14152" xr:uid="{00000000-0005-0000-0000-0000BE770000}"/>
    <cellStyle name="Saída 2 2 4 3 6 3" xfId="21150" xr:uid="{00000000-0005-0000-0000-0000BF770000}"/>
    <cellStyle name="Saída 2 2 4 3 6 4" xfId="27340" xr:uid="{00000000-0005-0000-0000-0000C0770000}"/>
    <cellStyle name="Saída 2 2 4 3 6 5" xfId="24176" xr:uid="{00000000-0005-0000-0000-0000C1770000}"/>
    <cellStyle name="Saída 2 2 4 3 6 6" xfId="32044" xr:uid="{00000000-0005-0000-0000-0000C2770000}"/>
    <cellStyle name="Saída 2 2 4 3 6 7" xfId="35722" xr:uid="{00000000-0005-0000-0000-0000C3770000}"/>
    <cellStyle name="Saída 2 2 4 3 6 8" xfId="38633" xr:uid="{00000000-0005-0000-0000-0000C4770000}"/>
    <cellStyle name="Saída 2 2 4 3 7" xfId="11532" xr:uid="{00000000-0005-0000-0000-0000C5770000}"/>
    <cellStyle name="Saída 2 2 4 3 8" xfId="18535" xr:uid="{00000000-0005-0000-0000-0000C6770000}"/>
    <cellStyle name="Saída 2 2 4 3 9" xfId="25441" xr:uid="{00000000-0005-0000-0000-0000C7770000}"/>
    <cellStyle name="Saída 2 2 4 4" xfId="2402" xr:uid="{00000000-0005-0000-0000-0000C8770000}"/>
    <cellStyle name="Saída 2 2 4 4 10" xfId="26175" xr:uid="{00000000-0005-0000-0000-0000C9770000}"/>
    <cellStyle name="Saída 2 2 4 4 11" xfId="22636" xr:uid="{00000000-0005-0000-0000-0000CA770000}"/>
    <cellStyle name="Saída 2 2 4 4 12" xfId="30872" xr:uid="{00000000-0005-0000-0000-0000CB770000}"/>
    <cellStyle name="Saída 2 2 4 4 13" xfId="31435" xr:uid="{00000000-0005-0000-0000-0000CC770000}"/>
    <cellStyle name="Saída 2 2 4 4 2" xfId="2802" xr:uid="{00000000-0005-0000-0000-0000CD770000}"/>
    <cellStyle name="Saída 2 2 4 4 2 2" xfId="11956" xr:uid="{00000000-0005-0000-0000-0000CE770000}"/>
    <cellStyle name="Saída 2 2 4 4 2 3" xfId="18959" xr:uid="{00000000-0005-0000-0000-0000CF770000}"/>
    <cellStyle name="Saída 2 2 4 4 2 4" xfId="9198" xr:uid="{00000000-0005-0000-0000-0000D0770000}"/>
    <cellStyle name="Saída 2 2 4 4 2 5" xfId="23007" xr:uid="{00000000-0005-0000-0000-0000D1770000}"/>
    <cellStyle name="Saída 2 2 4 4 2 6" xfId="26506" xr:uid="{00000000-0005-0000-0000-0000D2770000}"/>
    <cellStyle name="Saída 2 2 4 4 2 7" xfId="29648" xr:uid="{00000000-0005-0000-0000-0000D3770000}"/>
    <cellStyle name="Saída 2 2 4 4 2 8" xfId="33634" xr:uid="{00000000-0005-0000-0000-0000D4770000}"/>
    <cellStyle name="Saída 2 2 4 4 3" xfId="4084" xr:uid="{00000000-0005-0000-0000-0000D5770000}"/>
    <cellStyle name="Saída 2 2 4 4 3 2" xfId="13238" xr:uid="{00000000-0005-0000-0000-0000D6770000}"/>
    <cellStyle name="Saída 2 2 4 4 3 3" xfId="20236" xr:uid="{00000000-0005-0000-0000-0000D7770000}"/>
    <cellStyle name="Saída 2 2 4 4 3 4" xfId="27789" xr:uid="{00000000-0005-0000-0000-0000D8770000}"/>
    <cellStyle name="Saída 2 2 4 4 3 5" xfId="24512" xr:uid="{00000000-0005-0000-0000-0000D9770000}"/>
    <cellStyle name="Saída 2 2 4 4 3 6" xfId="25601" xr:uid="{00000000-0005-0000-0000-0000DA770000}"/>
    <cellStyle name="Saída 2 2 4 4 3 7" xfId="33426" xr:uid="{00000000-0005-0000-0000-0000DB770000}"/>
    <cellStyle name="Saída 2 2 4 4 3 8" xfId="37101" xr:uid="{00000000-0005-0000-0000-0000DC770000}"/>
    <cellStyle name="Saída 2 2 4 4 4" xfId="4522" xr:uid="{00000000-0005-0000-0000-0000DD770000}"/>
    <cellStyle name="Saída 2 2 4 4 4 2" xfId="13676" xr:uid="{00000000-0005-0000-0000-0000DE770000}"/>
    <cellStyle name="Saída 2 2 4 4 4 3" xfId="20674" xr:uid="{00000000-0005-0000-0000-0000DF770000}"/>
    <cellStyle name="Saída 2 2 4 4 4 4" xfId="27575" xr:uid="{00000000-0005-0000-0000-0000E0770000}"/>
    <cellStyle name="Saída 2 2 4 4 4 5" xfId="28167" xr:uid="{00000000-0005-0000-0000-0000E1770000}"/>
    <cellStyle name="Saída 2 2 4 4 4 6" xfId="24362" xr:uid="{00000000-0005-0000-0000-0000E2770000}"/>
    <cellStyle name="Saída 2 2 4 4 4 7" xfId="32255" xr:uid="{00000000-0005-0000-0000-0000E3770000}"/>
    <cellStyle name="Saída 2 2 4 4 4 8" xfId="35930" xr:uid="{00000000-0005-0000-0000-0000E4770000}"/>
    <cellStyle name="Saída 2 2 4 4 5" xfId="4776" xr:uid="{00000000-0005-0000-0000-0000E5770000}"/>
    <cellStyle name="Saída 2 2 4 4 5 2" xfId="13930" xr:uid="{00000000-0005-0000-0000-0000E6770000}"/>
    <cellStyle name="Saída 2 2 4 4 5 3" xfId="20928" xr:uid="{00000000-0005-0000-0000-0000E7770000}"/>
    <cellStyle name="Saída 2 2 4 4 5 4" xfId="27450" xr:uid="{00000000-0005-0000-0000-0000E8770000}"/>
    <cellStyle name="Saída 2 2 4 4 5 5" xfId="10010" xr:uid="{00000000-0005-0000-0000-0000E9770000}"/>
    <cellStyle name="Saída 2 2 4 4 5 6" xfId="17579" xr:uid="{00000000-0005-0000-0000-0000EA770000}"/>
    <cellStyle name="Saída 2 2 4 4 5 7" xfId="32139" xr:uid="{00000000-0005-0000-0000-0000EB770000}"/>
    <cellStyle name="Saída 2 2 4 4 5 8" xfId="35814" xr:uid="{00000000-0005-0000-0000-0000EC770000}"/>
    <cellStyle name="Saída 2 2 4 4 6" xfId="5022" xr:uid="{00000000-0005-0000-0000-0000ED770000}"/>
    <cellStyle name="Saída 2 2 4 4 6 2" xfId="14176" xr:uid="{00000000-0005-0000-0000-0000EE770000}"/>
    <cellStyle name="Saída 2 2 4 4 6 3" xfId="21174" xr:uid="{00000000-0005-0000-0000-0000EF770000}"/>
    <cellStyle name="Saída 2 2 4 4 6 4" xfId="9338" xr:uid="{00000000-0005-0000-0000-0000F0770000}"/>
    <cellStyle name="Saída 2 2 4 4 6 5" xfId="9948" xr:uid="{00000000-0005-0000-0000-0000F1770000}"/>
    <cellStyle name="Saída 2 2 4 4 6 6" xfId="32068" xr:uid="{00000000-0005-0000-0000-0000F2770000}"/>
    <cellStyle name="Saída 2 2 4 4 6 7" xfId="35746" xr:uid="{00000000-0005-0000-0000-0000F3770000}"/>
    <cellStyle name="Saída 2 2 4 4 6 8" xfId="38657" xr:uid="{00000000-0005-0000-0000-0000F4770000}"/>
    <cellStyle name="Saída 2 2 4 4 7" xfId="11556" xr:uid="{00000000-0005-0000-0000-0000F5770000}"/>
    <cellStyle name="Saída 2 2 4 4 8" xfId="18559" xr:uid="{00000000-0005-0000-0000-0000F6770000}"/>
    <cellStyle name="Saída 2 2 4 4 9" xfId="17611" xr:uid="{00000000-0005-0000-0000-0000F7770000}"/>
    <cellStyle name="Saída 2 2 4 5" xfId="2426" xr:uid="{00000000-0005-0000-0000-0000F8770000}"/>
    <cellStyle name="Saída 2 2 4 5 10" xfId="9545" xr:uid="{00000000-0005-0000-0000-0000F9770000}"/>
    <cellStyle name="Saída 2 2 4 5 11" xfId="30115" xr:uid="{00000000-0005-0000-0000-0000FA770000}"/>
    <cellStyle name="Saída 2 2 4 5 12" xfId="9548" xr:uid="{00000000-0005-0000-0000-0000FB770000}"/>
    <cellStyle name="Saída 2 2 4 5 13" xfId="18006" xr:uid="{00000000-0005-0000-0000-0000FC770000}"/>
    <cellStyle name="Saída 2 2 4 5 2" xfId="2826" xr:uid="{00000000-0005-0000-0000-0000FD770000}"/>
    <cellStyle name="Saída 2 2 4 5 2 2" xfId="11980" xr:uid="{00000000-0005-0000-0000-0000FE770000}"/>
    <cellStyle name="Saída 2 2 4 5 2 3" xfId="18983" xr:uid="{00000000-0005-0000-0000-0000FF770000}"/>
    <cellStyle name="Saída 2 2 4 5 2 4" xfId="18275" xr:uid="{00000000-0005-0000-0000-000000780000}"/>
    <cellStyle name="Saída 2 2 4 5 2 5" xfId="28757" xr:uid="{00000000-0005-0000-0000-000001780000}"/>
    <cellStyle name="Saída 2 2 4 5 2 6" xfId="29920" xr:uid="{00000000-0005-0000-0000-000002780000}"/>
    <cellStyle name="Saída 2 2 4 5 2 7" xfId="33897" xr:uid="{00000000-0005-0000-0000-000003780000}"/>
    <cellStyle name="Saída 2 2 4 5 2 8" xfId="37459" xr:uid="{00000000-0005-0000-0000-000004780000}"/>
    <cellStyle name="Saída 2 2 4 5 3" xfId="4108" xr:uid="{00000000-0005-0000-0000-000005780000}"/>
    <cellStyle name="Saída 2 2 4 5 3 2" xfId="13262" xr:uid="{00000000-0005-0000-0000-000006780000}"/>
    <cellStyle name="Saída 2 2 4 5 3 3" xfId="20260" xr:uid="{00000000-0005-0000-0000-000007780000}"/>
    <cellStyle name="Saída 2 2 4 5 3 4" xfId="17192" xr:uid="{00000000-0005-0000-0000-000008780000}"/>
    <cellStyle name="Saída 2 2 4 5 3 5" xfId="28562" xr:uid="{00000000-0005-0000-0000-000009780000}"/>
    <cellStyle name="Saída 2 2 4 5 3 6" xfId="28130" xr:uid="{00000000-0005-0000-0000-00000A780000}"/>
    <cellStyle name="Saída 2 2 4 5 3 7" xfId="25619" xr:uid="{00000000-0005-0000-0000-00000B780000}"/>
    <cellStyle name="Saída 2 2 4 5 3 8" xfId="28795" xr:uid="{00000000-0005-0000-0000-00000C780000}"/>
    <cellStyle name="Saída 2 2 4 5 4" xfId="4546" xr:uid="{00000000-0005-0000-0000-00000D780000}"/>
    <cellStyle name="Saída 2 2 4 5 4 2" xfId="13700" xr:uid="{00000000-0005-0000-0000-00000E780000}"/>
    <cellStyle name="Saída 2 2 4 5 4 3" xfId="20698" xr:uid="{00000000-0005-0000-0000-00000F780000}"/>
    <cellStyle name="Saída 2 2 4 5 4 4" xfId="15492" xr:uid="{00000000-0005-0000-0000-000010780000}"/>
    <cellStyle name="Saída 2 2 4 5 4 5" xfId="17753" xr:uid="{00000000-0005-0000-0000-000011780000}"/>
    <cellStyle name="Saída 2 2 4 5 4 6" xfId="28788" xr:uid="{00000000-0005-0000-0000-000012780000}"/>
    <cellStyle name="Saída 2 2 4 5 4 7" xfId="31157" xr:uid="{00000000-0005-0000-0000-000013780000}"/>
    <cellStyle name="Saída 2 2 4 5 4 8" xfId="35048" xr:uid="{00000000-0005-0000-0000-000014780000}"/>
    <cellStyle name="Saída 2 2 4 5 5" xfId="4800" xr:uid="{00000000-0005-0000-0000-000015780000}"/>
    <cellStyle name="Saída 2 2 4 5 5 2" xfId="13954" xr:uid="{00000000-0005-0000-0000-000016780000}"/>
    <cellStyle name="Saída 2 2 4 5 5 3" xfId="20952" xr:uid="{00000000-0005-0000-0000-000017780000}"/>
    <cellStyle name="Saída 2 2 4 5 5 4" xfId="24246" xr:uid="{00000000-0005-0000-0000-000018780000}"/>
    <cellStyle name="Saída 2 2 4 5 5 5" xfId="28611" xr:uid="{00000000-0005-0000-0000-000019780000}"/>
    <cellStyle name="Saída 2 2 4 5 5 6" xfId="29152" xr:uid="{00000000-0005-0000-0000-00001A780000}"/>
    <cellStyle name="Saída 2 2 4 5 5 7" xfId="32127" xr:uid="{00000000-0005-0000-0000-00001B780000}"/>
    <cellStyle name="Saída 2 2 4 5 5 8" xfId="35802" xr:uid="{00000000-0005-0000-0000-00001C780000}"/>
    <cellStyle name="Saída 2 2 4 5 6" xfId="5046" xr:uid="{00000000-0005-0000-0000-00001D780000}"/>
    <cellStyle name="Saída 2 2 4 5 6 2" xfId="14200" xr:uid="{00000000-0005-0000-0000-00001E780000}"/>
    <cellStyle name="Saída 2 2 4 5 6 3" xfId="21198" xr:uid="{00000000-0005-0000-0000-00001F780000}"/>
    <cellStyle name="Saída 2 2 4 5 6 4" xfId="27316" xr:uid="{00000000-0005-0000-0000-000020780000}"/>
    <cellStyle name="Saída 2 2 4 5 6 5" xfId="25006" xr:uid="{00000000-0005-0000-0000-000021780000}"/>
    <cellStyle name="Saída 2 2 4 5 6 6" xfId="32092" xr:uid="{00000000-0005-0000-0000-000022780000}"/>
    <cellStyle name="Saída 2 2 4 5 6 7" xfId="35770" xr:uid="{00000000-0005-0000-0000-000023780000}"/>
    <cellStyle name="Saída 2 2 4 5 6 8" xfId="38681" xr:uid="{00000000-0005-0000-0000-000024780000}"/>
    <cellStyle name="Saída 2 2 4 5 7" xfId="11580" xr:uid="{00000000-0005-0000-0000-000025780000}"/>
    <cellStyle name="Saída 2 2 4 5 8" xfId="18583" xr:uid="{00000000-0005-0000-0000-000026780000}"/>
    <cellStyle name="Saída 2 2 4 5 9" xfId="17654" xr:uid="{00000000-0005-0000-0000-000027780000}"/>
    <cellStyle name="Saída 2 2 4 6" xfId="2628" xr:uid="{00000000-0005-0000-0000-000028780000}"/>
    <cellStyle name="Saída 2 2 4 6 2" xfId="11782" xr:uid="{00000000-0005-0000-0000-000029780000}"/>
    <cellStyle name="Saída 2 2 4 6 3" xfId="18785" xr:uid="{00000000-0005-0000-0000-00002A780000}"/>
    <cellStyle name="Saída 2 2 4 6 4" xfId="17761" xr:uid="{00000000-0005-0000-0000-00002B780000}"/>
    <cellStyle name="Saída 2 2 4 6 5" xfId="26281" xr:uid="{00000000-0005-0000-0000-00002C780000}"/>
    <cellStyle name="Saída 2 2 4 6 6" xfId="21208" xr:uid="{00000000-0005-0000-0000-00002D780000}"/>
    <cellStyle name="Saída 2 2 4 6 7" xfId="33995" xr:uid="{00000000-0005-0000-0000-00002E780000}"/>
    <cellStyle name="Saída 2 2 4 6 8" xfId="37557" xr:uid="{00000000-0005-0000-0000-00002F780000}"/>
    <cellStyle name="Saída 2 2 4 7" xfId="3196" xr:uid="{00000000-0005-0000-0000-000030780000}"/>
    <cellStyle name="Saída 2 2 4 7 2" xfId="12350" xr:uid="{00000000-0005-0000-0000-000031780000}"/>
    <cellStyle name="Saída 2 2 4 7 3" xfId="19353" xr:uid="{00000000-0005-0000-0000-000032780000}"/>
    <cellStyle name="Saída 2 2 4 7 4" xfId="21247" xr:uid="{00000000-0005-0000-0000-000033780000}"/>
    <cellStyle name="Saída 2 2 4 7 5" xfId="23326" xr:uid="{00000000-0005-0000-0000-000034780000}"/>
    <cellStyle name="Saída 2 2 4 7 6" xfId="22717" xr:uid="{00000000-0005-0000-0000-000035780000}"/>
    <cellStyle name="Saída 2 2 4 7 7" xfId="18374" xr:uid="{00000000-0005-0000-0000-000036780000}"/>
    <cellStyle name="Saída 2 2 4 7 8" xfId="33653" xr:uid="{00000000-0005-0000-0000-000037780000}"/>
    <cellStyle name="Saída 2 2 4 8" xfId="2969" xr:uid="{00000000-0005-0000-0000-000038780000}"/>
    <cellStyle name="Saída 2 2 4 8 2" xfId="12123" xr:uid="{00000000-0005-0000-0000-000039780000}"/>
    <cellStyle name="Saída 2 2 4 8 3" xfId="19126" xr:uid="{00000000-0005-0000-0000-00003A780000}"/>
    <cellStyle name="Saída 2 2 4 8 4" xfId="29517" xr:uid="{00000000-0005-0000-0000-00003B780000}"/>
    <cellStyle name="Saída 2 2 4 8 5" xfId="26390" xr:uid="{00000000-0005-0000-0000-00003C780000}"/>
    <cellStyle name="Saída 2 2 4 8 6" xfId="29850" xr:uid="{00000000-0005-0000-0000-00003D780000}"/>
    <cellStyle name="Saída 2 2 4 8 7" xfId="33827" xr:uid="{00000000-0005-0000-0000-00003E780000}"/>
    <cellStyle name="Saída 2 2 4 8 8" xfId="37389" xr:uid="{00000000-0005-0000-0000-00003F780000}"/>
    <cellStyle name="Saída 2 2 4 9" xfId="3859" xr:uid="{00000000-0005-0000-0000-000040780000}"/>
    <cellStyle name="Saída 2 2 4 9 2" xfId="13013" xr:uid="{00000000-0005-0000-0000-000041780000}"/>
    <cellStyle name="Saída 2 2 4 9 3" xfId="20012" xr:uid="{00000000-0005-0000-0000-000042780000}"/>
    <cellStyle name="Saída 2 2 4 9 4" xfId="15431" xr:uid="{00000000-0005-0000-0000-000043780000}"/>
    <cellStyle name="Saída 2 2 4 9 5" xfId="29195" xr:uid="{00000000-0005-0000-0000-000044780000}"/>
    <cellStyle name="Saída 2 2 4 9 6" xfId="27279" xr:uid="{00000000-0005-0000-0000-000045780000}"/>
    <cellStyle name="Saída 2 2 4 9 7" xfId="31657" xr:uid="{00000000-0005-0000-0000-000046780000}"/>
    <cellStyle name="Saída 2 2 4 9 8" xfId="35337" xr:uid="{00000000-0005-0000-0000-000047780000}"/>
    <cellStyle name="Saída 2 2 5" xfId="2284" xr:uid="{00000000-0005-0000-0000-000048780000}"/>
    <cellStyle name="Saída 2 2 5 10" xfId="23038" xr:uid="{00000000-0005-0000-0000-000049780000}"/>
    <cellStyle name="Saída 2 2 5 11" xfId="30188" xr:uid="{00000000-0005-0000-0000-00004A780000}"/>
    <cellStyle name="Saída 2 2 5 12" xfId="31468" xr:uid="{00000000-0005-0000-0000-00004B780000}"/>
    <cellStyle name="Saída 2 2 5 13" xfId="35178" xr:uid="{00000000-0005-0000-0000-00004C780000}"/>
    <cellStyle name="Saída 2 2 5 2" xfId="2684" xr:uid="{00000000-0005-0000-0000-00004D780000}"/>
    <cellStyle name="Saída 2 2 5 2 2" xfId="11838" xr:uid="{00000000-0005-0000-0000-00004E780000}"/>
    <cellStyle name="Saída 2 2 5 2 3" xfId="18841" xr:uid="{00000000-0005-0000-0000-00004F780000}"/>
    <cellStyle name="Saída 2 2 5 2 4" xfId="24616" xr:uid="{00000000-0005-0000-0000-000050780000}"/>
    <cellStyle name="Saída 2 2 5 2 5" xfId="26302" xr:uid="{00000000-0005-0000-0000-000051780000}"/>
    <cellStyle name="Saída 2 2 5 2 6" xfId="29991" xr:uid="{00000000-0005-0000-0000-000052780000}"/>
    <cellStyle name="Saída 2 2 5 2 7" xfId="33967" xr:uid="{00000000-0005-0000-0000-000053780000}"/>
    <cellStyle name="Saída 2 2 5 2 8" xfId="37529" xr:uid="{00000000-0005-0000-0000-000054780000}"/>
    <cellStyle name="Saída 2 2 5 3" xfId="3966" xr:uid="{00000000-0005-0000-0000-000055780000}"/>
    <cellStyle name="Saída 2 2 5 3 2" xfId="13120" xr:uid="{00000000-0005-0000-0000-000056780000}"/>
    <cellStyle name="Saída 2 2 5 3 3" xfId="20118" xr:uid="{00000000-0005-0000-0000-000057780000}"/>
    <cellStyle name="Saída 2 2 5 3 4" xfId="27847" xr:uid="{00000000-0005-0000-0000-000058780000}"/>
    <cellStyle name="Saída 2 2 5 3 5" xfId="27887" xr:uid="{00000000-0005-0000-0000-000059780000}"/>
    <cellStyle name="Saída 2 2 5 3 6" xfId="19702" xr:uid="{00000000-0005-0000-0000-00005A780000}"/>
    <cellStyle name="Saída 2 2 5 3 7" xfId="24127" xr:uid="{00000000-0005-0000-0000-00005B780000}"/>
    <cellStyle name="Saída 2 2 5 3 8" xfId="35081" xr:uid="{00000000-0005-0000-0000-00005C780000}"/>
    <cellStyle name="Saída 2 2 5 4" xfId="4404" xr:uid="{00000000-0005-0000-0000-00005D780000}"/>
    <cellStyle name="Saída 2 2 5 4 2" xfId="13558" xr:uid="{00000000-0005-0000-0000-00005E780000}"/>
    <cellStyle name="Saída 2 2 5 4 3" xfId="20556" xr:uid="{00000000-0005-0000-0000-00005F780000}"/>
    <cellStyle name="Saída 2 2 5 4 4" xfId="27633" xr:uid="{00000000-0005-0000-0000-000060780000}"/>
    <cellStyle name="Saída 2 2 5 4 5" xfId="28586" xr:uid="{00000000-0005-0000-0000-000061780000}"/>
    <cellStyle name="Saída 2 2 5 4 6" xfId="17703" xr:uid="{00000000-0005-0000-0000-000062780000}"/>
    <cellStyle name="Saída 2 2 5 4 7" xfId="19752" xr:uid="{00000000-0005-0000-0000-000063780000}"/>
    <cellStyle name="Saída 2 2 5 4 8" xfId="32101" xr:uid="{00000000-0005-0000-0000-000064780000}"/>
    <cellStyle name="Saída 2 2 5 5" xfId="4658" xr:uid="{00000000-0005-0000-0000-000065780000}"/>
    <cellStyle name="Saída 2 2 5 5 2" xfId="13812" xr:uid="{00000000-0005-0000-0000-000066780000}"/>
    <cellStyle name="Saída 2 2 5 5 3" xfId="20810" xr:uid="{00000000-0005-0000-0000-000067780000}"/>
    <cellStyle name="Saída 2 2 5 5 4" xfId="20054" xr:uid="{00000000-0005-0000-0000-000068780000}"/>
    <cellStyle name="Saída 2 2 5 5 5" xfId="29249" xr:uid="{00000000-0005-0000-0000-000069780000}"/>
    <cellStyle name="Saída 2 2 5 5 6" xfId="19512" xr:uid="{00000000-0005-0000-0000-00006A780000}"/>
    <cellStyle name="Saída 2 2 5 5 7" xfId="32190" xr:uid="{00000000-0005-0000-0000-00006B780000}"/>
    <cellStyle name="Saída 2 2 5 5 8" xfId="35865" xr:uid="{00000000-0005-0000-0000-00006C780000}"/>
    <cellStyle name="Saída 2 2 5 6" xfId="4904" xr:uid="{00000000-0005-0000-0000-00006D780000}"/>
    <cellStyle name="Saída 2 2 5 6 2" xfId="14058" xr:uid="{00000000-0005-0000-0000-00006E780000}"/>
    <cellStyle name="Saída 2 2 5 6 3" xfId="21056" xr:uid="{00000000-0005-0000-0000-00006F780000}"/>
    <cellStyle name="Saída 2 2 5 6 4" xfId="24038" xr:uid="{00000000-0005-0000-0000-000070780000}"/>
    <cellStyle name="Saída 2 2 5 6 5" xfId="29456" xr:uid="{00000000-0005-0000-0000-000071780000}"/>
    <cellStyle name="Saída 2 2 5 6 6" xfId="31950" xr:uid="{00000000-0005-0000-0000-000072780000}"/>
    <cellStyle name="Saída 2 2 5 6 7" xfId="35628" xr:uid="{00000000-0005-0000-0000-000073780000}"/>
    <cellStyle name="Saída 2 2 5 6 8" xfId="38539" xr:uid="{00000000-0005-0000-0000-000074780000}"/>
    <cellStyle name="Saída 2 2 5 7" xfId="11438" xr:uid="{00000000-0005-0000-0000-000075780000}"/>
    <cellStyle name="Saída 2 2 5 8" xfId="18441" xr:uid="{00000000-0005-0000-0000-000076780000}"/>
    <cellStyle name="Saída 2 2 5 9" xfId="17806" xr:uid="{00000000-0005-0000-0000-000077780000}"/>
    <cellStyle name="Saída 2 2 6" xfId="1676" xr:uid="{00000000-0005-0000-0000-000078780000}"/>
    <cellStyle name="Saída 2 2 6 10" xfId="25981" xr:uid="{00000000-0005-0000-0000-000079780000}"/>
    <cellStyle name="Saída 2 2 6 11" xfId="30990" xr:uid="{00000000-0005-0000-0000-00007A780000}"/>
    <cellStyle name="Saída 2 2 6 12" xfId="34914" xr:uid="{00000000-0005-0000-0000-00007B780000}"/>
    <cellStyle name="Saída 2 2 6 13" xfId="38377" xr:uid="{00000000-0005-0000-0000-00007C780000}"/>
    <cellStyle name="Saída 2 2 6 2" xfId="2503" xr:uid="{00000000-0005-0000-0000-00007D780000}"/>
    <cellStyle name="Saída 2 2 6 2 2" xfId="11657" xr:uid="{00000000-0005-0000-0000-00007E780000}"/>
    <cellStyle name="Saída 2 2 6 2 3" xfId="18660" xr:uid="{00000000-0005-0000-0000-00007F780000}"/>
    <cellStyle name="Saída 2 2 6 2 4" xfId="22917" xr:uid="{00000000-0005-0000-0000-000080780000}"/>
    <cellStyle name="Saída 2 2 6 2 5" xfId="26221" xr:uid="{00000000-0005-0000-0000-000081780000}"/>
    <cellStyle name="Saída 2 2 6 2 6" xfId="30079" xr:uid="{00000000-0005-0000-0000-000082780000}"/>
    <cellStyle name="Saída 2 2 6 2 7" xfId="31082" xr:uid="{00000000-0005-0000-0000-000083780000}"/>
    <cellStyle name="Saída 2 2 6 2 8" xfId="31324" xr:uid="{00000000-0005-0000-0000-000084780000}"/>
    <cellStyle name="Saída 2 2 6 3" xfId="3653" xr:uid="{00000000-0005-0000-0000-000085780000}"/>
    <cellStyle name="Saída 2 2 6 3 2" xfId="12807" xr:uid="{00000000-0005-0000-0000-000086780000}"/>
    <cellStyle name="Saída 2 2 6 3 3" xfId="19806" xr:uid="{00000000-0005-0000-0000-000087780000}"/>
    <cellStyle name="Saída 2 2 6 3 4" xfId="25454" xr:uid="{00000000-0005-0000-0000-000088780000}"/>
    <cellStyle name="Saída 2 2 6 3 5" xfId="15502" xr:uid="{00000000-0005-0000-0000-000089780000}"/>
    <cellStyle name="Saída 2 2 6 3 6" xfId="19364" xr:uid="{00000000-0005-0000-0000-00008A780000}"/>
    <cellStyle name="Saída 2 2 6 3 7" xfId="31139" xr:uid="{00000000-0005-0000-0000-00008B780000}"/>
    <cellStyle name="Saída 2 2 6 3 8" xfId="35012" xr:uid="{00000000-0005-0000-0000-00008C780000}"/>
    <cellStyle name="Saída 2 2 6 4" xfId="4162" xr:uid="{00000000-0005-0000-0000-00008D780000}"/>
    <cellStyle name="Saída 2 2 6 4 2" xfId="13316" xr:uid="{00000000-0005-0000-0000-00008E780000}"/>
    <cellStyle name="Saída 2 2 6 4 3" xfId="20314" xr:uid="{00000000-0005-0000-0000-00008F780000}"/>
    <cellStyle name="Saída 2 2 6 4 4" xfId="27751" xr:uid="{00000000-0005-0000-0000-000090780000}"/>
    <cellStyle name="Saída 2 2 6 4 5" xfId="26667" xr:uid="{00000000-0005-0000-0000-000091780000}"/>
    <cellStyle name="Saída 2 2 6 4 6" xfId="24189" xr:uid="{00000000-0005-0000-0000-000092780000}"/>
    <cellStyle name="Saída 2 2 6 4 7" xfId="33389" xr:uid="{00000000-0005-0000-0000-000093780000}"/>
    <cellStyle name="Saída 2 2 6 4 8" xfId="37064" xr:uid="{00000000-0005-0000-0000-000094780000}"/>
    <cellStyle name="Saída 2 2 6 5" xfId="3074" xr:uid="{00000000-0005-0000-0000-000095780000}"/>
    <cellStyle name="Saída 2 2 6 5 2" xfId="12228" xr:uid="{00000000-0005-0000-0000-000096780000}"/>
    <cellStyle name="Saída 2 2 6 5 3" xfId="19231" xr:uid="{00000000-0005-0000-0000-000097780000}"/>
    <cellStyle name="Saída 2 2 6 5 4" xfId="29515" xr:uid="{00000000-0005-0000-0000-000098780000}"/>
    <cellStyle name="Saída 2 2 6 5 5" xfId="17998" xr:uid="{00000000-0005-0000-0000-000099780000}"/>
    <cellStyle name="Saída 2 2 6 5 6" xfId="26026" xr:uid="{00000000-0005-0000-0000-00009A780000}"/>
    <cellStyle name="Saída 2 2 6 5 7" xfId="33778" xr:uid="{00000000-0005-0000-0000-00009B780000}"/>
    <cellStyle name="Saída 2 2 6 5 8" xfId="37340" xr:uid="{00000000-0005-0000-0000-00009C780000}"/>
    <cellStyle name="Saída 2 2 6 6" xfId="3148" xr:uid="{00000000-0005-0000-0000-00009D780000}"/>
    <cellStyle name="Saída 2 2 6 6 2" xfId="12302" xr:uid="{00000000-0005-0000-0000-00009E780000}"/>
    <cellStyle name="Saída 2 2 6 6 3" xfId="19305" xr:uid="{00000000-0005-0000-0000-00009F780000}"/>
    <cellStyle name="Saída 2 2 6 6 4" xfId="24008" xr:uid="{00000000-0005-0000-0000-0000A0780000}"/>
    <cellStyle name="Saída 2 2 6 6 5" xfId="25479" xr:uid="{00000000-0005-0000-0000-0000A1780000}"/>
    <cellStyle name="Saída 2 2 6 6 6" xfId="29766" xr:uid="{00000000-0005-0000-0000-0000A2780000}"/>
    <cellStyle name="Saída 2 2 6 6 7" xfId="33743" xr:uid="{00000000-0005-0000-0000-0000A3780000}"/>
    <cellStyle name="Saída 2 2 6 6 8" xfId="37305" xr:uid="{00000000-0005-0000-0000-0000A4780000}"/>
    <cellStyle name="Saída 2 2 6 7" xfId="10830" xr:uid="{00000000-0005-0000-0000-0000A5780000}"/>
    <cellStyle name="Saída 2 2 6 8" xfId="18242" xr:uid="{00000000-0005-0000-0000-0000A6780000}"/>
    <cellStyle name="Saída 2 2 6 9" xfId="28664" xr:uid="{00000000-0005-0000-0000-0000A7780000}"/>
    <cellStyle name="Saída 2 2 7" xfId="2257" xr:uid="{00000000-0005-0000-0000-0000A8780000}"/>
    <cellStyle name="Saída 2 2 7 10" xfId="9924" xr:uid="{00000000-0005-0000-0000-0000A9780000}"/>
    <cellStyle name="Saída 2 2 7 11" xfId="30202" xr:uid="{00000000-0005-0000-0000-0000AA780000}"/>
    <cellStyle name="Saída 2 2 7 12" xfId="34177" xr:uid="{00000000-0005-0000-0000-0000AB780000}"/>
    <cellStyle name="Saída 2 2 7 13" xfId="37739" xr:uid="{00000000-0005-0000-0000-0000AC780000}"/>
    <cellStyle name="Saída 2 2 7 2" xfId="2657" xr:uid="{00000000-0005-0000-0000-0000AD780000}"/>
    <cellStyle name="Saída 2 2 7 2 2" xfId="11811" xr:uid="{00000000-0005-0000-0000-0000AE780000}"/>
    <cellStyle name="Saída 2 2 7 2 3" xfId="18814" xr:uid="{00000000-0005-0000-0000-0000AF780000}"/>
    <cellStyle name="Saída 2 2 7 2 4" xfId="24610" xr:uid="{00000000-0005-0000-0000-0000B0780000}"/>
    <cellStyle name="Saída 2 2 7 2 5" xfId="26289" xr:uid="{00000000-0005-0000-0000-0000B1780000}"/>
    <cellStyle name="Saída 2 2 7 2 6" xfId="25922" xr:uid="{00000000-0005-0000-0000-0000B2780000}"/>
    <cellStyle name="Saída 2 2 7 2 7" xfId="33981" xr:uid="{00000000-0005-0000-0000-0000B3780000}"/>
    <cellStyle name="Saída 2 2 7 2 8" xfId="37543" xr:uid="{00000000-0005-0000-0000-0000B4780000}"/>
    <cellStyle name="Saída 2 2 7 3" xfId="3939" xr:uid="{00000000-0005-0000-0000-0000B5780000}"/>
    <cellStyle name="Saída 2 2 7 3 2" xfId="13093" xr:uid="{00000000-0005-0000-0000-0000B6780000}"/>
    <cellStyle name="Saída 2 2 7 3 3" xfId="20091" xr:uid="{00000000-0005-0000-0000-0000B7780000}"/>
    <cellStyle name="Saída 2 2 7 3 4" xfId="23051" xr:uid="{00000000-0005-0000-0000-0000B8780000}"/>
    <cellStyle name="Saída 2 2 7 3 5" xfId="17142" xr:uid="{00000000-0005-0000-0000-0000B9780000}"/>
    <cellStyle name="Saída 2 2 7 3 6" xfId="24118" xr:uid="{00000000-0005-0000-0000-0000BA780000}"/>
    <cellStyle name="Saída 2 2 7 3 7" xfId="25821" xr:uid="{00000000-0005-0000-0000-0000BB780000}"/>
    <cellStyle name="Saída 2 2 7 3 8" xfId="28019" xr:uid="{00000000-0005-0000-0000-0000BC780000}"/>
    <cellStyle name="Saída 2 2 7 4" xfId="4377" xr:uid="{00000000-0005-0000-0000-0000BD780000}"/>
    <cellStyle name="Saída 2 2 7 4 2" xfId="13531" xr:uid="{00000000-0005-0000-0000-0000BE780000}"/>
    <cellStyle name="Saída 2 2 7 4 3" xfId="20529" xr:uid="{00000000-0005-0000-0000-0000BF780000}"/>
    <cellStyle name="Saída 2 2 7 4 4" xfId="24743" xr:uid="{00000000-0005-0000-0000-0000C0780000}"/>
    <cellStyle name="Saída 2 2 7 4 5" xfId="15506" xr:uid="{00000000-0005-0000-0000-0000C1780000}"/>
    <cellStyle name="Saída 2 2 7 4 6" xfId="25588" xr:uid="{00000000-0005-0000-0000-0000C2780000}"/>
    <cellStyle name="Saída 2 2 7 4 7" xfId="31861" xr:uid="{00000000-0005-0000-0000-0000C3780000}"/>
    <cellStyle name="Saída 2 2 7 4 8" xfId="35515" xr:uid="{00000000-0005-0000-0000-0000C4780000}"/>
    <cellStyle name="Saída 2 2 7 5" xfId="4631" xr:uid="{00000000-0005-0000-0000-0000C5780000}"/>
    <cellStyle name="Saída 2 2 7 5 2" xfId="13785" xr:uid="{00000000-0005-0000-0000-0000C6780000}"/>
    <cellStyle name="Saída 2 2 7 5 3" xfId="20783" xr:uid="{00000000-0005-0000-0000-0000C7780000}"/>
    <cellStyle name="Saída 2 2 7 5 4" xfId="27521" xr:uid="{00000000-0005-0000-0000-0000C8780000}"/>
    <cellStyle name="Saída 2 2 7 5 5" xfId="17454" xr:uid="{00000000-0005-0000-0000-0000C9780000}"/>
    <cellStyle name="Saída 2 2 7 5 6" xfId="17652" xr:uid="{00000000-0005-0000-0000-0000CA780000}"/>
    <cellStyle name="Saída 2 2 7 5 7" xfId="32202" xr:uid="{00000000-0005-0000-0000-0000CB780000}"/>
    <cellStyle name="Saída 2 2 7 5 8" xfId="35877" xr:uid="{00000000-0005-0000-0000-0000CC780000}"/>
    <cellStyle name="Saída 2 2 7 6" xfId="4877" xr:uid="{00000000-0005-0000-0000-0000CD780000}"/>
    <cellStyle name="Saída 2 2 7 6 2" xfId="14031" xr:uid="{00000000-0005-0000-0000-0000CE780000}"/>
    <cellStyle name="Saída 2 2 7 6 3" xfId="21029" xr:uid="{00000000-0005-0000-0000-0000CF780000}"/>
    <cellStyle name="Saída 2 2 7 6 4" xfId="27400" xr:uid="{00000000-0005-0000-0000-0000D0780000}"/>
    <cellStyle name="Saída 2 2 7 6 5" xfId="26772" xr:uid="{00000000-0005-0000-0000-0000D1780000}"/>
    <cellStyle name="Saída 2 2 7 6 6" xfId="19562" xr:uid="{00000000-0005-0000-0000-0000D2780000}"/>
    <cellStyle name="Saída 2 2 7 6 7" xfId="35601" xr:uid="{00000000-0005-0000-0000-0000D3780000}"/>
    <cellStyle name="Saída 2 2 7 6 8" xfId="38512" xr:uid="{00000000-0005-0000-0000-0000D4780000}"/>
    <cellStyle name="Saída 2 2 7 7" xfId="11411" xr:uid="{00000000-0005-0000-0000-0000D5780000}"/>
    <cellStyle name="Saída 2 2 7 8" xfId="18414" xr:uid="{00000000-0005-0000-0000-0000D6780000}"/>
    <cellStyle name="Saída 2 2 7 9" xfId="25248" xr:uid="{00000000-0005-0000-0000-0000D7780000}"/>
    <cellStyle name="Saída 2 2 8" xfId="2125" xr:uid="{00000000-0005-0000-0000-0000D8780000}"/>
    <cellStyle name="Saída 2 2 8 10" xfId="29110" xr:uid="{00000000-0005-0000-0000-0000D9780000}"/>
    <cellStyle name="Saída 2 2 8 11" xfId="30364" xr:uid="{00000000-0005-0000-0000-0000DA780000}"/>
    <cellStyle name="Saída 2 2 8 12" xfId="34280" xr:uid="{00000000-0005-0000-0000-0000DB780000}"/>
    <cellStyle name="Saída 2 2 8 13" xfId="37832" xr:uid="{00000000-0005-0000-0000-0000DC780000}"/>
    <cellStyle name="Saída 2 2 8 2" xfId="2609" xr:uid="{00000000-0005-0000-0000-0000DD780000}"/>
    <cellStyle name="Saída 2 2 8 2 2" xfId="11763" xr:uid="{00000000-0005-0000-0000-0000DE780000}"/>
    <cellStyle name="Saída 2 2 8 2 3" xfId="18766" xr:uid="{00000000-0005-0000-0000-0000DF780000}"/>
    <cellStyle name="Saída 2 2 8 2 4" xfId="23264" xr:uid="{00000000-0005-0000-0000-0000E0780000}"/>
    <cellStyle name="Saída 2 2 8 2 5" xfId="22958" xr:uid="{00000000-0005-0000-0000-0000E1780000}"/>
    <cellStyle name="Saída 2 2 8 2 6" xfId="18118" xr:uid="{00000000-0005-0000-0000-0000E2780000}"/>
    <cellStyle name="Saída 2 2 8 2 7" xfId="28981" xr:uid="{00000000-0005-0000-0000-0000E3780000}"/>
    <cellStyle name="Saída 2 2 8 2 8" xfId="34819" xr:uid="{00000000-0005-0000-0000-0000E4780000}"/>
    <cellStyle name="Saída 2 2 8 3" xfId="3856" xr:uid="{00000000-0005-0000-0000-0000E5780000}"/>
    <cellStyle name="Saída 2 2 8 3 2" xfId="13010" xr:uid="{00000000-0005-0000-0000-0000E6780000}"/>
    <cellStyle name="Saída 2 2 8 3 3" xfId="20009" xr:uid="{00000000-0005-0000-0000-0000E7780000}"/>
    <cellStyle name="Saída 2 2 8 3 4" xfId="27902" xr:uid="{00000000-0005-0000-0000-0000E8780000}"/>
    <cellStyle name="Saída 2 2 8 3 5" xfId="26599" xr:uid="{00000000-0005-0000-0000-0000E9780000}"/>
    <cellStyle name="Saída 2 2 8 3 6" xfId="28209" xr:uid="{00000000-0005-0000-0000-0000EA780000}"/>
    <cellStyle name="Saída 2 2 8 3 7" xfId="33490" xr:uid="{00000000-0005-0000-0000-0000EB780000}"/>
    <cellStyle name="Saída 2 2 8 3 8" xfId="37158" xr:uid="{00000000-0005-0000-0000-0000EC780000}"/>
    <cellStyle name="Saída 2 2 8 4" xfId="4324" xr:uid="{00000000-0005-0000-0000-0000ED780000}"/>
    <cellStyle name="Saída 2 2 8 4 2" xfId="13478" xr:uid="{00000000-0005-0000-0000-0000EE780000}"/>
    <cellStyle name="Saída 2 2 8 4 3" xfId="20476" xr:uid="{00000000-0005-0000-0000-0000EF780000}"/>
    <cellStyle name="Saída 2 2 8 4 4" xfId="10086" xr:uid="{00000000-0005-0000-0000-0000F0780000}"/>
    <cellStyle name="Saída 2 2 8 4 5" xfId="19740" xr:uid="{00000000-0005-0000-0000-0000F1780000}"/>
    <cellStyle name="Saída 2 2 8 4 6" xfId="27260" xr:uid="{00000000-0005-0000-0000-0000F2780000}"/>
    <cellStyle name="Saída 2 2 8 4 7" xfId="33330" xr:uid="{00000000-0005-0000-0000-0000F3780000}"/>
    <cellStyle name="Saída 2 2 8 4 8" xfId="37005" xr:uid="{00000000-0005-0000-0000-0000F4780000}"/>
    <cellStyle name="Saída 2 2 8 5" xfId="4591" xr:uid="{00000000-0005-0000-0000-0000F5780000}"/>
    <cellStyle name="Saída 2 2 8 5 2" xfId="13745" xr:uid="{00000000-0005-0000-0000-0000F6780000}"/>
    <cellStyle name="Saída 2 2 8 5 3" xfId="20743" xr:uid="{00000000-0005-0000-0000-0000F7780000}"/>
    <cellStyle name="Saída 2 2 8 5 4" xfId="27542" xr:uid="{00000000-0005-0000-0000-0000F8780000}"/>
    <cellStyle name="Saída 2 2 8 5 5" xfId="23178" xr:uid="{00000000-0005-0000-0000-0000F9780000}"/>
    <cellStyle name="Saída 2 2 8 5 6" xfId="25331" xr:uid="{00000000-0005-0000-0000-0000FA780000}"/>
    <cellStyle name="Saída 2 2 8 5 7" xfId="29717" xr:uid="{00000000-0005-0000-0000-0000FB780000}"/>
    <cellStyle name="Saída 2 2 8 5 8" xfId="33695" xr:uid="{00000000-0005-0000-0000-0000FC780000}"/>
    <cellStyle name="Saída 2 2 8 6" xfId="4841" xr:uid="{00000000-0005-0000-0000-0000FD780000}"/>
    <cellStyle name="Saída 2 2 8 6 2" xfId="13995" xr:uid="{00000000-0005-0000-0000-0000FE780000}"/>
    <cellStyle name="Saída 2 2 8 6 3" xfId="20993" xr:uid="{00000000-0005-0000-0000-0000FF780000}"/>
    <cellStyle name="Saída 2 2 8 6 4" xfId="24035" xr:uid="{00000000-0005-0000-0000-000000790000}"/>
    <cellStyle name="Saída 2 2 8 6 5" xfId="29274" xr:uid="{00000000-0005-0000-0000-000001790000}"/>
    <cellStyle name="Saída 2 2 8 6 6" xfId="17025" xr:uid="{00000000-0005-0000-0000-000002790000}"/>
    <cellStyle name="Saída 2 2 8 6 7" xfId="17199" xr:uid="{00000000-0005-0000-0000-000003790000}"/>
    <cellStyle name="Saída 2 2 8 6 8" xfId="31120" xr:uid="{00000000-0005-0000-0000-000004790000}"/>
    <cellStyle name="Saída 2 2 8 7" xfId="11279" xr:uid="{00000000-0005-0000-0000-000005790000}"/>
    <cellStyle name="Saída 2 2 8 8" xfId="9389" xr:uid="{00000000-0005-0000-0000-000006790000}"/>
    <cellStyle name="Saída 2 2 8 9" xfId="24602" xr:uid="{00000000-0005-0000-0000-000007790000}"/>
    <cellStyle name="Saída 2 2 9" xfId="1607" xr:uid="{00000000-0005-0000-0000-000008790000}"/>
    <cellStyle name="Saída 2 2 9 2" xfId="10761" xr:uid="{00000000-0005-0000-0000-000009790000}"/>
    <cellStyle name="Saída 2 2 9 3" xfId="17012" xr:uid="{00000000-0005-0000-0000-00000A790000}"/>
    <cellStyle name="Saída 2 2 9 4" xfId="18310" xr:uid="{00000000-0005-0000-0000-00000B790000}"/>
    <cellStyle name="Saída 2 2 9 5" xfId="15443" xr:uid="{00000000-0005-0000-0000-00000C790000}"/>
    <cellStyle name="Saída 2 2 9 6" xfId="25747" xr:uid="{00000000-0005-0000-0000-00000D790000}"/>
    <cellStyle name="Saída 2 2 9 7" xfId="31359" xr:uid="{00000000-0005-0000-0000-00000E790000}"/>
    <cellStyle name="Saída 2 2 9 8" xfId="35118" xr:uid="{00000000-0005-0000-0000-00000F790000}"/>
    <cellStyle name="Saída 2 3" xfId="1131" xr:uid="{00000000-0005-0000-0000-000010790000}"/>
    <cellStyle name="Saída 2 3 10" xfId="4278" xr:uid="{00000000-0005-0000-0000-000011790000}"/>
    <cellStyle name="Saída 2 3 10 2" xfId="13432" xr:uid="{00000000-0005-0000-0000-000012790000}"/>
    <cellStyle name="Saída 2 3 10 3" xfId="20430" xr:uid="{00000000-0005-0000-0000-000013790000}"/>
    <cellStyle name="Saída 2 3 10 4" xfId="27693" xr:uid="{00000000-0005-0000-0000-000014790000}"/>
    <cellStyle name="Saída 2 3 10 5" xfId="17477" xr:uid="{00000000-0005-0000-0000-000015790000}"/>
    <cellStyle name="Saída 2 3 10 6" xfId="25524" xr:uid="{00000000-0005-0000-0000-000016790000}"/>
    <cellStyle name="Saída 2 3 10 7" xfId="17878" xr:uid="{00000000-0005-0000-0000-000017790000}"/>
    <cellStyle name="Saída 2 3 10 8" xfId="25751" xr:uid="{00000000-0005-0000-0000-000018790000}"/>
    <cellStyle name="Saída 2 3 11" xfId="4553" xr:uid="{00000000-0005-0000-0000-000019790000}"/>
    <cellStyle name="Saída 2 3 11 2" xfId="13707" xr:uid="{00000000-0005-0000-0000-00001A790000}"/>
    <cellStyle name="Saída 2 3 11 3" xfId="20705" xr:uid="{00000000-0005-0000-0000-00001B790000}"/>
    <cellStyle name="Saída 2 3 11 4" xfId="27560" xr:uid="{00000000-0005-0000-0000-00001C790000}"/>
    <cellStyle name="Saída 2 3 11 5" xfId="21370" xr:uid="{00000000-0005-0000-0000-00001D790000}"/>
    <cellStyle name="Saída 2 3 11 6" xfId="29003" xr:uid="{00000000-0005-0000-0000-00001E790000}"/>
    <cellStyle name="Saída 2 3 11 7" xfId="32241" xr:uid="{00000000-0005-0000-0000-00001F790000}"/>
    <cellStyle name="Saída 2 3 11 8" xfId="35916" xr:uid="{00000000-0005-0000-0000-000020790000}"/>
    <cellStyle name="Saída 2 3 12" xfId="1527" xr:uid="{00000000-0005-0000-0000-000021790000}"/>
    <cellStyle name="Saída 2 3 12 2" xfId="10681" xr:uid="{00000000-0005-0000-0000-000022790000}"/>
    <cellStyle name="Saída 2 3 12 3" xfId="9936" xr:uid="{00000000-0005-0000-0000-000023790000}"/>
    <cellStyle name="Saída 2 3 12 4" xfId="28736" xr:uid="{00000000-0005-0000-0000-000024790000}"/>
    <cellStyle name="Saída 2 3 12 5" xfId="25949" xr:uid="{00000000-0005-0000-0000-000025790000}"/>
    <cellStyle name="Saída 2 3 12 6" xfId="31045" xr:uid="{00000000-0005-0000-0000-000026790000}"/>
    <cellStyle name="Saída 2 3 12 7" xfId="34940" xr:uid="{00000000-0005-0000-0000-000027790000}"/>
    <cellStyle name="Saída 2 3 12 8" xfId="38402" xr:uid="{00000000-0005-0000-0000-000028790000}"/>
    <cellStyle name="Saída 2 3 13" xfId="10285" xr:uid="{00000000-0005-0000-0000-000029790000}"/>
    <cellStyle name="Saída 2 3 14" xfId="17281" xr:uid="{00000000-0005-0000-0000-00002A790000}"/>
    <cellStyle name="Saída 2 3 15" xfId="22906" xr:uid="{00000000-0005-0000-0000-00002B790000}"/>
    <cellStyle name="Saída 2 3 16" xfId="31219" xr:uid="{00000000-0005-0000-0000-00002C790000}"/>
    <cellStyle name="Saída 2 3 17" xfId="35087" xr:uid="{00000000-0005-0000-0000-00002D790000}"/>
    <cellStyle name="Saída 2 3 18" xfId="38416" xr:uid="{00000000-0005-0000-0000-00002E790000}"/>
    <cellStyle name="Saída 2 3 2" xfId="2286" xr:uid="{00000000-0005-0000-0000-00002F790000}"/>
    <cellStyle name="Saída 2 3 2 10" xfId="26114" xr:uid="{00000000-0005-0000-0000-000030790000}"/>
    <cellStyle name="Saída 2 3 2 11" xfId="30187" xr:uid="{00000000-0005-0000-0000-000031790000}"/>
    <cellStyle name="Saída 2 3 2 12" xfId="34162" xr:uid="{00000000-0005-0000-0000-000032790000}"/>
    <cellStyle name="Saída 2 3 2 13" xfId="37724" xr:uid="{00000000-0005-0000-0000-000033790000}"/>
    <cellStyle name="Saída 2 3 2 2" xfId="2686" xr:uid="{00000000-0005-0000-0000-000034790000}"/>
    <cellStyle name="Saída 2 3 2 2 2" xfId="11840" xr:uid="{00000000-0005-0000-0000-000035790000}"/>
    <cellStyle name="Saída 2 3 2 2 3" xfId="18843" xr:uid="{00000000-0005-0000-0000-000036790000}"/>
    <cellStyle name="Saída 2 3 2 2 4" xfId="28431" xr:uid="{00000000-0005-0000-0000-000037790000}"/>
    <cellStyle name="Saída 2 3 2 2 5" xfId="29120" xr:uid="{00000000-0005-0000-0000-000038790000}"/>
    <cellStyle name="Saída 2 3 2 2 6" xfId="29987" xr:uid="{00000000-0005-0000-0000-000039790000}"/>
    <cellStyle name="Saída 2 3 2 2 7" xfId="33966" xr:uid="{00000000-0005-0000-0000-00003A790000}"/>
    <cellStyle name="Saída 2 3 2 2 8" xfId="37528" xr:uid="{00000000-0005-0000-0000-00003B790000}"/>
    <cellStyle name="Saída 2 3 2 3" xfId="3968" xr:uid="{00000000-0005-0000-0000-00003C790000}"/>
    <cellStyle name="Saída 2 3 2 3 2" xfId="13122" xr:uid="{00000000-0005-0000-0000-00003D790000}"/>
    <cellStyle name="Saída 2 3 2 3 3" xfId="20120" xr:uid="{00000000-0005-0000-0000-00003E790000}"/>
    <cellStyle name="Saída 2 3 2 3 4" xfId="27846" xr:uid="{00000000-0005-0000-0000-00003F790000}"/>
    <cellStyle name="Saída 2 3 2 3 5" xfId="26626" xr:uid="{00000000-0005-0000-0000-000040790000}"/>
    <cellStyle name="Saída 2 3 2 3 6" xfId="26003" xr:uid="{00000000-0005-0000-0000-000041790000}"/>
    <cellStyle name="Saída 2 3 2 3 7" xfId="31666" xr:uid="{00000000-0005-0000-0000-000042790000}"/>
    <cellStyle name="Saída 2 3 2 3 8" xfId="35346" xr:uid="{00000000-0005-0000-0000-000043790000}"/>
    <cellStyle name="Saída 2 3 2 4" xfId="4406" xr:uid="{00000000-0005-0000-0000-000044790000}"/>
    <cellStyle name="Saída 2 3 2 4 2" xfId="13560" xr:uid="{00000000-0005-0000-0000-000045790000}"/>
    <cellStyle name="Saída 2 3 2 4 3" xfId="20558" xr:uid="{00000000-0005-0000-0000-000046790000}"/>
    <cellStyle name="Saída 2 3 2 4 4" xfId="27632" xr:uid="{00000000-0005-0000-0000-000047790000}"/>
    <cellStyle name="Saída 2 3 2 4 5" xfId="17289" xr:uid="{00000000-0005-0000-0000-000048790000}"/>
    <cellStyle name="Saída 2 3 2 4 6" xfId="18177" xr:uid="{00000000-0005-0000-0000-000049790000}"/>
    <cellStyle name="Saída 2 3 2 4 7" xfId="31847" xr:uid="{00000000-0005-0000-0000-00004A790000}"/>
    <cellStyle name="Saída 2 3 2 4 8" xfId="35501" xr:uid="{00000000-0005-0000-0000-00004B790000}"/>
    <cellStyle name="Saída 2 3 2 5" xfId="4660" xr:uid="{00000000-0005-0000-0000-00004C790000}"/>
    <cellStyle name="Saída 2 3 2 5 2" xfId="13814" xr:uid="{00000000-0005-0000-0000-00004D790000}"/>
    <cellStyle name="Saída 2 3 2 5 3" xfId="20812" xr:uid="{00000000-0005-0000-0000-00004E790000}"/>
    <cellStyle name="Saída 2 3 2 5 4" xfId="24776" xr:uid="{00000000-0005-0000-0000-00004F790000}"/>
    <cellStyle name="Saída 2 3 2 5 5" xfId="18081" xr:uid="{00000000-0005-0000-0000-000050790000}"/>
    <cellStyle name="Saída 2 3 2 5 6" xfId="24110" xr:uid="{00000000-0005-0000-0000-000051790000}"/>
    <cellStyle name="Saída 2 3 2 5 7" xfId="29390" xr:uid="{00000000-0005-0000-0000-000052790000}"/>
    <cellStyle name="Saída 2 3 2 5 8" xfId="31912" xr:uid="{00000000-0005-0000-0000-000053790000}"/>
    <cellStyle name="Saída 2 3 2 6" xfId="4906" xr:uid="{00000000-0005-0000-0000-000054790000}"/>
    <cellStyle name="Saída 2 3 2 6 2" xfId="14060" xr:uid="{00000000-0005-0000-0000-000055790000}"/>
    <cellStyle name="Saída 2 3 2 6 3" xfId="21058" xr:uid="{00000000-0005-0000-0000-000056790000}"/>
    <cellStyle name="Saída 2 3 2 6 4" xfId="27378" xr:uid="{00000000-0005-0000-0000-000057790000}"/>
    <cellStyle name="Saída 2 3 2 6 5" xfId="17362" xr:uid="{00000000-0005-0000-0000-000058790000}"/>
    <cellStyle name="Saída 2 3 2 6 6" xfId="31952" xr:uid="{00000000-0005-0000-0000-000059790000}"/>
    <cellStyle name="Saída 2 3 2 6 7" xfId="35630" xr:uid="{00000000-0005-0000-0000-00005A790000}"/>
    <cellStyle name="Saída 2 3 2 6 8" xfId="38541" xr:uid="{00000000-0005-0000-0000-00005B790000}"/>
    <cellStyle name="Saída 2 3 2 7" xfId="11440" xr:uid="{00000000-0005-0000-0000-00005C790000}"/>
    <cellStyle name="Saída 2 3 2 8" xfId="18443" xr:uid="{00000000-0005-0000-0000-00005D790000}"/>
    <cellStyle name="Saída 2 3 2 9" xfId="23334" xr:uid="{00000000-0005-0000-0000-00005E790000}"/>
    <cellStyle name="Saída 2 3 3" xfId="2119" xr:uid="{00000000-0005-0000-0000-00005F790000}"/>
    <cellStyle name="Saída 2 3 3 10" xfId="26060" xr:uid="{00000000-0005-0000-0000-000060790000}"/>
    <cellStyle name="Saída 2 3 3 11" xfId="30367" xr:uid="{00000000-0005-0000-0000-000061790000}"/>
    <cellStyle name="Saída 2 3 3 12" xfId="31455" xr:uid="{00000000-0005-0000-0000-000062790000}"/>
    <cellStyle name="Saída 2 3 3 13" xfId="35166" xr:uid="{00000000-0005-0000-0000-000063790000}"/>
    <cellStyle name="Saída 2 3 3 2" xfId="2603" xr:uid="{00000000-0005-0000-0000-000064790000}"/>
    <cellStyle name="Saída 2 3 3 2 2" xfId="11757" xr:uid="{00000000-0005-0000-0000-000065790000}"/>
    <cellStyle name="Saída 2 3 3 2 3" xfId="18760" xr:uid="{00000000-0005-0000-0000-000066790000}"/>
    <cellStyle name="Saída 2 3 3 2 4" xfId="23261" xr:uid="{00000000-0005-0000-0000-000067790000}"/>
    <cellStyle name="Saída 2 3 3 2 5" xfId="19611" xr:uid="{00000000-0005-0000-0000-000068790000}"/>
    <cellStyle name="Saída 2 3 3 2 6" xfId="30028" xr:uid="{00000000-0005-0000-0000-000069790000}"/>
    <cellStyle name="Saída 2 3 3 2 7" xfId="34005" xr:uid="{00000000-0005-0000-0000-00006A790000}"/>
    <cellStyle name="Saída 2 3 3 2 8" xfId="37567" xr:uid="{00000000-0005-0000-0000-00006B790000}"/>
    <cellStyle name="Saída 2 3 3 3" xfId="3850" xr:uid="{00000000-0005-0000-0000-00006C790000}"/>
    <cellStyle name="Saída 2 3 3 3 2" xfId="13004" xr:uid="{00000000-0005-0000-0000-00006D790000}"/>
    <cellStyle name="Saída 2 3 3 3 3" xfId="20003" xr:uid="{00000000-0005-0000-0000-00006E790000}"/>
    <cellStyle name="Saída 2 3 3 3 4" xfId="27905" xr:uid="{00000000-0005-0000-0000-00006F790000}"/>
    <cellStyle name="Saída 2 3 3 3 5" xfId="28549" xr:uid="{00000000-0005-0000-0000-000070790000}"/>
    <cellStyle name="Saída 2 3 3 3 6" xfId="26008" xr:uid="{00000000-0005-0000-0000-000071790000}"/>
    <cellStyle name="Saída 2 3 3 3 7" xfId="21300" xr:uid="{00000000-0005-0000-0000-000072790000}"/>
    <cellStyle name="Saída 2 3 3 3 8" xfId="31815" xr:uid="{00000000-0005-0000-0000-000073790000}"/>
    <cellStyle name="Saída 2 3 3 4" xfId="4318" xr:uid="{00000000-0005-0000-0000-000074790000}"/>
    <cellStyle name="Saída 2 3 3 4 2" xfId="13472" xr:uid="{00000000-0005-0000-0000-000075790000}"/>
    <cellStyle name="Saída 2 3 3 4 3" xfId="20470" xr:uid="{00000000-0005-0000-0000-000076790000}"/>
    <cellStyle name="Saída 2 3 3 4 4" xfId="27673" xr:uid="{00000000-0005-0000-0000-000077790000}"/>
    <cellStyle name="Saída 2 3 3 4 5" xfId="24175" xr:uid="{00000000-0005-0000-0000-000078790000}"/>
    <cellStyle name="Saída 2 3 3 4 6" xfId="28102" xr:uid="{00000000-0005-0000-0000-000079790000}"/>
    <cellStyle name="Saída 2 3 3 4 7" xfId="31166" xr:uid="{00000000-0005-0000-0000-00007A790000}"/>
    <cellStyle name="Saída 2 3 3 4 8" xfId="35042" xr:uid="{00000000-0005-0000-0000-00007B790000}"/>
    <cellStyle name="Saída 2 3 3 5" xfId="4585" xr:uid="{00000000-0005-0000-0000-00007C790000}"/>
    <cellStyle name="Saída 2 3 3 5 2" xfId="13739" xr:uid="{00000000-0005-0000-0000-00007D790000}"/>
    <cellStyle name="Saída 2 3 3 5 3" xfId="20737" xr:uid="{00000000-0005-0000-0000-00007E790000}"/>
    <cellStyle name="Saída 2 3 3 5 4" xfId="22765" xr:uid="{00000000-0005-0000-0000-00007F790000}"/>
    <cellStyle name="Saída 2 3 3 5 5" xfId="19384" xr:uid="{00000000-0005-0000-0000-000080790000}"/>
    <cellStyle name="Saída 2 3 3 5 6" xfId="26834" xr:uid="{00000000-0005-0000-0000-000081790000}"/>
    <cellStyle name="Saída 2 3 3 5 7" xfId="17389" xr:uid="{00000000-0005-0000-0000-000082790000}"/>
    <cellStyle name="Saída 2 3 3 5 8" xfId="31050" xr:uid="{00000000-0005-0000-0000-000083790000}"/>
    <cellStyle name="Saída 2 3 3 6" xfId="4835" xr:uid="{00000000-0005-0000-0000-000084790000}"/>
    <cellStyle name="Saída 2 3 3 6 2" xfId="13989" xr:uid="{00000000-0005-0000-0000-000085790000}"/>
    <cellStyle name="Saída 2 3 3 6 3" xfId="20987" xr:uid="{00000000-0005-0000-0000-000086790000}"/>
    <cellStyle name="Saída 2 3 3 6 4" xfId="27417" xr:uid="{00000000-0005-0000-0000-000087790000}"/>
    <cellStyle name="Saída 2 3 3 6 5" xfId="26761" xr:uid="{00000000-0005-0000-0000-000088790000}"/>
    <cellStyle name="Saída 2 3 3 6 6" xfId="23325" xr:uid="{00000000-0005-0000-0000-000089790000}"/>
    <cellStyle name="Saída 2 3 3 6 7" xfId="30977" xr:uid="{00000000-0005-0000-0000-00008A790000}"/>
    <cellStyle name="Saída 2 3 3 6 8" xfId="31381" xr:uid="{00000000-0005-0000-0000-00008B790000}"/>
    <cellStyle name="Saída 2 3 3 7" xfId="11273" xr:uid="{00000000-0005-0000-0000-00008C790000}"/>
    <cellStyle name="Saída 2 3 3 8" xfId="9403" xr:uid="{00000000-0005-0000-0000-00008D790000}"/>
    <cellStyle name="Saída 2 3 3 9" xfId="24599" xr:uid="{00000000-0005-0000-0000-00008E790000}"/>
    <cellStyle name="Saída 2 3 4" xfId="2258" xr:uid="{00000000-0005-0000-0000-00008F790000}"/>
    <cellStyle name="Saída 2 3 4 10" xfId="25206" xr:uid="{00000000-0005-0000-0000-000090790000}"/>
    <cellStyle name="Saída 2 3 4 11" xfId="21215" xr:uid="{00000000-0005-0000-0000-000091790000}"/>
    <cellStyle name="Saída 2 3 4 12" xfId="17773" xr:uid="{00000000-0005-0000-0000-000092790000}"/>
    <cellStyle name="Saída 2 3 4 13" xfId="33447" xr:uid="{00000000-0005-0000-0000-000093790000}"/>
    <cellStyle name="Saída 2 3 4 2" xfId="2658" xr:uid="{00000000-0005-0000-0000-000094790000}"/>
    <cellStyle name="Saída 2 3 4 2 2" xfId="11812" xr:uid="{00000000-0005-0000-0000-000095790000}"/>
    <cellStyle name="Saída 2 3 4 2 3" xfId="18815" xr:uid="{00000000-0005-0000-0000-000096790000}"/>
    <cellStyle name="Saída 2 3 4 2 4" xfId="25152" xr:uid="{00000000-0005-0000-0000-000097790000}"/>
    <cellStyle name="Saída 2 3 4 2 5" xfId="26292" xr:uid="{00000000-0005-0000-0000-000098790000}"/>
    <cellStyle name="Saída 2 3 4 2 6" xfId="30004" xr:uid="{00000000-0005-0000-0000-000099790000}"/>
    <cellStyle name="Saída 2 3 4 2 7" xfId="31090" xr:uid="{00000000-0005-0000-0000-00009A790000}"/>
    <cellStyle name="Saída 2 3 4 2 8" xfId="34978" xr:uid="{00000000-0005-0000-0000-00009B790000}"/>
    <cellStyle name="Saída 2 3 4 3" xfId="3940" xr:uid="{00000000-0005-0000-0000-00009C790000}"/>
    <cellStyle name="Saída 2 3 4 3 2" xfId="13094" xr:uid="{00000000-0005-0000-0000-00009D790000}"/>
    <cellStyle name="Saída 2 3 4 3 3" xfId="20092" xr:uid="{00000000-0005-0000-0000-00009E790000}"/>
    <cellStyle name="Saída 2 3 4 3 4" xfId="27860" xr:uid="{00000000-0005-0000-0000-00009F790000}"/>
    <cellStyle name="Saída 2 3 4 3 5" xfId="26622" xr:uid="{00000000-0005-0000-0000-0000A0790000}"/>
    <cellStyle name="Saída 2 3 4 3 6" xfId="28640" xr:uid="{00000000-0005-0000-0000-0000A1790000}"/>
    <cellStyle name="Saída 2 3 4 3 7" xfId="33449" xr:uid="{00000000-0005-0000-0000-0000A2790000}"/>
    <cellStyle name="Saída 2 3 4 3 8" xfId="37123" xr:uid="{00000000-0005-0000-0000-0000A3790000}"/>
    <cellStyle name="Saída 2 3 4 4" xfId="4378" xr:uid="{00000000-0005-0000-0000-0000A4790000}"/>
    <cellStyle name="Saída 2 3 4 4 2" xfId="13532" xr:uid="{00000000-0005-0000-0000-0000A5790000}"/>
    <cellStyle name="Saída 2 3 4 4 3" xfId="20530" xr:uid="{00000000-0005-0000-0000-0000A6790000}"/>
    <cellStyle name="Saída 2 3 4 4 4" xfId="27644" xr:uid="{00000000-0005-0000-0000-0000A7790000}"/>
    <cellStyle name="Saída 2 3 4 4 5" xfId="29228" xr:uid="{00000000-0005-0000-0000-0000A8790000}"/>
    <cellStyle name="Saída 2 3 4 4 6" xfId="25595" xr:uid="{00000000-0005-0000-0000-0000A9790000}"/>
    <cellStyle name="Saída 2 3 4 4 7" xfId="35532" xr:uid="{00000000-0005-0000-0000-0000AA790000}"/>
    <cellStyle name="Saída 2 3 4 4 8" xfId="38458" xr:uid="{00000000-0005-0000-0000-0000AB790000}"/>
    <cellStyle name="Saída 2 3 4 5" xfId="4632" xr:uid="{00000000-0005-0000-0000-0000AC790000}"/>
    <cellStyle name="Saída 2 3 4 5 2" xfId="13786" xr:uid="{00000000-0005-0000-0000-0000AD790000}"/>
    <cellStyle name="Saída 2 3 4 5 3" xfId="20784" xr:uid="{00000000-0005-0000-0000-0000AE790000}"/>
    <cellStyle name="Saída 2 3 4 5 4" xfId="10151" xr:uid="{00000000-0005-0000-0000-0000AF790000}"/>
    <cellStyle name="Saída 2 3 4 5 5" xfId="24445" xr:uid="{00000000-0005-0000-0000-0000B0790000}"/>
    <cellStyle name="Saída 2 3 4 5 6" xfId="17058" xr:uid="{00000000-0005-0000-0000-0000B1790000}"/>
    <cellStyle name="Saída 2 3 4 5 7" xfId="32205" xr:uid="{00000000-0005-0000-0000-0000B2790000}"/>
    <cellStyle name="Saída 2 3 4 5 8" xfId="35880" xr:uid="{00000000-0005-0000-0000-0000B3790000}"/>
    <cellStyle name="Saída 2 3 4 6" xfId="4878" xr:uid="{00000000-0005-0000-0000-0000B4790000}"/>
    <cellStyle name="Saída 2 3 4 6 2" xfId="14032" xr:uid="{00000000-0005-0000-0000-0000B5790000}"/>
    <cellStyle name="Saída 2 3 4 6 3" xfId="21030" xr:uid="{00000000-0005-0000-0000-0000B6790000}"/>
    <cellStyle name="Saída 2 3 4 6 4" xfId="19531" xr:uid="{00000000-0005-0000-0000-0000B7790000}"/>
    <cellStyle name="Saída 2 3 4 6 5" xfId="22676" xr:uid="{00000000-0005-0000-0000-0000B8790000}"/>
    <cellStyle name="Saída 2 3 4 6 6" xfId="25555" xr:uid="{00000000-0005-0000-0000-0000B9790000}"/>
    <cellStyle name="Saída 2 3 4 6 7" xfId="35602" xr:uid="{00000000-0005-0000-0000-0000BA790000}"/>
    <cellStyle name="Saída 2 3 4 6 8" xfId="38513" xr:uid="{00000000-0005-0000-0000-0000BB790000}"/>
    <cellStyle name="Saída 2 3 4 7" xfId="11412" xr:uid="{00000000-0005-0000-0000-0000BC790000}"/>
    <cellStyle name="Saída 2 3 4 8" xfId="18415" xr:uid="{00000000-0005-0000-0000-0000BD790000}"/>
    <cellStyle name="Saída 2 3 4 9" xfId="22639" xr:uid="{00000000-0005-0000-0000-0000BE790000}"/>
    <cellStyle name="Saída 2 3 5" xfId="2090" xr:uid="{00000000-0005-0000-0000-0000BF790000}"/>
    <cellStyle name="Saída 2 3 5 10" xfId="28056" xr:uid="{00000000-0005-0000-0000-0000C0790000}"/>
    <cellStyle name="Saída 2 3 5 11" xfId="30840" xr:uid="{00000000-0005-0000-0000-0000C1790000}"/>
    <cellStyle name="Saída 2 3 5 12" xfId="9162" xr:uid="{00000000-0005-0000-0000-0000C2790000}"/>
    <cellStyle name="Saída 2 3 5 13" xfId="30858" xr:uid="{00000000-0005-0000-0000-0000C3790000}"/>
    <cellStyle name="Saída 2 3 5 2" xfId="2590" xr:uid="{00000000-0005-0000-0000-0000C4790000}"/>
    <cellStyle name="Saída 2 3 5 2 2" xfId="11744" xr:uid="{00000000-0005-0000-0000-0000C5790000}"/>
    <cellStyle name="Saída 2 3 5 2 3" xfId="18747" xr:uid="{00000000-0005-0000-0000-0000C6790000}"/>
    <cellStyle name="Saída 2 3 5 2 4" xfId="17211" xr:uid="{00000000-0005-0000-0000-0000C7790000}"/>
    <cellStyle name="Saída 2 3 5 2 5" xfId="26258" xr:uid="{00000000-0005-0000-0000-0000C8790000}"/>
    <cellStyle name="Saída 2 3 5 2 6" xfId="30038" xr:uid="{00000000-0005-0000-0000-0000C9790000}"/>
    <cellStyle name="Saída 2 3 5 2 7" xfId="31086" xr:uid="{00000000-0005-0000-0000-0000CA790000}"/>
    <cellStyle name="Saída 2 3 5 2 8" xfId="34971" xr:uid="{00000000-0005-0000-0000-0000CB790000}"/>
    <cellStyle name="Saída 2 3 5 3" xfId="3837" xr:uid="{00000000-0005-0000-0000-0000CC790000}"/>
    <cellStyle name="Saída 2 3 5 3 2" xfId="12991" xr:uid="{00000000-0005-0000-0000-0000CD790000}"/>
    <cellStyle name="Saída 2 3 5 3 3" xfId="19990" xr:uid="{00000000-0005-0000-0000-0000CE790000}"/>
    <cellStyle name="Saída 2 3 5 3 4" xfId="27906" xr:uid="{00000000-0005-0000-0000-0000CF790000}"/>
    <cellStyle name="Saída 2 3 5 3 5" xfId="29193" xr:uid="{00000000-0005-0000-0000-0000D0790000}"/>
    <cellStyle name="Saída 2 3 5 3 6" xfId="26481" xr:uid="{00000000-0005-0000-0000-0000D1790000}"/>
    <cellStyle name="Saída 2 3 5 3 7" xfId="33499" xr:uid="{00000000-0005-0000-0000-0000D2790000}"/>
    <cellStyle name="Saída 2 3 5 3 8" xfId="37167" xr:uid="{00000000-0005-0000-0000-0000D3790000}"/>
    <cellStyle name="Saída 2 3 5 4" xfId="4301" xr:uid="{00000000-0005-0000-0000-0000D4790000}"/>
    <cellStyle name="Saída 2 3 5 4 2" xfId="13455" xr:uid="{00000000-0005-0000-0000-0000D5790000}"/>
    <cellStyle name="Saída 2 3 5 4 3" xfId="20453" xr:uid="{00000000-0005-0000-0000-0000D6790000}"/>
    <cellStyle name="Saída 2 3 5 4 4" xfId="27676" xr:uid="{00000000-0005-0000-0000-0000D7790000}"/>
    <cellStyle name="Saída 2 3 5 4 5" xfId="28156" xr:uid="{00000000-0005-0000-0000-0000D8790000}"/>
    <cellStyle name="Saída 2 3 5 4 6" xfId="25521" xr:uid="{00000000-0005-0000-0000-0000D9790000}"/>
    <cellStyle name="Saída 2 3 5 4 7" xfId="26540" xr:uid="{00000000-0005-0000-0000-0000DA790000}"/>
    <cellStyle name="Saída 2 3 5 4 8" xfId="35040" xr:uid="{00000000-0005-0000-0000-0000DB790000}"/>
    <cellStyle name="Saída 2 3 5 5" xfId="4572" xr:uid="{00000000-0005-0000-0000-0000DC790000}"/>
    <cellStyle name="Saída 2 3 5 5 2" xfId="13726" xr:uid="{00000000-0005-0000-0000-0000DD790000}"/>
    <cellStyle name="Saída 2 3 5 5 3" xfId="20724" xr:uid="{00000000-0005-0000-0000-0000DE790000}"/>
    <cellStyle name="Saída 2 3 5 5 4" xfId="25258" xr:uid="{00000000-0005-0000-0000-0000DF790000}"/>
    <cellStyle name="Saída 2 3 5 5 5" xfId="19704" xr:uid="{00000000-0005-0000-0000-0000E0790000}"/>
    <cellStyle name="Saída 2 3 5 5 6" xfId="17403" xr:uid="{00000000-0005-0000-0000-0000E1790000}"/>
    <cellStyle name="Saída 2 3 5 5 7" xfId="32232" xr:uid="{00000000-0005-0000-0000-0000E2790000}"/>
    <cellStyle name="Saída 2 3 5 5 8" xfId="35907" xr:uid="{00000000-0005-0000-0000-0000E3790000}"/>
    <cellStyle name="Saída 2 3 5 6" xfId="4822" xr:uid="{00000000-0005-0000-0000-0000E4790000}"/>
    <cellStyle name="Saída 2 3 5 6 2" xfId="13976" xr:uid="{00000000-0005-0000-0000-0000E5790000}"/>
    <cellStyle name="Saída 2 3 5 6 3" xfId="20974" xr:uid="{00000000-0005-0000-0000-0000E6790000}"/>
    <cellStyle name="Saída 2 3 5 6 4" xfId="24798" xr:uid="{00000000-0005-0000-0000-0000E7790000}"/>
    <cellStyle name="Saída 2 3 5 6 5" xfId="28607" xr:uid="{00000000-0005-0000-0000-0000E8790000}"/>
    <cellStyle name="Saída 2 3 5 6 6" xfId="22527" xr:uid="{00000000-0005-0000-0000-0000E9790000}"/>
    <cellStyle name="Saída 2 3 5 6 7" xfId="32117" xr:uid="{00000000-0005-0000-0000-0000EA790000}"/>
    <cellStyle name="Saída 2 3 5 6 8" xfId="35792" xr:uid="{00000000-0005-0000-0000-0000EB790000}"/>
    <cellStyle name="Saída 2 3 5 7" xfId="11244" xr:uid="{00000000-0005-0000-0000-0000EC790000}"/>
    <cellStyle name="Saída 2 3 5 8" xfId="9447" xr:uid="{00000000-0005-0000-0000-0000ED790000}"/>
    <cellStyle name="Saída 2 3 5 9" xfId="24586" xr:uid="{00000000-0005-0000-0000-0000EE790000}"/>
    <cellStyle name="Saída 2 3 6" xfId="1652" xr:uid="{00000000-0005-0000-0000-0000EF790000}"/>
    <cellStyle name="Saída 2 3 6 10" xfId="25739" xr:uid="{00000000-0005-0000-0000-0000F0790000}"/>
    <cellStyle name="Saída 2 3 6 11" xfId="31370" xr:uid="{00000000-0005-0000-0000-0000F1790000}"/>
    <cellStyle name="Saída 2 3 6 12" xfId="35130" xr:uid="{00000000-0005-0000-0000-0000F2790000}"/>
    <cellStyle name="Saída 2 3 6 2" xfId="3567" xr:uid="{00000000-0005-0000-0000-0000F3790000}"/>
    <cellStyle name="Saída 2 3 6 2 2" xfId="12721" xr:uid="{00000000-0005-0000-0000-0000F4790000}"/>
    <cellStyle name="Saída 2 3 6 2 3" xfId="19722" xr:uid="{00000000-0005-0000-0000-0000F5790000}"/>
    <cellStyle name="Saída 2 3 6 2 4" xfId="10050" xr:uid="{00000000-0005-0000-0000-0000F6790000}"/>
    <cellStyle name="Saída 2 3 6 2 5" xfId="17832" xr:uid="{00000000-0005-0000-0000-0000F7790000}"/>
    <cellStyle name="Saída 2 3 6 2 6" xfId="29594" xr:uid="{00000000-0005-0000-0000-0000F8790000}"/>
    <cellStyle name="Saída 2 3 6 2 7" xfId="17474" xr:uid="{00000000-0005-0000-0000-0000F9790000}"/>
    <cellStyle name="Saída 2 3 6 2 8" xfId="35011" xr:uid="{00000000-0005-0000-0000-0000FA790000}"/>
    <cellStyle name="Saída 2 3 6 3" xfId="4127" xr:uid="{00000000-0005-0000-0000-0000FB790000}"/>
    <cellStyle name="Saída 2 3 6 3 2" xfId="13281" xr:uid="{00000000-0005-0000-0000-0000FC790000}"/>
    <cellStyle name="Saída 2 3 6 3 3" xfId="20279" xr:uid="{00000000-0005-0000-0000-0000FD790000}"/>
    <cellStyle name="Saída 2 3 6 3 4" xfId="22751" xr:uid="{00000000-0005-0000-0000-0000FE790000}"/>
    <cellStyle name="Saída 2 3 6 3 5" xfId="22521" xr:uid="{00000000-0005-0000-0000-0000FF790000}"/>
    <cellStyle name="Saída 2 3 6 3 6" xfId="29004" xr:uid="{00000000-0005-0000-0000-0000007A0000}"/>
    <cellStyle name="Saída 2 3 6 3 7" xfId="25795" xr:uid="{00000000-0005-0000-0000-0000017A0000}"/>
    <cellStyle name="Saída 2 3 6 3 8" xfId="35030" xr:uid="{00000000-0005-0000-0000-0000027A0000}"/>
    <cellStyle name="Saída 2 3 6 4" xfId="4215" xr:uid="{00000000-0005-0000-0000-0000037A0000}"/>
    <cellStyle name="Saída 2 3 6 4 2" xfId="13369" xr:uid="{00000000-0005-0000-0000-0000047A0000}"/>
    <cellStyle name="Saída 2 3 6 4 3" xfId="20367" xr:uid="{00000000-0005-0000-0000-0000057A0000}"/>
    <cellStyle name="Saída 2 3 6 4 4" xfId="19572" xr:uid="{00000000-0005-0000-0000-0000067A0000}"/>
    <cellStyle name="Saída 2 3 6 4 5" xfId="17043" xr:uid="{00000000-0005-0000-0000-0000077A0000}"/>
    <cellStyle name="Saída 2 3 6 4 6" xfId="25597" xr:uid="{00000000-0005-0000-0000-0000087A0000}"/>
    <cellStyle name="Saída 2 3 6 4 7" xfId="33363" xr:uid="{00000000-0005-0000-0000-0000097A0000}"/>
    <cellStyle name="Saída 2 3 6 4 8" xfId="37038" xr:uid="{00000000-0005-0000-0000-00000A7A0000}"/>
    <cellStyle name="Saída 2 3 6 5" xfId="3125" xr:uid="{00000000-0005-0000-0000-00000B7A0000}"/>
    <cellStyle name="Saída 2 3 6 5 2" xfId="12279" xr:uid="{00000000-0005-0000-0000-00000C7A0000}"/>
    <cellStyle name="Saída 2 3 6 5 3" xfId="19282" xr:uid="{00000000-0005-0000-0000-00000D7A0000}"/>
    <cellStyle name="Saída 2 3 6 5 4" xfId="24009" xr:uid="{00000000-0005-0000-0000-00000E7A0000}"/>
    <cellStyle name="Saída 2 3 6 5 5" xfId="26432" xr:uid="{00000000-0005-0000-0000-00000F7A0000}"/>
    <cellStyle name="Saída 2 3 6 5 6" xfId="29775" xr:uid="{00000000-0005-0000-0000-0000107A0000}"/>
    <cellStyle name="Saída 2 3 6 5 7" xfId="31118" xr:uid="{00000000-0005-0000-0000-0000117A0000}"/>
    <cellStyle name="Saída 2 3 6 5 8" xfId="35004" xr:uid="{00000000-0005-0000-0000-0000127A0000}"/>
    <cellStyle name="Saída 2 3 6 6" xfId="10806" xr:uid="{00000000-0005-0000-0000-0000137A0000}"/>
    <cellStyle name="Saída 2 3 6 7" xfId="9274" xr:uid="{00000000-0005-0000-0000-0000147A0000}"/>
    <cellStyle name="Saída 2 3 6 8" xfId="28676" xr:uid="{00000000-0005-0000-0000-0000157A0000}"/>
    <cellStyle name="Saída 2 3 6 9" xfId="22997" xr:uid="{00000000-0005-0000-0000-0000167A0000}"/>
    <cellStyle name="Saída 2 3 7" xfId="2480" xr:uid="{00000000-0005-0000-0000-0000177A0000}"/>
    <cellStyle name="Saída 2 3 7 2" xfId="11634" xr:uid="{00000000-0005-0000-0000-0000187A0000}"/>
    <cellStyle name="Saída 2 3 7 3" xfId="18637" xr:uid="{00000000-0005-0000-0000-0000197A0000}"/>
    <cellStyle name="Saída 2 3 7 4" xfId="21237" xr:uid="{00000000-0005-0000-0000-00001A7A0000}"/>
    <cellStyle name="Saída 2 3 7 5" xfId="26209" xr:uid="{00000000-0005-0000-0000-00001B7A0000}"/>
    <cellStyle name="Saída 2 3 7 6" xfId="17667" xr:uid="{00000000-0005-0000-0000-00001C7A0000}"/>
    <cellStyle name="Saída 2 3 7 7" xfId="24462" xr:uid="{00000000-0005-0000-0000-00001D7A0000}"/>
    <cellStyle name="Saída 2 3 7 8" xfId="34810" xr:uid="{00000000-0005-0000-0000-00001E7A0000}"/>
    <cellStyle name="Saída 2 3 8" xfId="3083" xr:uid="{00000000-0005-0000-0000-00001F7A0000}"/>
    <cellStyle name="Saída 2 3 8 2" xfId="12237" xr:uid="{00000000-0005-0000-0000-0000207A0000}"/>
    <cellStyle name="Saída 2 3 8 3" xfId="19240" xr:uid="{00000000-0005-0000-0000-0000217A0000}"/>
    <cellStyle name="Saída 2 3 8 4" xfId="24706" xr:uid="{00000000-0005-0000-0000-0000227A0000}"/>
    <cellStyle name="Saída 2 3 8 5" xfId="19593" xr:uid="{00000000-0005-0000-0000-0000237A0000}"/>
    <cellStyle name="Saída 2 3 8 6" xfId="24367" xr:uid="{00000000-0005-0000-0000-0000247A0000}"/>
    <cellStyle name="Saída 2 3 8 7" xfId="29663" xr:uid="{00000000-0005-0000-0000-0000257A0000}"/>
    <cellStyle name="Saída 2 3 8 8" xfId="33650" xr:uid="{00000000-0005-0000-0000-0000267A0000}"/>
    <cellStyle name="Saída 2 3 9" xfId="3773" xr:uid="{00000000-0005-0000-0000-0000277A0000}"/>
    <cellStyle name="Saída 2 3 9 2" xfId="12927" xr:uid="{00000000-0005-0000-0000-0000287A0000}"/>
    <cellStyle name="Saída 2 3 9 3" xfId="19926" xr:uid="{00000000-0005-0000-0000-0000297A0000}"/>
    <cellStyle name="Saída 2 3 9 4" xfId="19410" xr:uid="{00000000-0005-0000-0000-00002A7A0000}"/>
    <cellStyle name="Saída 2 3 9 5" xfId="23158" xr:uid="{00000000-0005-0000-0000-00002B7A0000}"/>
    <cellStyle name="Saída 2 3 9 6" xfId="18101" xr:uid="{00000000-0005-0000-0000-00002C7A0000}"/>
    <cellStyle name="Saída 2 3 9 7" xfId="31643" xr:uid="{00000000-0005-0000-0000-00002D7A0000}"/>
    <cellStyle name="Saída 2 3 9 8" xfId="35317" xr:uid="{00000000-0005-0000-0000-00002E7A0000}"/>
    <cellStyle name="Saída 2 4" xfId="1175" xr:uid="{00000000-0005-0000-0000-00002F7A0000}"/>
    <cellStyle name="Saída 2 4 10" xfId="2862" xr:uid="{00000000-0005-0000-0000-0000307A0000}"/>
    <cellStyle name="Saída 2 4 10 2" xfId="12016" xr:uid="{00000000-0005-0000-0000-0000317A0000}"/>
    <cellStyle name="Saída 2 4 10 3" xfId="19019" xr:uid="{00000000-0005-0000-0000-0000327A0000}"/>
    <cellStyle name="Saída 2 4 10 4" xfId="24218" xr:uid="{00000000-0005-0000-0000-0000337A0000}"/>
    <cellStyle name="Saída 2 4 10 5" xfId="26364" xr:uid="{00000000-0005-0000-0000-0000347A0000}"/>
    <cellStyle name="Saída 2 4 10 6" xfId="25214" xr:uid="{00000000-0005-0000-0000-0000357A0000}"/>
    <cellStyle name="Saída 2 4 10 7" xfId="24156" xr:uid="{00000000-0005-0000-0000-0000367A0000}"/>
    <cellStyle name="Saída 2 4 10 8" xfId="31422" xr:uid="{00000000-0005-0000-0000-0000377A0000}"/>
    <cellStyle name="Saída 2 4 11" xfId="2224" xr:uid="{00000000-0005-0000-0000-0000387A0000}"/>
    <cellStyle name="Saída 2 4 11 2" xfId="11378" xr:uid="{00000000-0005-0000-0000-0000397A0000}"/>
    <cellStyle name="Saída 2 4 11 3" xfId="18381" xr:uid="{00000000-0005-0000-0000-00003A7A0000}"/>
    <cellStyle name="Saída 2 4 11 4" xfId="22650" xr:uid="{00000000-0005-0000-0000-00003B7A0000}"/>
    <cellStyle name="Saída 2 4 11 5" xfId="25277" xr:uid="{00000000-0005-0000-0000-00003C7A0000}"/>
    <cellStyle name="Saída 2 4 11 6" xfId="30199" xr:uid="{00000000-0005-0000-0000-00003D7A0000}"/>
    <cellStyle name="Saída 2 4 11 7" xfId="25771" xr:uid="{00000000-0005-0000-0000-00003E7A0000}"/>
    <cellStyle name="Saída 2 4 11 8" xfId="34952" xr:uid="{00000000-0005-0000-0000-00003F7A0000}"/>
    <cellStyle name="Saída 2 4 12" xfId="10329" xr:uid="{00000000-0005-0000-0000-0000407A0000}"/>
    <cellStyle name="Saída 2 4 13" xfId="9320" xr:uid="{00000000-0005-0000-0000-0000417A0000}"/>
    <cellStyle name="Saída 2 4 14" xfId="23269" xr:uid="{00000000-0005-0000-0000-0000427A0000}"/>
    <cellStyle name="Saída 2 4 15" xfId="31202" xr:uid="{00000000-0005-0000-0000-0000437A0000}"/>
    <cellStyle name="Saída 2 4 16" xfId="35071" xr:uid="{00000000-0005-0000-0000-0000447A0000}"/>
    <cellStyle name="Saída 2 4 17" xfId="38409" xr:uid="{00000000-0005-0000-0000-0000457A0000}"/>
    <cellStyle name="Saída 2 4 2" xfId="2347" xr:uid="{00000000-0005-0000-0000-0000467A0000}"/>
    <cellStyle name="Saída 2 4 2 10" xfId="17776" xr:uid="{00000000-0005-0000-0000-0000477A0000}"/>
    <cellStyle name="Saída 2 4 2 11" xfId="30154" xr:uid="{00000000-0005-0000-0000-0000487A0000}"/>
    <cellStyle name="Saída 2 4 2 12" xfId="34130" xr:uid="{00000000-0005-0000-0000-0000497A0000}"/>
    <cellStyle name="Saída 2 4 2 13" xfId="37692" xr:uid="{00000000-0005-0000-0000-00004A7A0000}"/>
    <cellStyle name="Saída 2 4 2 2" xfId="2747" xr:uid="{00000000-0005-0000-0000-00004B7A0000}"/>
    <cellStyle name="Saída 2 4 2 2 2" xfId="11901" xr:uid="{00000000-0005-0000-0000-00004C7A0000}"/>
    <cellStyle name="Saída 2 4 2 2 3" xfId="18904" xr:uid="{00000000-0005-0000-0000-00004D7A0000}"/>
    <cellStyle name="Saída 2 4 2 2 4" xfId="28409" xr:uid="{00000000-0005-0000-0000-00004E7A0000}"/>
    <cellStyle name="Saída 2 4 2 2 5" xfId="26327" xr:uid="{00000000-0005-0000-0000-00004F7A0000}"/>
    <cellStyle name="Saída 2 4 2 2 6" xfId="26507" xr:uid="{00000000-0005-0000-0000-0000507A0000}"/>
    <cellStyle name="Saída 2 4 2 2 7" xfId="33936" xr:uid="{00000000-0005-0000-0000-0000517A0000}"/>
    <cellStyle name="Saída 2 4 2 2 8" xfId="37498" xr:uid="{00000000-0005-0000-0000-0000527A0000}"/>
    <cellStyle name="Saída 2 4 2 3" xfId="4029" xr:uid="{00000000-0005-0000-0000-0000537A0000}"/>
    <cellStyle name="Saída 2 4 2 3 2" xfId="13183" xr:uid="{00000000-0005-0000-0000-0000547A0000}"/>
    <cellStyle name="Saída 2 4 2 3 3" xfId="20181" xr:uid="{00000000-0005-0000-0000-0000557A0000}"/>
    <cellStyle name="Saída 2 4 2 3 4" xfId="27816" xr:uid="{00000000-0005-0000-0000-0000567A0000}"/>
    <cellStyle name="Saída 2 4 2 3 5" xfId="17698" xr:uid="{00000000-0005-0000-0000-0000577A0000}"/>
    <cellStyle name="Saída 2 4 2 3 6" xfId="28030" xr:uid="{00000000-0005-0000-0000-0000587A0000}"/>
    <cellStyle name="Saída 2 4 2 3 7" xfId="31684" xr:uid="{00000000-0005-0000-0000-0000597A0000}"/>
    <cellStyle name="Saída 2 4 2 3 8" xfId="35364" xr:uid="{00000000-0005-0000-0000-00005A7A0000}"/>
    <cellStyle name="Saída 2 4 2 4" xfId="4467" xr:uid="{00000000-0005-0000-0000-00005B7A0000}"/>
    <cellStyle name="Saída 2 4 2 4 2" xfId="13621" xr:uid="{00000000-0005-0000-0000-00005C7A0000}"/>
    <cellStyle name="Saída 2 4 2 4 3" xfId="20619" xr:uid="{00000000-0005-0000-0000-00005D7A0000}"/>
    <cellStyle name="Saída 2 4 2 4 4" xfId="27602" xr:uid="{00000000-0005-0000-0000-00005E7A0000}"/>
    <cellStyle name="Saída 2 4 2 4 5" xfId="29236" xr:uid="{00000000-0005-0000-0000-00005F7A0000}"/>
    <cellStyle name="Saída 2 4 2 4 6" xfId="25571" xr:uid="{00000000-0005-0000-0000-0000607A0000}"/>
    <cellStyle name="Saída 2 4 2 4 7" xfId="22617" xr:uid="{00000000-0005-0000-0000-0000617A0000}"/>
    <cellStyle name="Saída 2 4 2 4 8" xfId="33690" xr:uid="{00000000-0005-0000-0000-0000627A0000}"/>
    <cellStyle name="Saída 2 4 2 5" xfId="4721" xr:uid="{00000000-0005-0000-0000-0000637A0000}"/>
    <cellStyle name="Saída 2 4 2 5 2" xfId="13875" xr:uid="{00000000-0005-0000-0000-0000647A0000}"/>
    <cellStyle name="Saída 2 4 2 5 3" xfId="20873" xr:uid="{00000000-0005-0000-0000-0000657A0000}"/>
    <cellStyle name="Saída 2 4 2 5 4" xfId="27477" xr:uid="{00000000-0005-0000-0000-0000667A0000}"/>
    <cellStyle name="Saída 2 4 2 5 5" xfId="26746" xr:uid="{00000000-0005-0000-0000-0000677A0000}"/>
    <cellStyle name="Saída 2 4 2 5 6" xfId="26805" xr:uid="{00000000-0005-0000-0000-0000687A0000}"/>
    <cellStyle name="Saída 2 4 2 5 7" xfId="32164" xr:uid="{00000000-0005-0000-0000-0000697A0000}"/>
    <cellStyle name="Saída 2 4 2 5 8" xfId="35839" xr:uid="{00000000-0005-0000-0000-00006A7A0000}"/>
    <cellStyle name="Saída 2 4 2 6" xfId="4967" xr:uid="{00000000-0005-0000-0000-00006B7A0000}"/>
    <cellStyle name="Saída 2 4 2 6 2" xfId="14121" xr:uid="{00000000-0005-0000-0000-00006C7A0000}"/>
    <cellStyle name="Saída 2 4 2 6 3" xfId="21119" xr:uid="{00000000-0005-0000-0000-00006D7A0000}"/>
    <cellStyle name="Saída 2 4 2 6 4" xfId="19694" xr:uid="{00000000-0005-0000-0000-00006E7A0000}"/>
    <cellStyle name="Saída 2 4 2 6 5" xfId="28176" xr:uid="{00000000-0005-0000-0000-00006F7A0000}"/>
    <cellStyle name="Saída 2 4 2 6 6" xfId="32013" xr:uid="{00000000-0005-0000-0000-0000707A0000}"/>
    <cellStyle name="Saída 2 4 2 6 7" xfId="35691" xr:uid="{00000000-0005-0000-0000-0000717A0000}"/>
    <cellStyle name="Saída 2 4 2 6 8" xfId="38602" xr:uid="{00000000-0005-0000-0000-0000727A0000}"/>
    <cellStyle name="Saída 2 4 2 7" xfId="11501" xr:uid="{00000000-0005-0000-0000-0000737A0000}"/>
    <cellStyle name="Saída 2 4 2 8" xfId="18504" xr:uid="{00000000-0005-0000-0000-0000747A0000}"/>
    <cellStyle name="Saída 2 4 2 9" xfId="21354" xr:uid="{00000000-0005-0000-0000-0000757A0000}"/>
    <cellStyle name="Saída 2 4 3" xfId="2375" xr:uid="{00000000-0005-0000-0000-0000767A0000}"/>
    <cellStyle name="Saída 2 4 3 10" xfId="22938" xr:uid="{00000000-0005-0000-0000-0000777A0000}"/>
    <cellStyle name="Saída 2 4 3 11" xfId="23176" xr:uid="{00000000-0005-0000-0000-0000787A0000}"/>
    <cellStyle name="Saída 2 4 3 12" xfId="28107" xr:uid="{00000000-0005-0000-0000-0000797A0000}"/>
    <cellStyle name="Saída 2 4 3 13" xfId="26083" xr:uid="{00000000-0005-0000-0000-00007A7A0000}"/>
    <cellStyle name="Saída 2 4 3 2" xfId="2775" xr:uid="{00000000-0005-0000-0000-00007B7A0000}"/>
    <cellStyle name="Saída 2 4 3 2 2" xfId="11929" xr:uid="{00000000-0005-0000-0000-00007C7A0000}"/>
    <cellStyle name="Saída 2 4 3 2 3" xfId="18932" xr:uid="{00000000-0005-0000-0000-00007D7A0000}"/>
    <cellStyle name="Saída 2 4 3 2 4" xfId="9517" xr:uid="{00000000-0005-0000-0000-00007E7A0000}"/>
    <cellStyle name="Saída 2 4 3 2 5" xfId="23002" xr:uid="{00000000-0005-0000-0000-00007F7A0000}"/>
    <cellStyle name="Saída 2 4 3 2 6" xfId="29946" xr:uid="{00000000-0005-0000-0000-0000807A0000}"/>
    <cellStyle name="Saída 2 4 3 2 7" xfId="31528" xr:uid="{00000000-0005-0000-0000-0000817A0000}"/>
    <cellStyle name="Saída 2 4 3 2 8" xfId="35244" xr:uid="{00000000-0005-0000-0000-0000827A0000}"/>
    <cellStyle name="Saída 2 4 3 3" xfId="4057" xr:uid="{00000000-0005-0000-0000-0000837A0000}"/>
    <cellStyle name="Saída 2 4 3 3 2" xfId="13211" xr:uid="{00000000-0005-0000-0000-0000847A0000}"/>
    <cellStyle name="Saída 2 4 3 3 3" xfId="20209" xr:uid="{00000000-0005-0000-0000-0000857A0000}"/>
    <cellStyle name="Saída 2 4 3 3 4" xfId="17230" xr:uid="{00000000-0005-0000-0000-0000867A0000}"/>
    <cellStyle name="Saída 2 4 3 3 5" xfId="28834" xr:uid="{00000000-0005-0000-0000-0000877A0000}"/>
    <cellStyle name="Saída 2 4 3 3 6" xfId="27283" xr:uid="{00000000-0005-0000-0000-0000887A0000}"/>
    <cellStyle name="Saída 2 4 3 3 7" xfId="29691" xr:uid="{00000000-0005-0000-0000-0000897A0000}"/>
    <cellStyle name="Saída 2 4 3 3 8" xfId="33666" xr:uid="{00000000-0005-0000-0000-00008A7A0000}"/>
    <cellStyle name="Saída 2 4 3 4" xfId="4495" xr:uid="{00000000-0005-0000-0000-00008B7A0000}"/>
    <cellStyle name="Saída 2 4 3 4 2" xfId="13649" xr:uid="{00000000-0005-0000-0000-00008C7A0000}"/>
    <cellStyle name="Saída 2 4 3 4 3" xfId="20647" xr:uid="{00000000-0005-0000-0000-00008D7A0000}"/>
    <cellStyle name="Saída 2 4 3 4 4" xfId="27585" xr:uid="{00000000-0005-0000-0000-00008E7A0000}"/>
    <cellStyle name="Saída 2 4 3 4 5" xfId="28161" xr:uid="{00000000-0005-0000-0000-00008F7A0000}"/>
    <cellStyle name="Saída 2 4 3 4 6" xfId="25565" xr:uid="{00000000-0005-0000-0000-0000907A0000}"/>
    <cellStyle name="Saída 2 4 3 4 7" xfId="32267" xr:uid="{00000000-0005-0000-0000-0000917A0000}"/>
    <cellStyle name="Saída 2 4 3 4 8" xfId="35942" xr:uid="{00000000-0005-0000-0000-0000927A0000}"/>
    <cellStyle name="Saída 2 4 3 5" xfId="4749" xr:uid="{00000000-0005-0000-0000-0000937A0000}"/>
    <cellStyle name="Saída 2 4 3 5 2" xfId="13903" xr:uid="{00000000-0005-0000-0000-0000947A0000}"/>
    <cellStyle name="Saída 2 4 3 5 3" xfId="20901" xr:uid="{00000000-0005-0000-0000-0000957A0000}"/>
    <cellStyle name="Saída 2 4 3 5 4" xfId="27460" xr:uid="{00000000-0005-0000-0000-0000967A0000}"/>
    <cellStyle name="Saída 2 4 3 5 5" xfId="26745" xr:uid="{00000000-0005-0000-0000-0000977A0000}"/>
    <cellStyle name="Saída 2 4 3 5 6" xfId="18226" xr:uid="{00000000-0005-0000-0000-0000987A0000}"/>
    <cellStyle name="Saída 2 4 3 5 7" xfId="32151" xr:uid="{00000000-0005-0000-0000-0000997A0000}"/>
    <cellStyle name="Saída 2 4 3 5 8" xfId="35826" xr:uid="{00000000-0005-0000-0000-00009A7A0000}"/>
    <cellStyle name="Saída 2 4 3 6" xfId="4995" xr:uid="{00000000-0005-0000-0000-00009B7A0000}"/>
    <cellStyle name="Saída 2 4 3 6 2" xfId="14149" xr:uid="{00000000-0005-0000-0000-00009C7A0000}"/>
    <cellStyle name="Saída 2 4 3 6 3" xfId="21147" xr:uid="{00000000-0005-0000-0000-00009D7A0000}"/>
    <cellStyle name="Saída 2 4 3 6 4" xfId="17416" xr:uid="{00000000-0005-0000-0000-00009E7A0000}"/>
    <cellStyle name="Saída 2 4 3 6 5" xfId="25499" xr:uid="{00000000-0005-0000-0000-00009F7A0000}"/>
    <cellStyle name="Saída 2 4 3 6 6" xfId="32041" xr:uid="{00000000-0005-0000-0000-0000A07A0000}"/>
    <cellStyle name="Saída 2 4 3 6 7" xfId="35719" xr:uid="{00000000-0005-0000-0000-0000A17A0000}"/>
    <cellStyle name="Saída 2 4 3 6 8" xfId="38630" xr:uid="{00000000-0005-0000-0000-0000A27A0000}"/>
    <cellStyle name="Saída 2 4 3 7" xfId="11529" xr:uid="{00000000-0005-0000-0000-0000A37A0000}"/>
    <cellStyle name="Saída 2 4 3 8" xfId="18532" xr:uid="{00000000-0005-0000-0000-0000A47A0000}"/>
    <cellStyle name="Saída 2 4 3 9" xfId="22518" xr:uid="{00000000-0005-0000-0000-0000A57A0000}"/>
    <cellStyle name="Saída 2 4 4" xfId="2399" xr:uid="{00000000-0005-0000-0000-0000A67A0000}"/>
    <cellStyle name="Saída 2 4 4 10" xfId="22501" xr:uid="{00000000-0005-0000-0000-0000A77A0000}"/>
    <cellStyle name="Saída 2 4 4 11" xfId="24181" xr:uid="{00000000-0005-0000-0000-0000A87A0000}"/>
    <cellStyle name="Saída 2 4 4 12" xfId="34107" xr:uid="{00000000-0005-0000-0000-0000A97A0000}"/>
    <cellStyle name="Saída 2 4 4 13" xfId="37669" xr:uid="{00000000-0005-0000-0000-0000AA7A0000}"/>
    <cellStyle name="Saída 2 4 4 2" xfId="2799" xr:uid="{00000000-0005-0000-0000-0000AB7A0000}"/>
    <cellStyle name="Saída 2 4 4 2 2" xfId="11953" xr:uid="{00000000-0005-0000-0000-0000AC7A0000}"/>
    <cellStyle name="Saída 2 4 4 2 3" xfId="18956" xr:uid="{00000000-0005-0000-0000-0000AD7A0000}"/>
    <cellStyle name="Saída 2 4 4 2 4" xfId="28384" xr:uid="{00000000-0005-0000-0000-0000AE7A0000}"/>
    <cellStyle name="Saída 2 4 4 2 5" xfId="26349" xr:uid="{00000000-0005-0000-0000-0000AF7A0000}"/>
    <cellStyle name="Saída 2 4 4 2 6" xfId="29934" xr:uid="{00000000-0005-0000-0000-0000B07A0000}"/>
    <cellStyle name="Saída 2 4 4 2 7" xfId="33911" xr:uid="{00000000-0005-0000-0000-0000B17A0000}"/>
    <cellStyle name="Saída 2 4 4 2 8" xfId="37473" xr:uid="{00000000-0005-0000-0000-0000B27A0000}"/>
    <cellStyle name="Saída 2 4 4 3" xfId="4081" xr:uid="{00000000-0005-0000-0000-0000B37A0000}"/>
    <cellStyle name="Saída 2 4 4 3 2" xfId="13235" xr:uid="{00000000-0005-0000-0000-0000B47A0000}"/>
    <cellStyle name="Saída 2 4 4 3 3" xfId="20233" xr:uid="{00000000-0005-0000-0000-0000B57A0000}"/>
    <cellStyle name="Saída 2 4 4 3 4" xfId="19409" xr:uid="{00000000-0005-0000-0000-0000B67A0000}"/>
    <cellStyle name="Saída 2 4 4 3 5" xfId="26647" xr:uid="{00000000-0005-0000-0000-0000B77A0000}"/>
    <cellStyle name="Saída 2 4 4 3 6" xfId="22853" xr:uid="{00000000-0005-0000-0000-0000B87A0000}"/>
    <cellStyle name="Saída 2 4 4 3 7" xfId="22748" xr:uid="{00000000-0005-0000-0000-0000B97A0000}"/>
    <cellStyle name="Saída 2 4 4 3 8" xfId="25293" xr:uid="{00000000-0005-0000-0000-0000BA7A0000}"/>
    <cellStyle name="Saída 2 4 4 4" xfId="4519" xr:uid="{00000000-0005-0000-0000-0000BB7A0000}"/>
    <cellStyle name="Saída 2 4 4 4 2" xfId="13673" xr:uid="{00000000-0005-0000-0000-0000BC7A0000}"/>
    <cellStyle name="Saída 2 4 4 4 3" xfId="20671" xr:uid="{00000000-0005-0000-0000-0000BD7A0000}"/>
    <cellStyle name="Saída 2 4 4 4 4" xfId="10154" xr:uid="{00000000-0005-0000-0000-0000BE7A0000}"/>
    <cellStyle name="Saída 2 4 4 4 5" xfId="26709" xr:uid="{00000000-0005-0000-0000-0000BF7A0000}"/>
    <cellStyle name="Saída 2 4 4 4 6" xfId="25392" xr:uid="{00000000-0005-0000-0000-0000C07A0000}"/>
    <cellStyle name="Saída 2 4 4 4 7" xfId="31174" xr:uid="{00000000-0005-0000-0000-0000C17A0000}"/>
    <cellStyle name="Saída 2 4 4 4 8" xfId="35047" xr:uid="{00000000-0005-0000-0000-0000C27A0000}"/>
    <cellStyle name="Saída 2 4 4 5" xfId="4773" xr:uid="{00000000-0005-0000-0000-0000C37A0000}"/>
    <cellStyle name="Saída 2 4 4 5 2" xfId="13927" xr:uid="{00000000-0005-0000-0000-0000C47A0000}"/>
    <cellStyle name="Saída 2 4 4 5 3" xfId="20925" xr:uid="{00000000-0005-0000-0000-0000C57A0000}"/>
    <cellStyle name="Saída 2 4 4 5 4" xfId="24031" xr:uid="{00000000-0005-0000-0000-0000C67A0000}"/>
    <cellStyle name="Saída 2 4 4 5 5" xfId="26749" xr:uid="{00000000-0005-0000-0000-0000C77A0000}"/>
    <cellStyle name="Saída 2 4 4 5 6" xfId="26457" xr:uid="{00000000-0005-0000-0000-0000C87A0000}"/>
    <cellStyle name="Saída 2 4 4 5 7" xfId="31186" xr:uid="{00000000-0005-0000-0000-0000C97A0000}"/>
    <cellStyle name="Saída 2 4 4 5 8" xfId="31199" xr:uid="{00000000-0005-0000-0000-0000CA7A0000}"/>
    <cellStyle name="Saída 2 4 4 6" xfId="5019" xr:uid="{00000000-0005-0000-0000-0000CB7A0000}"/>
    <cellStyle name="Saída 2 4 4 6 2" xfId="14173" xr:uid="{00000000-0005-0000-0000-0000CC7A0000}"/>
    <cellStyle name="Saída 2 4 4 6 3" xfId="21171" xr:uid="{00000000-0005-0000-0000-0000CD7A0000}"/>
    <cellStyle name="Saída 2 4 4 6 4" xfId="24822" xr:uid="{00000000-0005-0000-0000-0000CE7A0000}"/>
    <cellStyle name="Saída 2 4 4 6 5" xfId="26787" xr:uid="{00000000-0005-0000-0000-0000CF7A0000}"/>
    <cellStyle name="Saída 2 4 4 6 6" xfId="32065" xr:uid="{00000000-0005-0000-0000-0000D07A0000}"/>
    <cellStyle name="Saída 2 4 4 6 7" xfId="35743" xr:uid="{00000000-0005-0000-0000-0000D17A0000}"/>
    <cellStyle name="Saída 2 4 4 6 8" xfId="38654" xr:uid="{00000000-0005-0000-0000-0000D27A0000}"/>
    <cellStyle name="Saída 2 4 4 7" xfId="11553" xr:uid="{00000000-0005-0000-0000-0000D37A0000}"/>
    <cellStyle name="Saída 2 4 4 8" xfId="18556" xr:uid="{00000000-0005-0000-0000-0000D47A0000}"/>
    <cellStyle name="Saída 2 4 4 9" xfId="10025" xr:uid="{00000000-0005-0000-0000-0000D57A0000}"/>
    <cellStyle name="Saída 2 4 5" xfId="2423" xr:uid="{00000000-0005-0000-0000-0000D67A0000}"/>
    <cellStyle name="Saída 2 4 5 10" xfId="26185" xr:uid="{00000000-0005-0000-0000-0000D77A0000}"/>
    <cellStyle name="Saída 2 4 5 11" xfId="24723" xr:uid="{00000000-0005-0000-0000-0000D87A0000}"/>
    <cellStyle name="Saída 2 4 5 12" xfId="34095" xr:uid="{00000000-0005-0000-0000-0000D97A0000}"/>
    <cellStyle name="Saída 2 4 5 13" xfId="37657" xr:uid="{00000000-0005-0000-0000-0000DA7A0000}"/>
    <cellStyle name="Saída 2 4 5 2" xfId="2823" xr:uid="{00000000-0005-0000-0000-0000DB7A0000}"/>
    <cellStyle name="Saída 2 4 5 2 2" xfId="11977" xr:uid="{00000000-0005-0000-0000-0000DC7A0000}"/>
    <cellStyle name="Saída 2 4 5 2 3" xfId="18980" xr:uid="{00000000-0005-0000-0000-0000DD7A0000}"/>
    <cellStyle name="Saída 2 4 5 2 4" xfId="28372" xr:uid="{00000000-0005-0000-0000-0000DE7A0000}"/>
    <cellStyle name="Saída 2 4 5 2 5" xfId="28487" xr:uid="{00000000-0005-0000-0000-0000DF7A0000}"/>
    <cellStyle name="Saída 2 4 5 2 6" xfId="29921" xr:uid="{00000000-0005-0000-0000-0000E07A0000}"/>
    <cellStyle name="Saída 2 4 5 2 7" xfId="31210" xr:uid="{00000000-0005-0000-0000-0000E17A0000}"/>
    <cellStyle name="Saída 2 4 5 2 8" xfId="35078" xr:uid="{00000000-0005-0000-0000-0000E27A0000}"/>
    <cellStyle name="Saída 2 4 5 3" xfId="4105" xr:uid="{00000000-0005-0000-0000-0000E37A0000}"/>
    <cellStyle name="Saída 2 4 5 3 2" xfId="13259" xr:uid="{00000000-0005-0000-0000-0000E47A0000}"/>
    <cellStyle name="Saída 2 4 5 3 3" xfId="20257" xr:uid="{00000000-0005-0000-0000-0000E57A0000}"/>
    <cellStyle name="Saída 2 4 5 3 4" xfId="27779" xr:uid="{00000000-0005-0000-0000-0000E67A0000}"/>
    <cellStyle name="Saída 2 4 5 3 5" xfId="26653" xr:uid="{00000000-0005-0000-0000-0000E77A0000}"/>
    <cellStyle name="Saída 2 4 5 3 6" xfId="24831" xr:uid="{00000000-0005-0000-0000-0000E87A0000}"/>
    <cellStyle name="Saída 2 4 5 3 7" xfId="33417" xr:uid="{00000000-0005-0000-0000-0000E97A0000}"/>
    <cellStyle name="Saída 2 4 5 3 8" xfId="37092" xr:uid="{00000000-0005-0000-0000-0000EA7A0000}"/>
    <cellStyle name="Saída 2 4 5 4" xfId="4543" xr:uid="{00000000-0005-0000-0000-0000EB7A0000}"/>
    <cellStyle name="Saída 2 4 5 4 2" xfId="13697" xr:uid="{00000000-0005-0000-0000-0000EC7A0000}"/>
    <cellStyle name="Saída 2 4 5 4 3" xfId="20695" xr:uid="{00000000-0005-0000-0000-0000ED7A0000}"/>
    <cellStyle name="Saída 2 4 5 4 4" xfId="27565" xr:uid="{00000000-0005-0000-0000-0000EE7A0000}"/>
    <cellStyle name="Saída 2 4 5 4 5" xfId="18353" xr:uid="{00000000-0005-0000-0000-0000EF7A0000}"/>
    <cellStyle name="Saída 2 4 5 4 6" xfId="24081" xr:uid="{00000000-0005-0000-0000-0000F07A0000}"/>
    <cellStyle name="Saída 2 4 5 4 7" xfId="31775" xr:uid="{00000000-0005-0000-0000-0000F17A0000}"/>
    <cellStyle name="Saída 2 4 5 4 8" xfId="35455" xr:uid="{00000000-0005-0000-0000-0000F27A0000}"/>
    <cellStyle name="Saída 2 4 5 5" xfId="4797" xr:uid="{00000000-0005-0000-0000-0000F37A0000}"/>
    <cellStyle name="Saída 2 4 5 5 2" xfId="13951" xr:uid="{00000000-0005-0000-0000-0000F47A0000}"/>
    <cellStyle name="Saída 2 4 5 5 3" xfId="20949" xr:uid="{00000000-0005-0000-0000-0000F57A0000}"/>
    <cellStyle name="Saída 2 4 5 5 4" xfId="19691" xr:uid="{00000000-0005-0000-0000-0000F67A0000}"/>
    <cellStyle name="Saída 2 4 5 5 5" xfId="26756" xr:uid="{00000000-0005-0000-0000-0000F77A0000}"/>
    <cellStyle name="Saída 2 4 5 5 6" xfId="25182" xr:uid="{00000000-0005-0000-0000-0000F87A0000}"/>
    <cellStyle name="Saída 2 4 5 5 7" xfId="31190" xr:uid="{00000000-0005-0000-0000-0000F97A0000}"/>
    <cellStyle name="Saída 2 4 5 5 8" xfId="23078" xr:uid="{00000000-0005-0000-0000-0000FA7A0000}"/>
    <cellStyle name="Saída 2 4 5 6" xfId="5043" xr:uid="{00000000-0005-0000-0000-0000FB7A0000}"/>
    <cellStyle name="Saída 2 4 5 6 2" xfId="14197" xr:uid="{00000000-0005-0000-0000-0000FC7A0000}"/>
    <cellStyle name="Saída 2 4 5 6 3" xfId="21195" xr:uid="{00000000-0005-0000-0000-0000FD7A0000}"/>
    <cellStyle name="Saída 2 4 5 6 4" xfId="27310" xr:uid="{00000000-0005-0000-0000-0000FE7A0000}"/>
    <cellStyle name="Saída 2 4 5 6 5" xfId="18317" xr:uid="{00000000-0005-0000-0000-0000FF7A0000}"/>
    <cellStyle name="Saída 2 4 5 6 6" xfId="32089" xr:uid="{00000000-0005-0000-0000-0000007B0000}"/>
    <cellStyle name="Saída 2 4 5 6 7" xfId="35767" xr:uid="{00000000-0005-0000-0000-0000017B0000}"/>
    <cellStyle name="Saída 2 4 5 6 8" xfId="38678" xr:uid="{00000000-0005-0000-0000-0000027B0000}"/>
    <cellStyle name="Saída 2 4 5 7" xfId="11577" xr:uid="{00000000-0005-0000-0000-0000037B0000}"/>
    <cellStyle name="Saída 2 4 5 8" xfId="18580" xr:uid="{00000000-0005-0000-0000-0000047B0000}"/>
    <cellStyle name="Saída 2 4 5 9" xfId="9572" xr:uid="{00000000-0005-0000-0000-0000057B0000}"/>
    <cellStyle name="Saída 2 4 6" xfId="2625" xr:uid="{00000000-0005-0000-0000-0000067B0000}"/>
    <cellStyle name="Saída 2 4 6 2" xfId="11779" xr:uid="{00000000-0005-0000-0000-0000077B0000}"/>
    <cellStyle name="Saída 2 4 6 3" xfId="18782" xr:uid="{00000000-0005-0000-0000-0000087B0000}"/>
    <cellStyle name="Saída 2 4 6 4" xfId="22971" xr:uid="{00000000-0005-0000-0000-0000097B0000}"/>
    <cellStyle name="Saída 2 4 6 5" xfId="22934" xr:uid="{00000000-0005-0000-0000-00000A7B0000}"/>
    <cellStyle name="Saída 2 4 6 6" xfId="17247" xr:uid="{00000000-0005-0000-0000-00000B7B0000}"/>
    <cellStyle name="Saída 2 4 6 7" xfId="33993" xr:uid="{00000000-0005-0000-0000-00000C7B0000}"/>
    <cellStyle name="Saída 2 4 6 8" xfId="37555" xr:uid="{00000000-0005-0000-0000-00000D7B0000}"/>
    <cellStyle name="Saída 2 4 7" xfId="3193" xr:uid="{00000000-0005-0000-0000-00000E7B0000}"/>
    <cellStyle name="Saída 2 4 7 2" xfId="12347" xr:uid="{00000000-0005-0000-0000-00000F7B0000}"/>
    <cellStyle name="Saída 2 4 7 3" xfId="19350" xr:uid="{00000000-0005-0000-0000-0000107B0000}"/>
    <cellStyle name="Saída 2 4 7 4" xfId="28230" xr:uid="{00000000-0005-0000-0000-0000117B0000}"/>
    <cellStyle name="Saída 2 4 7 5" xfId="17934" xr:uid="{00000000-0005-0000-0000-0000127B0000}"/>
    <cellStyle name="Saída 2 4 7 6" xfId="29744" xr:uid="{00000000-0005-0000-0000-0000137B0000}"/>
    <cellStyle name="Saída 2 4 7 7" xfId="33721" xr:uid="{00000000-0005-0000-0000-0000147B0000}"/>
    <cellStyle name="Saída 2 4 7 8" xfId="37283" xr:uid="{00000000-0005-0000-0000-0000157B0000}"/>
    <cellStyle name="Saída 2 4 8" xfId="3708" xr:uid="{00000000-0005-0000-0000-0000167B0000}"/>
    <cellStyle name="Saída 2 4 8 2" xfId="12862" xr:uid="{00000000-0005-0000-0000-0000177B0000}"/>
    <cellStyle name="Saída 2 4 8 3" xfId="19861" xr:uid="{00000000-0005-0000-0000-0000187B0000}"/>
    <cellStyle name="Saída 2 4 8 4" xfId="21229" xr:uid="{00000000-0005-0000-0000-0000197B0000}"/>
    <cellStyle name="Saída 2 4 8 5" xfId="26567" xr:uid="{00000000-0005-0000-0000-00001A7B0000}"/>
    <cellStyle name="Saída 2 4 8 6" xfId="29539" xr:uid="{00000000-0005-0000-0000-00001B7B0000}"/>
    <cellStyle name="Saída 2 4 8 7" xfId="33544" xr:uid="{00000000-0005-0000-0000-00001C7B0000}"/>
    <cellStyle name="Saída 2 4 8 8" xfId="37212" xr:uid="{00000000-0005-0000-0000-00001D7B0000}"/>
    <cellStyle name="Saída 2 4 9" xfId="3804" xr:uid="{00000000-0005-0000-0000-00001E7B0000}"/>
    <cellStyle name="Saída 2 4 9 2" xfId="12958" xr:uid="{00000000-0005-0000-0000-00001F7B0000}"/>
    <cellStyle name="Saída 2 4 9 3" xfId="19957" xr:uid="{00000000-0005-0000-0000-0000207B0000}"/>
    <cellStyle name="Saída 2 4 9 4" xfId="23339" xr:uid="{00000000-0005-0000-0000-0000217B0000}"/>
    <cellStyle name="Saída 2 4 9 5" xfId="23108" xr:uid="{00000000-0005-0000-0000-0000227B0000}"/>
    <cellStyle name="Saída 2 4 9 6" xfId="19545" xr:uid="{00000000-0005-0000-0000-0000237B0000}"/>
    <cellStyle name="Saída 2 4 9 7" xfId="31640" xr:uid="{00000000-0005-0000-0000-0000247B0000}"/>
    <cellStyle name="Saída 2 4 9 8" xfId="35326" xr:uid="{00000000-0005-0000-0000-0000257B0000}"/>
    <cellStyle name="Saída 2 5" xfId="1604" xr:uid="{00000000-0005-0000-0000-0000267B0000}"/>
    <cellStyle name="Saída 2 5 2" xfId="10758" xr:uid="{00000000-0005-0000-0000-0000277B0000}"/>
    <cellStyle name="Saída 2 5 3" xfId="17018" xr:uid="{00000000-0005-0000-0000-0000287B0000}"/>
    <cellStyle name="Saída 2 5 4" xfId="28698" xr:uid="{00000000-0005-0000-0000-0000297B0000}"/>
    <cellStyle name="Saída 2 5 5" xfId="23048" xr:uid="{00000000-0005-0000-0000-00002A7B0000}"/>
    <cellStyle name="Saída 2 5 6" xfId="25748" xr:uid="{00000000-0005-0000-0000-00002B7B0000}"/>
    <cellStyle name="Saída 2 5 7" xfId="17315" xr:uid="{00000000-0005-0000-0000-00002C7B0000}"/>
    <cellStyle name="Saída 2 5 8" xfId="33710" xr:uid="{00000000-0005-0000-0000-00002D7B0000}"/>
    <cellStyle name="Saída 2 6" xfId="2437" xr:uid="{00000000-0005-0000-0000-00002E7B0000}"/>
    <cellStyle name="Saída 2 6 2" xfId="11591" xr:uid="{00000000-0005-0000-0000-00002F7B0000}"/>
    <cellStyle name="Saída 2 6 3" xfId="18594" xr:uid="{00000000-0005-0000-0000-0000307B0000}"/>
    <cellStyle name="Saída 2 6 4" xfId="21301" xr:uid="{00000000-0005-0000-0000-0000317B0000}"/>
    <cellStyle name="Saída 2 6 5" xfId="17480" xr:uid="{00000000-0005-0000-0000-0000327B0000}"/>
    <cellStyle name="Saída 2 6 6" xfId="24430" xr:uid="{00000000-0005-0000-0000-0000337B0000}"/>
    <cellStyle name="Saída 2 6 7" xfId="25777" xr:uid="{00000000-0005-0000-0000-0000347B0000}"/>
    <cellStyle name="Saída 2 6 8" xfId="34965" xr:uid="{00000000-0005-0000-0000-0000357B0000}"/>
    <cellStyle name="Saída 2 7" xfId="9308" xr:uid="{00000000-0005-0000-0000-0000367B0000}"/>
    <cellStyle name="Saída 2 8" xfId="18119" xr:uid="{00000000-0005-0000-0000-0000377B0000}"/>
    <cellStyle name="Saída 2 9" xfId="25124" xr:uid="{00000000-0005-0000-0000-0000387B0000}"/>
    <cellStyle name="Saída 3" xfId="860" xr:uid="{00000000-0005-0000-0000-0000397B0000}"/>
    <cellStyle name="Saída 3 10" xfId="2441" xr:uid="{00000000-0005-0000-0000-00003A7B0000}"/>
    <cellStyle name="Saída 3 10 2" xfId="11595" xr:uid="{00000000-0005-0000-0000-00003B7B0000}"/>
    <cellStyle name="Saída 3 10 3" xfId="18598" xr:uid="{00000000-0005-0000-0000-00003C7B0000}"/>
    <cellStyle name="Saída 3 10 4" xfId="9208" xr:uid="{00000000-0005-0000-0000-00003D7B0000}"/>
    <cellStyle name="Saída 3 10 5" xfId="28725" xr:uid="{00000000-0005-0000-0000-00003E7B0000}"/>
    <cellStyle name="Saída 3 10 6" xfId="29097" xr:uid="{00000000-0005-0000-0000-00003F7B0000}"/>
    <cellStyle name="Saída 3 10 7" xfId="30867" xr:uid="{00000000-0005-0000-0000-0000407B0000}"/>
    <cellStyle name="Saída 3 10 8" xfId="34811" xr:uid="{00000000-0005-0000-0000-0000417B0000}"/>
    <cellStyle name="Saída 3 11" xfId="3084" xr:uid="{00000000-0005-0000-0000-0000427B0000}"/>
    <cellStyle name="Saída 3 11 2" xfId="12238" xr:uid="{00000000-0005-0000-0000-0000437B0000}"/>
    <cellStyle name="Saída 3 11 3" xfId="19241" xr:uid="{00000000-0005-0000-0000-0000447B0000}"/>
    <cellStyle name="Saída 3 11 4" xfId="24707" xr:uid="{00000000-0005-0000-0000-0000457B0000}"/>
    <cellStyle name="Saída 3 11 5" xfId="26418" xr:uid="{00000000-0005-0000-0000-0000467B0000}"/>
    <cellStyle name="Saída 3 11 6" xfId="15451" xr:uid="{00000000-0005-0000-0000-0000477B0000}"/>
    <cellStyle name="Saída 3 11 7" xfId="33774" xr:uid="{00000000-0005-0000-0000-0000487B0000}"/>
    <cellStyle name="Saída 3 11 8" xfId="37336" xr:uid="{00000000-0005-0000-0000-0000497B0000}"/>
    <cellStyle name="Saída 3 12" xfId="3019" xr:uid="{00000000-0005-0000-0000-00004A7B0000}"/>
    <cellStyle name="Saída 3 12 2" xfId="12173" xr:uid="{00000000-0005-0000-0000-00004B7B0000}"/>
    <cellStyle name="Saída 3 12 3" xfId="19176" xr:uid="{00000000-0005-0000-0000-00004C7B0000}"/>
    <cellStyle name="Saída 3 12 4" xfId="17706" xr:uid="{00000000-0005-0000-0000-00004D7B0000}"/>
    <cellStyle name="Saída 3 12 5" xfId="29137" xr:uid="{00000000-0005-0000-0000-00004E7B0000}"/>
    <cellStyle name="Saída 3 12 6" xfId="17311" xr:uid="{00000000-0005-0000-0000-00004F7B0000}"/>
    <cellStyle name="Saída 3 12 7" xfId="33801" xr:uid="{00000000-0005-0000-0000-0000507B0000}"/>
    <cellStyle name="Saída 3 12 8" xfId="37363" xr:uid="{00000000-0005-0000-0000-0000517B0000}"/>
    <cellStyle name="Saída 3 13" xfId="3032" xr:uid="{00000000-0005-0000-0000-0000527B0000}"/>
    <cellStyle name="Saída 3 13 2" xfId="12186" xr:uid="{00000000-0005-0000-0000-0000537B0000}"/>
    <cellStyle name="Saída 3 13 3" xfId="19189" xr:uid="{00000000-0005-0000-0000-0000547B0000}"/>
    <cellStyle name="Saída 3 13 4" xfId="28299" xr:uid="{00000000-0005-0000-0000-0000557B0000}"/>
    <cellStyle name="Saída 3 13 5" xfId="28087" xr:uid="{00000000-0005-0000-0000-0000567B0000}"/>
    <cellStyle name="Saída 3 13 6" xfId="29818" xr:uid="{00000000-0005-0000-0000-0000577B0000}"/>
    <cellStyle name="Saída 3 13 7" xfId="33795" xr:uid="{00000000-0005-0000-0000-0000587B0000}"/>
    <cellStyle name="Saída 3 13 8" xfId="37357" xr:uid="{00000000-0005-0000-0000-0000597B0000}"/>
    <cellStyle name="Saída 3 14" xfId="3783" xr:uid="{00000000-0005-0000-0000-00005A7B0000}"/>
    <cellStyle name="Saída 3 14 2" xfId="12937" xr:uid="{00000000-0005-0000-0000-00005B7B0000}"/>
    <cellStyle name="Saída 3 14 3" xfId="19936" xr:uid="{00000000-0005-0000-0000-00005C7B0000}"/>
    <cellStyle name="Saída 3 14 4" xfId="14208" xr:uid="{00000000-0005-0000-0000-00005D7B0000}"/>
    <cellStyle name="Saída 3 14 5" xfId="26585" xr:uid="{00000000-0005-0000-0000-00005E7B0000}"/>
    <cellStyle name="Saída 3 14 6" xfId="23034" xr:uid="{00000000-0005-0000-0000-00005F7B0000}"/>
    <cellStyle name="Saída 3 14 7" xfId="33523" xr:uid="{00000000-0005-0000-0000-0000607B0000}"/>
    <cellStyle name="Saída 3 14 8" xfId="37191" xr:uid="{00000000-0005-0000-0000-0000617B0000}"/>
    <cellStyle name="Saída 3 15" xfId="10015" xr:uid="{00000000-0005-0000-0000-0000627B0000}"/>
    <cellStyle name="Saída 3 16" xfId="10174" xr:uid="{00000000-0005-0000-0000-0000637B0000}"/>
    <cellStyle name="Saída 3 17" xfId="29061" xr:uid="{00000000-0005-0000-0000-0000647B0000}"/>
    <cellStyle name="Saída 3 18" xfId="17610" xr:uid="{00000000-0005-0000-0000-0000657B0000}"/>
    <cellStyle name="Saída 3 19" xfId="31356" xr:uid="{00000000-0005-0000-0000-0000667B0000}"/>
    <cellStyle name="Saída 3 2" xfId="861" xr:uid="{00000000-0005-0000-0000-0000677B0000}"/>
    <cellStyle name="Saída 3 2 10" xfId="3018" xr:uid="{00000000-0005-0000-0000-0000687B0000}"/>
    <cellStyle name="Saída 3 2 10 2" xfId="12172" xr:uid="{00000000-0005-0000-0000-0000697B0000}"/>
    <cellStyle name="Saída 3 2 10 3" xfId="19175" xr:uid="{00000000-0005-0000-0000-00006A7B0000}"/>
    <cellStyle name="Saída 3 2 10 4" xfId="28306" xr:uid="{00000000-0005-0000-0000-00006B7B0000}"/>
    <cellStyle name="Saída 3 2 10 5" xfId="24547" xr:uid="{00000000-0005-0000-0000-00006C7B0000}"/>
    <cellStyle name="Saída 3 2 10 6" xfId="29826" xr:uid="{00000000-0005-0000-0000-00006D7B0000}"/>
    <cellStyle name="Saída 3 2 10 7" xfId="31116" xr:uid="{00000000-0005-0000-0000-00006E7B0000}"/>
    <cellStyle name="Saída 3 2 10 8" xfId="30837" xr:uid="{00000000-0005-0000-0000-00006F7B0000}"/>
    <cellStyle name="Saída 3 2 11" xfId="3033" xr:uid="{00000000-0005-0000-0000-0000707B0000}"/>
    <cellStyle name="Saída 3 2 11 2" xfId="12187" xr:uid="{00000000-0005-0000-0000-0000717B0000}"/>
    <cellStyle name="Saída 3 2 11 3" xfId="19190" xr:uid="{00000000-0005-0000-0000-0000727B0000}"/>
    <cellStyle name="Saída 3 2 11 4" xfId="24000" xr:uid="{00000000-0005-0000-0000-0000737B0000}"/>
    <cellStyle name="Saída 3 2 11 5" xfId="26406" xr:uid="{00000000-0005-0000-0000-0000747B0000}"/>
    <cellStyle name="Saída 3 2 11 6" xfId="22965" xr:uid="{00000000-0005-0000-0000-0000757B0000}"/>
    <cellStyle name="Saída 3 2 11 7" xfId="30238" xr:uid="{00000000-0005-0000-0000-0000767B0000}"/>
    <cellStyle name="Saída 3 2 11 8" xfId="34203" xr:uid="{00000000-0005-0000-0000-0000777B0000}"/>
    <cellStyle name="Saída 3 2 12" xfId="4284" xr:uid="{00000000-0005-0000-0000-0000787B0000}"/>
    <cellStyle name="Saída 3 2 12 2" xfId="13438" xr:uid="{00000000-0005-0000-0000-0000797B0000}"/>
    <cellStyle name="Saída 3 2 12 3" xfId="20436" xr:uid="{00000000-0005-0000-0000-00007A7B0000}"/>
    <cellStyle name="Saída 3 2 12 4" xfId="27690" xr:uid="{00000000-0005-0000-0000-00007B7B0000}"/>
    <cellStyle name="Saída 3 2 12 5" xfId="29222" xr:uid="{00000000-0005-0000-0000-00007C7B0000}"/>
    <cellStyle name="Saída 3 2 12 6" xfId="17222" xr:uid="{00000000-0005-0000-0000-00007D7B0000}"/>
    <cellStyle name="Saída 3 2 12 7" xfId="23013" xr:uid="{00000000-0005-0000-0000-00007E7B0000}"/>
    <cellStyle name="Saída 3 2 12 8" xfId="23224" xr:uid="{00000000-0005-0000-0000-00007F7B0000}"/>
    <cellStyle name="Saída 3 2 13" xfId="10016" xr:uid="{00000000-0005-0000-0000-0000807B0000}"/>
    <cellStyle name="Saída 3 2 14" xfId="17458" xr:uid="{00000000-0005-0000-0000-0000817B0000}"/>
    <cellStyle name="Saída 3 2 15" xfId="22677" xr:uid="{00000000-0005-0000-0000-0000827B0000}"/>
    <cellStyle name="Saída 3 2 16" xfId="25744" xr:uid="{00000000-0005-0000-0000-0000837B0000}"/>
    <cellStyle name="Saída 3 2 17" xfId="31355" xr:uid="{00000000-0005-0000-0000-0000847B0000}"/>
    <cellStyle name="Saída 3 2 18" xfId="35112" xr:uid="{00000000-0005-0000-0000-0000857B0000}"/>
    <cellStyle name="Saída 3 2 19" xfId="38427" xr:uid="{00000000-0005-0000-0000-0000867B0000}"/>
    <cellStyle name="Saída 3 2 2" xfId="862" xr:uid="{00000000-0005-0000-0000-0000877B0000}"/>
    <cellStyle name="Saída 3 2 2 10" xfId="3794" xr:uid="{00000000-0005-0000-0000-0000887B0000}"/>
    <cellStyle name="Saída 3 2 2 10 2" xfId="12948" xr:uid="{00000000-0005-0000-0000-0000897B0000}"/>
    <cellStyle name="Saída 3 2 2 10 3" xfId="19947" xr:uid="{00000000-0005-0000-0000-00008A7B0000}"/>
    <cellStyle name="Saída 3 2 2 10 4" xfId="27933" xr:uid="{00000000-0005-0000-0000-00008B7B0000}"/>
    <cellStyle name="Saída 3 2 2 10 5" xfId="24209" xr:uid="{00000000-0005-0000-0000-00008C7B0000}"/>
    <cellStyle name="Saída 3 2 2 10 6" xfId="28645" xr:uid="{00000000-0005-0000-0000-00008D7B0000}"/>
    <cellStyle name="Saída 3 2 2 10 7" xfId="10178" xr:uid="{00000000-0005-0000-0000-00008E7B0000}"/>
    <cellStyle name="Saída 3 2 2 10 8" xfId="33663" xr:uid="{00000000-0005-0000-0000-00008F7B0000}"/>
    <cellStyle name="Saída 3 2 2 11" xfId="2832" xr:uid="{00000000-0005-0000-0000-0000907B0000}"/>
    <cellStyle name="Saída 3 2 2 11 2" xfId="11986" xr:uid="{00000000-0005-0000-0000-0000917B0000}"/>
    <cellStyle name="Saída 3 2 2 11 3" xfId="18989" xr:uid="{00000000-0005-0000-0000-0000927B0000}"/>
    <cellStyle name="Saída 3 2 2 11 4" xfId="28368" xr:uid="{00000000-0005-0000-0000-0000937B0000}"/>
    <cellStyle name="Saída 3 2 2 11 5" xfId="19620" xr:uid="{00000000-0005-0000-0000-0000947B0000}"/>
    <cellStyle name="Saída 3 2 2 11 6" xfId="28748" xr:uid="{00000000-0005-0000-0000-0000957B0000}"/>
    <cellStyle name="Saída 3 2 2 11 7" xfId="31542" xr:uid="{00000000-0005-0000-0000-0000967B0000}"/>
    <cellStyle name="Saída 3 2 2 11 8" xfId="35252" xr:uid="{00000000-0005-0000-0000-0000977B0000}"/>
    <cellStyle name="Saída 3 2 2 12" xfId="10017" xr:uid="{00000000-0005-0000-0000-0000987B0000}"/>
    <cellStyle name="Saída 3 2 2 13" xfId="17459" xr:uid="{00000000-0005-0000-0000-0000997B0000}"/>
    <cellStyle name="Saída 3 2 2 14" xfId="29060" xr:uid="{00000000-0005-0000-0000-00009A7B0000}"/>
    <cellStyle name="Saída 3 2 2 15" xfId="22986" xr:uid="{00000000-0005-0000-0000-00009B7B0000}"/>
    <cellStyle name="Saída 3 2 2 16" xfId="31354" xr:uid="{00000000-0005-0000-0000-00009C7B0000}"/>
    <cellStyle name="Saída 3 2 2 17" xfId="35114" xr:uid="{00000000-0005-0000-0000-00009D7B0000}"/>
    <cellStyle name="Saída 3 2 2 18" xfId="38429" xr:uid="{00000000-0005-0000-0000-00009E7B0000}"/>
    <cellStyle name="Saída 3 2 2 2" xfId="2289" xr:uid="{00000000-0005-0000-0000-00009F7B0000}"/>
    <cellStyle name="Saída 3 2 2 2 10" xfId="26118" xr:uid="{00000000-0005-0000-0000-0000A07B0000}"/>
    <cellStyle name="Saída 3 2 2 2 11" xfId="22643" xr:uid="{00000000-0005-0000-0000-0000A17B0000}"/>
    <cellStyle name="Saída 3 2 2 2 12" xfId="9285" xr:uid="{00000000-0005-0000-0000-0000A27B0000}"/>
    <cellStyle name="Saída 3 2 2 2 13" xfId="31590" xr:uid="{00000000-0005-0000-0000-0000A37B0000}"/>
    <cellStyle name="Saída 3 2 2 2 2" xfId="2689" xr:uid="{00000000-0005-0000-0000-0000A47B0000}"/>
    <cellStyle name="Saída 3 2 2 2 2 2" xfId="11843" xr:uid="{00000000-0005-0000-0000-0000A57B0000}"/>
    <cellStyle name="Saída 3 2 2 2 2 3" xfId="18846" xr:uid="{00000000-0005-0000-0000-0000A67B0000}"/>
    <cellStyle name="Saída 3 2 2 2 2 4" xfId="22731" xr:uid="{00000000-0005-0000-0000-0000A77B0000}"/>
    <cellStyle name="Saída 3 2 2 2 2 5" xfId="26304" xr:uid="{00000000-0005-0000-0000-0000A87B0000}"/>
    <cellStyle name="Saída 3 2 2 2 2 6" xfId="29989" xr:uid="{00000000-0005-0000-0000-0000A97B0000}"/>
    <cellStyle name="Saída 3 2 2 2 2 7" xfId="33965" xr:uid="{00000000-0005-0000-0000-0000AA7B0000}"/>
    <cellStyle name="Saída 3 2 2 2 2 8" xfId="37527" xr:uid="{00000000-0005-0000-0000-0000AB7B0000}"/>
    <cellStyle name="Saída 3 2 2 2 3" xfId="3971" xr:uid="{00000000-0005-0000-0000-0000AC7B0000}"/>
    <cellStyle name="Saída 3 2 2 2 3 2" xfId="13125" xr:uid="{00000000-0005-0000-0000-0000AD7B0000}"/>
    <cellStyle name="Saída 3 2 2 2 3 3" xfId="20123" xr:uid="{00000000-0005-0000-0000-0000AE7B0000}"/>
    <cellStyle name="Saída 3 2 2 2 3 4" xfId="23159" xr:uid="{00000000-0005-0000-0000-0000AF7B0000}"/>
    <cellStyle name="Saída 3 2 2 2 3 5" xfId="25372" xr:uid="{00000000-0005-0000-0000-0000B07B0000}"/>
    <cellStyle name="Saída 3 2 2 2 3 6" xfId="25613" xr:uid="{00000000-0005-0000-0000-0000B17B0000}"/>
    <cellStyle name="Saída 3 2 2 2 3 7" xfId="26187" xr:uid="{00000000-0005-0000-0000-0000B27B0000}"/>
    <cellStyle name="Saída 3 2 2 2 3 8" xfId="17868" xr:uid="{00000000-0005-0000-0000-0000B37B0000}"/>
    <cellStyle name="Saída 3 2 2 2 4" xfId="4409" xr:uid="{00000000-0005-0000-0000-0000B47B0000}"/>
    <cellStyle name="Saída 3 2 2 2 4 2" xfId="13563" xr:uid="{00000000-0005-0000-0000-0000B57B0000}"/>
    <cellStyle name="Saída 3 2 2 2 4 3" xfId="20561" xr:uid="{00000000-0005-0000-0000-0000B67B0000}"/>
    <cellStyle name="Saída 3 2 2 2 4 4" xfId="17531" xr:uid="{00000000-0005-0000-0000-0000B77B0000}"/>
    <cellStyle name="Saída 3 2 2 2 4 5" xfId="25199" xr:uid="{00000000-0005-0000-0000-0000B87B0000}"/>
    <cellStyle name="Saída 3 2 2 2 4 6" xfId="19776" xr:uid="{00000000-0005-0000-0000-0000B97B0000}"/>
    <cellStyle name="Saída 3 2 2 2 4 7" xfId="17208" xr:uid="{00000000-0005-0000-0000-0000BA7B0000}"/>
    <cellStyle name="Saída 3 2 2 2 4 8" xfId="28017" xr:uid="{00000000-0005-0000-0000-0000BB7B0000}"/>
    <cellStyle name="Saída 3 2 2 2 5" xfId="4663" xr:uid="{00000000-0005-0000-0000-0000BC7B0000}"/>
    <cellStyle name="Saída 3 2 2 2 5 2" xfId="13817" xr:uid="{00000000-0005-0000-0000-0000BD7B0000}"/>
    <cellStyle name="Saída 3 2 2 2 5 3" xfId="20815" xr:uid="{00000000-0005-0000-0000-0000BE7B0000}"/>
    <cellStyle name="Saída 3 2 2 2 5 4" xfId="27505" xr:uid="{00000000-0005-0000-0000-0000BF7B0000}"/>
    <cellStyle name="Saída 3 2 2 2 5 5" xfId="28860" xr:uid="{00000000-0005-0000-0000-0000C07B0000}"/>
    <cellStyle name="Saída 3 2 2 2 5 6" xfId="25562" xr:uid="{00000000-0005-0000-0000-0000C17B0000}"/>
    <cellStyle name="Saída 3 2 2 2 5 7" xfId="32191" xr:uid="{00000000-0005-0000-0000-0000C27B0000}"/>
    <cellStyle name="Saída 3 2 2 2 5 8" xfId="35866" xr:uid="{00000000-0005-0000-0000-0000C37B0000}"/>
    <cellStyle name="Saída 3 2 2 2 6" xfId="4909" xr:uid="{00000000-0005-0000-0000-0000C47B0000}"/>
    <cellStyle name="Saída 3 2 2 2 6 2" xfId="14063" xr:uid="{00000000-0005-0000-0000-0000C57B0000}"/>
    <cellStyle name="Saída 3 2 2 2 6 3" xfId="21061" xr:uid="{00000000-0005-0000-0000-0000C67B0000}"/>
    <cellStyle name="Saída 3 2 2 2 6 4" xfId="27384" xr:uid="{00000000-0005-0000-0000-0000C77B0000}"/>
    <cellStyle name="Saída 3 2 2 2 6 5" xfId="23394" xr:uid="{00000000-0005-0000-0000-0000C87B0000}"/>
    <cellStyle name="Saída 3 2 2 2 6 6" xfId="31955" xr:uid="{00000000-0005-0000-0000-0000C97B0000}"/>
    <cellStyle name="Saída 3 2 2 2 6 7" xfId="35633" xr:uid="{00000000-0005-0000-0000-0000CA7B0000}"/>
    <cellStyle name="Saída 3 2 2 2 6 8" xfId="38544" xr:uid="{00000000-0005-0000-0000-0000CB7B0000}"/>
    <cellStyle name="Saída 3 2 2 2 7" xfId="11443" xr:uid="{00000000-0005-0000-0000-0000CC7B0000}"/>
    <cellStyle name="Saída 3 2 2 2 8" xfId="18446" xr:uid="{00000000-0005-0000-0000-0000CD7B0000}"/>
    <cellStyle name="Saída 3 2 2 2 9" xfId="22433" xr:uid="{00000000-0005-0000-0000-0000CE7B0000}"/>
    <cellStyle name="Saída 3 2 2 3" xfId="1677" xr:uid="{00000000-0005-0000-0000-0000CF7B0000}"/>
    <cellStyle name="Saída 3 2 2 3 10" xfId="25977" xr:uid="{00000000-0005-0000-0000-0000D07B0000}"/>
    <cellStyle name="Saída 3 2 2 3 11" xfId="23094" xr:uid="{00000000-0005-0000-0000-0000D17B0000}"/>
    <cellStyle name="Saída 3 2 2 3 12" xfId="31049" xr:uid="{00000000-0005-0000-0000-0000D27B0000}"/>
    <cellStyle name="Saída 3 2 2 3 13" xfId="31342" xr:uid="{00000000-0005-0000-0000-0000D37B0000}"/>
    <cellStyle name="Saída 3 2 2 3 2" xfId="2504" xr:uid="{00000000-0005-0000-0000-0000D47B0000}"/>
    <cellStyle name="Saída 3 2 2 3 2 2" xfId="11658" xr:uid="{00000000-0005-0000-0000-0000D57B0000}"/>
    <cellStyle name="Saída 3 2 2 3 2 3" xfId="18661" xr:uid="{00000000-0005-0000-0000-0000D67B0000}"/>
    <cellStyle name="Saída 3 2 2 3 2 4" xfId="19460" xr:uid="{00000000-0005-0000-0000-0000D77B0000}"/>
    <cellStyle name="Saída 3 2 2 3 2 5" xfId="10063" xr:uid="{00000000-0005-0000-0000-0000D87B0000}"/>
    <cellStyle name="Saída 3 2 2 3 2 6" xfId="28799" xr:uid="{00000000-0005-0000-0000-0000D97B0000}"/>
    <cellStyle name="Saída 3 2 2 3 2 7" xfId="34056" xr:uid="{00000000-0005-0000-0000-0000DA7B0000}"/>
    <cellStyle name="Saída 3 2 2 3 2 8" xfId="37618" xr:uid="{00000000-0005-0000-0000-0000DB7B0000}"/>
    <cellStyle name="Saída 3 2 2 3 3" xfId="3654" xr:uid="{00000000-0005-0000-0000-0000DC7B0000}"/>
    <cellStyle name="Saída 3 2 2 3 3 2" xfId="12808" xr:uid="{00000000-0005-0000-0000-0000DD7B0000}"/>
    <cellStyle name="Saída 3 2 2 3 3 3" xfId="19807" xr:uid="{00000000-0005-0000-0000-0000DE7B0000}"/>
    <cellStyle name="Saída 3 2 2 3 3 4" xfId="28002" xr:uid="{00000000-0005-0000-0000-0000DF7B0000}"/>
    <cellStyle name="Saída 3 2 2 3 3 5" xfId="28916" xr:uid="{00000000-0005-0000-0000-0000E07B0000}"/>
    <cellStyle name="Saída 3 2 2 3 3 6" xfId="29563" xr:uid="{00000000-0005-0000-0000-0000E17B0000}"/>
    <cellStyle name="Saída 3 2 2 3 3 7" xfId="33581" xr:uid="{00000000-0005-0000-0000-0000E27B0000}"/>
    <cellStyle name="Saída 3 2 2 3 3 8" xfId="37249" xr:uid="{00000000-0005-0000-0000-0000E37B0000}"/>
    <cellStyle name="Saída 3 2 2 3 4" xfId="4163" xr:uid="{00000000-0005-0000-0000-0000E47B0000}"/>
    <cellStyle name="Saída 3 2 2 3 4 2" xfId="13317" xr:uid="{00000000-0005-0000-0000-0000E57B0000}"/>
    <cellStyle name="Saída 3 2 2 3 4 3" xfId="20315" xr:uid="{00000000-0005-0000-0000-0000E67B0000}"/>
    <cellStyle name="Saída 3 2 2 3 4 4" xfId="23212" xr:uid="{00000000-0005-0000-0000-0000E77B0000}"/>
    <cellStyle name="Saída 3 2 2 3 4 5" xfId="17985" xr:uid="{00000000-0005-0000-0000-0000E87B0000}"/>
    <cellStyle name="Saída 3 2 2 3 4 6" xfId="9953" xr:uid="{00000000-0005-0000-0000-0000E97B0000}"/>
    <cellStyle name="Saída 3 2 2 3 4 7" xfId="31161" xr:uid="{00000000-0005-0000-0000-0000EA7B0000}"/>
    <cellStyle name="Saída 3 2 2 3 4 8" xfId="31294" xr:uid="{00000000-0005-0000-0000-0000EB7B0000}"/>
    <cellStyle name="Saída 3 2 2 3 5" xfId="3075" xr:uid="{00000000-0005-0000-0000-0000EC7B0000}"/>
    <cellStyle name="Saída 3 2 2 3 5 2" xfId="12229" xr:uid="{00000000-0005-0000-0000-0000ED7B0000}"/>
    <cellStyle name="Saída 3 2 2 3 5 3" xfId="19232" xr:uid="{00000000-0005-0000-0000-0000EE7B0000}"/>
    <cellStyle name="Saída 3 2 2 3 5 4" xfId="29514" xr:uid="{00000000-0005-0000-0000-0000EF7B0000}"/>
    <cellStyle name="Saída 3 2 2 3 5 5" xfId="29141" xr:uid="{00000000-0005-0000-0000-0000F07B0000}"/>
    <cellStyle name="Saída 3 2 2 3 5 6" xfId="9179" xr:uid="{00000000-0005-0000-0000-0000F17B0000}"/>
    <cellStyle name="Saída 3 2 2 3 5 7" xfId="25531" xr:uid="{00000000-0005-0000-0000-0000F27B0000}"/>
    <cellStyle name="Saída 3 2 2 3 5 8" xfId="31111" xr:uid="{00000000-0005-0000-0000-0000F37B0000}"/>
    <cellStyle name="Saída 3 2 2 3 6" xfId="3764" xr:uid="{00000000-0005-0000-0000-0000F47B0000}"/>
    <cellStyle name="Saída 3 2 2 3 6 2" xfId="12918" xr:uid="{00000000-0005-0000-0000-0000F57B0000}"/>
    <cellStyle name="Saída 3 2 2 3 6 3" xfId="19917" xr:uid="{00000000-0005-0000-0000-0000F67B0000}"/>
    <cellStyle name="Saída 3 2 2 3 6 4" xfId="27948" xr:uid="{00000000-0005-0000-0000-0000F77B0000}"/>
    <cellStyle name="Saída 3 2 2 3 6 5" xfId="17963" xr:uid="{00000000-0005-0000-0000-0000F87B0000}"/>
    <cellStyle name="Saída 3 2 2 3 6 6" xfId="28728" xr:uid="{00000000-0005-0000-0000-0000F97B0000}"/>
    <cellStyle name="Saída 3 2 2 3 6 7" xfId="31145" xr:uid="{00000000-0005-0000-0000-0000FA7B0000}"/>
    <cellStyle name="Saída 3 2 2 3 6 8" xfId="17299" xr:uid="{00000000-0005-0000-0000-0000FB7B0000}"/>
    <cellStyle name="Saída 3 2 2 3 7" xfId="10831" xr:uid="{00000000-0005-0000-0000-0000FC7B0000}"/>
    <cellStyle name="Saída 3 2 2 3 8" xfId="18245" xr:uid="{00000000-0005-0000-0000-0000FD7B0000}"/>
    <cellStyle name="Saída 3 2 2 3 9" xfId="24482" xr:uid="{00000000-0005-0000-0000-0000FE7B0000}"/>
    <cellStyle name="Saída 3 2 2 4" xfId="2260" xr:uid="{00000000-0005-0000-0000-0000FF7B0000}"/>
    <cellStyle name="Saída 3 2 2 4 10" xfId="18298" xr:uid="{00000000-0005-0000-0000-0000007C0000}"/>
    <cellStyle name="Saída 3 2 2 4 11" xfId="23282" xr:uid="{00000000-0005-0000-0000-0000017C0000}"/>
    <cellStyle name="Saída 3 2 2 4 12" xfId="34172" xr:uid="{00000000-0005-0000-0000-0000027C0000}"/>
    <cellStyle name="Saída 3 2 2 4 13" xfId="37734" xr:uid="{00000000-0005-0000-0000-0000037C0000}"/>
    <cellStyle name="Saída 3 2 2 4 2" xfId="2660" xr:uid="{00000000-0005-0000-0000-0000047C0000}"/>
    <cellStyle name="Saída 3 2 2 4 2 2" xfId="11814" xr:uid="{00000000-0005-0000-0000-0000057C0000}"/>
    <cellStyle name="Saída 3 2 2 4 2 3" xfId="18817" xr:uid="{00000000-0005-0000-0000-0000067C0000}"/>
    <cellStyle name="Saída 3 2 2 4 2 4" xfId="29519" xr:uid="{00000000-0005-0000-0000-0000077C0000}"/>
    <cellStyle name="Saída 3 2 2 4 2 5" xfId="26293" xr:uid="{00000000-0005-0000-0000-0000087C0000}"/>
    <cellStyle name="Saída 3 2 2 4 2 6" xfId="30003" xr:uid="{00000000-0005-0000-0000-0000097C0000}"/>
    <cellStyle name="Saída 3 2 2 4 2 7" xfId="29644" xr:uid="{00000000-0005-0000-0000-00000A7C0000}"/>
    <cellStyle name="Saída 3 2 2 4 2 8" xfId="33630" xr:uid="{00000000-0005-0000-0000-00000B7C0000}"/>
    <cellStyle name="Saída 3 2 2 4 3" xfId="3942" xr:uid="{00000000-0005-0000-0000-00000C7C0000}"/>
    <cellStyle name="Saída 3 2 2 4 3 2" xfId="13096" xr:uid="{00000000-0005-0000-0000-00000D7C0000}"/>
    <cellStyle name="Saída 3 2 2 4 3 3" xfId="20094" xr:uid="{00000000-0005-0000-0000-00000E7C0000}"/>
    <cellStyle name="Saída 3 2 2 4 3 4" xfId="24728" xr:uid="{00000000-0005-0000-0000-00000F7C0000}"/>
    <cellStyle name="Saída 3 2 2 4 3 5" xfId="28820" xr:uid="{00000000-0005-0000-0000-0000107C0000}"/>
    <cellStyle name="Saída 3 2 2 4 3 6" xfId="9612" xr:uid="{00000000-0005-0000-0000-0000117C0000}"/>
    <cellStyle name="Saída 3 2 2 4 3 7" xfId="31154" xr:uid="{00000000-0005-0000-0000-0000127C0000}"/>
    <cellStyle name="Saída 3 2 2 4 3 8" xfId="35026" xr:uid="{00000000-0005-0000-0000-0000137C0000}"/>
    <cellStyle name="Saída 3 2 2 4 4" xfId="4380" xr:uid="{00000000-0005-0000-0000-0000147C0000}"/>
    <cellStyle name="Saída 3 2 2 4 4 2" xfId="13534" xr:uid="{00000000-0005-0000-0000-0000157C0000}"/>
    <cellStyle name="Saída 3 2 2 4 4 3" xfId="20532" xr:uid="{00000000-0005-0000-0000-0000167C0000}"/>
    <cellStyle name="Saída 3 2 2 4 4 4" xfId="19498" xr:uid="{00000000-0005-0000-0000-0000177C0000}"/>
    <cellStyle name="Saída 3 2 2 4 4 5" xfId="25032" xr:uid="{00000000-0005-0000-0000-0000187C0000}"/>
    <cellStyle name="Saída 3 2 2 4 4 6" xfId="22447" xr:uid="{00000000-0005-0000-0000-0000197C0000}"/>
    <cellStyle name="Saída 3 2 2 4 4 7" xfId="31730" xr:uid="{00000000-0005-0000-0000-00001A7C0000}"/>
    <cellStyle name="Saída 3 2 2 4 4 8" xfId="35410" xr:uid="{00000000-0005-0000-0000-00001B7C0000}"/>
    <cellStyle name="Saída 3 2 2 4 5" xfId="4634" xr:uid="{00000000-0005-0000-0000-00001C7C0000}"/>
    <cellStyle name="Saída 3 2 2 4 5 2" xfId="13788" xr:uid="{00000000-0005-0000-0000-00001D7C0000}"/>
    <cellStyle name="Saída 3 2 2 4 5 3" xfId="20786" xr:uid="{00000000-0005-0000-0000-00001E7C0000}"/>
    <cellStyle name="Saída 3 2 2 4 5 4" xfId="17735" xr:uid="{00000000-0005-0000-0000-00001F7C0000}"/>
    <cellStyle name="Saída 3 2 2 4 5 5" xfId="23398" xr:uid="{00000000-0005-0000-0000-0000207C0000}"/>
    <cellStyle name="Saída 3 2 2 4 5 6" xfId="26824" xr:uid="{00000000-0005-0000-0000-0000217C0000}"/>
    <cellStyle name="Saída 3 2 2 4 5 7" xfId="32204" xr:uid="{00000000-0005-0000-0000-0000227C0000}"/>
    <cellStyle name="Saída 3 2 2 4 5 8" xfId="35879" xr:uid="{00000000-0005-0000-0000-0000237C0000}"/>
    <cellStyle name="Saída 3 2 2 4 6" xfId="4880" xr:uid="{00000000-0005-0000-0000-0000247C0000}"/>
    <cellStyle name="Saída 3 2 2 4 6 2" xfId="14034" xr:uid="{00000000-0005-0000-0000-0000257C0000}"/>
    <cellStyle name="Saída 3 2 2 4 6 3" xfId="21032" xr:uid="{00000000-0005-0000-0000-0000267C0000}"/>
    <cellStyle name="Saída 3 2 2 4 6 4" xfId="24037" xr:uid="{00000000-0005-0000-0000-0000277C0000}"/>
    <cellStyle name="Saída 3 2 2 4 6 5" xfId="22719" xr:uid="{00000000-0005-0000-0000-0000287C0000}"/>
    <cellStyle name="Saída 3 2 2 4 6 6" xfId="28700" xr:uid="{00000000-0005-0000-0000-0000297C0000}"/>
    <cellStyle name="Saída 3 2 2 4 6 7" xfId="35604" xr:uid="{00000000-0005-0000-0000-00002A7C0000}"/>
    <cellStyle name="Saída 3 2 2 4 6 8" xfId="38515" xr:uid="{00000000-0005-0000-0000-00002B7C0000}"/>
    <cellStyle name="Saída 3 2 2 4 7" xfId="11414" xr:uid="{00000000-0005-0000-0000-00002C7C0000}"/>
    <cellStyle name="Saída 3 2 2 4 8" xfId="18417" xr:uid="{00000000-0005-0000-0000-00002D7C0000}"/>
    <cellStyle name="Saída 3 2 2 4 9" xfId="24084" xr:uid="{00000000-0005-0000-0000-00002E7C0000}"/>
    <cellStyle name="Saída 3 2 2 5" xfId="2304" xr:uid="{00000000-0005-0000-0000-00002F7C0000}"/>
    <cellStyle name="Saída 3 2 2 5 10" xfId="10181" xr:uid="{00000000-0005-0000-0000-0000307C0000}"/>
    <cellStyle name="Saída 3 2 2 5 11" xfId="28514" xr:uid="{00000000-0005-0000-0000-0000317C0000}"/>
    <cellStyle name="Saída 3 2 2 5 12" xfId="34154" xr:uid="{00000000-0005-0000-0000-0000327C0000}"/>
    <cellStyle name="Saída 3 2 2 5 13" xfId="37716" xr:uid="{00000000-0005-0000-0000-0000337C0000}"/>
    <cellStyle name="Saída 3 2 2 5 2" xfId="2704" xr:uid="{00000000-0005-0000-0000-0000347C0000}"/>
    <cellStyle name="Saída 3 2 2 5 2 2" xfId="11858" xr:uid="{00000000-0005-0000-0000-0000357C0000}"/>
    <cellStyle name="Saída 3 2 2 5 2 3" xfId="18861" xr:uid="{00000000-0005-0000-0000-0000367C0000}"/>
    <cellStyle name="Saída 3 2 2 5 2 4" xfId="24626" xr:uid="{00000000-0005-0000-0000-0000377C0000}"/>
    <cellStyle name="Saída 3 2 2 5 2 5" xfId="26311" xr:uid="{00000000-0005-0000-0000-0000387C0000}"/>
    <cellStyle name="Saída 3 2 2 5 2 6" xfId="29981" xr:uid="{00000000-0005-0000-0000-0000397C0000}"/>
    <cellStyle name="Saída 3 2 2 5 2 7" xfId="33958" xr:uid="{00000000-0005-0000-0000-00003A7C0000}"/>
    <cellStyle name="Saída 3 2 2 5 2 8" xfId="37520" xr:uid="{00000000-0005-0000-0000-00003B7C0000}"/>
    <cellStyle name="Saída 3 2 2 5 3" xfId="3986" xr:uid="{00000000-0005-0000-0000-00003C7C0000}"/>
    <cellStyle name="Saída 3 2 2 5 3 2" xfId="13140" xr:uid="{00000000-0005-0000-0000-00003D7C0000}"/>
    <cellStyle name="Saída 3 2 2 5 3 3" xfId="20138" xr:uid="{00000000-0005-0000-0000-00003E7C0000}"/>
    <cellStyle name="Saída 3 2 2 5 3 4" xfId="25448" xr:uid="{00000000-0005-0000-0000-00003F7C0000}"/>
    <cellStyle name="Saída 3 2 2 5 3 5" xfId="22843" xr:uid="{00000000-0005-0000-0000-0000407C0000}"/>
    <cellStyle name="Saída 3 2 2 5 3 6" xfId="17830" xr:uid="{00000000-0005-0000-0000-0000417C0000}"/>
    <cellStyle name="Saída 3 2 2 5 3 7" xfId="17657" xr:uid="{00000000-0005-0000-0000-0000427C0000}"/>
    <cellStyle name="Saída 3 2 2 5 3 8" xfId="30362" xr:uid="{00000000-0005-0000-0000-0000437C0000}"/>
    <cellStyle name="Saída 3 2 2 5 4" xfId="4424" xr:uid="{00000000-0005-0000-0000-0000447C0000}"/>
    <cellStyle name="Saída 3 2 2 5 4 2" xfId="13578" xr:uid="{00000000-0005-0000-0000-0000457C0000}"/>
    <cellStyle name="Saída 3 2 2 5 4 3" xfId="20576" xr:uid="{00000000-0005-0000-0000-0000467C0000}"/>
    <cellStyle name="Saída 3 2 2 5 4 4" xfId="27623" xr:uid="{00000000-0005-0000-0000-0000477C0000}"/>
    <cellStyle name="Saída 3 2 2 5 4 5" xfId="9326" xr:uid="{00000000-0005-0000-0000-0000487C0000}"/>
    <cellStyle name="Saída 3 2 2 5 4 6" xfId="10072" xr:uid="{00000000-0005-0000-0000-0000497C0000}"/>
    <cellStyle name="Saída 3 2 2 5 4 7" xfId="22585" xr:uid="{00000000-0005-0000-0000-00004A7C0000}"/>
    <cellStyle name="Saída 3 2 2 5 4 8" xfId="31233" xr:uid="{00000000-0005-0000-0000-00004B7C0000}"/>
    <cellStyle name="Saída 3 2 2 5 5" xfId="4678" xr:uid="{00000000-0005-0000-0000-00004C7C0000}"/>
    <cellStyle name="Saída 3 2 2 5 5 2" xfId="13832" xr:uid="{00000000-0005-0000-0000-00004D7C0000}"/>
    <cellStyle name="Saída 3 2 2 5 5 3" xfId="20830" xr:uid="{00000000-0005-0000-0000-00004E7C0000}"/>
    <cellStyle name="Saída 3 2 2 5 5 4" xfId="27498" xr:uid="{00000000-0005-0000-0000-00004F7C0000}"/>
    <cellStyle name="Saída 3 2 2 5 5 5" xfId="26729" xr:uid="{00000000-0005-0000-0000-0000507C0000}"/>
    <cellStyle name="Saída 3 2 2 5 5 6" xfId="24978" xr:uid="{00000000-0005-0000-0000-0000517C0000}"/>
    <cellStyle name="Saída 3 2 2 5 5 7" xfId="32184" xr:uid="{00000000-0005-0000-0000-0000527C0000}"/>
    <cellStyle name="Saída 3 2 2 5 5 8" xfId="35859" xr:uid="{00000000-0005-0000-0000-0000537C0000}"/>
    <cellStyle name="Saída 3 2 2 5 6" xfId="4924" xr:uid="{00000000-0005-0000-0000-0000547C0000}"/>
    <cellStyle name="Saída 3 2 2 5 6 2" xfId="14078" xr:uid="{00000000-0005-0000-0000-0000557C0000}"/>
    <cellStyle name="Saída 3 2 2 5 6 3" xfId="21076" xr:uid="{00000000-0005-0000-0000-0000567C0000}"/>
    <cellStyle name="Saída 3 2 2 5 6 4" xfId="24273" xr:uid="{00000000-0005-0000-0000-0000577C0000}"/>
    <cellStyle name="Saída 3 2 2 5 6 5" xfId="26771" xr:uid="{00000000-0005-0000-0000-0000587C0000}"/>
    <cellStyle name="Saída 3 2 2 5 6 6" xfId="31970" xr:uid="{00000000-0005-0000-0000-0000597C0000}"/>
    <cellStyle name="Saída 3 2 2 5 6 7" xfId="35648" xr:uid="{00000000-0005-0000-0000-00005A7C0000}"/>
    <cellStyle name="Saída 3 2 2 5 6 8" xfId="38559" xr:uid="{00000000-0005-0000-0000-00005B7C0000}"/>
    <cellStyle name="Saída 3 2 2 5 7" xfId="11458" xr:uid="{00000000-0005-0000-0000-00005C7C0000}"/>
    <cellStyle name="Saída 3 2 2 5 8" xfId="18461" xr:uid="{00000000-0005-0000-0000-00005D7C0000}"/>
    <cellStyle name="Saída 3 2 2 5 9" xfId="17203" xr:uid="{00000000-0005-0000-0000-00005E7C0000}"/>
    <cellStyle name="Saída 3 2 2 6" xfId="1654" xr:uid="{00000000-0005-0000-0000-00005F7C0000}"/>
    <cellStyle name="Saída 3 2 2 6 10" xfId="25741" xr:uid="{00000000-0005-0000-0000-0000607C0000}"/>
    <cellStyle name="Saída 3 2 2 6 11" xfId="31372" xr:uid="{00000000-0005-0000-0000-0000617C0000}"/>
    <cellStyle name="Saída 3 2 2 6 12" xfId="35132" xr:uid="{00000000-0005-0000-0000-0000627C0000}"/>
    <cellStyle name="Saída 3 2 2 6 2" xfId="3569" xr:uid="{00000000-0005-0000-0000-0000637C0000}"/>
    <cellStyle name="Saída 3 2 2 6 2 2" xfId="12723" xr:uid="{00000000-0005-0000-0000-0000647C0000}"/>
    <cellStyle name="Saída 3 2 2 6 2 3" xfId="19724" xr:uid="{00000000-0005-0000-0000-0000657C0000}"/>
    <cellStyle name="Saída 3 2 2 6 2 4" xfId="23021" xr:uid="{00000000-0005-0000-0000-0000667C0000}"/>
    <cellStyle name="Saída 3 2 2 6 2 5" xfId="23238" xr:uid="{00000000-0005-0000-0000-0000677C0000}"/>
    <cellStyle name="Saída 3 2 2 6 2 6" xfId="25897" xr:uid="{00000000-0005-0000-0000-0000687C0000}"/>
    <cellStyle name="Saída 3 2 2 6 2 7" xfId="26078" xr:uid="{00000000-0005-0000-0000-0000697C0000}"/>
    <cellStyle name="Saída 3 2 2 6 2 8" xfId="33656" xr:uid="{00000000-0005-0000-0000-00006A7C0000}"/>
    <cellStyle name="Saída 3 2 2 6 3" xfId="4129" xr:uid="{00000000-0005-0000-0000-00006B7C0000}"/>
    <cellStyle name="Saída 3 2 2 6 3 2" xfId="13283" xr:uid="{00000000-0005-0000-0000-00006C7C0000}"/>
    <cellStyle name="Saída 3 2 2 6 3 3" xfId="20281" xr:uid="{00000000-0005-0000-0000-00006D7C0000}"/>
    <cellStyle name="Saída 3 2 2 6 3 4" xfId="27762" xr:uid="{00000000-0005-0000-0000-00006E7C0000}"/>
    <cellStyle name="Saída 3 2 2 6 3 5" xfId="26659" xr:uid="{00000000-0005-0000-0000-00006F7C0000}"/>
    <cellStyle name="Saída 3 2 2 6 3 6" xfId="26475" xr:uid="{00000000-0005-0000-0000-0000707C0000}"/>
    <cellStyle name="Saída 3 2 2 6 3 7" xfId="10026" xr:uid="{00000000-0005-0000-0000-0000717C0000}"/>
    <cellStyle name="Saída 3 2 2 6 3 8" xfId="30892" xr:uid="{00000000-0005-0000-0000-0000727C0000}"/>
    <cellStyle name="Saída 3 2 2 6 4" xfId="2896" xr:uid="{00000000-0005-0000-0000-0000737C0000}"/>
    <cellStyle name="Saída 3 2 2 6 4 2" xfId="12050" xr:uid="{00000000-0005-0000-0000-0000747C0000}"/>
    <cellStyle name="Saída 3 2 2 6 4 3" xfId="19053" xr:uid="{00000000-0005-0000-0000-0000757C0000}"/>
    <cellStyle name="Saída 3 2 2 6 4 4" xfId="18109" xr:uid="{00000000-0005-0000-0000-0000767C0000}"/>
    <cellStyle name="Saída 3 2 2 6 4 5" xfId="28079" xr:uid="{00000000-0005-0000-0000-0000777C0000}"/>
    <cellStyle name="Saída 3 2 2 6 4 6" xfId="29870" xr:uid="{00000000-0005-0000-0000-0000787C0000}"/>
    <cellStyle name="Saída 3 2 2 6 4 7" xfId="33855" xr:uid="{00000000-0005-0000-0000-0000797C0000}"/>
    <cellStyle name="Saída 3 2 2 6 4 8" xfId="37417" xr:uid="{00000000-0005-0000-0000-00007A7C0000}"/>
    <cellStyle name="Saída 3 2 2 6 5" xfId="3817" xr:uid="{00000000-0005-0000-0000-00007B7C0000}"/>
    <cellStyle name="Saída 3 2 2 6 5 2" xfId="12971" xr:uid="{00000000-0005-0000-0000-00007C7C0000}"/>
    <cellStyle name="Saída 3 2 2 6 5 3" xfId="19970" xr:uid="{00000000-0005-0000-0000-00007D7C0000}"/>
    <cellStyle name="Saída 3 2 2 6 5 4" xfId="19579" xr:uid="{00000000-0005-0000-0000-00007E7C0000}"/>
    <cellStyle name="Saída 3 2 2 6 5 5" xfId="21273" xr:uid="{00000000-0005-0000-0000-00007F7C0000}"/>
    <cellStyle name="Saída 3 2 2 6 5 6" xfId="22794" xr:uid="{00000000-0005-0000-0000-0000807C0000}"/>
    <cellStyle name="Saída 3 2 2 6 5 7" xfId="22985" xr:uid="{00000000-0005-0000-0000-0000817C0000}"/>
    <cellStyle name="Saída 3 2 2 6 5 8" xfId="31398" xr:uid="{00000000-0005-0000-0000-0000827C0000}"/>
    <cellStyle name="Saída 3 2 2 6 6" xfId="10808" xr:uid="{00000000-0005-0000-0000-0000837C0000}"/>
    <cellStyle name="Saída 3 2 2 6 7" xfId="9273" xr:uid="{00000000-0005-0000-0000-0000847C0000}"/>
    <cellStyle name="Saída 3 2 2 6 8" xfId="17309" xr:uid="{00000000-0005-0000-0000-0000857C0000}"/>
    <cellStyle name="Saída 3 2 2 6 9" xfId="25973" xr:uid="{00000000-0005-0000-0000-0000867C0000}"/>
    <cellStyle name="Saída 3 2 2 7" xfId="2482" xr:uid="{00000000-0005-0000-0000-0000877C0000}"/>
    <cellStyle name="Saída 3 2 2 7 2" xfId="11636" xr:uid="{00000000-0005-0000-0000-0000887C0000}"/>
    <cellStyle name="Saída 3 2 2 7 3" xfId="18639" xr:uid="{00000000-0005-0000-0000-0000897C0000}"/>
    <cellStyle name="Saída 3 2 2 7 4" xfId="10104" xr:uid="{00000000-0005-0000-0000-00008A7C0000}"/>
    <cellStyle name="Saída 3 2 2 7 5" xfId="26210" xr:uid="{00000000-0005-0000-0000-00008B7C0000}"/>
    <cellStyle name="Saída 3 2 2 7 6" xfId="30083" xr:uid="{00000000-0005-0000-0000-00008C7C0000}"/>
    <cellStyle name="Saída 3 2 2 7 7" xfId="31494" xr:uid="{00000000-0005-0000-0000-00008D7C0000}"/>
    <cellStyle name="Saída 3 2 2 7 8" xfId="35204" xr:uid="{00000000-0005-0000-0000-00008E7C0000}"/>
    <cellStyle name="Saída 3 2 2 8" xfId="3086" xr:uid="{00000000-0005-0000-0000-00008F7C0000}"/>
    <cellStyle name="Saída 3 2 2 8 2" xfId="12240" xr:uid="{00000000-0005-0000-0000-0000907C0000}"/>
    <cellStyle name="Saída 3 2 2 8 3" xfId="19243" xr:uid="{00000000-0005-0000-0000-0000917C0000}"/>
    <cellStyle name="Saída 3 2 2 8 4" xfId="24709" xr:uid="{00000000-0005-0000-0000-0000927C0000}"/>
    <cellStyle name="Saída 3 2 2 8 5" xfId="26413" xr:uid="{00000000-0005-0000-0000-0000937C0000}"/>
    <cellStyle name="Saída 3 2 2 8 6" xfId="29780" xr:uid="{00000000-0005-0000-0000-0000947C0000}"/>
    <cellStyle name="Saída 3 2 2 8 7" xfId="31576" xr:uid="{00000000-0005-0000-0000-0000957C0000}"/>
    <cellStyle name="Saída 3 2 2 8 8" xfId="35286" xr:uid="{00000000-0005-0000-0000-0000967C0000}"/>
    <cellStyle name="Saída 3 2 2 9" xfId="3017" xr:uid="{00000000-0005-0000-0000-0000977C0000}"/>
    <cellStyle name="Saída 3 2 2 9 2" xfId="12171" xr:uid="{00000000-0005-0000-0000-0000987C0000}"/>
    <cellStyle name="Saída 3 2 2 9 3" xfId="19174" xr:uid="{00000000-0005-0000-0000-0000997C0000}"/>
    <cellStyle name="Saída 3 2 2 9 4" xfId="28305" xr:uid="{00000000-0005-0000-0000-00009A7C0000}"/>
    <cellStyle name="Saída 3 2 2 9 5" xfId="21232" xr:uid="{00000000-0005-0000-0000-00009B7C0000}"/>
    <cellStyle name="Saída 3 2 2 9 6" xfId="26500" xr:uid="{00000000-0005-0000-0000-00009C7C0000}"/>
    <cellStyle name="Saída 3 2 2 9 7" xfId="33802" xr:uid="{00000000-0005-0000-0000-00009D7C0000}"/>
    <cellStyle name="Saída 3 2 2 9 8" xfId="37364" xr:uid="{00000000-0005-0000-0000-00009E7C0000}"/>
    <cellStyle name="Saída 3 2 3" xfId="2288" xr:uid="{00000000-0005-0000-0000-00009F7C0000}"/>
    <cellStyle name="Saída 3 2 3 10" xfId="9567" xr:uid="{00000000-0005-0000-0000-0000A07C0000}"/>
    <cellStyle name="Saída 3 2 3 11" xfId="30186" xr:uid="{00000000-0005-0000-0000-0000A17C0000}"/>
    <cellStyle name="Saída 3 2 3 12" xfId="34161" xr:uid="{00000000-0005-0000-0000-0000A27C0000}"/>
    <cellStyle name="Saída 3 2 3 13" xfId="37723" xr:uid="{00000000-0005-0000-0000-0000A37C0000}"/>
    <cellStyle name="Saída 3 2 3 2" xfId="2688" xr:uid="{00000000-0005-0000-0000-0000A47C0000}"/>
    <cellStyle name="Saída 3 2 3 2 2" xfId="11842" xr:uid="{00000000-0005-0000-0000-0000A57C0000}"/>
    <cellStyle name="Saída 3 2 3 2 3" xfId="18845" xr:uid="{00000000-0005-0000-0000-0000A67C0000}"/>
    <cellStyle name="Saída 3 2 3 2 4" xfId="28430" xr:uid="{00000000-0005-0000-0000-0000A77C0000}"/>
    <cellStyle name="Saída 3 2 3 2 5" xfId="22461" xr:uid="{00000000-0005-0000-0000-0000A87C0000}"/>
    <cellStyle name="Saída 3 2 3 2 6" xfId="25915" xr:uid="{00000000-0005-0000-0000-0000A97C0000}"/>
    <cellStyle name="Saída 3 2 3 2 7" xfId="33962" xr:uid="{00000000-0005-0000-0000-0000AA7C0000}"/>
    <cellStyle name="Saída 3 2 3 2 8" xfId="37524" xr:uid="{00000000-0005-0000-0000-0000AB7C0000}"/>
    <cellStyle name="Saída 3 2 3 3" xfId="3970" xr:uid="{00000000-0005-0000-0000-0000AC7C0000}"/>
    <cellStyle name="Saída 3 2 3 3 2" xfId="13124" xr:uid="{00000000-0005-0000-0000-0000AD7C0000}"/>
    <cellStyle name="Saída 3 2 3 3 3" xfId="20122" xr:uid="{00000000-0005-0000-0000-0000AE7C0000}"/>
    <cellStyle name="Saída 3 2 3 3 4" xfId="27845" xr:uid="{00000000-0005-0000-0000-0000AF7C0000}"/>
    <cellStyle name="Saída 3 2 3 3 5" xfId="28557" xr:uid="{00000000-0005-0000-0000-0000B07C0000}"/>
    <cellStyle name="Saída 3 2 3 3 6" xfId="28969" xr:uid="{00000000-0005-0000-0000-0000B17C0000}"/>
    <cellStyle name="Saída 3 2 3 3 7" xfId="31833" xr:uid="{00000000-0005-0000-0000-0000B27C0000}"/>
    <cellStyle name="Saída 3 2 3 3 8" xfId="35489" xr:uid="{00000000-0005-0000-0000-0000B37C0000}"/>
    <cellStyle name="Saída 3 2 3 4" xfId="4408" xr:uid="{00000000-0005-0000-0000-0000B47C0000}"/>
    <cellStyle name="Saída 3 2 3 4 2" xfId="13562" xr:uid="{00000000-0005-0000-0000-0000B57C0000}"/>
    <cellStyle name="Saída 3 2 3 4 3" xfId="20560" xr:uid="{00000000-0005-0000-0000-0000B67C0000}"/>
    <cellStyle name="Saída 3 2 3 4 4" xfId="27631" xr:uid="{00000000-0005-0000-0000-0000B77C0000}"/>
    <cellStyle name="Saída 3 2 3 4 5" xfId="17583" xr:uid="{00000000-0005-0000-0000-0000B87C0000}"/>
    <cellStyle name="Saída 3 2 3 4 6" xfId="25582" xr:uid="{00000000-0005-0000-0000-0000B97C0000}"/>
    <cellStyle name="Saída 3 2 3 4 7" xfId="25844" xr:uid="{00000000-0005-0000-0000-0000BA7C0000}"/>
    <cellStyle name="Saída 3 2 3 4 8" xfId="22545" xr:uid="{00000000-0005-0000-0000-0000BB7C0000}"/>
    <cellStyle name="Saída 3 2 3 5" xfId="4662" xr:uid="{00000000-0005-0000-0000-0000BC7C0000}"/>
    <cellStyle name="Saída 3 2 3 5 2" xfId="13816" xr:uid="{00000000-0005-0000-0000-0000BD7C0000}"/>
    <cellStyle name="Saída 3 2 3 5 3" xfId="20814" xr:uid="{00000000-0005-0000-0000-0000BE7C0000}"/>
    <cellStyle name="Saída 3 2 3 5 4" xfId="27490" xr:uid="{00000000-0005-0000-0000-0000BF7C0000}"/>
    <cellStyle name="Saída 3 2 3 5 5" xfId="26725" xr:uid="{00000000-0005-0000-0000-0000C07C0000}"/>
    <cellStyle name="Saída 3 2 3 5 6" xfId="17979" xr:uid="{00000000-0005-0000-0000-0000C17C0000}"/>
    <cellStyle name="Saída 3 2 3 5 7" xfId="17730" xr:uid="{00000000-0005-0000-0000-0000C27C0000}"/>
    <cellStyle name="Saída 3 2 3 5 8" xfId="31595" xr:uid="{00000000-0005-0000-0000-0000C37C0000}"/>
    <cellStyle name="Saída 3 2 3 6" xfId="4908" xr:uid="{00000000-0005-0000-0000-0000C47C0000}"/>
    <cellStyle name="Saída 3 2 3 6 2" xfId="14062" xr:uid="{00000000-0005-0000-0000-0000C57C0000}"/>
    <cellStyle name="Saída 3 2 3 6 3" xfId="21060" xr:uid="{00000000-0005-0000-0000-0000C67C0000}"/>
    <cellStyle name="Saída 3 2 3 6 4" xfId="17419" xr:uid="{00000000-0005-0000-0000-0000C77C0000}"/>
    <cellStyle name="Saída 3 2 3 6 5" xfId="24444" xr:uid="{00000000-0005-0000-0000-0000C87C0000}"/>
    <cellStyle name="Saída 3 2 3 6 6" xfId="31954" xr:uid="{00000000-0005-0000-0000-0000C97C0000}"/>
    <cellStyle name="Saída 3 2 3 6 7" xfId="35632" xr:uid="{00000000-0005-0000-0000-0000CA7C0000}"/>
    <cellStyle name="Saída 3 2 3 6 8" xfId="38543" xr:uid="{00000000-0005-0000-0000-0000CB7C0000}"/>
    <cellStyle name="Saída 3 2 3 7" xfId="11442" xr:uid="{00000000-0005-0000-0000-0000CC7C0000}"/>
    <cellStyle name="Saída 3 2 3 8" xfId="18445" xr:uid="{00000000-0005-0000-0000-0000CD7C0000}"/>
    <cellStyle name="Saída 3 2 3 9" xfId="18022" xr:uid="{00000000-0005-0000-0000-0000CE7C0000}"/>
    <cellStyle name="Saída 3 2 4" xfId="2121" xr:uid="{00000000-0005-0000-0000-0000CF7C0000}"/>
    <cellStyle name="Saída 3 2 4 10" xfId="19509" xr:uid="{00000000-0005-0000-0000-0000D07C0000}"/>
    <cellStyle name="Saída 3 2 4 11" xfId="30366" xr:uid="{00000000-0005-0000-0000-0000D17C0000}"/>
    <cellStyle name="Saída 3 2 4 12" xfId="34282" xr:uid="{00000000-0005-0000-0000-0000D27C0000}"/>
    <cellStyle name="Saída 3 2 4 13" xfId="37834" xr:uid="{00000000-0005-0000-0000-0000D37C0000}"/>
    <cellStyle name="Saída 3 2 4 2" xfId="2605" xr:uid="{00000000-0005-0000-0000-0000D47C0000}"/>
    <cellStyle name="Saída 3 2 4 2 2" xfId="11759" xr:uid="{00000000-0005-0000-0000-0000D57C0000}"/>
    <cellStyle name="Saída 3 2 4 2 3" xfId="18762" xr:uid="{00000000-0005-0000-0000-0000D67C0000}"/>
    <cellStyle name="Saída 3 2 4 2 4" xfId="18049" xr:uid="{00000000-0005-0000-0000-0000D77C0000}"/>
    <cellStyle name="Saída 3 2 4 2 5" xfId="18153" xr:uid="{00000000-0005-0000-0000-0000D87C0000}"/>
    <cellStyle name="Saída 3 2 4 2 6" xfId="29013" xr:uid="{00000000-0005-0000-0000-0000D97C0000}"/>
    <cellStyle name="Saída 3 2 4 2 7" xfId="31084" xr:uid="{00000000-0005-0000-0000-0000DA7C0000}"/>
    <cellStyle name="Saída 3 2 4 2 8" xfId="31314" xr:uid="{00000000-0005-0000-0000-0000DB7C0000}"/>
    <cellStyle name="Saída 3 2 4 3" xfId="3852" xr:uid="{00000000-0005-0000-0000-0000DC7C0000}"/>
    <cellStyle name="Saída 3 2 4 3 2" xfId="13006" xr:uid="{00000000-0005-0000-0000-0000DD7C0000}"/>
    <cellStyle name="Saída 3 2 4 3 3" xfId="20005" xr:uid="{00000000-0005-0000-0000-0000DE7C0000}"/>
    <cellStyle name="Saída 3 2 4 3 4" xfId="27904" xr:uid="{00000000-0005-0000-0000-0000DF7C0000}"/>
    <cellStyle name="Saída 3 2 4 3 5" xfId="26598" xr:uid="{00000000-0005-0000-0000-0000E07C0000}"/>
    <cellStyle name="Saída 3 2 4 3 6" xfId="24493" xr:uid="{00000000-0005-0000-0000-0000E17C0000}"/>
    <cellStyle name="Saída 3 2 4 3 7" xfId="33492" xr:uid="{00000000-0005-0000-0000-0000E27C0000}"/>
    <cellStyle name="Saída 3 2 4 3 8" xfId="37160" xr:uid="{00000000-0005-0000-0000-0000E37C0000}"/>
    <cellStyle name="Saída 3 2 4 4" xfId="4320" xr:uid="{00000000-0005-0000-0000-0000E47C0000}"/>
    <cellStyle name="Saída 3 2 4 4 2" xfId="13474" xr:uid="{00000000-0005-0000-0000-0000E57C0000}"/>
    <cellStyle name="Saída 3 2 4 4 3" xfId="20472" xr:uid="{00000000-0005-0000-0000-0000E67C0000}"/>
    <cellStyle name="Saída 3 2 4 4 4" xfId="27672" xr:uid="{00000000-0005-0000-0000-0000E77C0000}"/>
    <cellStyle name="Saída 3 2 4 4 5" xfId="28146" xr:uid="{00000000-0005-0000-0000-0000E87C0000}"/>
    <cellStyle name="Saída 3 2 4 4 6" xfId="25391" xr:uid="{00000000-0005-0000-0000-0000E97C0000}"/>
    <cellStyle name="Saída 3 2 4 4 7" xfId="28469" xr:uid="{00000000-0005-0000-0000-0000EA7C0000}"/>
    <cellStyle name="Saída 3 2 4 4 8" xfId="25295" xr:uid="{00000000-0005-0000-0000-0000EB7C0000}"/>
    <cellStyle name="Saída 3 2 4 5" xfId="4587" xr:uid="{00000000-0005-0000-0000-0000EC7C0000}"/>
    <cellStyle name="Saída 3 2 4 5 2" xfId="13741" xr:uid="{00000000-0005-0000-0000-0000ED7C0000}"/>
    <cellStyle name="Saída 3 2 4 5 3" xfId="20739" xr:uid="{00000000-0005-0000-0000-0000EE7C0000}"/>
    <cellStyle name="Saída 3 2 4 5 4" xfId="25230" xr:uid="{00000000-0005-0000-0000-0000EF7C0000}"/>
    <cellStyle name="Saída 3 2 4 5 5" xfId="24414" xr:uid="{00000000-0005-0000-0000-0000F07C0000}"/>
    <cellStyle name="Saída 3 2 4 5 6" xfId="21347" xr:uid="{00000000-0005-0000-0000-0000F17C0000}"/>
    <cellStyle name="Saída 3 2 4 5 7" xfId="32222" xr:uid="{00000000-0005-0000-0000-0000F27C0000}"/>
    <cellStyle name="Saída 3 2 4 5 8" xfId="35897" xr:uid="{00000000-0005-0000-0000-0000F37C0000}"/>
    <cellStyle name="Saída 3 2 4 6" xfId="4837" xr:uid="{00000000-0005-0000-0000-0000F47C0000}"/>
    <cellStyle name="Saída 3 2 4 6 2" xfId="13991" xr:uid="{00000000-0005-0000-0000-0000F57C0000}"/>
    <cellStyle name="Saída 3 2 4 6 3" xfId="20989" xr:uid="{00000000-0005-0000-0000-0000F67C0000}"/>
    <cellStyle name="Saída 3 2 4 6 4" xfId="17417" xr:uid="{00000000-0005-0000-0000-0000F77C0000}"/>
    <cellStyle name="Saída 3 2 4 6 5" xfId="10217" xr:uid="{00000000-0005-0000-0000-0000F87C0000}"/>
    <cellStyle name="Saída 3 2 4 6 6" xfId="22875" xr:uid="{00000000-0005-0000-0000-0000F97C0000}"/>
    <cellStyle name="Saída 3 2 4 6 7" xfId="32106" xr:uid="{00000000-0005-0000-0000-0000FA7C0000}"/>
    <cellStyle name="Saída 3 2 4 6 8" xfId="35781" xr:uid="{00000000-0005-0000-0000-0000FB7C0000}"/>
    <cellStyle name="Saída 3 2 4 7" xfId="11275" xr:uid="{00000000-0005-0000-0000-0000FC7C0000}"/>
    <cellStyle name="Saída 3 2 4 8" xfId="9175" xr:uid="{00000000-0005-0000-0000-0000FD7C0000}"/>
    <cellStyle name="Saída 3 2 4 9" xfId="28443" xr:uid="{00000000-0005-0000-0000-0000FE7C0000}"/>
    <cellStyle name="Saída 3 2 5" xfId="2259" xr:uid="{00000000-0005-0000-0000-0000FF7C0000}"/>
    <cellStyle name="Saída 3 2 5 10" xfId="25060" xr:uid="{00000000-0005-0000-0000-0000007D0000}"/>
    <cellStyle name="Saída 3 2 5 11" xfId="17135" xr:uid="{00000000-0005-0000-0000-0000017D0000}"/>
    <cellStyle name="Saída 3 2 5 12" xfId="25800" xr:uid="{00000000-0005-0000-0000-0000027D0000}"/>
    <cellStyle name="Saída 3 2 5 13" xfId="25955" xr:uid="{00000000-0005-0000-0000-0000037D0000}"/>
    <cellStyle name="Saída 3 2 5 2" xfId="2659" xr:uid="{00000000-0005-0000-0000-0000047D0000}"/>
    <cellStyle name="Saída 3 2 5 2 2" xfId="11813" xr:uid="{00000000-0005-0000-0000-0000057D0000}"/>
    <cellStyle name="Saída 3 2 5 2 3" xfId="18816" xr:uid="{00000000-0005-0000-0000-0000067D0000}"/>
    <cellStyle name="Saída 3 2 5 2 4" xfId="29520" xr:uid="{00000000-0005-0000-0000-0000077D0000}"/>
    <cellStyle name="Saída 3 2 5 2 5" xfId="22471" xr:uid="{00000000-0005-0000-0000-0000087D0000}"/>
    <cellStyle name="Saída 3 2 5 2 6" xfId="26514" xr:uid="{00000000-0005-0000-0000-0000097D0000}"/>
    <cellStyle name="Saída 3 2 5 2 7" xfId="33980" xr:uid="{00000000-0005-0000-0000-00000A7D0000}"/>
    <cellStyle name="Saída 3 2 5 2 8" xfId="37542" xr:uid="{00000000-0005-0000-0000-00000B7D0000}"/>
    <cellStyle name="Saída 3 2 5 3" xfId="3941" xr:uid="{00000000-0005-0000-0000-00000C7D0000}"/>
    <cellStyle name="Saída 3 2 5 3 2" xfId="13095" xr:uid="{00000000-0005-0000-0000-00000D7D0000}"/>
    <cellStyle name="Saída 3 2 5 3 3" xfId="20093" xr:uid="{00000000-0005-0000-0000-00000E7D0000}"/>
    <cellStyle name="Saída 3 2 5 3 4" xfId="17775" xr:uid="{00000000-0005-0000-0000-00000F7D0000}"/>
    <cellStyle name="Saída 3 2 5 3 5" xfId="19486" xr:uid="{00000000-0005-0000-0000-0000107D0000}"/>
    <cellStyle name="Saída 3 2 5 3 6" xfId="27280" xr:uid="{00000000-0005-0000-0000-0000117D0000}"/>
    <cellStyle name="Saída 3 2 5 3 7" xfId="33456" xr:uid="{00000000-0005-0000-0000-0000127D0000}"/>
    <cellStyle name="Saída 3 2 5 3 8" xfId="37130" xr:uid="{00000000-0005-0000-0000-0000137D0000}"/>
    <cellStyle name="Saída 3 2 5 4" xfId="4379" xr:uid="{00000000-0005-0000-0000-0000147D0000}"/>
    <cellStyle name="Saída 3 2 5 4 2" xfId="13533" xr:uid="{00000000-0005-0000-0000-0000157D0000}"/>
    <cellStyle name="Saída 3 2 5 4 3" xfId="20531" xr:uid="{00000000-0005-0000-0000-0000167D0000}"/>
    <cellStyle name="Saída 3 2 5 4 4" xfId="27645" xr:uid="{00000000-0005-0000-0000-0000177D0000}"/>
    <cellStyle name="Saída 3 2 5 4 5" xfId="25031" xr:uid="{00000000-0005-0000-0000-0000187D0000}"/>
    <cellStyle name="Saída 3 2 5 4 6" xfId="28966" xr:uid="{00000000-0005-0000-0000-0000197D0000}"/>
    <cellStyle name="Saída 3 2 5 4 7" xfId="18038" xr:uid="{00000000-0005-0000-0000-00001A7D0000}"/>
    <cellStyle name="Saída 3 2 5 4 8" xfId="30319" xr:uid="{00000000-0005-0000-0000-00001B7D0000}"/>
    <cellStyle name="Saída 3 2 5 5" xfId="4633" xr:uid="{00000000-0005-0000-0000-00001C7D0000}"/>
    <cellStyle name="Saída 3 2 5 5 2" xfId="13787" xr:uid="{00000000-0005-0000-0000-00001D7D0000}"/>
    <cellStyle name="Saída 3 2 5 5 3" xfId="20785" xr:uid="{00000000-0005-0000-0000-00001E7D0000}"/>
    <cellStyle name="Saída 3 2 5 5 4" xfId="27520" xr:uid="{00000000-0005-0000-0000-00001F7D0000}"/>
    <cellStyle name="Saída 3 2 5 5 5" xfId="29443" xr:uid="{00000000-0005-0000-0000-0000207D0000}"/>
    <cellStyle name="Saída 3 2 5 5 6" xfId="17240" xr:uid="{00000000-0005-0000-0000-0000217D0000}"/>
    <cellStyle name="Saída 3 2 5 5 7" xfId="29407" xr:uid="{00000000-0005-0000-0000-0000227D0000}"/>
    <cellStyle name="Saída 3 2 5 5 8" xfId="17800" xr:uid="{00000000-0005-0000-0000-0000237D0000}"/>
    <cellStyle name="Saída 3 2 5 6" xfId="4879" xr:uid="{00000000-0005-0000-0000-0000247D0000}"/>
    <cellStyle name="Saída 3 2 5 6 2" xfId="14033" xr:uid="{00000000-0005-0000-0000-0000257D0000}"/>
    <cellStyle name="Saída 3 2 5 6 3" xfId="21031" xr:uid="{00000000-0005-0000-0000-0000267D0000}"/>
    <cellStyle name="Saída 3 2 5 6 4" xfId="27399" xr:uid="{00000000-0005-0000-0000-0000277D0000}"/>
    <cellStyle name="Saída 3 2 5 6 5" xfId="9514" xr:uid="{00000000-0005-0000-0000-0000287D0000}"/>
    <cellStyle name="Saída 3 2 5 6 6" xfId="19712" xr:uid="{00000000-0005-0000-0000-0000297D0000}"/>
    <cellStyle name="Saída 3 2 5 6 7" xfId="35603" xr:uid="{00000000-0005-0000-0000-00002A7D0000}"/>
    <cellStyle name="Saída 3 2 5 6 8" xfId="38514" xr:uid="{00000000-0005-0000-0000-00002B7D0000}"/>
    <cellStyle name="Saída 3 2 5 7" xfId="11413" xr:uid="{00000000-0005-0000-0000-00002C7D0000}"/>
    <cellStyle name="Saída 3 2 5 8" xfId="18416" xr:uid="{00000000-0005-0000-0000-00002D7D0000}"/>
    <cellStyle name="Saída 3 2 5 9" xfId="23195" xr:uid="{00000000-0005-0000-0000-00002E7D0000}"/>
    <cellStyle name="Saída 3 2 6" xfId="1694" xr:uid="{00000000-0005-0000-0000-00002F7D0000}"/>
    <cellStyle name="Saída 3 2 6 10" xfId="25982" xr:uid="{00000000-0005-0000-0000-0000307D0000}"/>
    <cellStyle name="Saída 3 2 6 11" xfId="26090" xr:uid="{00000000-0005-0000-0000-0000317D0000}"/>
    <cellStyle name="Saída 3 2 6 12" xfId="24170" xr:uid="{00000000-0005-0000-0000-0000327D0000}"/>
    <cellStyle name="Saída 3 2 6 13" xfId="29610" xr:uid="{00000000-0005-0000-0000-0000337D0000}"/>
    <cellStyle name="Saída 3 2 6 2" xfId="2517" xr:uid="{00000000-0005-0000-0000-0000347D0000}"/>
    <cellStyle name="Saída 3 2 6 2 2" xfId="11671" xr:uid="{00000000-0005-0000-0000-0000357D0000}"/>
    <cellStyle name="Saída 3 2 6 2 3" xfId="18674" xr:uid="{00000000-0005-0000-0000-0000367D0000}"/>
    <cellStyle name="Saída 3 2 6 2 4" xfId="17801" xr:uid="{00000000-0005-0000-0000-0000377D0000}"/>
    <cellStyle name="Saída 3 2 6 2 5" xfId="26228" xr:uid="{00000000-0005-0000-0000-0000387D0000}"/>
    <cellStyle name="Saída 3 2 6 2 6" xfId="30073" xr:uid="{00000000-0005-0000-0000-0000397D0000}"/>
    <cellStyle name="Saída 3 2 6 2 7" xfId="34034" xr:uid="{00000000-0005-0000-0000-00003A7D0000}"/>
    <cellStyle name="Saída 3 2 6 2 8" xfId="37596" xr:uid="{00000000-0005-0000-0000-00003B7D0000}"/>
    <cellStyle name="Saída 3 2 6 3" xfId="3671" xr:uid="{00000000-0005-0000-0000-00003C7D0000}"/>
    <cellStyle name="Saída 3 2 6 3 2" xfId="12825" xr:uid="{00000000-0005-0000-0000-00003D7D0000}"/>
    <cellStyle name="Saída 3 2 6 3 3" xfId="19824" xr:uid="{00000000-0005-0000-0000-00003E7D0000}"/>
    <cellStyle name="Saída 3 2 6 3 4" xfId="17859" xr:uid="{00000000-0005-0000-0000-00003F7D0000}"/>
    <cellStyle name="Saída 3 2 6 3 5" xfId="26560" xr:uid="{00000000-0005-0000-0000-0000407D0000}"/>
    <cellStyle name="Saída 3 2 6 3 6" xfId="29555" xr:uid="{00000000-0005-0000-0000-0000417D0000}"/>
    <cellStyle name="Saída 3 2 6 3 7" xfId="22902" xr:uid="{00000000-0005-0000-0000-0000427D0000}"/>
    <cellStyle name="Saída 3 2 6 3 8" xfId="34840" xr:uid="{00000000-0005-0000-0000-0000437D0000}"/>
    <cellStyle name="Saída 3 2 6 4" xfId="4176" xr:uid="{00000000-0005-0000-0000-0000447D0000}"/>
    <cellStyle name="Saída 3 2 6 4 2" xfId="13330" xr:uid="{00000000-0005-0000-0000-0000457D0000}"/>
    <cellStyle name="Saída 3 2 6 4 3" xfId="20328" xr:uid="{00000000-0005-0000-0000-0000467D0000}"/>
    <cellStyle name="Saída 3 2 6 4 4" xfId="23338" xr:uid="{00000000-0005-0000-0000-0000477D0000}"/>
    <cellStyle name="Saída 3 2 6 4 5" xfId="29500" xr:uid="{00000000-0005-0000-0000-0000487D0000}"/>
    <cellStyle name="Saída 3 2 6 4 6" xfId="19715" xr:uid="{00000000-0005-0000-0000-0000497D0000}"/>
    <cellStyle name="Saída 3 2 6 4 7" xfId="17650" xr:uid="{00000000-0005-0000-0000-00004A7D0000}"/>
    <cellStyle name="Saída 3 2 6 4 8" xfId="25406" xr:uid="{00000000-0005-0000-0000-00004B7D0000}"/>
    <cellStyle name="Saída 3 2 6 5" xfId="3680" xr:uid="{00000000-0005-0000-0000-00004C7D0000}"/>
    <cellStyle name="Saída 3 2 6 5 2" xfId="12834" xr:uid="{00000000-0005-0000-0000-00004D7D0000}"/>
    <cellStyle name="Saída 3 2 6 5 3" xfId="19833" xr:uid="{00000000-0005-0000-0000-00004E7D0000}"/>
    <cellStyle name="Saída 3 2 6 5 4" xfId="27989" xr:uid="{00000000-0005-0000-0000-00004F7D0000}"/>
    <cellStyle name="Saída 3 2 6 5 5" xfId="26562" xr:uid="{00000000-0005-0000-0000-0000507D0000}"/>
    <cellStyle name="Saída 3 2 6 5 6" xfId="29548" xr:uid="{00000000-0005-0000-0000-0000517D0000}"/>
    <cellStyle name="Saída 3 2 6 5 7" xfId="33573" xr:uid="{00000000-0005-0000-0000-0000527D0000}"/>
    <cellStyle name="Saída 3 2 6 5 8" xfId="37241" xr:uid="{00000000-0005-0000-0000-0000537D0000}"/>
    <cellStyle name="Saída 3 2 6 6" xfId="3147" xr:uid="{00000000-0005-0000-0000-0000547D0000}"/>
    <cellStyle name="Saída 3 2 6 6 2" xfId="12301" xr:uid="{00000000-0005-0000-0000-0000557D0000}"/>
    <cellStyle name="Saída 3 2 6 6 3" xfId="19304" xr:uid="{00000000-0005-0000-0000-0000567D0000}"/>
    <cellStyle name="Saída 3 2 6 6 4" xfId="28251" xr:uid="{00000000-0005-0000-0000-0000577D0000}"/>
    <cellStyle name="Saída 3 2 6 6 5" xfId="24544" xr:uid="{00000000-0005-0000-0000-0000587D0000}"/>
    <cellStyle name="Saída 3 2 6 6 6" xfId="29751" xr:uid="{00000000-0005-0000-0000-0000597D0000}"/>
    <cellStyle name="Saída 3 2 6 6 7" xfId="33736" xr:uid="{00000000-0005-0000-0000-00005A7D0000}"/>
    <cellStyle name="Saída 3 2 6 6 8" xfId="37298" xr:uid="{00000000-0005-0000-0000-00005B7D0000}"/>
    <cellStyle name="Saída 3 2 6 7" xfId="10848" xr:uid="{00000000-0005-0000-0000-00005C7D0000}"/>
    <cellStyle name="Saída 3 2 6 8" xfId="9258" xr:uid="{00000000-0005-0000-0000-00005D7D0000}"/>
    <cellStyle name="Saída 3 2 6 9" xfId="25137" xr:uid="{00000000-0005-0000-0000-00005E7D0000}"/>
    <cellStyle name="Saída 3 2 7" xfId="1653" xr:uid="{00000000-0005-0000-0000-00005F7D0000}"/>
    <cellStyle name="Saída 3 2 7 10" xfId="10239" xr:uid="{00000000-0005-0000-0000-0000607D0000}"/>
    <cellStyle name="Saída 3 2 7 11" xfId="31371" xr:uid="{00000000-0005-0000-0000-0000617D0000}"/>
    <cellStyle name="Saída 3 2 7 12" xfId="35125" xr:uid="{00000000-0005-0000-0000-0000627D0000}"/>
    <cellStyle name="Saída 3 2 7 2" xfId="3568" xr:uid="{00000000-0005-0000-0000-0000637D0000}"/>
    <cellStyle name="Saída 3 2 7 2 2" xfId="12722" xr:uid="{00000000-0005-0000-0000-0000647D0000}"/>
    <cellStyle name="Saída 3 2 7 2 3" xfId="19723" xr:uid="{00000000-0005-0000-0000-0000657D0000}"/>
    <cellStyle name="Saída 3 2 7 2 4" xfId="28045" xr:uid="{00000000-0005-0000-0000-0000667D0000}"/>
    <cellStyle name="Saída 3 2 7 2 5" xfId="9613" xr:uid="{00000000-0005-0000-0000-0000677D0000}"/>
    <cellStyle name="Saída 3 2 7 2 6" xfId="29597" xr:uid="{00000000-0005-0000-0000-0000687D0000}"/>
    <cellStyle name="Saída 3 2 7 2 7" xfId="33593" xr:uid="{00000000-0005-0000-0000-0000697D0000}"/>
    <cellStyle name="Saída 3 2 7 2 8" xfId="37260" xr:uid="{00000000-0005-0000-0000-00006A7D0000}"/>
    <cellStyle name="Saída 3 2 7 3" xfId="4128" xr:uid="{00000000-0005-0000-0000-00006B7D0000}"/>
    <cellStyle name="Saída 3 2 7 3 2" xfId="13282" xr:uid="{00000000-0005-0000-0000-00006C7D0000}"/>
    <cellStyle name="Saída 3 2 7 3 3" xfId="20280" xr:uid="{00000000-0005-0000-0000-00006D7D0000}"/>
    <cellStyle name="Saída 3 2 7 3 4" xfId="9359" xr:uid="{00000000-0005-0000-0000-00006E7D0000}"/>
    <cellStyle name="Saída 3 2 7 3 5" xfId="23318" xr:uid="{00000000-0005-0000-0000-00006F7D0000}"/>
    <cellStyle name="Saída 3 2 7 3 6" xfId="28637" xr:uid="{00000000-0005-0000-0000-0000707D0000}"/>
    <cellStyle name="Saída 3 2 7 3 7" xfId="33406" xr:uid="{00000000-0005-0000-0000-0000717D0000}"/>
    <cellStyle name="Saída 3 2 7 3 8" xfId="37081" xr:uid="{00000000-0005-0000-0000-0000727D0000}"/>
    <cellStyle name="Saída 3 2 7 4" xfId="3068" xr:uid="{00000000-0005-0000-0000-0000737D0000}"/>
    <cellStyle name="Saída 3 2 7 4 2" xfId="12222" xr:uid="{00000000-0005-0000-0000-0000747D0000}"/>
    <cellStyle name="Saída 3 2 7 4 3" xfId="19225" xr:uid="{00000000-0005-0000-0000-0000757D0000}"/>
    <cellStyle name="Saída 3 2 7 4 4" xfId="28283" xr:uid="{00000000-0005-0000-0000-0000767D0000}"/>
    <cellStyle name="Saída 3 2 7 4 5" xfId="9675" xr:uid="{00000000-0005-0000-0000-0000777D0000}"/>
    <cellStyle name="Saída 3 2 7 4 6" xfId="29798" xr:uid="{00000000-0005-0000-0000-0000787D0000}"/>
    <cellStyle name="Saída 3 2 7 4 7" xfId="31829" xr:uid="{00000000-0005-0000-0000-0000797D0000}"/>
    <cellStyle name="Saída 3 2 7 4 8" xfId="35486" xr:uid="{00000000-0005-0000-0000-00007A7D0000}"/>
    <cellStyle name="Saída 3 2 7 5" xfId="3768" xr:uid="{00000000-0005-0000-0000-00007B7D0000}"/>
    <cellStyle name="Saída 3 2 7 5 2" xfId="12922" xr:uid="{00000000-0005-0000-0000-00007C7D0000}"/>
    <cellStyle name="Saída 3 2 7 5 3" xfId="19921" xr:uid="{00000000-0005-0000-0000-00007D7D0000}"/>
    <cellStyle name="Saída 3 2 7 5 4" xfId="19709" xr:uid="{00000000-0005-0000-0000-00007E7D0000}"/>
    <cellStyle name="Saída 3 2 7 5 5" xfId="18031" xr:uid="{00000000-0005-0000-0000-00007F7D0000}"/>
    <cellStyle name="Saída 3 2 7 5 6" xfId="28461" xr:uid="{00000000-0005-0000-0000-0000807D0000}"/>
    <cellStyle name="Saída 3 2 7 5 7" xfId="24169" xr:uid="{00000000-0005-0000-0000-0000817D0000}"/>
    <cellStyle name="Saída 3 2 7 5 8" xfId="34845" xr:uid="{00000000-0005-0000-0000-0000827D0000}"/>
    <cellStyle name="Saída 3 2 7 6" xfId="10807" xr:uid="{00000000-0005-0000-0000-0000837D0000}"/>
    <cellStyle name="Saída 3 2 7 7" xfId="9769" xr:uid="{00000000-0005-0000-0000-0000847D0000}"/>
    <cellStyle name="Saída 3 2 7 8" xfId="24468" xr:uid="{00000000-0005-0000-0000-0000857D0000}"/>
    <cellStyle name="Saída 3 2 7 9" xfId="23297" xr:uid="{00000000-0005-0000-0000-0000867D0000}"/>
    <cellStyle name="Saída 3 2 8" xfId="2481" xr:uid="{00000000-0005-0000-0000-0000877D0000}"/>
    <cellStyle name="Saída 3 2 8 2" xfId="11635" xr:uid="{00000000-0005-0000-0000-0000887D0000}"/>
    <cellStyle name="Saída 3 2 8 3" xfId="18638" xr:uid="{00000000-0005-0000-0000-0000897D0000}"/>
    <cellStyle name="Saída 3 2 8 4" xfId="18010" xr:uid="{00000000-0005-0000-0000-00008A7D0000}"/>
    <cellStyle name="Saída 3 2 8 5" xfId="22614" xr:uid="{00000000-0005-0000-0000-00008B7D0000}"/>
    <cellStyle name="Saída 3 2 8 6" xfId="23033" xr:uid="{00000000-0005-0000-0000-00008C7D0000}"/>
    <cellStyle name="Saída 3 2 8 7" xfId="31493" xr:uid="{00000000-0005-0000-0000-00008D7D0000}"/>
    <cellStyle name="Saída 3 2 8 8" xfId="35203" xr:uid="{00000000-0005-0000-0000-00008E7D0000}"/>
    <cellStyle name="Saída 3 2 9" xfId="3085" xr:uid="{00000000-0005-0000-0000-00008F7D0000}"/>
    <cellStyle name="Saída 3 2 9 2" xfId="12239" xr:uid="{00000000-0005-0000-0000-0000907D0000}"/>
    <cellStyle name="Saída 3 2 9 3" xfId="19242" xr:uid="{00000000-0005-0000-0000-0000917D0000}"/>
    <cellStyle name="Saída 3 2 9 4" xfId="24702" xr:uid="{00000000-0005-0000-0000-0000927D0000}"/>
    <cellStyle name="Saída 3 2 9 5" xfId="28777" xr:uid="{00000000-0005-0000-0000-0000937D0000}"/>
    <cellStyle name="Saída 3 2 9 6" xfId="25534" xr:uid="{00000000-0005-0000-0000-0000947D0000}"/>
    <cellStyle name="Saída 3 2 9 7" xfId="28704" xr:uid="{00000000-0005-0000-0000-0000957D0000}"/>
    <cellStyle name="Saída 3 2 9 8" xfId="29177" xr:uid="{00000000-0005-0000-0000-0000967D0000}"/>
    <cellStyle name="Saída 3 20" xfId="35115" xr:uid="{00000000-0005-0000-0000-0000977D0000}"/>
    <cellStyle name="Saída 3 21" xfId="38430" xr:uid="{00000000-0005-0000-0000-0000987D0000}"/>
    <cellStyle name="Saída 3 3" xfId="1176" xr:uid="{00000000-0005-0000-0000-0000997D0000}"/>
    <cellStyle name="Saída 3 3 10" xfId="31203" xr:uid="{00000000-0005-0000-0000-00009A7D0000}"/>
    <cellStyle name="Saída 3 3 11" xfId="31284" xr:uid="{00000000-0005-0000-0000-00009B7D0000}"/>
    <cellStyle name="Saída 3 3 12" xfId="35104" xr:uid="{00000000-0005-0000-0000-00009C7D0000}"/>
    <cellStyle name="Saída 3 3 2" xfId="2367" xr:uid="{00000000-0005-0000-0000-00009D7D0000}"/>
    <cellStyle name="Saída 3 3 2 10" xfId="26149" xr:uid="{00000000-0005-0000-0000-00009E7D0000}"/>
    <cellStyle name="Saída 3 3 2 11" xfId="30148" xr:uid="{00000000-0005-0000-0000-00009F7D0000}"/>
    <cellStyle name="Saída 3 3 2 12" xfId="18082" xr:uid="{00000000-0005-0000-0000-0000A07D0000}"/>
    <cellStyle name="Saída 3 3 2 13" xfId="17623" xr:uid="{00000000-0005-0000-0000-0000A17D0000}"/>
    <cellStyle name="Saída 3 3 2 2" xfId="2767" xr:uid="{00000000-0005-0000-0000-0000A27D0000}"/>
    <cellStyle name="Saída 3 3 2 2 2" xfId="11921" xr:uid="{00000000-0005-0000-0000-0000A37D0000}"/>
    <cellStyle name="Saída 3 3 2 2 3" xfId="18924" xr:uid="{00000000-0005-0000-0000-0000A47D0000}"/>
    <cellStyle name="Saída 3 3 2 2 4" xfId="17545" xr:uid="{00000000-0005-0000-0000-0000A57D0000}"/>
    <cellStyle name="Saída 3 3 2 2 5" xfId="9645" xr:uid="{00000000-0005-0000-0000-0000A67D0000}"/>
    <cellStyle name="Saída 3 3 2 2 6" xfId="29950" xr:uid="{00000000-0005-0000-0000-0000A77D0000}"/>
    <cellStyle name="Saída 3 3 2 2 7" xfId="33927" xr:uid="{00000000-0005-0000-0000-0000A87D0000}"/>
    <cellStyle name="Saída 3 3 2 2 8" xfId="37489" xr:uid="{00000000-0005-0000-0000-0000A97D0000}"/>
    <cellStyle name="Saída 3 3 2 3" xfId="4049" xr:uid="{00000000-0005-0000-0000-0000AA7D0000}"/>
    <cellStyle name="Saída 3 3 2 3 2" xfId="13203" xr:uid="{00000000-0005-0000-0000-0000AB7D0000}"/>
    <cellStyle name="Saída 3 3 2 3 3" xfId="20201" xr:uid="{00000000-0005-0000-0000-0000AC7D0000}"/>
    <cellStyle name="Saída 3 3 2 3 4" xfId="22673" xr:uid="{00000000-0005-0000-0000-0000AD7D0000}"/>
    <cellStyle name="Saída 3 3 2 3 5" xfId="23106" xr:uid="{00000000-0005-0000-0000-0000AE7D0000}"/>
    <cellStyle name="Saída 3 3 2 3 6" xfId="19767" xr:uid="{00000000-0005-0000-0000-0000AF7D0000}"/>
    <cellStyle name="Saída 3 3 2 3 7" xfId="29690" xr:uid="{00000000-0005-0000-0000-0000B07D0000}"/>
    <cellStyle name="Saída 3 3 2 3 8" xfId="31129" xr:uid="{00000000-0005-0000-0000-0000B17D0000}"/>
    <cellStyle name="Saída 3 3 2 4" xfId="4487" xr:uid="{00000000-0005-0000-0000-0000B27D0000}"/>
    <cellStyle name="Saída 3 3 2 4 2" xfId="13641" xr:uid="{00000000-0005-0000-0000-0000B37D0000}"/>
    <cellStyle name="Saída 3 3 2 4 3" xfId="20639" xr:uid="{00000000-0005-0000-0000-0000B47D0000}"/>
    <cellStyle name="Saída 3 3 2 4 4" xfId="17430" xr:uid="{00000000-0005-0000-0000-0000B57D0000}"/>
    <cellStyle name="Saída 3 3 2 4 5" xfId="26700" xr:uid="{00000000-0005-0000-0000-0000B67D0000}"/>
    <cellStyle name="Saída 3 3 2 4 6" xfId="28712" xr:uid="{00000000-0005-0000-0000-0000B77D0000}"/>
    <cellStyle name="Saída 3 3 2 4 7" xfId="32271" xr:uid="{00000000-0005-0000-0000-0000B87D0000}"/>
    <cellStyle name="Saída 3 3 2 4 8" xfId="35946" xr:uid="{00000000-0005-0000-0000-0000B97D0000}"/>
    <cellStyle name="Saída 3 3 2 5" xfId="4741" xr:uid="{00000000-0005-0000-0000-0000BA7D0000}"/>
    <cellStyle name="Saída 3 3 2 5 2" xfId="13895" xr:uid="{00000000-0005-0000-0000-0000BB7D0000}"/>
    <cellStyle name="Saída 3 3 2 5 3" xfId="20893" xr:uid="{00000000-0005-0000-0000-0000BC7D0000}"/>
    <cellStyle name="Saída 3 3 2 5 4" xfId="24786" xr:uid="{00000000-0005-0000-0000-0000BD7D0000}"/>
    <cellStyle name="Saída 3 3 2 5 5" xfId="29271" xr:uid="{00000000-0005-0000-0000-0000BE7D0000}"/>
    <cellStyle name="Saída 3 3 2 5 6" xfId="23117" xr:uid="{00000000-0005-0000-0000-0000BF7D0000}"/>
    <cellStyle name="Saída 3 3 2 5 7" xfId="32155" xr:uid="{00000000-0005-0000-0000-0000C07D0000}"/>
    <cellStyle name="Saída 3 3 2 5 8" xfId="35830" xr:uid="{00000000-0005-0000-0000-0000C17D0000}"/>
    <cellStyle name="Saída 3 3 2 6" xfId="4987" xr:uid="{00000000-0005-0000-0000-0000C27D0000}"/>
    <cellStyle name="Saída 3 3 2 6 2" xfId="14141" xr:uid="{00000000-0005-0000-0000-0000C37D0000}"/>
    <cellStyle name="Saída 3 3 2 6 3" xfId="21139" xr:uid="{00000000-0005-0000-0000-0000C47D0000}"/>
    <cellStyle name="Saída 3 3 2 6 4" xfId="27345" xr:uid="{00000000-0005-0000-0000-0000C57D0000}"/>
    <cellStyle name="Saída 3 3 2 6 5" xfId="29288" xr:uid="{00000000-0005-0000-0000-0000C67D0000}"/>
    <cellStyle name="Saída 3 3 2 6 6" xfId="32033" xr:uid="{00000000-0005-0000-0000-0000C77D0000}"/>
    <cellStyle name="Saída 3 3 2 6 7" xfId="35711" xr:uid="{00000000-0005-0000-0000-0000C87D0000}"/>
    <cellStyle name="Saída 3 3 2 6 8" xfId="38622" xr:uid="{00000000-0005-0000-0000-0000C97D0000}"/>
    <cellStyle name="Saída 3 3 2 7" xfId="11521" xr:uid="{00000000-0005-0000-0000-0000CA7D0000}"/>
    <cellStyle name="Saída 3 3 2 8" xfId="18524" xr:uid="{00000000-0005-0000-0000-0000CB7D0000}"/>
    <cellStyle name="Saída 3 3 2 9" xfId="25284" xr:uid="{00000000-0005-0000-0000-0000CC7D0000}"/>
    <cellStyle name="Saída 3 3 3" xfId="2391" xr:uid="{00000000-0005-0000-0000-0000CD7D0000}"/>
    <cellStyle name="Saída 3 3 3 10" xfId="26161" xr:uid="{00000000-0005-0000-0000-0000CE7D0000}"/>
    <cellStyle name="Saída 3 3 3 11" xfId="30136" xr:uid="{00000000-0005-0000-0000-0000CF7D0000}"/>
    <cellStyle name="Saída 3 3 3 12" xfId="34110" xr:uid="{00000000-0005-0000-0000-0000D07D0000}"/>
    <cellStyle name="Saída 3 3 3 13" xfId="37672" xr:uid="{00000000-0005-0000-0000-0000D17D0000}"/>
    <cellStyle name="Saída 3 3 3 2" xfId="2791" xr:uid="{00000000-0005-0000-0000-0000D27D0000}"/>
    <cellStyle name="Saída 3 3 3 2 2" xfId="11945" xr:uid="{00000000-0005-0000-0000-0000D37D0000}"/>
    <cellStyle name="Saída 3 3 3 2 3" xfId="18948" xr:uid="{00000000-0005-0000-0000-0000D47D0000}"/>
    <cellStyle name="Saída 3 3 3 2 4" xfId="17440" xr:uid="{00000000-0005-0000-0000-0000D57D0000}"/>
    <cellStyle name="Saída 3 3 3 2 5" xfId="25353" xr:uid="{00000000-0005-0000-0000-0000D67D0000}"/>
    <cellStyle name="Saída 3 3 3 2 6" xfId="29922" xr:uid="{00000000-0005-0000-0000-0000D77D0000}"/>
    <cellStyle name="Saída 3 3 3 2 7" xfId="33907" xr:uid="{00000000-0005-0000-0000-0000D87D0000}"/>
    <cellStyle name="Saída 3 3 3 2 8" xfId="37469" xr:uid="{00000000-0005-0000-0000-0000D97D0000}"/>
    <cellStyle name="Saída 3 3 3 3" xfId="4073" xr:uid="{00000000-0005-0000-0000-0000DA7D0000}"/>
    <cellStyle name="Saída 3 3 3 3 2" xfId="13227" xr:uid="{00000000-0005-0000-0000-0000DB7D0000}"/>
    <cellStyle name="Saída 3 3 3 3 3" xfId="20225" xr:uid="{00000000-0005-0000-0000-0000DC7D0000}"/>
    <cellStyle name="Saída 3 3 3 3 4" xfId="22655" xr:uid="{00000000-0005-0000-0000-0000DD7D0000}"/>
    <cellStyle name="Saída 3 3 3 3 5" xfId="22604" xr:uid="{00000000-0005-0000-0000-0000DE7D0000}"/>
    <cellStyle name="Saída 3 3 3 3 6" xfId="17522" xr:uid="{00000000-0005-0000-0000-0000DF7D0000}"/>
    <cellStyle name="Saída 3 3 3 3 7" xfId="31691" xr:uid="{00000000-0005-0000-0000-0000E07D0000}"/>
    <cellStyle name="Saída 3 3 3 3 8" xfId="35371" xr:uid="{00000000-0005-0000-0000-0000E17D0000}"/>
    <cellStyle name="Saída 3 3 3 4" xfId="4511" xr:uid="{00000000-0005-0000-0000-0000E27D0000}"/>
    <cellStyle name="Saída 3 3 3 4 2" xfId="13665" xr:uid="{00000000-0005-0000-0000-0000E37D0000}"/>
    <cellStyle name="Saída 3 3 3 4 3" xfId="20663" xr:uid="{00000000-0005-0000-0000-0000E47D0000}"/>
    <cellStyle name="Saída 3 3 3 4 4" xfId="17429" xr:uid="{00000000-0005-0000-0000-0000E57D0000}"/>
    <cellStyle name="Saída 3 3 3 4 5" xfId="26707" xr:uid="{00000000-0005-0000-0000-0000E67D0000}"/>
    <cellStyle name="Saída 3 3 3 4 6" xfId="24539" xr:uid="{00000000-0005-0000-0000-0000E77D0000}"/>
    <cellStyle name="Saída 3 3 3 4 7" xfId="28512" xr:uid="{00000000-0005-0000-0000-0000E87D0000}"/>
    <cellStyle name="Saída 3 3 3 4 8" xfId="29022" xr:uid="{00000000-0005-0000-0000-0000E97D0000}"/>
    <cellStyle name="Saída 3 3 3 5" xfId="4765" xr:uid="{00000000-0005-0000-0000-0000EA7D0000}"/>
    <cellStyle name="Saída 3 3 3 5 2" xfId="13919" xr:uid="{00000000-0005-0000-0000-0000EB7D0000}"/>
    <cellStyle name="Saída 3 3 3 5 3" xfId="20917" xr:uid="{00000000-0005-0000-0000-0000EC7D0000}"/>
    <cellStyle name="Saída 3 3 3 5 4" xfId="24034" xr:uid="{00000000-0005-0000-0000-0000ED7D0000}"/>
    <cellStyle name="Saída 3 3 3 5 5" xfId="17990" xr:uid="{00000000-0005-0000-0000-0000EE7D0000}"/>
    <cellStyle name="Saída 3 3 3 5 6" xfId="28524" xr:uid="{00000000-0005-0000-0000-0000EF7D0000}"/>
    <cellStyle name="Saída 3 3 3 5 7" xfId="29730" xr:uid="{00000000-0005-0000-0000-0000F07D0000}"/>
    <cellStyle name="Saída 3 3 3 5 8" xfId="31126" xr:uid="{00000000-0005-0000-0000-0000F17D0000}"/>
    <cellStyle name="Saída 3 3 3 6" xfId="5011" xr:uid="{00000000-0005-0000-0000-0000F27D0000}"/>
    <cellStyle name="Saída 3 3 3 6 2" xfId="14165" xr:uid="{00000000-0005-0000-0000-0000F37D0000}"/>
    <cellStyle name="Saída 3 3 3 6 3" xfId="21163" xr:uid="{00000000-0005-0000-0000-0000F47D0000}"/>
    <cellStyle name="Saída 3 3 3 6 4" xfId="27334" xr:uid="{00000000-0005-0000-0000-0000F57D0000}"/>
    <cellStyle name="Saída 3 3 3 6 5" xfId="17404" xr:uid="{00000000-0005-0000-0000-0000F67D0000}"/>
    <cellStyle name="Saída 3 3 3 6 6" xfId="32057" xr:uid="{00000000-0005-0000-0000-0000F77D0000}"/>
    <cellStyle name="Saída 3 3 3 6 7" xfId="35735" xr:uid="{00000000-0005-0000-0000-0000F87D0000}"/>
    <cellStyle name="Saída 3 3 3 6 8" xfId="38646" xr:uid="{00000000-0005-0000-0000-0000F97D0000}"/>
    <cellStyle name="Saída 3 3 3 7" xfId="11545" xr:uid="{00000000-0005-0000-0000-0000FA7D0000}"/>
    <cellStyle name="Saída 3 3 3 8" xfId="18548" xr:uid="{00000000-0005-0000-0000-0000FB7D0000}"/>
    <cellStyle name="Saída 3 3 3 9" xfId="22940" xr:uid="{00000000-0005-0000-0000-0000FC7D0000}"/>
    <cellStyle name="Saída 3 3 4" xfId="2415" xr:uid="{00000000-0005-0000-0000-0000FD7D0000}"/>
    <cellStyle name="Saída 3 3 4 10" xfId="26179" xr:uid="{00000000-0005-0000-0000-0000FE7D0000}"/>
    <cellStyle name="Saída 3 3 4 11" xfId="24521" xr:uid="{00000000-0005-0000-0000-0000FF7D0000}"/>
    <cellStyle name="Saída 3 3 4 12" xfId="29626" xr:uid="{00000000-0005-0000-0000-0000007E0000}"/>
    <cellStyle name="Saída 3 3 4 13" xfId="33612" xr:uid="{00000000-0005-0000-0000-0000017E0000}"/>
    <cellStyle name="Saída 3 3 4 2" xfId="2815" xr:uid="{00000000-0005-0000-0000-0000027E0000}"/>
    <cellStyle name="Saída 3 3 4 2 2" xfId="11969" xr:uid="{00000000-0005-0000-0000-0000037E0000}"/>
    <cellStyle name="Saída 3 3 4 2 3" xfId="18972" xr:uid="{00000000-0005-0000-0000-0000047E0000}"/>
    <cellStyle name="Saída 3 3 4 2 4" xfId="28376" xr:uid="{00000000-0005-0000-0000-0000057E0000}"/>
    <cellStyle name="Saída 3 3 4 2 5" xfId="24554" xr:uid="{00000000-0005-0000-0000-0000067E0000}"/>
    <cellStyle name="Saída 3 3 4 2 6" xfId="22685" xr:uid="{00000000-0005-0000-0000-0000077E0000}"/>
    <cellStyle name="Saída 3 3 4 2 7" xfId="31534" xr:uid="{00000000-0005-0000-0000-0000087E0000}"/>
    <cellStyle name="Saída 3 3 4 2 8" xfId="35250" xr:uid="{00000000-0005-0000-0000-0000097E0000}"/>
    <cellStyle name="Saída 3 3 4 3" xfId="4097" xr:uid="{00000000-0005-0000-0000-00000A7E0000}"/>
    <cellStyle name="Saída 3 3 4 3 2" xfId="13251" xr:uid="{00000000-0005-0000-0000-00000B7E0000}"/>
    <cellStyle name="Saída 3 3 4 3 3" xfId="20249" xr:uid="{00000000-0005-0000-0000-00000C7E0000}"/>
    <cellStyle name="Saída 3 3 4 3 4" xfId="27783" xr:uid="{00000000-0005-0000-0000-00000D7E0000}"/>
    <cellStyle name="Saída 3 3 4 3 5" xfId="23274" xr:uid="{00000000-0005-0000-0000-00000E7E0000}"/>
    <cellStyle name="Saída 3 3 4 3 6" xfId="23235" xr:uid="{00000000-0005-0000-0000-00000F7E0000}"/>
    <cellStyle name="Saída 3 3 4 3 7" xfId="33402" xr:uid="{00000000-0005-0000-0000-0000107E0000}"/>
    <cellStyle name="Saída 3 3 4 3 8" xfId="37077" xr:uid="{00000000-0005-0000-0000-0000117E0000}"/>
    <cellStyle name="Saída 3 3 4 4" xfId="4535" xr:uid="{00000000-0005-0000-0000-0000127E0000}"/>
    <cellStyle name="Saída 3 3 4 4 2" xfId="13689" xr:uid="{00000000-0005-0000-0000-0000137E0000}"/>
    <cellStyle name="Saída 3 3 4 4 3" xfId="20687" xr:uid="{00000000-0005-0000-0000-0000147E0000}"/>
    <cellStyle name="Saída 3 3 4 4 4" xfId="27568" xr:uid="{00000000-0005-0000-0000-0000157E0000}"/>
    <cellStyle name="Saída 3 3 4 4 5" xfId="28857" xr:uid="{00000000-0005-0000-0000-0000167E0000}"/>
    <cellStyle name="Saída 3 3 4 4 6" xfId="24963" xr:uid="{00000000-0005-0000-0000-0000177E0000}"/>
    <cellStyle name="Saída 3 3 4 4 7" xfId="31874" xr:uid="{00000000-0005-0000-0000-0000187E0000}"/>
    <cellStyle name="Saída 3 3 4 4 8" xfId="35528" xr:uid="{00000000-0005-0000-0000-0000197E0000}"/>
    <cellStyle name="Saída 3 3 4 5" xfId="4789" xr:uid="{00000000-0005-0000-0000-00001A7E0000}"/>
    <cellStyle name="Saída 3 3 4 5 2" xfId="13943" xr:uid="{00000000-0005-0000-0000-00001B7E0000}"/>
    <cellStyle name="Saída 3 3 4 5 3" xfId="20941" xr:uid="{00000000-0005-0000-0000-00001C7E0000}"/>
    <cellStyle name="Saída 3 3 4 5 4" xfId="24793" xr:uid="{00000000-0005-0000-0000-00001D7E0000}"/>
    <cellStyle name="Saída 3 3 4 5 5" xfId="17863" xr:uid="{00000000-0005-0000-0000-00001E7E0000}"/>
    <cellStyle name="Saída 3 3 4 5 6" xfId="17352" xr:uid="{00000000-0005-0000-0000-00001F7E0000}"/>
    <cellStyle name="Saída 3 3 4 5 7" xfId="26558" xr:uid="{00000000-0005-0000-0000-0000207E0000}"/>
    <cellStyle name="Saída 3 3 4 5 8" xfId="35062" xr:uid="{00000000-0005-0000-0000-0000217E0000}"/>
    <cellStyle name="Saída 3 3 4 6" xfId="5035" xr:uid="{00000000-0005-0000-0000-0000227E0000}"/>
    <cellStyle name="Saída 3 3 4 6 2" xfId="14189" xr:uid="{00000000-0005-0000-0000-0000237E0000}"/>
    <cellStyle name="Saída 3 3 4 6 3" xfId="21187" xr:uid="{00000000-0005-0000-0000-0000247E0000}"/>
    <cellStyle name="Saída 3 3 4 6 4" xfId="27318" xr:uid="{00000000-0005-0000-0000-0000257E0000}"/>
    <cellStyle name="Saída 3 3 4 6 5" xfId="26795" xr:uid="{00000000-0005-0000-0000-0000267E0000}"/>
    <cellStyle name="Saída 3 3 4 6 6" xfId="32081" xr:uid="{00000000-0005-0000-0000-0000277E0000}"/>
    <cellStyle name="Saída 3 3 4 6 7" xfId="35759" xr:uid="{00000000-0005-0000-0000-0000287E0000}"/>
    <cellStyle name="Saída 3 3 4 6 8" xfId="38670" xr:uid="{00000000-0005-0000-0000-0000297E0000}"/>
    <cellStyle name="Saída 3 3 4 7" xfId="11569" xr:uid="{00000000-0005-0000-0000-00002A7E0000}"/>
    <cellStyle name="Saída 3 3 4 8" xfId="18572" xr:uid="{00000000-0005-0000-0000-00002B7E0000}"/>
    <cellStyle name="Saída 3 3 4 9" xfId="17561" xr:uid="{00000000-0005-0000-0000-00002C7E0000}"/>
    <cellStyle name="Saída 3 3 5" xfId="2617" xr:uid="{00000000-0005-0000-0000-00002D7E0000}"/>
    <cellStyle name="Saída 3 3 5 10" xfId="29480" xr:uid="{00000000-0005-0000-0000-00002E7E0000}"/>
    <cellStyle name="Saída 3 3 5 11" xfId="25709" xr:uid="{00000000-0005-0000-0000-00002F7E0000}"/>
    <cellStyle name="Saída 3 3 5 12" xfId="31826" xr:uid="{00000000-0005-0000-0000-0000307E0000}"/>
    <cellStyle name="Saída 3 3 5 2" xfId="3906" xr:uid="{00000000-0005-0000-0000-0000317E0000}"/>
    <cellStyle name="Saída 3 3 5 2 2" xfId="13060" xr:uid="{00000000-0005-0000-0000-0000327E0000}"/>
    <cellStyle name="Saída 3 3 5 2 3" xfId="20058" xr:uid="{00000000-0005-0000-0000-0000337E0000}"/>
    <cellStyle name="Saída 3 3 5 2 4" xfId="27877" xr:uid="{00000000-0005-0000-0000-0000347E0000}"/>
    <cellStyle name="Saída 3 3 5 2 5" xfId="25316" xr:uid="{00000000-0005-0000-0000-0000357E0000}"/>
    <cellStyle name="Saída 3 3 5 2 6" xfId="17178" xr:uid="{00000000-0005-0000-0000-0000367E0000}"/>
    <cellStyle name="Saída 3 3 5 2 7" xfId="33472" xr:uid="{00000000-0005-0000-0000-0000377E0000}"/>
    <cellStyle name="Saída 3 3 5 2 8" xfId="37144" xr:uid="{00000000-0005-0000-0000-0000387E0000}"/>
    <cellStyle name="Saída 3 3 5 3" xfId="4347" xr:uid="{00000000-0005-0000-0000-0000397E0000}"/>
    <cellStyle name="Saída 3 3 5 3 2" xfId="13501" xr:uid="{00000000-0005-0000-0000-00003A7E0000}"/>
    <cellStyle name="Saída 3 3 5 3 3" xfId="20499" xr:uid="{00000000-0005-0000-0000-00003B7E0000}"/>
    <cellStyle name="Saída 3 3 5 3 4" xfId="27661" xr:uid="{00000000-0005-0000-0000-00003C7E0000}"/>
    <cellStyle name="Saída 3 3 5 3 5" xfId="26687" xr:uid="{00000000-0005-0000-0000-00003D7E0000}"/>
    <cellStyle name="Saída 3 3 5 3 6" xfId="28199" xr:uid="{00000000-0005-0000-0000-00003E7E0000}"/>
    <cellStyle name="Saída 3 3 5 3 7" xfId="31719" xr:uid="{00000000-0005-0000-0000-00003F7E0000}"/>
    <cellStyle name="Saída 3 3 5 3 8" xfId="35399" xr:uid="{00000000-0005-0000-0000-0000407E0000}"/>
    <cellStyle name="Saída 3 3 5 4" xfId="4602" xr:uid="{00000000-0005-0000-0000-0000417E0000}"/>
    <cellStyle name="Saída 3 3 5 4 2" xfId="13756" xr:uid="{00000000-0005-0000-0000-0000427E0000}"/>
    <cellStyle name="Saída 3 3 5 4 3" xfId="20754" xr:uid="{00000000-0005-0000-0000-0000437E0000}"/>
    <cellStyle name="Saída 3 3 5 4 4" xfId="19533" xr:uid="{00000000-0005-0000-0000-0000447E0000}"/>
    <cellStyle name="Saída 3 3 5 4 5" xfId="22695" xr:uid="{00000000-0005-0000-0000-0000457E0000}"/>
    <cellStyle name="Saída 3 3 5 4 6" xfId="28021" xr:uid="{00000000-0005-0000-0000-0000467E0000}"/>
    <cellStyle name="Saída 3 3 5 4 7" xfId="31779" xr:uid="{00000000-0005-0000-0000-0000477E0000}"/>
    <cellStyle name="Saída 3 3 5 4 8" xfId="35459" xr:uid="{00000000-0005-0000-0000-0000487E0000}"/>
    <cellStyle name="Saída 3 3 5 5" xfId="4849" xr:uid="{00000000-0005-0000-0000-0000497E0000}"/>
    <cellStyle name="Saída 3 3 5 5 2" xfId="14003" xr:uid="{00000000-0005-0000-0000-00004A7E0000}"/>
    <cellStyle name="Saída 3 3 5 5 3" xfId="21001" xr:uid="{00000000-0005-0000-0000-00004B7E0000}"/>
    <cellStyle name="Saída 3 3 5 5 4" xfId="17527" xr:uid="{00000000-0005-0000-0000-00004C7E0000}"/>
    <cellStyle name="Saída 3 3 5 5 5" xfId="26769" xr:uid="{00000000-0005-0000-0000-00004D7E0000}"/>
    <cellStyle name="Saída 3 3 5 5 6" xfId="25179" xr:uid="{00000000-0005-0000-0000-00004E7E0000}"/>
    <cellStyle name="Saída 3 3 5 5 7" xfId="32104" xr:uid="{00000000-0005-0000-0000-00004F7E0000}"/>
    <cellStyle name="Saída 3 3 5 5 8" xfId="35779" xr:uid="{00000000-0005-0000-0000-0000507E0000}"/>
    <cellStyle name="Saída 3 3 5 6" xfId="11771" xr:uid="{00000000-0005-0000-0000-0000517E0000}"/>
    <cellStyle name="Saída 3 3 5 7" xfId="18774" xr:uid="{00000000-0005-0000-0000-0000527E0000}"/>
    <cellStyle name="Saída 3 3 5 8" xfId="19497" xr:uid="{00000000-0005-0000-0000-0000537E0000}"/>
    <cellStyle name="Saída 3 3 5 9" xfId="23246" xr:uid="{00000000-0005-0000-0000-0000547E0000}"/>
    <cellStyle name="Saída 3 3 6" xfId="2212" xr:uid="{00000000-0005-0000-0000-0000557E0000}"/>
    <cellStyle name="Saída 3 3 6 2" xfId="11366" xr:uid="{00000000-0005-0000-0000-0000567E0000}"/>
    <cellStyle name="Saída 3 3 6 3" xfId="18369" xr:uid="{00000000-0005-0000-0000-0000577E0000}"/>
    <cellStyle name="Saída 3 3 6 4" xfId="21213" xr:uid="{00000000-0005-0000-0000-0000587E0000}"/>
    <cellStyle name="Saída 3 3 6 5" xfId="21236" xr:uid="{00000000-0005-0000-0000-0000597E0000}"/>
    <cellStyle name="Saída 3 3 6 6" xfId="26529" xr:uid="{00000000-0005-0000-0000-00005A7E0000}"/>
    <cellStyle name="Saída 3 3 6 7" xfId="34196" xr:uid="{00000000-0005-0000-0000-00005B7E0000}"/>
    <cellStyle name="Saída 3 3 6 8" xfId="37756" xr:uid="{00000000-0005-0000-0000-00005C7E0000}"/>
    <cellStyle name="Saída 3 3 7" xfId="10330" xr:uid="{00000000-0005-0000-0000-00005D7E0000}"/>
    <cellStyle name="Saída 3 3 8" xfId="17251" xr:uid="{00000000-0005-0000-0000-00005E7E0000}"/>
    <cellStyle name="Saída 3 3 9" xfId="17394" xr:uid="{00000000-0005-0000-0000-00005F7E0000}"/>
    <cellStyle name="Saída 3 4" xfId="1177" xr:uid="{00000000-0005-0000-0000-0000607E0000}"/>
    <cellStyle name="Saída 3 4 10" xfId="4114" xr:uid="{00000000-0005-0000-0000-0000617E0000}"/>
    <cellStyle name="Saída 3 4 10 2" xfId="13268" xr:uid="{00000000-0005-0000-0000-0000627E0000}"/>
    <cellStyle name="Saída 3 4 10 3" xfId="20266" xr:uid="{00000000-0005-0000-0000-0000637E0000}"/>
    <cellStyle name="Saída 3 4 10 4" xfId="19496" xr:uid="{00000000-0005-0000-0000-0000647E0000}"/>
    <cellStyle name="Saída 3 4 10 5" xfId="26655" xr:uid="{00000000-0005-0000-0000-0000657E0000}"/>
    <cellStyle name="Saída 3 4 10 6" xfId="25883" xr:uid="{00000000-0005-0000-0000-0000667E0000}"/>
    <cellStyle name="Saída 3 4 10 7" xfId="29689" xr:uid="{00000000-0005-0000-0000-0000677E0000}"/>
    <cellStyle name="Saída 3 4 10 8" xfId="31603" xr:uid="{00000000-0005-0000-0000-0000687E0000}"/>
    <cellStyle name="Saída 3 4 11" xfId="2228" xr:uid="{00000000-0005-0000-0000-0000697E0000}"/>
    <cellStyle name="Saída 3 4 11 2" xfId="11382" xr:uid="{00000000-0005-0000-0000-00006A7E0000}"/>
    <cellStyle name="Saída 3 4 11 3" xfId="18385" xr:uid="{00000000-0005-0000-0000-00006B7E0000}"/>
    <cellStyle name="Saída 3 4 11 4" xfId="23210" xr:uid="{00000000-0005-0000-0000-00006C7E0000}"/>
    <cellStyle name="Saída 3 4 11 5" xfId="29494" xr:uid="{00000000-0005-0000-0000-00006D7E0000}"/>
    <cellStyle name="Saída 3 4 11 6" xfId="28098" xr:uid="{00000000-0005-0000-0000-00006E7E0000}"/>
    <cellStyle name="Saída 3 4 11 7" xfId="23521" xr:uid="{00000000-0005-0000-0000-00006F7E0000}"/>
    <cellStyle name="Saída 3 4 11 8" xfId="26095" xr:uid="{00000000-0005-0000-0000-0000707E0000}"/>
    <cellStyle name="Saída 3 4 12" xfId="10331" xr:uid="{00000000-0005-0000-0000-0000717E0000}"/>
    <cellStyle name="Saída 3 4 13" xfId="17258" xr:uid="{00000000-0005-0000-0000-0000727E0000}"/>
    <cellStyle name="Saída 3 4 14" xfId="17649" xr:uid="{00000000-0005-0000-0000-0000737E0000}"/>
    <cellStyle name="Saída 3 4 15" xfId="15441" xr:uid="{00000000-0005-0000-0000-0000747E0000}"/>
    <cellStyle name="Saída 3 4 16" xfId="31808" xr:uid="{00000000-0005-0000-0000-0000757E0000}"/>
    <cellStyle name="Saída 3 4 17" xfId="35481" xr:uid="{00000000-0005-0000-0000-0000767E0000}"/>
    <cellStyle name="Saída 3 4 2" xfId="2351" xr:uid="{00000000-0005-0000-0000-0000777E0000}"/>
    <cellStyle name="Saída 3 4 2 10" xfId="17168" xr:uid="{00000000-0005-0000-0000-0000787E0000}"/>
    <cellStyle name="Saída 3 4 2 11" xfId="28527" xr:uid="{00000000-0005-0000-0000-0000797E0000}"/>
    <cellStyle name="Saída 3 4 2 12" xfId="29618" xr:uid="{00000000-0005-0000-0000-00007A7E0000}"/>
    <cellStyle name="Saída 3 4 2 13" xfId="31615" xr:uid="{00000000-0005-0000-0000-00007B7E0000}"/>
    <cellStyle name="Saída 3 4 2 2" xfId="2751" xr:uid="{00000000-0005-0000-0000-00007C7E0000}"/>
    <cellStyle name="Saída 3 4 2 2 2" xfId="11905" xr:uid="{00000000-0005-0000-0000-00007D7E0000}"/>
    <cellStyle name="Saída 3 4 2 2 3" xfId="18908" xr:uid="{00000000-0005-0000-0000-00007E7E0000}"/>
    <cellStyle name="Saída 3 4 2 2 4" xfId="28407" xr:uid="{00000000-0005-0000-0000-00007F7E0000}"/>
    <cellStyle name="Saída 3 4 2 2 5" xfId="26336" xr:uid="{00000000-0005-0000-0000-0000807E0000}"/>
    <cellStyle name="Saída 3 4 2 2 6" xfId="29958" xr:uid="{00000000-0005-0000-0000-0000817E0000}"/>
    <cellStyle name="Saída 3 4 2 2 7" xfId="33931" xr:uid="{00000000-0005-0000-0000-0000827E0000}"/>
    <cellStyle name="Saída 3 4 2 2 8" xfId="37493" xr:uid="{00000000-0005-0000-0000-0000837E0000}"/>
    <cellStyle name="Saída 3 4 2 3" xfId="4033" xr:uid="{00000000-0005-0000-0000-0000847E0000}"/>
    <cellStyle name="Saída 3 4 2 3 2" xfId="13187" xr:uid="{00000000-0005-0000-0000-0000857E0000}"/>
    <cellStyle name="Saída 3 4 2 3 3" xfId="20185" xr:uid="{00000000-0005-0000-0000-0000867E0000}"/>
    <cellStyle name="Saída 3 4 2 3 4" xfId="19412" xr:uid="{00000000-0005-0000-0000-0000877E0000}"/>
    <cellStyle name="Saída 3 4 2 3 5" xfId="24398" xr:uid="{00000000-0005-0000-0000-0000887E0000}"/>
    <cellStyle name="Saída 3 4 2 3 6" xfId="28723" xr:uid="{00000000-0005-0000-0000-0000897E0000}"/>
    <cellStyle name="Saída 3 4 2 3 7" xfId="25843" xr:uid="{00000000-0005-0000-0000-00008A7E0000}"/>
    <cellStyle name="Saída 3 4 2 3 8" xfId="31237" xr:uid="{00000000-0005-0000-0000-00008B7E0000}"/>
    <cellStyle name="Saída 3 4 2 4" xfId="4471" xr:uid="{00000000-0005-0000-0000-00008C7E0000}"/>
    <cellStyle name="Saída 3 4 2 4 2" xfId="13625" xr:uid="{00000000-0005-0000-0000-00008D7E0000}"/>
    <cellStyle name="Saída 3 4 2 4 3" xfId="20623" xr:uid="{00000000-0005-0000-0000-00008E7E0000}"/>
    <cellStyle name="Saída 3 4 2 4 4" xfId="27600" xr:uid="{00000000-0005-0000-0000-00008F7E0000}"/>
    <cellStyle name="Saída 3 4 2 4 5" xfId="10286" xr:uid="{00000000-0005-0000-0000-0000907E0000}"/>
    <cellStyle name="Saída 3 4 2 4 6" xfId="18306" xr:uid="{00000000-0005-0000-0000-0000917E0000}"/>
    <cellStyle name="Saída 3 4 2 4 7" xfId="31765" xr:uid="{00000000-0005-0000-0000-0000927E0000}"/>
    <cellStyle name="Saída 3 4 2 4 8" xfId="35445" xr:uid="{00000000-0005-0000-0000-0000937E0000}"/>
    <cellStyle name="Saída 3 4 2 5" xfId="4725" xr:uid="{00000000-0005-0000-0000-0000947E0000}"/>
    <cellStyle name="Saída 3 4 2 5 2" xfId="13879" xr:uid="{00000000-0005-0000-0000-0000957E0000}"/>
    <cellStyle name="Saída 3 4 2 5 3" xfId="20877" xr:uid="{00000000-0005-0000-0000-0000967E0000}"/>
    <cellStyle name="Saída 3 4 2 5 4" xfId="24779" xr:uid="{00000000-0005-0000-0000-0000977E0000}"/>
    <cellStyle name="Saída 3 4 2 5 5" xfId="19428" xr:uid="{00000000-0005-0000-0000-0000987E0000}"/>
    <cellStyle name="Saída 3 4 2 5 6" xfId="28958" xr:uid="{00000000-0005-0000-0000-0000997E0000}"/>
    <cellStyle name="Saída 3 4 2 5 7" xfId="29041" xr:uid="{00000000-0005-0000-0000-00009A7E0000}"/>
    <cellStyle name="Saída 3 4 2 5 8" xfId="31026" xr:uid="{00000000-0005-0000-0000-00009B7E0000}"/>
    <cellStyle name="Saída 3 4 2 6" xfId="4971" xr:uid="{00000000-0005-0000-0000-00009C7E0000}"/>
    <cellStyle name="Saída 3 4 2 6 2" xfId="14125" xr:uid="{00000000-0005-0000-0000-00009D7E0000}"/>
    <cellStyle name="Saída 3 4 2 6 3" xfId="21123" xr:uid="{00000000-0005-0000-0000-00009E7E0000}"/>
    <cellStyle name="Saída 3 4 2 6 4" xfId="17415" xr:uid="{00000000-0005-0000-0000-00009F7E0000}"/>
    <cellStyle name="Saída 3 4 2 6 5" xfId="29298" xr:uid="{00000000-0005-0000-0000-0000A07E0000}"/>
    <cellStyle name="Saída 3 4 2 6 6" xfId="32017" xr:uid="{00000000-0005-0000-0000-0000A17E0000}"/>
    <cellStyle name="Saída 3 4 2 6 7" xfId="35695" xr:uid="{00000000-0005-0000-0000-0000A27E0000}"/>
    <cellStyle name="Saída 3 4 2 6 8" xfId="38606" xr:uid="{00000000-0005-0000-0000-0000A37E0000}"/>
    <cellStyle name="Saída 3 4 2 7" xfId="11505" xr:uid="{00000000-0005-0000-0000-0000A47E0000}"/>
    <cellStyle name="Saída 3 4 2 8" xfId="18508" xr:uid="{00000000-0005-0000-0000-0000A57E0000}"/>
    <cellStyle name="Saída 3 4 2 9" xfId="25429" xr:uid="{00000000-0005-0000-0000-0000A67E0000}"/>
    <cellStyle name="Saída 3 4 3" xfId="2379" xr:uid="{00000000-0005-0000-0000-0000A77E0000}"/>
    <cellStyle name="Saída 3 4 3 10" xfId="26155" xr:uid="{00000000-0005-0000-0000-0000A87E0000}"/>
    <cellStyle name="Saída 3 4 3 11" xfId="30142" xr:uid="{00000000-0005-0000-0000-0000A97E0000}"/>
    <cellStyle name="Saída 3 4 3 12" xfId="34118" xr:uid="{00000000-0005-0000-0000-0000AA7E0000}"/>
    <cellStyle name="Saída 3 4 3 13" xfId="37680" xr:uid="{00000000-0005-0000-0000-0000AB7E0000}"/>
    <cellStyle name="Saída 3 4 3 2" xfId="2779" xr:uid="{00000000-0005-0000-0000-0000AC7E0000}"/>
    <cellStyle name="Saída 3 4 3 2 2" xfId="11933" xr:uid="{00000000-0005-0000-0000-0000AD7E0000}"/>
    <cellStyle name="Saída 3 4 3 2 3" xfId="18936" xr:uid="{00000000-0005-0000-0000-0000AE7E0000}"/>
    <cellStyle name="Saída 3 4 3 2 4" xfId="24644" xr:uid="{00000000-0005-0000-0000-0000AF7E0000}"/>
    <cellStyle name="Saída 3 4 3 2 5" xfId="17181" xr:uid="{00000000-0005-0000-0000-0000B07E0000}"/>
    <cellStyle name="Saída 3 4 3 2 6" xfId="29944" xr:uid="{00000000-0005-0000-0000-0000B17E0000}"/>
    <cellStyle name="Saída 3 4 3 2 7" xfId="33920" xr:uid="{00000000-0005-0000-0000-0000B27E0000}"/>
    <cellStyle name="Saída 3 4 3 2 8" xfId="37482" xr:uid="{00000000-0005-0000-0000-0000B37E0000}"/>
    <cellStyle name="Saída 3 4 3 3" xfId="4061" xr:uid="{00000000-0005-0000-0000-0000B47E0000}"/>
    <cellStyle name="Saída 3 4 3 3 2" xfId="13215" xr:uid="{00000000-0005-0000-0000-0000B57E0000}"/>
    <cellStyle name="Saída 3 4 3 3 3" xfId="20213" xr:uid="{00000000-0005-0000-0000-0000B67E0000}"/>
    <cellStyle name="Saída 3 4 3 3 4" xfId="15538" xr:uid="{00000000-0005-0000-0000-0000B77E0000}"/>
    <cellStyle name="Saída 3 4 3 3 5" xfId="10137" xr:uid="{00000000-0005-0000-0000-0000B87E0000}"/>
    <cellStyle name="Saída 3 4 3 3 6" xfId="29476" xr:uid="{00000000-0005-0000-0000-0000B97E0000}"/>
    <cellStyle name="Saída 3 4 3 3 7" xfId="33434" xr:uid="{00000000-0005-0000-0000-0000BA7E0000}"/>
    <cellStyle name="Saída 3 4 3 3 8" xfId="37109" xr:uid="{00000000-0005-0000-0000-0000BB7E0000}"/>
    <cellStyle name="Saída 3 4 3 4" xfId="4499" xr:uid="{00000000-0005-0000-0000-0000BC7E0000}"/>
    <cellStyle name="Saída 3 4 3 4 2" xfId="13653" xr:uid="{00000000-0005-0000-0000-0000BD7E0000}"/>
    <cellStyle name="Saída 3 4 3 4 3" xfId="20651" xr:uid="{00000000-0005-0000-0000-0000BE7E0000}"/>
    <cellStyle name="Saída 3 4 3 4 4" xfId="22886" xr:uid="{00000000-0005-0000-0000-0000BF7E0000}"/>
    <cellStyle name="Saída 3 4 3 4 5" xfId="26708" xr:uid="{00000000-0005-0000-0000-0000C07E0000}"/>
    <cellStyle name="Saída 3 4 3 4 6" xfId="25877" xr:uid="{00000000-0005-0000-0000-0000C17E0000}"/>
    <cellStyle name="Saída 3 4 3 4 7" xfId="32262" xr:uid="{00000000-0005-0000-0000-0000C27E0000}"/>
    <cellStyle name="Saída 3 4 3 4 8" xfId="35937" xr:uid="{00000000-0005-0000-0000-0000C37E0000}"/>
    <cellStyle name="Saída 3 4 3 5" xfId="4753" xr:uid="{00000000-0005-0000-0000-0000C47E0000}"/>
    <cellStyle name="Saída 3 4 3 5 2" xfId="13907" xr:uid="{00000000-0005-0000-0000-0000C57E0000}"/>
    <cellStyle name="Saída 3 4 3 5 3" xfId="20905" xr:uid="{00000000-0005-0000-0000-0000C67E0000}"/>
    <cellStyle name="Saída 3 4 3 5 4" xfId="15490" xr:uid="{00000000-0005-0000-0000-0000C77E0000}"/>
    <cellStyle name="Saída 3 4 3 5 5" xfId="24162" xr:uid="{00000000-0005-0000-0000-0000C87E0000}"/>
    <cellStyle name="Saída 3 4 3 5 6" xfId="25275" xr:uid="{00000000-0005-0000-0000-0000C97E0000}"/>
    <cellStyle name="Saída 3 4 3 5 7" xfId="32149" xr:uid="{00000000-0005-0000-0000-0000CA7E0000}"/>
    <cellStyle name="Saída 3 4 3 5 8" xfId="35824" xr:uid="{00000000-0005-0000-0000-0000CB7E0000}"/>
    <cellStyle name="Saída 3 4 3 6" xfId="4999" xr:uid="{00000000-0005-0000-0000-0000CC7E0000}"/>
    <cellStyle name="Saída 3 4 3 6 2" xfId="14153" xr:uid="{00000000-0005-0000-0000-0000CD7E0000}"/>
    <cellStyle name="Saída 3 4 3 6 3" xfId="21151" xr:uid="{00000000-0005-0000-0000-0000CE7E0000}"/>
    <cellStyle name="Saída 3 4 3 6 4" xfId="24040" xr:uid="{00000000-0005-0000-0000-0000CF7E0000}"/>
    <cellStyle name="Saída 3 4 3 6 5" xfId="29308" xr:uid="{00000000-0005-0000-0000-0000D07E0000}"/>
    <cellStyle name="Saída 3 4 3 6 6" xfId="32045" xr:uid="{00000000-0005-0000-0000-0000D17E0000}"/>
    <cellStyle name="Saída 3 4 3 6 7" xfId="35723" xr:uid="{00000000-0005-0000-0000-0000D27E0000}"/>
    <cellStyle name="Saída 3 4 3 6 8" xfId="38634" xr:uid="{00000000-0005-0000-0000-0000D37E0000}"/>
    <cellStyle name="Saída 3 4 3 7" xfId="11533" xr:uid="{00000000-0005-0000-0000-0000D47E0000}"/>
    <cellStyle name="Saída 3 4 3 8" xfId="18536" xr:uid="{00000000-0005-0000-0000-0000D57E0000}"/>
    <cellStyle name="Saída 3 4 3 9" xfId="21241" xr:uid="{00000000-0005-0000-0000-0000D67E0000}"/>
    <cellStyle name="Saída 3 4 4" xfId="2403" xr:uid="{00000000-0005-0000-0000-0000D77E0000}"/>
    <cellStyle name="Saída 3 4 4 10" xfId="26172" xr:uid="{00000000-0005-0000-0000-0000D87E0000}"/>
    <cellStyle name="Saída 3 4 4 11" xfId="25671" xr:uid="{00000000-0005-0000-0000-0000D97E0000}"/>
    <cellStyle name="Saída 3 4 4 12" xfId="31484" xr:uid="{00000000-0005-0000-0000-0000DA7E0000}"/>
    <cellStyle name="Saída 3 4 4 13" xfId="35189" xr:uid="{00000000-0005-0000-0000-0000DB7E0000}"/>
    <cellStyle name="Saída 3 4 4 2" xfId="2803" xr:uid="{00000000-0005-0000-0000-0000DC7E0000}"/>
    <cellStyle name="Saída 3 4 4 2 2" xfId="11957" xr:uid="{00000000-0005-0000-0000-0000DD7E0000}"/>
    <cellStyle name="Saída 3 4 4 2 3" xfId="18960" xr:uid="{00000000-0005-0000-0000-0000DE7E0000}"/>
    <cellStyle name="Saída 3 4 4 2 4" xfId="24647" xr:uid="{00000000-0005-0000-0000-0000DF7E0000}"/>
    <cellStyle name="Saída 3 4 4 2 5" xfId="15434" xr:uid="{00000000-0005-0000-0000-0000E07E0000}"/>
    <cellStyle name="Saída 3 4 4 2 6" xfId="29932" xr:uid="{00000000-0005-0000-0000-0000E17E0000}"/>
    <cellStyle name="Saída 3 4 4 2 7" xfId="33909" xr:uid="{00000000-0005-0000-0000-0000E27E0000}"/>
    <cellStyle name="Saída 3 4 4 2 8" xfId="37471" xr:uid="{00000000-0005-0000-0000-0000E37E0000}"/>
    <cellStyle name="Saída 3 4 4 3" xfId="4085" xr:uid="{00000000-0005-0000-0000-0000E47E0000}"/>
    <cellStyle name="Saída 3 4 4 3 2" xfId="13239" xr:uid="{00000000-0005-0000-0000-0000E57E0000}"/>
    <cellStyle name="Saída 3 4 4 3 3" xfId="20237" xr:uid="{00000000-0005-0000-0000-0000E67E0000}"/>
    <cellStyle name="Saída 3 4 4 3 4" xfId="22558" xr:uid="{00000000-0005-0000-0000-0000E77E0000}"/>
    <cellStyle name="Saída 3 4 4 3 5" xfId="29204" xr:uid="{00000000-0005-0000-0000-0000E87E0000}"/>
    <cellStyle name="Saída 3 4 4 3 6" xfId="10193" xr:uid="{00000000-0005-0000-0000-0000E97E0000}"/>
    <cellStyle name="Saída 3 4 4 3 7" xfId="30231" xr:uid="{00000000-0005-0000-0000-0000EA7E0000}"/>
    <cellStyle name="Saída 3 4 4 3 8" xfId="34201" xr:uid="{00000000-0005-0000-0000-0000EB7E0000}"/>
    <cellStyle name="Saída 3 4 4 4" xfId="4523" xr:uid="{00000000-0005-0000-0000-0000EC7E0000}"/>
    <cellStyle name="Saída 3 4 4 4 2" xfId="13677" xr:uid="{00000000-0005-0000-0000-0000ED7E0000}"/>
    <cellStyle name="Saída 3 4 4 4 3" xfId="20675" xr:uid="{00000000-0005-0000-0000-0000EE7E0000}"/>
    <cellStyle name="Saída 3 4 4 4 4" xfId="17533" xr:uid="{00000000-0005-0000-0000-0000EF7E0000}"/>
    <cellStyle name="Saída 3 4 4 4 5" xfId="26710" xr:uid="{00000000-0005-0000-0000-0000F07E0000}"/>
    <cellStyle name="Saída 3 4 4 4 6" xfId="24200" xr:uid="{00000000-0005-0000-0000-0000F17E0000}"/>
    <cellStyle name="Saída 3 4 4 4 7" xfId="22981" xr:uid="{00000000-0005-0000-0000-0000F27E0000}"/>
    <cellStyle name="Saída 3 4 4 4 8" xfId="34868" xr:uid="{00000000-0005-0000-0000-0000F37E0000}"/>
    <cellStyle name="Saída 3 4 4 5" xfId="4777" xr:uid="{00000000-0005-0000-0000-0000F47E0000}"/>
    <cellStyle name="Saída 3 4 4 5 2" xfId="13931" xr:uid="{00000000-0005-0000-0000-0000F57E0000}"/>
    <cellStyle name="Saída 3 4 4 5 3" xfId="20929" xr:uid="{00000000-0005-0000-0000-0000F67E0000}"/>
    <cellStyle name="Saída 3 4 4 5 4" xfId="24259" xr:uid="{00000000-0005-0000-0000-0000F77E0000}"/>
    <cellStyle name="Saída 3 4 4 5 5" xfId="29266" xr:uid="{00000000-0005-0000-0000-0000F87E0000}"/>
    <cellStyle name="Saída 3 4 4 5 6" xfId="24409" xr:uid="{00000000-0005-0000-0000-0000F97E0000}"/>
    <cellStyle name="Saída 3 4 4 5 7" xfId="30974" xr:uid="{00000000-0005-0000-0000-0000FA7E0000}"/>
    <cellStyle name="Saída 3 4 4 5 8" xfId="34897" xr:uid="{00000000-0005-0000-0000-0000FB7E0000}"/>
    <cellStyle name="Saída 3 4 4 6" xfId="5023" xr:uid="{00000000-0005-0000-0000-0000FC7E0000}"/>
    <cellStyle name="Saída 3 4 4 6 2" xfId="14177" xr:uid="{00000000-0005-0000-0000-0000FD7E0000}"/>
    <cellStyle name="Saída 3 4 4 6 3" xfId="21175" xr:uid="{00000000-0005-0000-0000-0000FE7E0000}"/>
    <cellStyle name="Saída 3 4 4 6 4" xfId="27327" xr:uid="{00000000-0005-0000-0000-0000FF7E0000}"/>
    <cellStyle name="Saída 3 4 4 6 5" xfId="26789" xr:uid="{00000000-0005-0000-0000-0000007F0000}"/>
    <cellStyle name="Saída 3 4 4 6 6" xfId="32069" xr:uid="{00000000-0005-0000-0000-0000017F0000}"/>
    <cellStyle name="Saída 3 4 4 6 7" xfId="35747" xr:uid="{00000000-0005-0000-0000-0000027F0000}"/>
    <cellStyle name="Saída 3 4 4 6 8" xfId="38658" xr:uid="{00000000-0005-0000-0000-0000037F0000}"/>
    <cellStyle name="Saída 3 4 4 7" xfId="11557" xr:uid="{00000000-0005-0000-0000-0000047F0000}"/>
    <cellStyle name="Saída 3 4 4 8" xfId="18560" xr:uid="{00000000-0005-0000-0000-0000057F0000}"/>
    <cellStyle name="Saída 3 4 4 9" xfId="24142" xr:uid="{00000000-0005-0000-0000-0000067F0000}"/>
    <cellStyle name="Saída 3 4 5" xfId="2427" xr:uid="{00000000-0005-0000-0000-0000077F0000}"/>
    <cellStyle name="Saída 3 4 5 10" xfId="26184" xr:uid="{00000000-0005-0000-0000-0000087F0000}"/>
    <cellStyle name="Saída 3 4 5 11" xfId="30118" xr:uid="{00000000-0005-0000-0000-0000097F0000}"/>
    <cellStyle name="Saída 3 4 5 12" xfId="34091" xr:uid="{00000000-0005-0000-0000-00000A7F0000}"/>
    <cellStyle name="Saída 3 4 5 13" xfId="37653" xr:uid="{00000000-0005-0000-0000-00000B7F0000}"/>
    <cellStyle name="Saída 3 4 5 2" xfId="2827" xr:uid="{00000000-0005-0000-0000-00000C7F0000}"/>
    <cellStyle name="Saída 3 4 5 2 2" xfId="11981" xr:uid="{00000000-0005-0000-0000-00000D7F0000}"/>
    <cellStyle name="Saída 3 4 5 2 3" xfId="18984" xr:uid="{00000000-0005-0000-0000-00000E7F0000}"/>
    <cellStyle name="Saída 3 4 5 2 4" xfId="28367" xr:uid="{00000000-0005-0000-0000-00000F7F0000}"/>
    <cellStyle name="Saída 3 4 5 2 5" xfId="23191" xr:uid="{00000000-0005-0000-0000-0000107F0000}"/>
    <cellStyle name="Saída 3 4 5 2 6" xfId="19657" xr:uid="{00000000-0005-0000-0000-0000117F0000}"/>
    <cellStyle name="Saída 3 4 5 2 7" xfId="25545" xr:uid="{00000000-0005-0000-0000-0000127F0000}"/>
    <cellStyle name="Saída 3 4 5 2 8" xfId="31305" xr:uid="{00000000-0005-0000-0000-0000137F0000}"/>
    <cellStyle name="Saída 3 4 5 3" xfId="4109" xr:uid="{00000000-0005-0000-0000-0000147F0000}"/>
    <cellStyle name="Saída 3 4 5 3 2" xfId="13263" xr:uid="{00000000-0005-0000-0000-0000157F0000}"/>
    <cellStyle name="Saída 3 4 5 3 3" xfId="20261" xr:uid="{00000000-0005-0000-0000-0000167F0000}"/>
    <cellStyle name="Saída 3 4 5 3 4" xfId="27777" xr:uid="{00000000-0005-0000-0000-0000177F0000}"/>
    <cellStyle name="Saída 3 4 5 3 5" xfId="25435" xr:uid="{00000000-0005-0000-0000-0000187F0000}"/>
    <cellStyle name="Saída 3 4 5 3 6" xfId="25855" xr:uid="{00000000-0005-0000-0000-0000197F0000}"/>
    <cellStyle name="Saída 3 4 5 3 7" xfId="31215" xr:uid="{00000000-0005-0000-0000-00001A7F0000}"/>
    <cellStyle name="Saída 3 4 5 3 8" xfId="35082" xr:uid="{00000000-0005-0000-0000-00001B7F0000}"/>
    <cellStyle name="Saída 3 4 5 4" xfId="4547" xr:uid="{00000000-0005-0000-0000-00001C7F0000}"/>
    <cellStyle name="Saída 3 4 5 4 2" xfId="13701" xr:uid="{00000000-0005-0000-0000-00001D7F0000}"/>
    <cellStyle name="Saída 3 4 5 4 3" xfId="20699" xr:uid="{00000000-0005-0000-0000-00001E7F0000}"/>
    <cellStyle name="Saída 3 4 5 4 4" xfId="27563" xr:uid="{00000000-0005-0000-0000-00001F7F0000}"/>
    <cellStyle name="Saída 3 4 5 4 5" xfId="24452" xr:uid="{00000000-0005-0000-0000-0000207F0000}"/>
    <cellStyle name="Saída 3 4 5 4 6" xfId="10089" xr:uid="{00000000-0005-0000-0000-0000217F0000}"/>
    <cellStyle name="Saída 3 4 5 4 7" xfId="32244" xr:uid="{00000000-0005-0000-0000-0000227F0000}"/>
    <cellStyle name="Saída 3 4 5 4 8" xfId="35919" xr:uid="{00000000-0005-0000-0000-0000237F0000}"/>
    <cellStyle name="Saída 3 4 5 5" xfId="4801" xr:uid="{00000000-0005-0000-0000-0000247F0000}"/>
    <cellStyle name="Saída 3 4 5 5 2" xfId="13955" xr:uid="{00000000-0005-0000-0000-0000257F0000}"/>
    <cellStyle name="Saída 3 4 5 5 3" xfId="20953" xr:uid="{00000000-0005-0000-0000-0000267F0000}"/>
    <cellStyle name="Saída 3 4 5 5 4" xfId="27438" xr:uid="{00000000-0005-0000-0000-0000277F0000}"/>
    <cellStyle name="Saída 3 4 5 5 5" xfId="26758" xr:uid="{00000000-0005-0000-0000-0000287F0000}"/>
    <cellStyle name="Saída 3 4 5 5 6" xfId="17028" xr:uid="{00000000-0005-0000-0000-0000297F0000}"/>
    <cellStyle name="Saída 3 4 5 5 7" xfId="29027" xr:uid="{00000000-0005-0000-0000-00002A7F0000}"/>
    <cellStyle name="Saída 3 4 5 5 8" xfId="34896" xr:uid="{00000000-0005-0000-0000-00002B7F0000}"/>
    <cellStyle name="Saída 3 4 5 6" xfId="5047" xr:uid="{00000000-0005-0000-0000-00002C7F0000}"/>
    <cellStyle name="Saída 3 4 5 6 2" xfId="14201" xr:uid="{00000000-0005-0000-0000-00002D7F0000}"/>
    <cellStyle name="Saída 3 4 5 6 3" xfId="21199" xr:uid="{00000000-0005-0000-0000-00002E7F0000}"/>
    <cellStyle name="Saída 3 4 5 6 4" xfId="22785" xr:uid="{00000000-0005-0000-0000-00002F7F0000}"/>
    <cellStyle name="Saída 3 4 5 6 5" xfId="25191" xr:uid="{00000000-0005-0000-0000-0000307F0000}"/>
    <cellStyle name="Saída 3 4 5 6 6" xfId="32093" xr:uid="{00000000-0005-0000-0000-0000317F0000}"/>
    <cellStyle name="Saída 3 4 5 6 7" xfId="35771" xr:uid="{00000000-0005-0000-0000-0000327F0000}"/>
    <cellStyle name="Saída 3 4 5 6 8" xfId="38682" xr:uid="{00000000-0005-0000-0000-0000337F0000}"/>
    <cellStyle name="Saída 3 4 5 7" xfId="11581" xr:uid="{00000000-0005-0000-0000-0000347F0000}"/>
    <cellStyle name="Saída 3 4 5 8" xfId="18584" xr:uid="{00000000-0005-0000-0000-0000357F0000}"/>
    <cellStyle name="Saída 3 4 5 9" xfId="20045" xr:uid="{00000000-0005-0000-0000-0000367F0000}"/>
    <cellStyle name="Saída 3 4 6" xfId="2629" xr:uid="{00000000-0005-0000-0000-0000377F0000}"/>
    <cellStyle name="Saída 3 4 6 2" xfId="11783" xr:uid="{00000000-0005-0000-0000-0000387F0000}"/>
    <cellStyle name="Saída 3 4 6 3" xfId="18786" xr:uid="{00000000-0005-0000-0000-0000397F0000}"/>
    <cellStyle name="Saída 3 4 6 4" xfId="9971" xr:uid="{00000000-0005-0000-0000-00003A7F0000}"/>
    <cellStyle name="Saída 3 4 6 5" xfId="19372" xr:uid="{00000000-0005-0000-0000-00003B7F0000}"/>
    <cellStyle name="Saída 3 4 6 6" xfId="30017" xr:uid="{00000000-0005-0000-0000-00003C7F0000}"/>
    <cellStyle name="Saída 3 4 6 7" xfId="29161" xr:uid="{00000000-0005-0000-0000-00003D7F0000}"/>
    <cellStyle name="Saída 3 4 6 8" xfId="17124" xr:uid="{00000000-0005-0000-0000-00003E7F0000}"/>
    <cellStyle name="Saída 3 4 7" xfId="3197" xr:uid="{00000000-0005-0000-0000-00003F7F0000}"/>
    <cellStyle name="Saída 3 4 7 2" xfId="12351" xr:uid="{00000000-0005-0000-0000-0000407F0000}"/>
    <cellStyle name="Saída 3 4 7 3" xfId="19354" xr:uid="{00000000-0005-0000-0000-0000417F0000}"/>
    <cellStyle name="Saída 3 4 7 4" xfId="28228" xr:uid="{00000000-0005-0000-0000-0000427F0000}"/>
    <cellStyle name="Saída 3 4 7 5" xfId="19587" xr:uid="{00000000-0005-0000-0000-0000437F0000}"/>
    <cellStyle name="Saída 3 4 7 6" xfId="29742" xr:uid="{00000000-0005-0000-0000-0000447F0000}"/>
    <cellStyle name="Saída 3 4 7 7" xfId="33719" xr:uid="{00000000-0005-0000-0000-0000457F0000}"/>
    <cellStyle name="Saída 3 4 7 8" xfId="37281" xr:uid="{00000000-0005-0000-0000-0000467F0000}"/>
    <cellStyle name="Saída 3 4 8" xfId="2968" xr:uid="{00000000-0005-0000-0000-0000477F0000}"/>
    <cellStyle name="Saída 3 4 8 2" xfId="12122" xr:uid="{00000000-0005-0000-0000-0000487F0000}"/>
    <cellStyle name="Saída 3 4 8 3" xfId="19125" xr:uid="{00000000-0005-0000-0000-0000497F0000}"/>
    <cellStyle name="Saída 3 4 8 4" xfId="29518" xr:uid="{00000000-0005-0000-0000-00004A7F0000}"/>
    <cellStyle name="Saída 3 4 8 5" xfId="28083" xr:uid="{00000000-0005-0000-0000-00004B7F0000}"/>
    <cellStyle name="Saída 3 4 8 6" xfId="19506" xr:uid="{00000000-0005-0000-0000-00004C7F0000}"/>
    <cellStyle name="Saída 3 4 8 7" xfId="19504" xr:uid="{00000000-0005-0000-0000-00004D7F0000}"/>
    <cellStyle name="Saída 3 4 8 8" xfId="31790" xr:uid="{00000000-0005-0000-0000-00004E7F0000}"/>
    <cellStyle name="Saída 3 4 9" xfId="3041" xr:uid="{00000000-0005-0000-0000-00004F7F0000}"/>
    <cellStyle name="Saída 3 4 9 2" xfId="12195" xr:uid="{00000000-0005-0000-0000-0000507F0000}"/>
    <cellStyle name="Saída 3 4 9 3" xfId="19198" xr:uid="{00000000-0005-0000-0000-0000517F0000}"/>
    <cellStyle name="Saída 3 4 9 4" xfId="17540" xr:uid="{00000000-0005-0000-0000-0000527F0000}"/>
    <cellStyle name="Saída 3 4 9 5" xfId="24550" xr:uid="{00000000-0005-0000-0000-0000537F0000}"/>
    <cellStyle name="Saída 3 4 9 6" xfId="29814" xr:uid="{00000000-0005-0000-0000-0000547F0000}"/>
    <cellStyle name="Saída 3 4 9 7" xfId="33791" xr:uid="{00000000-0005-0000-0000-0000557F0000}"/>
    <cellStyle name="Saída 3 4 9 8" xfId="37353" xr:uid="{00000000-0005-0000-0000-0000567F0000}"/>
    <cellStyle name="Saída 3 5" xfId="2287" xr:uid="{00000000-0005-0000-0000-0000577F0000}"/>
    <cellStyle name="Saída 3 5 10" xfId="26115" xr:uid="{00000000-0005-0000-0000-0000587F0000}"/>
    <cellStyle name="Saída 3 5 11" xfId="17780" xr:uid="{00000000-0005-0000-0000-0000597F0000}"/>
    <cellStyle name="Saída 3 5 12" xfId="10299" xr:uid="{00000000-0005-0000-0000-00005A7F0000}"/>
    <cellStyle name="Saída 3 5 13" xfId="34957" xr:uid="{00000000-0005-0000-0000-00005B7F0000}"/>
    <cellStyle name="Saída 3 5 2" xfId="2687" xr:uid="{00000000-0005-0000-0000-00005C7F0000}"/>
    <cellStyle name="Saída 3 5 2 2" xfId="11841" xr:uid="{00000000-0005-0000-0000-00005D7F0000}"/>
    <cellStyle name="Saída 3 5 2 3" xfId="18844" xr:uid="{00000000-0005-0000-0000-00005E7F0000}"/>
    <cellStyle name="Saída 3 5 2 4" xfId="10162" xr:uid="{00000000-0005-0000-0000-00005F7F0000}"/>
    <cellStyle name="Saída 3 5 2 5" xfId="17827" xr:uid="{00000000-0005-0000-0000-0000607F0000}"/>
    <cellStyle name="Saída 3 5 2 6" xfId="29990" xr:uid="{00000000-0005-0000-0000-0000617F0000}"/>
    <cellStyle name="Saída 3 5 2 7" xfId="23295" xr:uid="{00000000-0005-0000-0000-0000627F0000}"/>
    <cellStyle name="Saída 3 5 2 8" xfId="34824" xr:uid="{00000000-0005-0000-0000-0000637F0000}"/>
    <cellStyle name="Saída 3 5 3" xfId="3969" xr:uid="{00000000-0005-0000-0000-0000647F0000}"/>
    <cellStyle name="Saída 3 5 3 2" xfId="13123" xr:uid="{00000000-0005-0000-0000-0000657F0000}"/>
    <cellStyle name="Saída 3 5 3 3" xfId="20121" xr:uid="{00000000-0005-0000-0000-0000667F0000}"/>
    <cellStyle name="Saída 3 5 3 4" xfId="18234" xr:uid="{00000000-0005-0000-0000-0000677F0000}"/>
    <cellStyle name="Saída 3 5 3 5" xfId="28697" xr:uid="{00000000-0005-0000-0000-0000687F0000}"/>
    <cellStyle name="Saída 3 5 3 6" xfId="18302" xr:uid="{00000000-0005-0000-0000-0000697F0000}"/>
    <cellStyle name="Saída 3 5 3 7" xfId="31665" xr:uid="{00000000-0005-0000-0000-00006A7F0000}"/>
    <cellStyle name="Saída 3 5 3 8" xfId="35345" xr:uid="{00000000-0005-0000-0000-00006B7F0000}"/>
    <cellStyle name="Saída 3 5 4" xfId="4407" xr:uid="{00000000-0005-0000-0000-00006C7F0000}"/>
    <cellStyle name="Saída 3 5 4 2" xfId="13561" xr:uid="{00000000-0005-0000-0000-00006D7F0000}"/>
    <cellStyle name="Saída 3 5 4 3" xfId="20559" xr:uid="{00000000-0005-0000-0000-00006E7F0000}"/>
    <cellStyle name="Saída 3 5 4 4" xfId="17182" xr:uid="{00000000-0005-0000-0000-00006F7F0000}"/>
    <cellStyle name="Saída 3 5 4 5" xfId="25030" xr:uid="{00000000-0005-0000-0000-0000707F0000}"/>
    <cellStyle name="Saída 3 5 4 6" xfId="23372" xr:uid="{00000000-0005-0000-0000-0000717F0000}"/>
    <cellStyle name="Saída 3 5 4 7" xfId="31742" xr:uid="{00000000-0005-0000-0000-0000727F0000}"/>
    <cellStyle name="Saída 3 5 4 8" xfId="35422" xr:uid="{00000000-0005-0000-0000-0000737F0000}"/>
    <cellStyle name="Saída 3 5 5" xfId="4661" xr:uid="{00000000-0005-0000-0000-0000747F0000}"/>
    <cellStyle name="Saída 3 5 5 2" xfId="13815" xr:uid="{00000000-0005-0000-0000-0000757F0000}"/>
    <cellStyle name="Saída 3 5 5 3" xfId="20813" xr:uid="{00000000-0005-0000-0000-0000767F0000}"/>
    <cellStyle name="Saída 3 5 5 4" xfId="24777" xr:uid="{00000000-0005-0000-0000-0000777F0000}"/>
    <cellStyle name="Saída 3 5 5 5" xfId="20043" xr:uid="{00000000-0005-0000-0000-0000787F0000}"/>
    <cellStyle name="Saída 3 5 5 6" xfId="26815" xr:uid="{00000000-0005-0000-0000-0000797F0000}"/>
    <cellStyle name="Saída 3 5 5 7" xfId="32192" xr:uid="{00000000-0005-0000-0000-00007A7F0000}"/>
    <cellStyle name="Saída 3 5 5 8" xfId="35867" xr:uid="{00000000-0005-0000-0000-00007B7F0000}"/>
    <cellStyle name="Saída 3 5 6" xfId="4907" xr:uid="{00000000-0005-0000-0000-00007C7F0000}"/>
    <cellStyle name="Saída 3 5 6 2" xfId="14061" xr:uid="{00000000-0005-0000-0000-00007D7F0000}"/>
    <cellStyle name="Saída 3 5 6 3" xfId="21059" xr:uid="{00000000-0005-0000-0000-00007E7F0000}"/>
    <cellStyle name="Saída 3 5 6 4" xfId="27385" xr:uid="{00000000-0005-0000-0000-00007F7F0000}"/>
    <cellStyle name="Saída 3 5 6 5" xfId="24443" xr:uid="{00000000-0005-0000-0000-0000807F0000}"/>
    <cellStyle name="Saída 3 5 6 6" xfId="31953" xr:uid="{00000000-0005-0000-0000-0000817F0000}"/>
    <cellStyle name="Saída 3 5 6 7" xfId="35631" xr:uid="{00000000-0005-0000-0000-0000827F0000}"/>
    <cellStyle name="Saída 3 5 6 8" xfId="38542" xr:uid="{00000000-0005-0000-0000-0000837F0000}"/>
    <cellStyle name="Saída 3 5 7" xfId="11441" xr:uid="{00000000-0005-0000-0000-0000847F0000}"/>
    <cellStyle name="Saída 3 5 8" xfId="18444" xr:uid="{00000000-0005-0000-0000-0000857F0000}"/>
    <cellStyle name="Saída 3 5 9" xfId="9702" xr:uid="{00000000-0005-0000-0000-0000867F0000}"/>
    <cellStyle name="Saída 3 6" xfId="2120" xr:uid="{00000000-0005-0000-0000-0000877F0000}"/>
    <cellStyle name="Saída 3 6 10" xfId="22454" xr:uid="{00000000-0005-0000-0000-0000887F0000}"/>
    <cellStyle name="Saída 3 6 11" xfId="28530" xr:uid="{00000000-0005-0000-0000-0000897F0000}"/>
    <cellStyle name="Saída 3 6 12" xfId="34279" xr:uid="{00000000-0005-0000-0000-00008A7F0000}"/>
    <cellStyle name="Saída 3 6 13" xfId="37831" xr:uid="{00000000-0005-0000-0000-00008B7F0000}"/>
    <cellStyle name="Saída 3 6 2" xfId="2604" xr:uid="{00000000-0005-0000-0000-00008C7F0000}"/>
    <cellStyle name="Saída 3 6 2 2" xfId="11758" xr:uid="{00000000-0005-0000-0000-00008D7F0000}"/>
    <cellStyle name="Saída 3 6 2 3" xfId="18761" xr:uid="{00000000-0005-0000-0000-00008E7F0000}"/>
    <cellStyle name="Saída 3 6 2 4" xfId="25440" xr:uid="{00000000-0005-0000-0000-00008F7F0000}"/>
    <cellStyle name="Saída 3 6 2 5" xfId="26273" xr:uid="{00000000-0005-0000-0000-0000907F0000}"/>
    <cellStyle name="Saída 3 6 2 6" xfId="30031" xr:uid="{00000000-0005-0000-0000-0000917F0000}"/>
    <cellStyle name="Saída 3 6 2 7" xfId="34008" xr:uid="{00000000-0005-0000-0000-0000927F0000}"/>
    <cellStyle name="Saída 3 6 2 8" xfId="37570" xr:uid="{00000000-0005-0000-0000-0000937F0000}"/>
    <cellStyle name="Saída 3 6 3" xfId="3851" xr:uid="{00000000-0005-0000-0000-0000947F0000}"/>
    <cellStyle name="Saída 3 6 3 2" xfId="13005" xr:uid="{00000000-0005-0000-0000-0000957F0000}"/>
    <cellStyle name="Saída 3 6 3 3" xfId="20004" xr:uid="{00000000-0005-0000-0000-0000967F0000}"/>
    <cellStyle name="Saída 3 6 3 4" xfId="19467" xr:uid="{00000000-0005-0000-0000-0000977F0000}"/>
    <cellStyle name="Saída 3 6 3 5" xfId="20025" xr:uid="{00000000-0005-0000-0000-0000987F0000}"/>
    <cellStyle name="Saída 3 6 3 6" xfId="24047" xr:uid="{00000000-0005-0000-0000-0000997F0000}"/>
    <cellStyle name="Saída 3 6 3 7" xfId="33489" xr:uid="{00000000-0005-0000-0000-00009A7F0000}"/>
    <cellStyle name="Saída 3 6 3 8" xfId="37157" xr:uid="{00000000-0005-0000-0000-00009B7F0000}"/>
    <cellStyle name="Saída 3 6 4" xfId="4319" xr:uid="{00000000-0005-0000-0000-00009C7F0000}"/>
    <cellStyle name="Saída 3 6 4 2" xfId="13473" xr:uid="{00000000-0005-0000-0000-00009D7F0000}"/>
    <cellStyle name="Saída 3 6 4 3" xfId="20471" xr:uid="{00000000-0005-0000-0000-00009E7F0000}"/>
    <cellStyle name="Saída 3 6 4 4" xfId="17938" xr:uid="{00000000-0005-0000-0000-00009F7F0000}"/>
    <cellStyle name="Saída 3 6 4 5" xfId="22846" xr:uid="{00000000-0005-0000-0000-0000A07F0000}"/>
    <cellStyle name="Saída 3 6 4 6" xfId="29360" xr:uid="{00000000-0005-0000-0000-0000A17F0000}"/>
    <cellStyle name="Saída 3 6 4 7" xfId="33335" xr:uid="{00000000-0005-0000-0000-0000A27F0000}"/>
    <cellStyle name="Saída 3 6 4 8" xfId="37010" xr:uid="{00000000-0005-0000-0000-0000A37F0000}"/>
    <cellStyle name="Saída 3 6 5" xfId="4586" xr:uid="{00000000-0005-0000-0000-0000A47F0000}"/>
    <cellStyle name="Saída 3 6 5 2" xfId="13740" xr:uid="{00000000-0005-0000-0000-0000A57F0000}"/>
    <cellStyle name="Saída 3 6 5 3" xfId="20738" xr:uid="{00000000-0005-0000-0000-0000A67F0000}"/>
    <cellStyle name="Saída 3 6 5 4" xfId="27544" xr:uid="{00000000-0005-0000-0000-0000A77F0000}"/>
    <cellStyle name="Saída 3 6 5 5" xfId="29465" xr:uid="{00000000-0005-0000-0000-0000A87F0000}"/>
    <cellStyle name="Saída 3 6 5 6" xfId="26832" xr:uid="{00000000-0005-0000-0000-0000A97F0000}"/>
    <cellStyle name="Saída 3 6 5 7" xfId="31778" xr:uid="{00000000-0005-0000-0000-0000AA7F0000}"/>
    <cellStyle name="Saída 3 6 5 8" xfId="35458" xr:uid="{00000000-0005-0000-0000-0000AB7F0000}"/>
    <cellStyle name="Saída 3 6 6" xfId="4836" xr:uid="{00000000-0005-0000-0000-0000AC7F0000}"/>
    <cellStyle name="Saída 3 6 6 2" xfId="13990" xr:uid="{00000000-0005-0000-0000-0000AD7F0000}"/>
    <cellStyle name="Saída 3 6 6 3" xfId="20988" xr:uid="{00000000-0005-0000-0000-0000AE7F0000}"/>
    <cellStyle name="Saída 3 6 6 4" xfId="27420" xr:uid="{00000000-0005-0000-0000-0000AF7F0000}"/>
    <cellStyle name="Saída 3 6 6 5" xfId="23216" xr:uid="{00000000-0005-0000-0000-0000B07F0000}"/>
    <cellStyle name="Saída 3 6 6 6" xfId="10120" xr:uid="{00000000-0005-0000-0000-0000B17F0000}"/>
    <cellStyle name="Saída 3 6 6 7" xfId="24515" xr:uid="{00000000-0005-0000-0000-0000B27F0000}"/>
    <cellStyle name="Saída 3 6 6 8" xfId="25474" xr:uid="{00000000-0005-0000-0000-0000B37F0000}"/>
    <cellStyle name="Saída 3 6 7" xfId="11274" xr:uid="{00000000-0005-0000-0000-0000B47F0000}"/>
    <cellStyle name="Saída 3 6 8" xfId="9401" xr:uid="{00000000-0005-0000-0000-0000B57F0000}"/>
    <cellStyle name="Saída 3 6 9" xfId="28442" xr:uid="{00000000-0005-0000-0000-0000B67F0000}"/>
    <cellStyle name="Saída 3 7" xfId="2327" xr:uid="{00000000-0005-0000-0000-0000B77F0000}"/>
    <cellStyle name="Saída 3 7 10" xfId="26129" xr:uid="{00000000-0005-0000-0000-0000B87F0000}"/>
    <cellStyle name="Saída 3 7 11" xfId="30167" xr:uid="{00000000-0005-0000-0000-0000B97F0000}"/>
    <cellStyle name="Saída 3 7 12" xfId="34142" xr:uid="{00000000-0005-0000-0000-0000BA7F0000}"/>
    <cellStyle name="Saída 3 7 13" xfId="37704" xr:uid="{00000000-0005-0000-0000-0000BB7F0000}"/>
    <cellStyle name="Saída 3 7 2" xfId="2727" xr:uid="{00000000-0005-0000-0000-0000BC7F0000}"/>
    <cellStyle name="Saída 3 7 2 2" xfId="11881" xr:uid="{00000000-0005-0000-0000-0000BD7F0000}"/>
    <cellStyle name="Saída 3 7 2 3" xfId="18884" xr:uid="{00000000-0005-0000-0000-0000BE7F0000}"/>
    <cellStyle name="Saída 3 7 2 4" xfId="17794" xr:uid="{00000000-0005-0000-0000-0000BF7F0000}"/>
    <cellStyle name="Saída 3 7 2 5" xfId="17672" xr:uid="{00000000-0005-0000-0000-0000C07F0000}"/>
    <cellStyle name="Saída 3 7 2 6" xfId="17331" xr:uid="{00000000-0005-0000-0000-0000C17F0000}"/>
    <cellStyle name="Saída 3 7 2 7" xfId="31522" xr:uid="{00000000-0005-0000-0000-0000C27F0000}"/>
    <cellStyle name="Saída 3 7 2 8" xfId="35238" xr:uid="{00000000-0005-0000-0000-0000C37F0000}"/>
    <cellStyle name="Saída 3 7 3" xfId="4009" xr:uid="{00000000-0005-0000-0000-0000C47F0000}"/>
    <cellStyle name="Saída 3 7 3 2" xfId="13163" xr:uid="{00000000-0005-0000-0000-0000C57F0000}"/>
    <cellStyle name="Saída 3 7 3 3" xfId="20161" xr:uid="{00000000-0005-0000-0000-0000C67F0000}"/>
    <cellStyle name="Saída 3 7 3 4" xfId="27826" xr:uid="{00000000-0005-0000-0000-0000C77F0000}"/>
    <cellStyle name="Saída 3 7 3 5" xfId="29429" xr:uid="{00000000-0005-0000-0000-0000C87F0000}"/>
    <cellStyle name="Saída 3 7 3 6" xfId="25528" xr:uid="{00000000-0005-0000-0000-0000C97F0000}"/>
    <cellStyle name="Saída 3 7 3 7" xfId="31844" xr:uid="{00000000-0005-0000-0000-0000CA7F0000}"/>
    <cellStyle name="Saída 3 7 3 8" xfId="35498" xr:uid="{00000000-0005-0000-0000-0000CB7F0000}"/>
    <cellStyle name="Saída 3 7 4" xfId="4447" xr:uid="{00000000-0005-0000-0000-0000CC7F0000}"/>
    <cellStyle name="Saída 3 7 4 2" xfId="13601" xr:uid="{00000000-0005-0000-0000-0000CD7F0000}"/>
    <cellStyle name="Saída 3 7 4 3" xfId="20599" xr:uid="{00000000-0005-0000-0000-0000CE7F0000}"/>
    <cellStyle name="Saída 3 7 4 4" xfId="27609" xr:uid="{00000000-0005-0000-0000-0000CF7F0000}"/>
    <cellStyle name="Saída 3 7 4 5" xfId="18292" xr:uid="{00000000-0005-0000-0000-0000D07F0000}"/>
    <cellStyle name="Saída 3 7 4 6" xfId="28962" xr:uid="{00000000-0005-0000-0000-0000D17F0000}"/>
    <cellStyle name="Saída 3 7 4 7" xfId="25836" xr:uid="{00000000-0005-0000-0000-0000D27F0000}"/>
    <cellStyle name="Saída 3 7 4 8" xfId="28903" xr:uid="{00000000-0005-0000-0000-0000D37F0000}"/>
    <cellStyle name="Saída 3 7 5" xfId="4701" xr:uid="{00000000-0005-0000-0000-0000D47F0000}"/>
    <cellStyle name="Saída 3 7 5 2" xfId="13855" xr:uid="{00000000-0005-0000-0000-0000D57F0000}"/>
    <cellStyle name="Saída 3 7 5 3" xfId="20853" xr:uid="{00000000-0005-0000-0000-0000D67F0000}"/>
    <cellStyle name="Saída 3 7 5 4" xfId="10651" xr:uid="{00000000-0005-0000-0000-0000D77F0000}"/>
    <cellStyle name="Saída 3 7 5 5" xfId="19539" xr:uid="{00000000-0005-0000-0000-0000D87F0000}"/>
    <cellStyle name="Saída 3 7 5 6" xfId="9428" xr:uid="{00000000-0005-0000-0000-0000D97F0000}"/>
    <cellStyle name="Saída 3 7 5 7" xfId="32170" xr:uid="{00000000-0005-0000-0000-0000DA7F0000}"/>
    <cellStyle name="Saída 3 7 5 8" xfId="35845" xr:uid="{00000000-0005-0000-0000-0000DB7F0000}"/>
    <cellStyle name="Saída 3 7 6" xfId="4947" xr:uid="{00000000-0005-0000-0000-0000DC7F0000}"/>
    <cellStyle name="Saída 3 7 6 2" xfId="14101" xr:uid="{00000000-0005-0000-0000-0000DD7F0000}"/>
    <cellStyle name="Saída 3 7 6 3" xfId="21099" xr:uid="{00000000-0005-0000-0000-0000DE7F0000}"/>
    <cellStyle name="Saída 3 7 6 4" xfId="10146" xr:uid="{00000000-0005-0000-0000-0000DF7F0000}"/>
    <cellStyle name="Saída 3 7 6 5" xfId="29289" xr:uid="{00000000-0005-0000-0000-0000E07F0000}"/>
    <cellStyle name="Saída 3 7 6 6" xfId="31993" xr:uid="{00000000-0005-0000-0000-0000E17F0000}"/>
    <cellStyle name="Saída 3 7 6 7" xfId="35671" xr:uid="{00000000-0005-0000-0000-0000E27F0000}"/>
    <cellStyle name="Saída 3 7 6 8" xfId="38582" xr:uid="{00000000-0005-0000-0000-0000E37F0000}"/>
    <cellStyle name="Saída 3 7 7" xfId="11481" xr:uid="{00000000-0005-0000-0000-0000E47F0000}"/>
    <cellStyle name="Saída 3 7 8" xfId="18484" xr:uid="{00000000-0005-0000-0000-0000E57F0000}"/>
    <cellStyle name="Saída 3 7 9" xfId="23166" xr:uid="{00000000-0005-0000-0000-0000E67F0000}"/>
    <cellStyle name="Saída 3 8" xfId="2116" xr:uid="{00000000-0005-0000-0000-0000E77F0000}"/>
    <cellStyle name="Saída 3 8 10" xfId="28481" xr:uid="{00000000-0005-0000-0000-0000E87F0000}"/>
    <cellStyle name="Saída 3 8 11" xfId="30365" xr:uid="{00000000-0005-0000-0000-0000E97F0000}"/>
    <cellStyle name="Saída 3 8 12" xfId="34318" xr:uid="{00000000-0005-0000-0000-0000EA7F0000}"/>
    <cellStyle name="Saída 3 8 13" xfId="37870" xr:uid="{00000000-0005-0000-0000-0000EB7F0000}"/>
    <cellStyle name="Saída 3 8 2" xfId="2600" xr:uid="{00000000-0005-0000-0000-0000EC7F0000}"/>
    <cellStyle name="Saída 3 8 2 2" xfId="11754" xr:uid="{00000000-0005-0000-0000-0000ED7F0000}"/>
    <cellStyle name="Saída 3 8 2 3" xfId="18757" xr:uid="{00000000-0005-0000-0000-0000EE7F0000}"/>
    <cellStyle name="Saída 3 8 2 4" xfId="19419" xr:uid="{00000000-0005-0000-0000-0000EF7F0000}"/>
    <cellStyle name="Saída 3 8 2 5" xfId="25471" xr:uid="{00000000-0005-0000-0000-0000F07F0000}"/>
    <cellStyle name="Saída 3 8 2 6" xfId="28112" xr:uid="{00000000-0005-0000-0000-0000F17F0000}"/>
    <cellStyle name="Saída 3 8 2 7" xfId="29633" xr:uid="{00000000-0005-0000-0000-0000F27F0000}"/>
    <cellStyle name="Saída 3 8 2 8" xfId="31612" xr:uid="{00000000-0005-0000-0000-0000F37F0000}"/>
    <cellStyle name="Saída 3 8 3" xfId="3847" xr:uid="{00000000-0005-0000-0000-0000F47F0000}"/>
    <cellStyle name="Saída 3 8 3 2" xfId="13001" xr:uid="{00000000-0005-0000-0000-0000F57F0000}"/>
    <cellStyle name="Saída 3 8 3 3" xfId="20000" xr:uid="{00000000-0005-0000-0000-0000F67F0000}"/>
    <cellStyle name="Saída 3 8 3 4" xfId="23153" xr:uid="{00000000-0005-0000-0000-0000F77F0000}"/>
    <cellStyle name="Saída 3 8 3 5" xfId="26597" xr:uid="{00000000-0005-0000-0000-0000F87F0000}"/>
    <cellStyle name="Saída 3 8 3 6" xfId="27296" xr:uid="{00000000-0005-0000-0000-0000F97F0000}"/>
    <cellStyle name="Saída 3 8 3 7" xfId="33494" xr:uid="{00000000-0005-0000-0000-0000FA7F0000}"/>
    <cellStyle name="Saída 3 8 3 8" xfId="37162" xr:uid="{00000000-0005-0000-0000-0000FB7F0000}"/>
    <cellStyle name="Saída 3 8 4" xfId="4315" xr:uid="{00000000-0005-0000-0000-0000FC7F0000}"/>
    <cellStyle name="Saída 3 8 4 2" xfId="13469" xr:uid="{00000000-0005-0000-0000-0000FD7F0000}"/>
    <cellStyle name="Saída 3 8 4 3" xfId="20467" xr:uid="{00000000-0005-0000-0000-0000FE7F0000}"/>
    <cellStyle name="Saída 3 8 4 4" xfId="25298" xr:uid="{00000000-0005-0000-0000-0000FF7F0000}"/>
    <cellStyle name="Saída 3 8 4 5" xfId="29219" xr:uid="{00000000-0005-0000-0000-000000800000}"/>
    <cellStyle name="Saída 3 8 4 6" xfId="29467" xr:uid="{00000000-0005-0000-0000-000001800000}"/>
    <cellStyle name="Saída 3 8 4 7" xfId="31717" xr:uid="{00000000-0005-0000-0000-000002800000}"/>
    <cellStyle name="Saída 3 8 4 8" xfId="35397" xr:uid="{00000000-0005-0000-0000-000003800000}"/>
    <cellStyle name="Saída 3 8 5" xfId="4582" xr:uid="{00000000-0005-0000-0000-000004800000}"/>
    <cellStyle name="Saída 3 8 5 2" xfId="13736" xr:uid="{00000000-0005-0000-0000-000005800000}"/>
    <cellStyle name="Saída 3 8 5 3" xfId="20734" xr:uid="{00000000-0005-0000-0000-000006800000}"/>
    <cellStyle name="Saída 3 8 5 4" xfId="27546" xr:uid="{00000000-0005-0000-0000-000007800000}"/>
    <cellStyle name="Saída 3 8 5 5" xfId="29242" xr:uid="{00000000-0005-0000-0000-000008800000}"/>
    <cellStyle name="Saída 3 8 5 6" xfId="26836" xr:uid="{00000000-0005-0000-0000-000009800000}"/>
    <cellStyle name="Saída 3 8 5 7" xfId="32228" xr:uid="{00000000-0005-0000-0000-00000A800000}"/>
    <cellStyle name="Saída 3 8 5 8" xfId="35903" xr:uid="{00000000-0005-0000-0000-00000B800000}"/>
    <cellStyle name="Saída 3 8 6" xfId="4832" xr:uid="{00000000-0005-0000-0000-00000C800000}"/>
    <cellStyle name="Saída 3 8 6 2" xfId="13986" xr:uid="{00000000-0005-0000-0000-00000D800000}"/>
    <cellStyle name="Saída 3 8 6 3" xfId="20984" xr:uid="{00000000-0005-0000-0000-00000E800000}"/>
    <cellStyle name="Saída 3 8 6 4" xfId="15542" xr:uid="{00000000-0005-0000-0000-00000F800000}"/>
    <cellStyle name="Saída 3 8 6 5" xfId="28606" xr:uid="{00000000-0005-0000-0000-000010800000}"/>
    <cellStyle name="Saída 3 8 6 6" xfId="18590" xr:uid="{00000000-0005-0000-0000-000011800000}"/>
    <cellStyle name="Saída 3 8 6 7" xfId="32112" xr:uid="{00000000-0005-0000-0000-000012800000}"/>
    <cellStyle name="Saída 3 8 6 8" xfId="35787" xr:uid="{00000000-0005-0000-0000-000013800000}"/>
    <cellStyle name="Saída 3 8 7" xfId="11270" xr:uid="{00000000-0005-0000-0000-000014800000}"/>
    <cellStyle name="Saída 3 8 8" xfId="9408" xr:uid="{00000000-0005-0000-0000-000015800000}"/>
    <cellStyle name="Saída 3 8 9" xfId="24597" xr:uid="{00000000-0005-0000-0000-000016800000}"/>
    <cellStyle name="Saída 3 9" xfId="1612" xr:uid="{00000000-0005-0000-0000-000017800000}"/>
    <cellStyle name="Saída 3 9 2" xfId="10766" xr:uid="{00000000-0005-0000-0000-000018800000}"/>
    <cellStyle name="Saída 3 9 3" xfId="17008" xr:uid="{00000000-0005-0000-0000-000019800000}"/>
    <cellStyle name="Saída 3 9 4" xfId="28694" xr:uid="{00000000-0005-0000-0000-00001A800000}"/>
    <cellStyle name="Saída 3 9 5" xfId="17788" xr:uid="{00000000-0005-0000-0000-00001B800000}"/>
    <cellStyle name="Saída 3 9 6" xfId="31917" xr:uid="{00000000-0005-0000-0000-00001C800000}"/>
    <cellStyle name="Saída 3 9 7" xfId="17095" xr:uid="{00000000-0005-0000-0000-00001D800000}"/>
    <cellStyle name="Saída 3 9 8" xfId="34939" xr:uid="{00000000-0005-0000-0000-00001E800000}"/>
    <cellStyle name="Saída 4" xfId="863" xr:uid="{00000000-0005-0000-0000-00001F800000}"/>
    <cellStyle name="Saída 4 10" xfId="2861" xr:uid="{00000000-0005-0000-0000-000020800000}"/>
    <cellStyle name="Saída 4 10 2" xfId="12015" xr:uid="{00000000-0005-0000-0000-000021800000}"/>
    <cellStyle name="Saída 4 10 3" xfId="19018" xr:uid="{00000000-0005-0000-0000-000022800000}"/>
    <cellStyle name="Saída 4 10 4" xfId="28354" xr:uid="{00000000-0005-0000-0000-000023800000}"/>
    <cellStyle name="Saída 4 10 5" xfId="25321" xr:uid="{00000000-0005-0000-0000-000024800000}"/>
    <cellStyle name="Saída 4 10 6" xfId="17640" xr:uid="{00000000-0005-0000-0000-000025800000}"/>
    <cellStyle name="Saída 4 10 7" xfId="33880" xr:uid="{00000000-0005-0000-0000-000026800000}"/>
    <cellStyle name="Saída 4 10 8" xfId="37442" xr:uid="{00000000-0005-0000-0000-000027800000}"/>
    <cellStyle name="Saída 4 11" xfId="3793" xr:uid="{00000000-0005-0000-0000-000028800000}"/>
    <cellStyle name="Saída 4 11 2" xfId="12947" xr:uid="{00000000-0005-0000-0000-000029800000}"/>
    <cellStyle name="Saída 4 11 3" xfId="19946" xr:uid="{00000000-0005-0000-0000-00002A800000}"/>
    <cellStyle name="Saída 4 11 4" xfId="27928" xr:uid="{00000000-0005-0000-0000-00002B800000}"/>
    <cellStyle name="Saída 4 11 5" xfId="26588" xr:uid="{00000000-0005-0000-0000-00002C800000}"/>
    <cellStyle name="Saída 4 11 6" xfId="28798" xr:uid="{00000000-0005-0000-0000-00002D800000}"/>
    <cellStyle name="Saída 4 11 7" xfId="33518" xr:uid="{00000000-0005-0000-0000-00002E800000}"/>
    <cellStyle name="Saída 4 11 8" xfId="37186" xr:uid="{00000000-0005-0000-0000-00002F800000}"/>
    <cellStyle name="Saída 4 12" xfId="3182" xr:uid="{00000000-0005-0000-0000-000030800000}"/>
    <cellStyle name="Saída 4 12 2" xfId="12336" xr:uid="{00000000-0005-0000-0000-000031800000}"/>
    <cellStyle name="Saída 4 12 3" xfId="19339" xr:uid="{00000000-0005-0000-0000-000032800000}"/>
    <cellStyle name="Saída 4 12 4" xfId="25460" xr:uid="{00000000-0005-0000-0000-000033800000}"/>
    <cellStyle name="Saída 4 12 5" xfId="26442" xr:uid="{00000000-0005-0000-0000-000034800000}"/>
    <cellStyle name="Saída 4 12 6" xfId="29749" xr:uid="{00000000-0005-0000-0000-000035800000}"/>
    <cellStyle name="Saída 4 12 7" xfId="33726" xr:uid="{00000000-0005-0000-0000-000036800000}"/>
    <cellStyle name="Saída 4 12 8" xfId="37288" xr:uid="{00000000-0005-0000-0000-000037800000}"/>
    <cellStyle name="Saída 4 13" xfId="10018" xr:uid="{00000000-0005-0000-0000-000038800000}"/>
    <cellStyle name="Saída 4 14" xfId="10173" xr:uid="{00000000-0005-0000-0000-000039800000}"/>
    <cellStyle name="Saída 4 15" xfId="23204" xr:uid="{00000000-0005-0000-0000-00003A800000}"/>
    <cellStyle name="Saída 4 16" xfId="25745" xr:uid="{00000000-0005-0000-0000-00003B800000}"/>
    <cellStyle name="Saída 4 17" xfId="31353" xr:uid="{00000000-0005-0000-0000-00003C800000}"/>
    <cellStyle name="Saída 4 18" xfId="35113" xr:uid="{00000000-0005-0000-0000-00003D800000}"/>
    <cellStyle name="Saída 4 19" xfId="38428" xr:uid="{00000000-0005-0000-0000-00003E800000}"/>
    <cellStyle name="Saída 4 2" xfId="864" xr:uid="{00000000-0005-0000-0000-00003F800000}"/>
    <cellStyle name="Saída 4 2 10" xfId="3770" xr:uid="{00000000-0005-0000-0000-000040800000}"/>
    <cellStyle name="Saída 4 2 10 2" xfId="12924" xr:uid="{00000000-0005-0000-0000-000041800000}"/>
    <cellStyle name="Saída 4 2 10 3" xfId="19923" xr:uid="{00000000-0005-0000-0000-000042800000}"/>
    <cellStyle name="Saída 4 2 10 4" xfId="27945" xr:uid="{00000000-0005-0000-0000-000043800000}"/>
    <cellStyle name="Saída 4 2 10 5" xfId="18216" xr:uid="{00000000-0005-0000-0000-000044800000}"/>
    <cellStyle name="Saída 4 2 10 6" xfId="27304" xr:uid="{00000000-0005-0000-0000-000045800000}"/>
    <cellStyle name="Saída 4 2 10 7" xfId="31641" xr:uid="{00000000-0005-0000-0000-000046800000}"/>
    <cellStyle name="Saída 4 2 10 8" xfId="35321" xr:uid="{00000000-0005-0000-0000-000047800000}"/>
    <cellStyle name="Saída 4 2 11" xfId="3034" xr:uid="{00000000-0005-0000-0000-000048800000}"/>
    <cellStyle name="Saída 4 2 11 2" xfId="12188" xr:uid="{00000000-0005-0000-0000-000049800000}"/>
    <cellStyle name="Saída 4 2 11 3" xfId="19191" xr:uid="{00000000-0005-0000-0000-00004A800000}"/>
    <cellStyle name="Saída 4 2 11 4" xfId="24698" xr:uid="{00000000-0005-0000-0000-00004B800000}"/>
    <cellStyle name="Saída 4 2 11 5" xfId="28502" xr:uid="{00000000-0005-0000-0000-00004C800000}"/>
    <cellStyle name="Saída 4 2 11 6" xfId="29817" xr:uid="{00000000-0005-0000-0000-00004D800000}"/>
    <cellStyle name="Saída 4 2 11 7" xfId="33794" xr:uid="{00000000-0005-0000-0000-00004E800000}"/>
    <cellStyle name="Saída 4 2 11 8" xfId="37356" xr:uid="{00000000-0005-0000-0000-00004F800000}"/>
    <cellStyle name="Saída 4 2 12" xfId="3858" xr:uid="{00000000-0005-0000-0000-000050800000}"/>
    <cellStyle name="Saída 4 2 12 2" xfId="13012" xr:uid="{00000000-0005-0000-0000-000051800000}"/>
    <cellStyle name="Saída 4 2 12 3" xfId="20011" xr:uid="{00000000-0005-0000-0000-000052800000}"/>
    <cellStyle name="Saída 4 2 12 4" xfId="27901" xr:uid="{00000000-0005-0000-0000-000053800000}"/>
    <cellStyle name="Saída 4 2 12 5" xfId="18058" xr:uid="{00000000-0005-0000-0000-000054800000}"/>
    <cellStyle name="Saída 4 2 12 6" xfId="25093" xr:uid="{00000000-0005-0000-0000-000055800000}"/>
    <cellStyle name="Saída 4 2 12 7" xfId="31652" xr:uid="{00000000-0005-0000-0000-000056800000}"/>
    <cellStyle name="Saída 4 2 12 8" xfId="35336" xr:uid="{00000000-0005-0000-0000-000057800000}"/>
    <cellStyle name="Saída 4 2 13" xfId="10019" xr:uid="{00000000-0005-0000-0000-000058800000}"/>
    <cellStyle name="Saída 4 2 14" xfId="9353" xr:uid="{00000000-0005-0000-0000-000059800000}"/>
    <cellStyle name="Saída 4 2 15" xfId="20047" xr:uid="{00000000-0005-0000-0000-00005A800000}"/>
    <cellStyle name="Saída 4 2 16" xfId="22487" xr:uid="{00000000-0005-0000-0000-00005B800000}"/>
    <cellStyle name="Saída 4 2 17" xfId="31349" xr:uid="{00000000-0005-0000-0000-00005C800000}"/>
    <cellStyle name="Saída 4 2 18" xfId="35111" xr:uid="{00000000-0005-0000-0000-00005D800000}"/>
    <cellStyle name="Saída 4 2 19" xfId="38426" xr:uid="{00000000-0005-0000-0000-00005E800000}"/>
    <cellStyle name="Saída 4 2 2" xfId="865" xr:uid="{00000000-0005-0000-0000-00005F800000}"/>
    <cellStyle name="Saída 4 2 2 10" xfId="4273" xr:uid="{00000000-0005-0000-0000-000060800000}"/>
    <cellStyle name="Saída 4 2 2 10 2" xfId="13427" xr:uid="{00000000-0005-0000-0000-000061800000}"/>
    <cellStyle name="Saída 4 2 2 10 3" xfId="20425" xr:uid="{00000000-0005-0000-0000-000062800000}"/>
    <cellStyle name="Saída 4 2 2 10 4" xfId="17663" xr:uid="{00000000-0005-0000-0000-000063800000}"/>
    <cellStyle name="Saída 4 2 2 10 5" xfId="26676" xr:uid="{00000000-0005-0000-0000-000064800000}"/>
    <cellStyle name="Saída 4 2 2 10 6" xfId="25501" xr:uid="{00000000-0005-0000-0000-000065800000}"/>
    <cellStyle name="Saída 4 2 2 10 7" xfId="9523" xr:uid="{00000000-0005-0000-0000-000066800000}"/>
    <cellStyle name="Saída 4 2 2 10 8" xfId="31918" xr:uid="{00000000-0005-0000-0000-000067800000}"/>
    <cellStyle name="Saída 4 2 2 11" xfId="3137" xr:uid="{00000000-0005-0000-0000-000068800000}"/>
    <cellStyle name="Saída 4 2 2 11 2" xfId="12291" xr:uid="{00000000-0005-0000-0000-000069800000}"/>
    <cellStyle name="Saída 4 2 2 11 3" xfId="19294" xr:uid="{00000000-0005-0000-0000-00006A800000}"/>
    <cellStyle name="Saída 4 2 2 11 4" xfId="18111" xr:uid="{00000000-0005-0000-0000-00006B800000}"/>
    <cellStyle name="Saída 4 2 2 11 5" xfId="23254" xr:uid="{00000000-0005-0000-0000-00006C800000}"/>
    <cellStyle name="Saída 4 2 2 11 6" xfId="26036" xr:uid="{00000000-0005-0000-0000-00006D800000}"/>
    <cellStyle name="Saída 4 2 2 11 7" xfId="33748" xr:uid="{00000000-0005-0000-0000-00006E800000}"/>
    <cellStyle name="Saída 4 2 2 11 8" xfId="37310" xr:uid="{00000000-0005-0000-0000-00006F800000}"/>
    <cellStyle name="Saída 4 2 2 12" xfId="10020" xr:uid="{00000000-0005-0000-0000-000070800000}"/>
    <cellStyle name="Saída 4 2 2 13" xfId="17456" xr:uid="{00000000-0005-0000-0000-000071800000}"/>
    <cellStyle name="Saída 4 2 2 14" xfId="29053" xr:uid="{00000000-0005-0000-0000-000072800000}"/>
    <cellStyle name="Saída 4 2 2 15" xfId="25746" xr:uid="{00000000-0005-0000-0000-000073800000}"/>
    <cellStyle name="Saída 4 2 2 16" xfId="31351" xr:uid="{00000000-0005-0000-0000-000074800000}"/>
    <cellStyle name="Saída 4 2 2 17" xfId="35110" xr:uid="{00000000-0005-0000-0000-000075800000}"/>
    <cellStyle name="Saída 4 2 2 18" xfId="38425" xr:uid="{00000000-0005-0000-0000-000076800000}"/>
    <cellStyle name="Saída 4 2 2 2" xfId="2292" xr:uid="{00000000-0005-0000-0000-000077800000}"/>
    <cellStyle name="Saída 4 2 2 2 10" xfId="23327" xr:uid="{00000000-0005-0000-0000-000078800000}"/>
    <cellStyle name="Saída 4 2 2 2 11" xfId="29020" xr:uid="{00000000-0005-0000-0000-000079800000}"/>
    <cellStyle name="Saída 4 2 2 2 12" xfId="34159" xr:uid="{00000000-0005-0000-0000-00007A800000}"/>
    <cellStyle name="Saída 4 2 2 2 13" xfId="37721" xr:uid="{00000000-0005-0000-0000-00007B800000}"/>
    <cellStyle name="Saída 4 2 2 2 2" xfId="2692" xr:uid="{00000000-0005-0000-0000-00007C800000}"/>
    <cellStyle name="Saída 4 2 2 2 2 2" xfId="11846" xr:uid="{00000000-0005-0000-0000-00007D800000}"/>
    <cellStyle name="Saída 4 2 2 2 2 3" xfId="18849" xr:uid="{00000000-0005-0000-0000-00007E800000}"/>
    <cellStyle name="Saída 4 2 2 2 2 4" xfId="28425" xr:uid="{00000000-0005-0000-0000-00007F800000}"/>
    <cellStyle name="Saída 4 2 2 2 2 5" xfId="26305" xr:uid="{00000000-0005-0000-0000-000080800000}"/>
    <cellStyle name="Saída 4 2 2 2 2 6" xfId="10204" xr:uid="{00000000-0005-0000-0000-000081800000}"/>
    <cellStyle name="Saída 4 2 2 2 2 7" xfId="29645" xr:uid="{00000000-0005-0000-0000-000082800000}"/>
    <cellStyle name="Saída 4 2 2 2 2 8" xfId="26606" xr:uid="{00000000-0005-0000-0000-000083800000}"/>
    <cellStyle name="Saída 4 2 2 2 3" xfId="3974" xr:uid="{00000000-0005-0000-0000-000084800000}"/>
    <cellStyle name="Saída 4 2 2 2 3 2" xfId="13128" xr:uid="{00000000-0005-0000-0000-000085800000}"/>
    <cellStyle name="Saída 4 2 2 2 3 3" xfId="20126" xr:uid="{00000000-0005-0000-0000-000086800000}"/>
    <cellStyle name="Saída 4 2 2 2 3 4" xfId="25472" xr:uid="{00000000-0005-0000-0000-000087800000}"/>
    <cellStyle name="Saída 4 2 2 2 3 5" xfId="26627" xr:uid="{00000000-0005-0000-0000-000088800000}"/>
    <cellStyle name="Saída 4 2 2 2 3 6" xfId="25349" xr:uid="{00000000-0005-0000-0000-000089800000}"/>
    <cellStyle name="Saída 4 2 2 2 3 7" xfId="26074" xr:uid="{00000000-0005-0000-0000-00008A800000}"/>
    <cellStyle name="Saída 4 2 2 2 3 8" xfId="30236" xr:uid="{00000000-0005-0000-0000-00008B800000}"/>
    <cellStyle name="Saída 4 2 2 2 4" xfId="4412" xr:uid="{00000000-0005-0000-0000-00008C800000}"/>
    <cellStyle name="Saída 4 2 2 2 4 2" xfId="13566" xr:uid="{00000000-0005-0000-0000-00008D800000}"/>
    <cellStyle name="Saída 4 2 2 2 4 3" xfId="20564" xr:uid="{00000000-0005-0000-0000-00008E800000}"/>
    <cellStyle name="Saída 4 2 2 2 4 4" xfId="24237" xr:uid="{00000000-0005-0000-0000-00008F800000}"/>
    <cellStyle name="Saída 4 2 2 2 4 5" xfId="23518" xr:uid="{00000000-0005-0000-0000-000090800000}"/>
    <cellStyle name="Saída 4 2 2 2 4 6" xfId="17256" xr:uid="{00000000-0005-0000-0000-000091800000}"/>
    <cellStyle name="Saída 4 2 2 2 4 7" xfId="31750" xr:uid="{00000000-0005-0000-0000-000092800000}"/>
    <cellStyle name="Saída 4 2 2 2 4 8" xfId="35430" xr:uid="{00000000-0005-0000-0000-000093800000}"/>
    <cellStyle name="Saída 4 2 2 2 5" xfId="4666" xr:uid="{00000000-0005-0000-0000-000094800000}"/>
    <cellStyle name="Saída 4 2 2 2 5 2" xfId="13820" xr:uid="{00000000-0005-0000-0000-000095800000}"/>
    <cellStyle name="Saída 4 2 2 2 5 3" xfId="20818" xr:uid="{00000000-0005-0000-0000-000096800000}"/>
    <cellStyle name="Saída 4 2 2 2 5 4" xfId="22772" xr:uid="{00000000-0005-0000-0000-000097800000}"/>
    <cellStyle name="Saída 4 2 2 2 5 5" xfId="26726" xr:uid="{00000000-0005-0000-0000-000098800000}"/>
    <cellStyle name="Saída 4 2 2 2 5 6" xfId="29001" xr:uid="{00000000-0005-0000-0000-000099800000}"/>
    <cellStyle name="Saída 4 2 2 2 5 7" xfId="32186" xr:uid="{00000000-0005-0000-0000-00009A800000}"/>
    <cellStyle name="Saída 4 2 2 2 5 8" xfId="35861" xr:uid="{00000000-0005-0000-0000-00009B800000}"/>
    <cellStyle name="Saída 4 2 2 2 6" xfId="4912" xr:uid="{00000000-0005-0000-0000-00009C800000}"/>
    <cellStyle name="Saída 4 2 2 2 6 2" xfId="14066" xr:uid="{00000000-0005-0000-0000-00009D800000}"/>
    <cellStyle name="Saída 4 2 2 2 6 3" xfId="21064" xr:uid="{00000000-0005-0000-0000-00009E800000}"/>
    <cellStyle name="Saída 4 2 2 2 6 4" xfId="24039" xr:uid="{00000000-0005-0000-0000-00009F800000}"/>
    <cellStyle name="Saída 4 2 2 2 6 5" xfId="22710" xr:uid="{00000000-0005-0000-0000-0000A0800000}"/>
    <cellStyle name="Saída 4 2 2 2 6 6" xfId="31958" xr:uid="{00000000-0005-0000-0000-0000A1800000}"/>
    <cellStyle name="Saída 4 2 2 2 6 7" xfId="35636" xr:uid="{00000000-0005-0000-0000-0000A2800000}"/>
    <cellStyle name="Saída 4 2 2 2 6 8" xfId="38547" xr:uid="{00000000-0005-0000-0000-0000A3800000}"/>
    <cellStyle name="Saída 4 2 2 2 7" xfId="11446" xr:uid="{00000000-0005-0000-0000-0000A4800000}"/>
    <cellStyle name="Saída 4 2 2 2 8" xfId="18449" xr:uid="{00000000-0005-0000-0000-0000A5800000}"/>
    <cellStyle name="Saída 4 2 2 2 9" xfId="23386" xr:uid="{00000000-0005-0000-0000-0000A6800000}"/>
    <cellStyle name="Saída 4 2 2 3" xfId="2122" xr:uid="{00000000-0005-0000-0000-0000A7800000}"/>
    <cellStyle name="Saída 4 2 2 3 10" xfId="28063" xr:uid="{00000000-0005-0000-0000-0000A8800000}"/>
    <cellStyle name="Saída 4 2 2 3 11" xfId="22970" xr:uid="{00000000-0005-0000-0000-0000A9800000}"/>
    <cellStyle name="Saída 4 2 2 3 12" xfId="25770" xr:uid="{00000000-0005-0000-0000-0000AA800000}"/>
    <cellStyle name="Saída 4 2 2 3 13" xfId="34951" xr:uid="{00000000-0005-0000-0000-0000AB800000}"/>
    <cellStyle name="Saída 4 2 2 3 2" xfId="2606" xr:uid="{00000000-0005-0000-0000-0000AC800000}"/>
    <cellStyle name="Saída 4 2 2 3 2 2" xfId="11760" xr:uid="{00000000-0005-0000-0000-0000AD800000}"/>
    <cellStyle name="Saída 4 2 2 3 2 3" xfId="18763" xr:uid="{00000000-0005-0000-0000-0000AE800000}"/>
    <cellStyle name="Saída 4 2 2 3 2 4" xfId="18011" xr:uid="{00000000-0005-0000-0000-0000AF800000}"/>
    <cellStyle name="Saída 4 2 2 3 2 5" xfId="26271" xr:uid="{00000000-0005-0000-0000-0000B0800000}"/>
    <cellStyle name="Saída 4 2 2 3 2 6" xfId="30030" xr:uid="{00000000-0005-0000-0000-0000B1800000}"/>
    <cellStyle name="Saída 4 2 2 3 2 7" xfId="34007" xr:uid="{00000000-0005-0000-0000-0000B2800000}"/>
    <cellStyle name="Saída 4 2 2 3 2 8" xfId="37569" xr:uid="{00000000-0005-0000-0000-0000B3800000}"/>
    <cellStyle name="Saída 4 2 2 3 3" xfId="3853" xr:uid="{00000000-0005-0000-0000-0000B4800000}"/>
    <cellStyle name="Saída 4 2 2 3 3 2" xfId="13007" xr:uid="{00000000-0005-0000-0000-0000B5800000}"/>
    <cellStyle name="Saída 4 2 2 3 3 3" xfId="20006" xr:uid="{00000000-0005-0000-0000-0000B6800000}"/>
    <cellStyle name="Saída 4 2 2 3 3 4" xfId="22589" xr:uid="{00000000-0005-0000-0000-0000B7800000}"/>
    <cellStyle name="Saída 4 2 2 3 3 5" xfId="28819" xr:uid="{00000000-0005-0000-0000-0000B8800000}"/>
    <cellStyle name="Saída 4 2 2 3 3 6" xfId="24596" xr:uid="{00000000-0005-0000-0000-0000B9800000}"/>
    <cellStyle name="Saída 4 2 2 3 3 7" xfId="31150" xr:uid="{00000000-0005-0000-0000-0000BA800000}"/>
    <cellStyle name="Saída 4 2 2 3 3 8" xfId="31036" xr:uid="{00000000-0005-0000-0000-0000BB800000}"/>
    <cellStyle name="Saída 4 2 2 3 4" xfId="4321" xr:uid="{00000000-0005-0000-0000-0000BC800000}"/>
    <cellStyle name="Saída 4 2 2 3 4 2" xfId="13475" xr:uid="{00000000-0005-0000-0000-0000BD800000}"/>
    <cellStyle name="Saída 4 2 2 3 4 3" xfId="20473" xr:uid="{00000000-0005-0000-0000-0000BE800000}"/>
    <cellStyle name="Saída 4 2 2 3 4 4" xfId="22559" xr:uid="{00000000-0005-0000-0000-0000BF800000}"/>
    <cellStyle name="Saída 4 2 2 3 4 5" xfId="26685" xr:uid="{00000000-0005-0000-0000-0000C0800000}"/>
    <cellStyle name="Saída 4 2 2 3 4 6" xfId="17411" xr:uid="{00000000-0005-0000-0000-0000C1800000}"/>
    <cellStyle name="Saída 4 2 2 3 4 7" xfId="33334" xr:uid="{00000000-0005-0000-0000-0000C2800000}"/>
    <cellStyle name="Saída 4 2 2 3 4 8" xfId="37009" xr:uid="{00000000-0005-0000-0000-0000C3800000}"/>
    <cellStyle name="Saída 4 2 2 3 5" xfId="4588" xr:uid="{00000000-0005-0000-0000-0000C4800000}"/>
    <cellStyle name="Saída 4 2 2 3 5 2" xfId="13742" xr:uid="{00000000-0005-0000-0000-0000C5800000}"/>
    <cellStyle name="Saída 4 2 2 3 5 3" xfId="20740" xr:uid="{00000000-0005-0000-0000-0000C6800000}"/>
    <cellStyle name="Saída 4 2 2 3 5 4" xfId="27540" xr:uid="{00000000-0005-0000-0000-0000C7800000}"/>
    <cellStyle name="Saída 4 2 2 3 5 5" xfId="24199" xr:uid="{00000000-0005-0000-0000-0000C8800000}"/>
    <cellStyle name="Saída 4 2 2 3 5 6" xfId="26835" xr:uid="{00000000-0005-0000-0000-0000C9800000}"/>
    <cellStyle name="Saída 4 2 2 3 5 7" xfId="32225" xr:uid="{00000000-0005-0000-0000-0000CA800000}"/>
    <cellStyle name="Saída 4 2 2 3 5 8" xfId="35900" xr:uid="{00000000-0005-0000-0000-0000CB800000}"/>
    <cellStyle name="Saída 4 2 2 3 6" xfId="4838" xr:uid="{00000000-0005-0000-0000-0000CC800000}"/>
    <cellStyle name="Saída 4 2 2 3 6 2" xfId="13992" xr:uid="{00000000-0005-0000-0000-0000CD800000}"/>
    <cellStyle name="Saída 4 2 2 3 6 3" xfId="20990" xr:uid="{00000000-0005-0000-0000-0000CE800000}"/>
    <cellStyle name="Saída 4 2 2 3 6 4" xfId="27419" xr:uid="{00000000-0005-0000-0000-0000CF800000}"/>
    <cellStyle name="Saída 4 2 2 3 6 5" xfId="28170" xr:uid="{00000000-0005-0000-0000-0000D0800000}"/>
    <cellStyle name="Saída 4 2 2 3 6 6" xfId="25186" xr:uid="{00000000-0005-0000-0000-0000D1800000}"/>
    <cellStyle name="Saída 4 2 2 3 6 7" xfId="32109" xr:uid="{00000000-0005-0000-0000-0000D2800000}"/>
    <cellStyle name="Saída 4 2 2 3 6 8" xfId="35784" xr:uid="{00000000-0005-0000-0000-0000D3800000}"/>
    <cellStyle name="Saída 4 2 2 3 7" xfId="11276" xr:uid="{00000000-0005-0000-0000-0000D4800000}"/>
    <cellStyle name="Saída 4 2 2 3 8" xfId="9396" xr:uid="{00000000-0005-0000-0000-0000D5800000}"/>
    <cellStyle name="Saída 4 2 2 3 9" xfId="24600" xr:uid="{00000000-0005-0000-0000-0000D6800000}"/>
    <cellStyle name="Saída 4 2 2 4" xfId="2262" xr:uid="{00000000-0005-0000-0000-0000D7800000}"/>
    <cellStyle name="Saída 4 2 2 4 10" xfId="25059" xr:uid="{00000000-0005-0000-0000-0000D8800000}"/>
    <cellStyle name="Saída 4 2 2 4 11" xfId="30180" xr:uid="{00000000-0005-0000-0000-0000D9800000}"/>
    <cellStyle name="Saída 4 2 2 4 12" xfId="25772" xr:uid="{00000000-0005-0000-0000-0000DA800000}"/>
    <cellStyle name="Saída 4 2 2 4 13" xfId="31812" xr:uid="{00000000-0005-0000-0000-0000DB800000}"/>
    <cellStyle name="Saída 4 2 2 4 2" xfId="2662" xr:uid="{00000000-0005-0000-0000-0000DC800000}"/>
    <cellStyle name="Saída 4 2 2 4 2 2" xfId="11816" xr:uid="{00000000-0005-0000-0000-0000DD800000}"/>
    <cellStyle name="Saída 4 2 2 4 2 3" xfId="18819" xr:uid="{00000000-0005-0000-0000-0000DE800000}"/>
    <cellStyle name="Saída 4 2 2 4 2 4" xfId="22878" xr:uid="{00000000-0005-0000-0000-0000DF800000}"/>
    <cellStyle name="Saída 4 2 2 4 2 5" xfId="26294" xr:uid="{00000000-0005-0000-0000-0000E0800000}"/>
    <cellStyle name="Saída 4 2 2 4 2 6" xfId="25073" xr:uid="{00000000-0005-0000-0000-0000E1800000}"/>
    <cellStyle name="Saída 4 2 2 4 2 7" xfId="30887" xr:uid="{00000000-0005-0000-0000-0000E2800000}"/>
    <cellStyle name="Saída 4 2 2 4 2 8" xfId="34823" xr:uid="{00000000-0005-0000-0000-0000E3800000}"/>
    <cellStyle name="Saída 4 2 2 4 3" xfId="3944" xr:uid="{00000000-0005-0000-0000-0000E4800000}"/>
    <cellStyle name="Saída 4 2 2 4 3 2" xfId="13098" xr:uid="{00000000-0005-0000-0000-0000E5800000}"/>
    <cellStyle name="Saída 4 2 2 4 3 3" xfId="20096" xr:uid="{00000000-0005-0000-0000-0000E6800000}"/>
    <cellStyle name="Saída 4 2 2 4 3 4" xfId="27858" xr:uid="{00000000-0005-0000-0000-0000E7800000}"/>
    <cellStyle name="Saída 4 2 2 4 3 5" xfId="28135" xr:uid="{00000000-0005-0000-0000-0000E8800000}"/>
    <cellStyle name="Saída 4 2 2 4 3 6" xfId="26474" xr:uid="{00000000-0005-0000-0000-0000E9800000}"/>
    <cellStyle name="Saída 4 2 2 4 3 7" xfId="27686" xr:uid="{00000000-0005-0000-0000-0000EA800000}"/>
    <cellStyle name="Saída 4 2 2 4 3 8" xfId="25718" xr:uid="{00000000-0005-0000-0000-0000EB800000}"/>
    <cellStyle name="Saída 4 2 2 4 4" xfId="4382" xr:uid="{00000000-0005-0000-0000-0000EC800000}"/>
    <cellStyle name="Saída 4 2 2 4 4 2" xfId="13536" xr:uid="{00000000-0005-0000-0000-0000ED800000}"/>
    <cellStyle name="Saída 4 2 2 4 4 3" xfId="20534" xr:uid="{00000000-0005-0000-0000-0000EE800000}"/>
    <cellStyle name="Saída 4 2 2 4 4 4" xfId="27641" xr:uid="{00000000-0005-0000-0000-0000EF800000}"/>
    <cellStyle name="Saída 4 2 2 4 4 5" xfId="25034" xr:uid="{00000000-0005-0000-0000-0000F0800000}"/>
    <cellStyle name="Saída 4 2 2 4 4 6" xfId="22865" xr:uid="{00000000-0005-0000-0000-0000F1800000}"/>
    <cellStyle name="Saída 4 2 2 4 4 7" xfId="31858" xr:uid="{00000000-0005-0000-0000-0000F2800000}"/>
    <cellStyle name="Saída 4 2 2 4 4 8" xfId="35512" xr:uid="{00000000-0005-0000-0000-0000F3800000}"/>
    <cellStyle name="Saída 4 2 2 4 5" xfId="4636" xr:uid="{00000000-0005-0000-0000-0000F4800000}"/>
    <cellStyle name="Saída 4 2 2 4 5 2" xfId="13790" xr:uid="{00000000-0005-0000-0000-0000F5800000}"/>
    <cellStyle name="Saída 4 2 2 4 5 3" xfId="20788" xr:uid="{00000000-0005-0000-0000-0000F6800000}"/>
    <cellStyle name="Saída 4 2 2 4 5 4" xfId="18365" xr:uid="{00000000-0005-0000-0000-0000F7800000}"/>
    <cellStyle name="Saída 4 2 2 4 5 5" xfId="29259" xr:uid="{00000000-0005-0000-0000-0000F8800000}"/>
    <cellStyle name="Saída 4 2 2 4 5 6" xfId="22868" xr:uid="{00000000-0005-0000-0000-0000F9800000}"/>
    <cellStyle name="Saída 4 2 2 4 5 7" xfId="32203" xr:uid="{00000000-0005-0000-0000-0000FA800000}"/>
    <cellStyle name="Saída 4 2 2 4 5 8" xfId="35878" xr:uid="{00000000-0005-0000-0000-0000FB800000}"/>
    <cellStyle name="Saída 4 2 2 4 6" xfId="4882" xr:uid="{00000000-0005-0000-0000-0000FC800000}"/>
    <cellStyle name="Saída 4 2 2 4 6 2" xfId="14036" xr:uid="{00000000-0005-0000-0000-0000FD800000}"/>
    <cellStyle name="Saída 4 2 2 4 6 3" xfId="21034" xr:uid="{00000000-0005-0000-0000-0000FE800000}"/>
    <cellStyle name="Saída 4 2 2 4 6 4" xfId="27398" xr:uid="{00000000-0005-0000-0000-0000FF800000}"/>
    <cellStyle name="Saída 4 2 2 4 6 5" xfId="29491" xr:uid="{00000000-0005-0000-0000-000000810000}"/>
    <cellStyle name="Saída 4 2 2 4 6 6" xfId="31928" xr:uid="{00000000-0005-0000-0000-000001810000}"/>
    <cellStyle name="Saída 4 2 2 4 6 7" xfId="35606" xr:uid="{00000000-0005-0000-0000-000002810000}"/>
    <cellStyle name="Saída 4 2 2 4 6 8" xfId="38517" xr:uid="{00000000-0005-0000-0000-000003810000}"/>
    <cellStyle name="Saída 4 2 2 4 7" xfId="11416" xr:uid="{00000000-0005-0000-0000-000004810000}"/>
    <cellStyle name="Saída 4 2 2 4 8" xfId="18419" xr:uid="{00000000-0005-0000-0000-000005810000}"/>
    <cellStyle name="Saída 4 2 2 4 9" xfId="19404" xr:uid="{00000000-0005-0000-0000-000006810000}"/>
    <cellStyle name="Saída 4 2 2 5" xfId="1669" xr:uid="{00000000-0005-0000-0000-000007810000}"/>
    <cellStyle name="Saída 4 2 2 5 10" xfId="25971" xr:uid="{00000000-0005-0000-0000-000008810000}"/>
    <cellStyle name="Saída 4 2 2 5 11" xfId="30991" xr:uid="{00000000-0005-0000-0000-000009810000}"/>
    <cellStyle name="Saída 4 2 2 5 12" xfId="27288" xr:uid="{00000000-0005-0000-0000-00000A810000}"/>
    <cellStyle name="Saída 4 2 2 5 13" xfId="33476" xr:uid="{00000000-0005-0000-0000-00000B810000}"/>
    <cellStyle name="Saída 4 2 2 5 2" xfId="2497" xr:uid="{00000000-0005-0000-0000-00000C810000}"/>
    <cellStyle name="Saída 4 2 2 5 2 2" xfId="11651" xr:uid="{00000000-0005-0000-0000-00000D810000}"/>
    <cellStyle name="Saída 4 2 2 5 2 3" xfId="18654" xr:uid="{00000000-0005-0000-0000-00000E810000}"/>
    <cellStyle name="Saída 4 2 2 5 2 4" xfId="23353" xr:uid="{00000000-0005-0000-0000-00000F810000}"/>
    <cellStyle name="Saída 4 2 2 5 2 5" xfId="23328" xr:uid="{00000000-0005-0000-0000-000010810000}"/>
    <cellStyle name="Saída 4 2 2 5 2 6" xfId="25662" xr:uid="{00000000-0005-0000-0000-000011810000}"/>
    <cellStyle name="Saída 4 2 2 5 2 7" xfId="29635" xr:uid="{00000000-0005-0000-0000-000012810000}"/>
    <cellStyle name="Saída 4 2 2 5 2 8" xfId="29671" xr:uid="{00000000-0005-0000-0000-000013810000}"/>
    <cellStyle name="Saída 4 2 2 5 3" xfId="3646" xr:uid="{00000000-0005-0000-0000-000014810000}"/>
    <cellStyle name="Saída 4 2 2 5 3 2" xfId="12800" xr:uid="{00000000-0005-0000-0000-000015810000}"/>
    <cellStyle name="Saída 4 2 2 5 3 3" xfId="19799" xr:uid="{00000000-0005-0000-0000-000016810000}"/>
    <cellStyle name="Saída 4 2 2 5 3 4" xfId="28006" xr:uid="{00000000-0005-0000-0000-000017810000}"/>
    <cellStyle name="Saída 4 2 2 5 3 5" xfId="26554" xr:uid="{00000000-0005-0000-0000-000018810000}"/>
    <cellStyle name="Saída 4 2 2 5 3 6" xfId="25894" xr:uid="{00000000-0005-0000-0000-000019810000}"/>
    <cellStyle name="Saída 4 2 2 5 3 7" xfId="28805" xr:uid="{00000000-0005-0000-0000-00001A810000}"/>
    <cellStyle name="Saída 4 2 2 5 3 8" xfId="22609" xr:uid="{00000000-0005-0000-0000-00001B810000}"/>
    <cellStyle name="Saída 4 2 2 5 4" xfId="4156" xr:uid="{00000000-0005-0000-0000-00001C810000}"/>
    <cellStyle name="Saída 4 2 2 5 4 2" xfId="13310" xr:uid="{00000000-0005-0000-0000-00001D810000}"/>
    <cellStyle name="Saída 4 2 2 5 4 3" xfId="20308" xr:uid="{00000000-0005-0000-0000-00001E810000}"/>
    <cellStyle name="Saída 4 2 2 5 4 4" xfId="27754" xr:uid="{00000000-0005-0000-0000-00001F810000}"/>
    <cellStyle name="Saída 4 2 2 5 4 5" xfId="26666" xr:uid="{00000000-0005-0000-0000-000020810000}"/>
    <cellStyle name="Saída 4 2 2 5 4 6" xfId="21362" xr:uid="{00000000-0005-0000-0000-000021810000}"/>
    <cellStyle name="Saída 4 2 2 5 4 7" xfId="25952" xr:uid="{00000000-0005-0000-0000-000022810000}"/>
    <cellStyle name="Saída 4 2 2 5 4 8" xfId="31293" xr:uid="{00000000-0005-0000-0000-000023810000}"/>
    <cellStyle name="Saída 4 2 2 5 5" xfId="3165" xr:uid="{00000000-0005-0000-0000-000024810000}"/>
    <cellStyle name="Saída 4 2 2 5 5 2" xfId="12319" xr:uid="{00000000-0005-0000-0000-000025810000}"/>
    <cellStyle name="Saída 4 2 2 5 5 3" xfId="19322" xr:uid="{00000000-0005-0000-0000-000026810000}"/>
    <cellStyle name="Saída 4 2 2 5 5 4" xfId="22955" xr:uid="{00000000-0005-0000-0000-000027810000}"/>
    <cellStyle name="Saída 4 2 2 5 5 5" xfId="10856" xr:uid="{00000000-0005-0000-0000-000028810000}"/>
    <cellStyle name="Saída 4 2 2 5 5 6" xfId="29758" xr:uid="{00000000-0005-0000-0000-000029810000}"/>
    <cellStyle name="Saída 4 2 2 5 5 7" xfId="33734" xr:uid="{00000000-0005-0000-0000-00002A810000}"/>
    <cellStyle name="Saída 4 2 2 5 5 8" xfId="37296" xr:uid="{00000000-0005-0000-0000-00002B810000}"/>
    <cellStyle name="Saída 4 2 2 5 6" xfId="2857" xr:uid="{00000000-0005-0000-0000-00002C810000}"/>
    <cellStyle name="Saída 4 2 2 5 6 2" xfId="12011" xr:uid="{00000000-0005-0000-0000-00002D810000}"/>
    <cellStyle name="Saída 4 2 2 5 6 3" xfId="19014" xr:uid="{00000000-0005-0000-0000-00002E810000}"/>
    <cellStyle name="Saída 4 2 2 5 6 4" xfId="17746" xr:uid="{00000000-0005-0000-0000-00002F810000}"/>
    <cellStyle name="Saída 4 2 2 5 6 5" xfId="26363" xr:uid="{00000000-0005-0000-0000-000030810000}"/>
    <cellStyle name="Saída 4 2 2 5 6 6" xfId="24147" xr:uid="{00000000-0005-0000-0000-000031810000}"/>
    <cellStyle name="Saída 4 2 2 5 6 7" xfId="33882" xr:uid="{00000000-0005-0000-0000-000032810000}"/>
    <cellStyle name="Saída 4 2 2 5 6 8" xfId="37444" xr:uid="{00000000-0005-0000-0000-000033810000}"/>
    <cellStyle name="Saída 4 2 2 5 7" xfId="10823" xr:uid="{00000000-0005-0000-0000-000034810000}"/>
    <cellStyle name="Saída 4 2 2 5 8" xfId="9748" xr:uid="{00000000-0005-0000-0000-000035810000}"/>
    <cellStyle name="Saída 4 2 2 5 9" xfId="24480" xr:uid="{00000000-0005-0000-0000-000036810000}"/>
    <cellStyle name="Saída 4 2 2 6" xfId="1657" xr:uid="{00000000-0005-0000-0000-000037810000}"/>
    <cellStyle name="Saída 4 2 2 6 10" xfId="23323" xr:uid="{00000000-0005-0000-0000-000038810000}"/>
    <cellStyle name="Saída 4 2 2 6 11" xfId="31374" xr:uid="{00000000-0005-0000-0000-000039810000}"/>
    <cellStyle name="Saída 4 2 2 6 12" xfId="35135" xr:uid="{00000000-0005-0000-0000-00003A810000}"/>
    <cellStyle name="Saída 4 2 2 6 2" xfId="3572" xr:uid="{00000000-0005-0000-0000-00003B810000}"/>
    <cellStyle name="Saída 4 2 2 6 2 2" xfId="12726" xr:uid="{00000000-0005-0000-0000-00003C810000}"/>
    <cellStyle name="Saída 4 2 2 6 2 3" xfId="19727" xr:uid="{00000000-0005-0000-0000-00003D810000}"/>
    <cellStyle name="Saída 4 2 2 6 2 4" xfId="24725" xr:uid="{00000000-0005-0000-0000-00003E810000}"/>
    <cellStyle name="Saída 4 2 2 6 2 5" xfId="28119" xr:uid="{00000000-0005-0000-0000-00003F810000}"/>
    <cellStyle name="Saída 4 2 2 6 2 6" xfId="29595" xr:uid="{00000000-0005-0000-0000-000040810000}"/>
    <cellStyle name="Saída 4 2 2 6 2 7" xfId="31623" xr:uid="{00000000-0005-0000-0000-000041810000}"/>
    <cellStyle name="Saída 4 2 2 6 2 8" xfId="35303" xr:uid="{00000000-0005-0000-0000-000042810000}"/>
    <cellStyle name="Saída 4 2 2 6 3" xfId="4132" xr:uid="{00000000-0005-0000-0000-000043810000}"/>
    <cellStyle name="Saída 4 2 2 6 3 2" xfId="13286" xr:uid="{00000000-0005-0000-0000-000044810000}"/>
    <cellStyle name="Saída 4 2 2 6 3 3" xfId="20284" xr:uid="{00000000-0005-0000-0000-000045810000}"/>
    <cellStyle name="Saída 4 2 2 6 3 4" xfId="27766" xr:uid="{00000000-0005-0000-0000-000046810000}"/>
    <cellStyle name="Saída 4 2 2 6 3 5" xfId="28563" xr:uid="{00000000-0005-0000-0000-000047810000}"/>
    <cellStyle name="Saída 4 2 2 6 3 6" xfId="25603" xr:uid="{00000000-0005-0000-0000-000048810000}"/>
    <cellStyle name="Saída 4 2 2 6 3 7" xfId="25317" xr:uid="{00000000-0005-0000-0000-000049810000}"/>
    <cellStyle name="Saída 4 2 2 6 3 8" xfId="26487" xr:uid="{00000000-0005-0000-0000-00004A810000}"/>
    <cellStyle name="Saída 4 2 2 6 4" xfId="4214" xr:uid="{00000000-0005-0000-0000-00004B810000}"/>
    <cellStyle name="Saída 4 2 2 6 4 2" xfId="13368" xr:uid="{00000000-0005-0000-0000-00004C810000}"/>
    <cellStyle name="Saída 4 2 2 6 4 3" xfId="20366" xr:uid="{00000000-0005-0000-0000-00004D810000}"/>
    <cellStyle name="Saída 4 2 2 6 4 4" xfId="27725" xr:uid="{00000000-0005-0000-0000-00004E810000}"/>
    <cellStyle name="Saída 4 2 2 6 4 5" xfId="28837" xr:uid="{00000000-0005-0000-0000-00004F810000}"/>
    <cellStyle name="Saída 4 2 2 6 4 6" xfId="28028" xr:uid="{00000000-0005-0000-0000-000050810000}"/>
    <cellStyle name="Saída 4 2 2 6 4 7" xfId="29697" xr:uid="{00000000-0005-0000-0000-000051810000}"/>
    <cellStyle name="Saída 4 2 2 6 4 8" xfId="33675" xr:uid="{00000000-0005-0000-0000-000052810000}"/>
    <cellStyle name="Saída 4 2 2 6 5" xfId="3124" xr:uid="{00000000-0005-0000-0000-000053810000}"/>
    <cellStyle name="Saída 4 2 2 6 5 2" xfId="12278" xr:uid="{00000000-0005-0000-0000-000054810000}"/>
    <cellStyle name="Saída 4 2 2 6 5 3" xfId="19281" xr:uid="{00000000-0005-0000-0000-000055810000}"/>
    <cellStyle name="Saída 4 2 2 6 5 4" xfId="28261" xr:uid="{00000000-0005-0000-0000-000056810000}"/>
    <cellStyle name="Saída 4 2 2 6 5 5" xfId="20060" xr:uid="{00000000-0005-0000-0000-000057810000}"/>
    <cellStyle name="Saída 4 2 2 6 5 6" xfId="9235" xr:uid="{00000000-0005-0000-0000-000058810000}"/>
    <cellStyle name="Saída 4 2 2 6 5 7" xfId="33755" xr:uid="{00000000-0005-0000-0000-000059810000}"/>
    <cellStyle name="Saída 4 2 2 6 5 8" xfId="37317" xr:uid="{00000000-0005-0000-0000-00005A810000}"/>
    <cellStyle name="Saída 4 2 2 6 6" xfId="10811" xr:uid="{00000000-0005-0000-0000-00005B810000}"/>
    <cellStyle name="Saída 4 2 2 6 7" xfId="9271" xr:uid="{00000000-0005-0000-0000-00005C810000}"/>
    <cellStyle name="Saída 4 2 2 6 8" xfId="24475" xr:uid="{00000000-0005-0000-0000-00005D810000}"/>
    <cellStyle name="Saída 4 2 2 6 9" xfId="29063" xr:uid="{00000000-0005-0000-0000-00005E810000}"/>
    <cellStyle name="Saída 4 2 2 7" xfId="2485" xr:uid="{00000000-0005-0000-0000-00005F810000}"/>
    <cellStyle name="Saída 4 2 2 7 2" xfId="11639" xr:uid="{00000000-0005-0000-0000-000060810000}"/>
    <cellStyle name="Saída 4 2 2 7 3" xfId="18642" xr:uid="{00000000-0005-0000-0000-000061810000}"/>
    <cellStyle name="Saída 4 2 2 7 4" xfId="25425" xr:uid="{00000000-0005-0000-0000-000062810000}"/>
    <cellStyle name="Saída 4 2 2 7 5" xfId="9467" xr:uid="{00000000-0005-0000-0000-000063810000}"/>
    <cellStyle name="Saída 4 2 2 7 6" xfId="30089" xr:uid="{00000000-0005-0000-0000-000064810000}"/>
    <cellStyle name="Saída 4 2 2 7 7" xfId="31496" xr:uid="{00000000-0005-0000-0000-000065810000}"/>
    <cellStyle name="Saída 4 2 2 7 8" xfId="35206" xr:uid="{00000000-0005-0000-0000-000066810000}"/>
    <cellStyle name="Saída 4 2 2 8" xfId="3089" xr:uid="{00000000-0005-0000-0000-000067810000}"/>
    <cellStyle name="Saída 4 2 2 8 2" xfId="12243" xr:uid="{00000000-0005-0000-0000-000068810000}"/>
    <cellStyle name="Saída 4 2 2 8 3" xfId="19246" xr:uid="{00000000-0005-0000-0000-000069810000}"/>
    <cellStyle name="Saída 4 2 2 8 4" xfId="24231" xr:uid="{00000000-0005-0000-0000-00006A810000}"/>
    <cellStyle name="Saída 4 2 2 8 5" xfId="24549" xr:uid="{00000000-0005-0000-0000-00006B810000}"/>
    <cellStyle name="Saída 4 2 2 8 6" xfId="29794" xr:uid="{00000000-0005-0000-0000-00006C810000}"/>
    <cellStyle name="Saída 4 2 2 8 7" xfId="31117" xr:uid="{00000000-0005-0000-0000-00006D810000}"/>
    <cellStyle name="Saída 4 2 2 8 8" xfId="35003" xr:uid="{00000000-0005-0000-0000-00006E810000}"/>
    <cellStyle name="Saída 4 2 2 9" xfId="3016" xr:uid="{00000000-0005-0000-0000-00006F810000}"/>
    <cellStyle name="Saída 4 2 2 9 2" xfId="12170" xr:uid="{00000000-0005-0000-0000-000070810000}"/>
    <cellStyle name="Saída 4 2 2 9 3" xfId="19173" xr:uid="{00000000-0005-0000-0000-000071810000}"/>
    <cellStyle name="Saída 4 2 2 9 4" xfId="24227" xr:uid="{00000000-0005-0000-0000-000072810000}"/>
    <cellStyle name="Saída 4 2 2 9 5" xfId="18021" xr:uid="{00000000-0005-0000-0000-000073810000}"/>
    <cellStyle name="Saída 4 2 2 9 6" xfId="29827" xr:uid="{00000000-0005-0000-0000-000074810000}"/>
    <cellStyle name="Saída 4 2 2 9 7" xfId="33780" xr:uid="{00000000-0005-0000-0000-000075810000}"/>
    <cellStyle name="Saída 4 2 2 9 8" xfId="37342" xr:uid="{00000000-0005-0000-0000-000076810000}"/>
    <cellStyle name="Saída 4 2 3" xfId="2291" xr:uid="{00000000-0005-0000-0000-000077810000}"/>
    <cellStyle name="Saída 4 2 3 10" xfId="26111" xr:uid="{00000000-0005-0000-0000-000078810000}"/>
    <cellStyle name="Saída 4 2 3 11" xfId="30185" xr:uid="{00000000-0005-0000-0000-000079810000}"/>
    <cellStyle name="Saída 4 2 3 12" xfId="34144" xr:uid="{00000000-0005-0000-0000-00007A810000}"/>
    <cellStyle name="Saída 4 2 3 13" xfId="37706" xr:uid="{00000000-0005-0000-0000-00007B810000}"/>
    <cellStyle name="Saída 4 2 3 2" xfId="2691" xr:uid="{00000000-0005-0000-0000-00007C810000}"/>
    <cellStyle name="Saída 4 2 3 2 2" xfId="11845" xr:uid="{00000000-0005-0000-0000-00007D810000}"/>
    <cellStyle name="Saída 4 2 3 2 3" xfId="18848" xr:uid="{00000000-0005-0000-0000-00007E810000}"/>
    <cellStyle name="Saída 4 2 3 2 4" xfId="17546" xr:uid="{00000000-0005-0000-0000-00007F810000}"/>
    <cellStyle name="Saída 4 2 3 2 5" xfId="23037" xr:uid="{00000000-0005-0000-0000-000080810000}"/>
    <cellStyle name="Saída 4 2 3 2 6" xfId="29988" xr:uid="{00000000-0005-0000-0000-000081810000}"/>
    <cellStyle name="Saída 4 2 3 2 7" xfId="33964" xr:uid="{00000000-0005-0000-0000-000082810000}"/>
    <cellStyle name="Saída 4 2 3 2 8" xfId="37526" xr:uid="{00000000-0005-0000-0000-000083810000}"/>
    <cellStyle name="Saída 4 2 3 3" xfId="3973" xr:uid="{00000000-0005-0000-0000-000084810000}"/>
    <cellStyle name="Saída 4 2 3 3 2" xfId="13127" xr:uid="{00000000-0005-0000-0000-000085810000}"/>
    <cellStyle name="Saída 4 2 3 3 3" xfId="20125" xr:uid="{00000000-0005-0000-0000-000086810000}"/>
    <cellStyle name="Saída 4 2 3 3 4" xfId="27844" xr:uid="{00000000-0005-0000-0000-000087810000}"/>
    <cellStyle name="Saída 4 2 3 3 5" xfId="19629" xr:uid="{00000000-0005-0000-0000-000088810000}"/>
    <cellStyle name="Saída 4 2 3 3 6" xfId="25616" xr:uid="{00000000-0005-0000-0000-000089810000}"/>
    <cellStyle name="Saída 4 2 3 3 7" xfId="31667" xr:uid="{00000000-0005-0000-0000-00008A810000}"/>
    <cellStyle name="Saída 4 2 3 3 8" xfId="35347" xr:uid="{00000000-0005-0000-0000-00008B810000}"/>
    <cellStyle name="Saída 4 2 3 4" xfId="4411" xr:uid="{00000000-0005-0000-0000-00008C810000}"/>
    <cellStyle name="Saída 4 2 3 4 2" xfId="13565" xr:uid="{00000000-0005-0000-0000-00008D810000}"/>
    <cellStyle name="Saída 4 2 3 4 3" xfId="20563" xr:uid="{00000000-0005-0000-0000-00008E810000}"/>
    <cellStyle name="Saída 4 2 3 4 4" xfId="27630" xr:uid="{00000000-0005-0000-0000-00008F810000}"/>
    <cellStyle name="Saída 4 2 3 4 5" xfId="17296" xr:uid="{00000000-0005-0000-0000-000090810000}"/>
    <cellStyle name="Saída 4 2 3 4 6" xfId="24122" xr:uid="{00000000-0005-0000-0000-000091810000}"/>
    <cellStyle name="Saída 4 2 3 4 7" xfId="29038" xr:uid="{00000000-0005-0000-0000-000092810000}"/>
    <cellStyle name="Saída 4 2 3 4 8" xfId="31034" xr:uid="{00000000-0005-0000-0000-000093810000}"/>
    <cellStyle name="Saída 4 2 3 5" xfId="4665" xr:uid="{00000000-0005-0000-0000-000094810000}"/>
    <cellStyle name="Saída 4 2 3 5 2" xfId="13819" xr:uid="{00000000-0005-0000-0000-000095810000}"/>
    <cellStyle name="Saída 4 2 3 5 3" xfId="20817" xr:uid="{00000000-0005-0000-0000-000096810000}"/>
    <cellStyle name="Saída 4 2 3 5 4" xfId="27504" xr:uid="{00000000-0005-0000-0000-000097810000}"/>
    <cellStyle name="Saída 4 2 3 5 5" xfId="17243" xr:uid="{00000000-0005-0000-0000-000098810000}"/>
    <cellStyle name="Saída 4 2 3 5 6" xfId="24334" xr:uid="{00000000-0005-0000-0000-000099810000}"/>
    <cellStyle name="Saída 4 2 3 5 7" xfId="31784" xr:uid="{00000000-0005-0000-0000-00009A810000}"/>
    <cellStyle name="Saída 4 2 3 5 8" xfId="35464" xr:uid="{00000000-0005-0000-0000-00009B810000}"/>
    <cellStyle name="Saída 4 2 3 6" xfId="4911" xr:uid="{00000000-0005-0000-0000-00009C810000}"/>
    <cellStyle name="Saída 4 2 3 6 2" xfId="14065" xr:uid="{00000000-0005-0000-0000-00009D810000}"/>
    <cellStyle name="Saída 4 2 3 6 3" xfId="21063" xr:uid="{00000000-0005-0000-0000-00009E810000}"/>
    <cellStyle name="Saída 4 2 3 6 4" xfId="27383" xr:uid="{00000000-0005-0000-0000-00009F810000}"/>
    <cellStyle name="Saída 4 2 3 6 5" xfId="29291" xr:uid="{00000000-0005-0000-0000-0000A0810000}"/>
    <cellStyle name="Saída 4 2 3 6 6" xfId="31957" xr:uid="{00000000-0005-0000-0000-0000A1810000}"/>
    <cellStyle name="Saída 4 2 3 6 7" xfId="35635" xr:uid="{00000000-0005-0000-0000-0000A2810000}"/>
    <cellStyle name="Saída 4 2 3 6 8" xfId="38546" xr:uid="{00000000-0005-0000-0000-0000A3810000}"/>
    <cellStyle name="Saída 4 2 3 7" xfId="11445" xr:uid="{00000000-0005-0000-0000-0000A4810000}"/>
    <cellStyle name="Saída 4 2 3 8" xfId="18448" xr:uid="{00000000-0005-0000-0000-0000A5810000}"/>
    <cellStyle name="Saída 4 2 3 9" xfId="18371" xr:uid="{00000000-0005-0000-0000-0000A6810000}"/>
    <cellStyle name="Saída 4 2 4" xfId="1808" xr:uid="{00000000-0005-0000-0000-0000A7810000}"/>
    <cellStyle name="Saída 4 2 4 10" xfId="17886" xr:uid="{00000000-0005-0000-0000-0000A8810000}"/>
    <cellStyle name="Saída 4 2 4 11" xfId="30930" xr:uid="{00000000-0005-0000-0000-0000A9810000}"/>
    <cellStyle name="Saída 4 2 4 12" xfId="25697" xr:uid="{00000000-0005-0000-0000-0000AA810000}"/>
    <cellStyle name="Saída 4 2 4 13" xfId="34791" xr:uid="{00000000-0005-0000-0000-0000AB810000}"/>
    <cellStyle name="Saída 4 2 4 2" xfId="2552" xr:uid="{00000000-0005-0000-0000-0000AC810000}"/>
    <cellStyle name="Saída 4 2 4 2 2" xfId="11706" xr:uid="{00000000-0005-0000-0000-0000AD810000}"/>
    <cellStyle name="Saída 4 2 4 2 3" xfId="18709" xr:uid="{00000000-0005-0000-0000-0000AE810000}"/>
    <cellStyle name="Saída 4 2 4 2 4" xfId="9309" xr:uid="{00000000-0005-0000-0000-0000AF810000}"/>
    <cellStyle name="Saída 4 2 4 2 5" xfId="26245" xr:uid="{00000000-0005-0000-0000-0000B0810000}"/>
    <cellStyle name="Saída 4 2 4 2 6" xfId="30056" xr:uid="{00000000-0005-0000-0000-0000B1810000}"/>
    <cellStyle name="Saída 4 2 4 2 7" xfId="34032" xr:uid="{00000000-0005-0000-0000-0000B2810000}"/>
    <cellStyle name="Saída 4 2 4 2 8" xfId="37594" xr:uid="{00000000-0005-0000-0000-0000B3810000}"/>
    <cellStyle name="Saída 4 2 4 3" xfId="3726" xr:uid="{00000000-0005-0000-0000-0000B4810000}"/>
    <cellStyle name="Saída 4 2 4 3 2" xfId="12880" xr:uid="{00000000-0005-0000-0000-0000B5810000}"/>
    <cellStyle name="Saída 4 2 4 3 3" xfId="19879" xr:uid="{00000000-0005-0000-0000-0000B6810000}"/>
    <cellStyle name="Saída 4 2 4 3 4" xfId="17647" xr:uid="{00000000-0005-0000-0000-0000B7810000}"/>
    <cellStyle name="Saída 4 2 4 3 5" xfId="17136" xr:uid="{00000000-0005-0000-0000-0000B8810000}"/>
    <cellStyle name="Saída 4 2 4 3 6" xfId="29378" xr:uid="{00000000-0005-0000-0000-0000B9810000}"/>
    <cellStyle name="Saída 4 2 4 3 7" xfId="33551" xr:uid="{00000000-0005-0000-0000-0000BA810000}"/>
    <cellStyle name="Saída 4 2 4 3 8" xfId="37219" xr:uid="{00000000-0005-0000-0000-0000BB810000}"/>
    <cellStyle name="Saída 4 2 4 4" xfId="4230" xr:uid="{00000000-0005-0000-0000-0000BC810000}"/>
    <cellStyle name="Saída 4 2 4 4 2" xfId="13384" xr:uid="{00000000-0005-0000-0000-0000BD810000}"/>
    <cellStyle name="Saída 4 2 4 4 3" xfId="20382" xr:uid="{00000000-0005-0000-0000-0000BE810000}"/>
    <cellStyle name="Saída 4 2 4 4 4" xfId="27717" xr:uid="{00000000-0005-0000-0000-0000BF810000}"/>
    <cellStyle name="Saída 4 2 4 4 5" xfId="24085" xr:uid="{00000000-0005-0000-0000-0000C0810000}"/>
    <cellStyle name="Saída 4 2 4 4 6" xfId="24841" xr:uid="{00000000-0005-0000-0000-0000C1810000}"/>
    <cellStyle name="Saída 4 2 4 4 7" xfId="33356" xr:uid="{00000000-0005-0000-0000-0000C2810000}"/>
    <cellStyle name="Saída 4 2 4 4 8" xfId="37031" xr:uid="{00000000-0005-0000-0000-0000C3810000}"/>
    <cellStyle name="Saída 4 2 4 5" xfId="2958" xr:uid="{00000000-0005-0000-0000-0000C4810000}"/>
    <cellStyle name="Saída 4 2 4 5 2" xfId="12112" xr:uid="{00000000-0005-0000-0000-0000C5810000}"/>
    <cellStyle name="Saída 4 2 4 5 3" xfId="19115" xr:uid="{00000000-0005-0000-0000-0000C6810000}"/>
    <cellStyle name="Saída 4 2 4 5 4" xfId="24671" xr:uid="{00000000-0005-0000-0000-0000C7810000}"/>
    <cellStyle name="Saída 4 2 4 5 5" xfId="11280" xr:uid="{00000000-0005-0000-0000-0000C8810000}"/>
    <cellStyle name="Saída 4 2 4 5 6" xfId="9459" xr:uid="{00000000-0005-0000-0000-0000C9810000}"/>
    <cellStyle name="Saída 4 2 4 5 7" xfId="31557" xr:uid="{00000000-0005-0000-0000-0000CA810000}"/>
    <cellStyle name="Saída 4 2 4 5 8" xfId="35266" xr:uid="{00000000-0005-0000-0000-0000CB810000}"/>
    <cellStyle name="Saída 4 2 4 6" xfId="4254" xr:uid="{00000000-0005-0000-0000-0000CC810000}"/>
    <cellStyle name="Saída 4 2 4 6 2" xfId="13408" xr:uid="{00000000-0005-0000-0000-0000CD810000}"/>
    <cellStyle name="Saída 4 2 4 6 3" xfId="20406" xr:uid="{00000000-0005-0000-0000-0000CE810000}"/>
    <cellStyle name="Saída 4 2 4 6 4" xfId="27705" xr:uid="{00000000-0005-0000-0000-0000CF810000}"/>
    <cellStyle name="Saída 4 2 4 6 5" xfId="17044" xr:uid="{00000000-0005-0000-0000-0000D0810000}"/>
    <cellStyle name="Saída 4 2 4 6 6" xfId="22799" xr:uid="{00000000-0005-0000-0000-0000D1810000}"/>
    <cellStyle name="Saída 4 2 4 6 7" xfId="26493" xr:uid="{00000000-0005-0000-0000-0000D2810000}"/>
    <cellStyle name="Saída 4 2 4 6 8" xfId="33677" xr:uid="{00000000-0005-0000-0000-0000D3810000}"/>
    <cellStyle name="Saída 4 2 4 7" xfId="10962" xr:uid="{00000000-0005-0000-0000-0000D4810000}"/>
    <cellStyle name="Saída 4 2 4 8" xfId="15552" xr:uid="{00000000-0005-0000-0000-0000D5810000}"/>
    <cellStyle name="Saída 4 2 4 9" xfId="28598" xr:uid="{00000000-0005-0000-0000-0000D6810000}"/>
    <cellStyle name="Saída 4 2 5" xfId="2095" xr:uid="{00000000-0005-0000-0000-0000D7810000}"/>
    <cellStyle name="Saída 4 2 5 10" xfId="17763" xr:uid="{00000000-0005-0000-0000-0000D8810000}"/>
    <cellStyle name="Saída 4 2 5 11" xfId="30838" xr:uid="{00000000-0005-0000-0000-0000D9810000}"/>
    <cellStyle name="Saída 4 2 5 12" xfId="34782" xr:uid="{00000000-0005-0000-0000-0000DA810000}"/>
    <cellStyle name="Saída 4 2 5 13" xfId="38334" xr:uid="{00000000-0005-0000-0000-0000DB810000}"/>
    <cellStyle name="Saída 4 2 5 2" xfId="2595" xr:uid="{00000000-0005-0000-0000-0000DC810000}"/>
    <cellStyle name="Saída 4 2 5 2 2" xfId="11749" xr:uid="{00000000-0005-0000-0000-0000DD810000}"/>
    <cellStyle name="Saída 4 2 5 2 3" xfId="18752" xr:uid="{00000000-0005-0000-0000-0000DE810000}"/>
    <cellStyle name="Saída 4 2 5 2 4" xfId="25247" xr:uid="{00000000-0005-0000-0000-0000DF810000}"/>
    <cellStyle name="Saída 4 2 5 2 5" xfId="26266" xr:uid="{00000000-0005-0000-0000-0000E0810000}"/>
    <cellStyle name="Saída 4 2 5 2 6" xfId="25072" xr:uid="{00000000-0005-0000-0000-0000E1810000}"/>
    <cellStyle name="Saída 4 2 5 2 7" xfId="31509" xr:uid="{00000000-0005-0000-0000-0000E2810000}"/>
    <cellStyle name="Saída 4 2 5 2 8" xfId="35219" xr:uid="{00000000-0005-0000-0000-0000E3810000}"/>
    <cellStyle name="Saída 4 2 5 3" xfId="3842" xr:uid="{00000000-0005-0000-0000-0000E4810000}"/>
    <cellStyle name="Saída 4 2 5 3 2" xfId="12996" xr:uid="{00000000-0005-0000-0000-0000E5810000}"/>
    <cellStyle name="Saída 4 2 5 3 3" xfId="19995" xr:uid="{00000000-0005-0000-0000-0000E6810000}"/>
    <cellStyle name="Saída 4 2 5 3 4" xfId="27909" xr:uid="{00000000-0005-0000-0000-0000E7810000}"/>
    <cellStyle name="Saída 4 2 5 3 5" xfId="23380" xr:uid="{00000000-0005-0000-0000-0000E8810000}"/>
    <cellStyle name="Saída 4 2 5 3 6" xfId="25622" xr:uid="{00000000-0005-0000-0000-0000E9810000}"/>
    <cellStyle name="Saída 4 2 5 3 7" xfId="30920" xr:uid="{00000000-0005-0000-0000-0000EA810000}"/>
    <cellStyle name="Saída 4 2 5 3 8" xfId="31397" xr:uid="{00000000-0005-0000-0000-0000EB810000}"/>
    <cellStyle name="Saída 4 2 5 4" xfId="4306" xr:uid="{00000000-0005-0000-0000-0000EC810000}"/>
    <cellStyle name="Saída 4 2 5 4 2" xfId="13460" xr:uid="{00000000-0005-0000-0000-0000ED810000}"/>
    <cellStyle name="Saída 4 2 5 4 3" xfId="20458" xr:uid="{00000000-0005-0000-0000-0000EE810000}"/>
    <cellStyle name="Saída 4 2 5 4 4" xfId="27679" xr:uid="{00000000-0005-0000-0000-0000EF810000}"/>
    <cellStyle name="Saída 4 2 5 4 5" xfId="28935" xr:uid="{00000000-0005-0000-0000-0000F0810000}"/>
    <cellStyle name="Saída 4 2 5 4 6" xfId="25589" xr:uid="{00000000-0005-0000-0000-0000F1810000}"/>
    <cellStyle name="Saída 4 2 5 4 7" xfId="33338" xr:uid="{00000000-0005-0000-0000-0000F2810000}"/>
    <cellStyle name="Saída 4 2 5 4 8" xfId="37013" xr:uid="{00000000-0005-0000-0000-0000F3810000}"/>
    <cellStyle name="Saída 4 2 5 5" xfId="4577" xr:uid="{00000000-0005-0000-0000-0000F4810000}"/>
    <cellStyle name="Saída 4 2 5 5 2" xfId="13731" xr:uid="{00000000-0005-0000-0000-0000F5810000}"/>
    <cellStyle name="Saída 4 2 5 5 3" xfId="20729" xr:uid="{00000000-0005-0000-0000-0000F6810000}"/>
    <cellStyle name="Saída 4 2 5 5 4" xfId="22764" xr:uid="{00000000-0005-0000-0000-0000F7810000}"/>
    <cellStyle name="Saída 4 2 5 5 5" xfId="28594" xr:uid="{00000000-0005-0000-0000-0000F8810000}"/>
    <cellStyle name="Saída 4 2 5 5 6" xfId="26831" xr:uid="{00000000-0005-0000-0000-0000F9810000}"/>
    <cellStyle name="Saída 4 2 5 5 7" xfId="17630" xr:uid="{00000000-0005-0000-0000-0000FA810000}"/>
    <cellStyle name="Saída 4 2 5 5 8" xfId="26486" xr:uid="{00000000-0005-0000-0000-0000FB810000}"/>
    <cellStyle name="Saída 4 2 5 6" xfId="4827" xr:uid="{00000000-0005-0000-0000-0000FC810000}"/>
    <cellStyle name="Saída 4 2 5 6 2" xfId="13981" xr:uid="{00000000-0005-0000-0000-0000FD810000}"/>
    <cellStyle name="Saída 4 2 5 6 3" xfId="20979" xr:uid="{00000000-0005-0000-0000-0000FE810000}"/>
    <cellStyle name="Saída 4 2 5 6 4" xfId="24046" xr:uid="{00000000-0005-0000-0000-0000FF810000}"/>
    <cellStyle name="Saída 4 2 5 6 5" xfId="26763" xr:uid="{00000000-0005-0000-0000-000000820000}"/>
    <cellStyle name="Saída 4 2 5 6 6" xfId="28710" xr:uid="{00000000-0005-0000-0000-000001820000}"/>
    <cellStyle name="Saída 4 2 5 6 7" xfId="26052" xr:uid="{00000000-0005-0000-0000-000002820000}"/>
    <cellStyle name="Saída 4 2 5 6 8" xfId="31382" xr:uid="{00000000-0005-0000-0000-000003820000}"/>
    <cellStyle name="Saída 4 2 5 7" xfId="11249" xr:uid="{00000000-0005-0000-0000-000004820000}"/>
    <cellStyle name="Saída 4 2 5 8" xfId="9443" xr:uid="{00000000-0005-0000-0000-000005820000}"/>
    <cellStyle name="Saída 4 2 5 9" xfId="28456" xr:uid="{00000000-0005-0000-0000-000006820000}"/>
    <cellStyle name="Saída 4 2 6" xfId="1772" xr:uid="{00000000-0005-0000-0000-000007820000}"/>
    <cellStyle name="Saída 4 2 6 10" xfId="23989" xr:uid="{00000000-0005-0000-0000-000008820000}"/>
    <cellStyle name="Saída 4 2 6 11" xfId="30940" xr:uid="{00000000-0005-0000-0000-000009820000}"/>
    <cellStyle name="Saída 4 2 6 12" xfId="34872" xr:uid="{00000000-0005-0000-0000-00000A820000}"/>
    <cellStyle name="Saída 4 2 6 13" xfId="38359" xr:uid="{00000000-0005-0000-0000-00000B820000}"/>
    <cellStyle name="Saída 4 2 6 2" xfId="2537" xr:uid="{00000000-0005-0000-0000-00000C820000}"/>
    <cellStyle name="Saída 4 2 6 2 2" xfId="11691" xr:uid="{00000000-0005-0000-0000-00000D820000}"/>
    <cellStyle name="Saída 4 2 6 2 3" xfId="18694" xr:uid="{00000000-0005-0000-0000-00000E820000}"/>
    <cellStyle name="Saída 4 2 6 2 4" xfId="18231" xr:uid="{00000000-0005-0000-0000-00000F820000}"/>
    <cellStyle name="Saída 4 2 6 2 5" xfId="26238" xr:uid="{00000000-0005-0000-0000-000010820000}"/>
    <cellStyle name="Saída 4 2 6 2 6" xfId="30063" xr:uid="{00000000-0005-0000-0000-000011820000}"/>
    <cellStyle name="Saída 4 2 6 2 7" xfId="34040" xr:uid="{00000000-0005-0000-0000-000012820000}"/>
    <cellStyle name="Saída 4 2 6 2 8" xfId="37602" xr:uid="{00000000-0005-0000-0000-000013820000}"/>
    <cellStyle name="Saída 4 2 6 3" xfId="3699" xr:uid="{00000000-0005-0000-0000-000014820000}"/>
    <cellStyle name="Saída 4 2 6 3 2" xfId="12853" xr:uid="{00000000-0005-0000-0000-000015820000}"/>
    <cellStyle name="Saída 4 2 6 3 3" xfId="19852" xr:uid="{00000000-0005-0000-0000-000016820000}"/>
    <cellStyle name="Saída 4 2 6 3 4" xfId="27980" xr:uid="{00000000-0005-0000-0000-000017820000}"/>
    <cellStyle name="Saída 4 2 6 3 5" xfId="28124" xr:uid="{00000000-0005-0000-0000-000018820000}"/>
    <cellStyle name="Saída 4 2 6 3 6" xfId="29540" xr:uid="{00000000-0005-0000-0000-000019820000}"/>
    <cellStyle name="Saída 4 2 6 3 7" xfId="33561" xr:uid="{00000000-0005-0000-0000-00001A820000}"/>
    <cellStyle name="Saída 4 2 6 3 8" xfId="37229" xr:uid="{00000000-0005-0000-0000-00001B820000}"/>
    <cellStyle name="Saída 4 2 6 4" xfId="4209" xr:uid="{00000000-0005-0000-0000-00001C820000}"/>
    <cellStyle name="Saída 4 2 6 4 2" xfId="13363" xr:uid="{00000000-0005-0000-0000-00001D820000}"/>
    <cellStyle name="Saída 4 2 6 4 3" xfId="20361" xr:uid="{00000000-0005-0000-0000-00001E820000}"/>
    <cellStyle name="Saída 4 2 6 4 4" xfId="23018" xr:uid="{00000000-0005-0000-0000-00001F820000}"/>
    <cellStyle name="Saída 4 2 6 4 5" xfId="15533" xr:uid="{00000000-0005-0000-0000-000020820000}"/>
    <cellStyle name="Saída 4 2 6 4 6" xfId="25882" xr:uid="{00000000-0005-0000-0000-000021820000}"/>
    <cellStyle name="Saída 4 2 6 4 7" xfId="31698" xr:uid="{00000000-0005-0000-0000-000022820000}"/>
    <cellStyle name="Saída 4 2 6 4 8" xfId="35378" xr:uid="{00000000-0005-0000-0000-000023820000}"/>
    <cellStyle name="Saída 4 2 6 5" xfId="3140" xr:uid="{00000000-0005-0000-0000-000024820000}"/>
    <cellStyle name="Saída 4 2 6 5 2" xfId="12294" xr:uid="{00000000-0005-0000-0000-000025820000}"/>
    <cellStyle name="Saída 4 2 6 5 3" xfId="19297" xr:uid="{00000000-0005-0000-0000-000026820000}"/>
    <cellStyle name="Saída 4 2 6 5 4" xfId="28254" xr:uid="{00000000-0005-0000-0000-000027820000}"/>
    <cellStyle name="Saída 4 2 6 5 5" xfId="17205" xr:uid="{00000000-0005-0000-0000-000028820000}"/>
    <cellStyle name="Saída 4 2 6 5 6" xfId="24591" xr:uid="{00000000-0005-0000-0000-000029820000}"/>
    <cellStyle name="Saída 4 2 6 5 7" xfId="33747" xr:uid="{00000000-0005-0000-0000-00002A820000}"/>
    <cellStyle name="Saída 4 2 6 5 8" xfId="37309" xr:uid="{00000000-0005-0000-0000-00002B820000}"/>
    <cellStyle name="Saída 4 2 6 6" xfId="3735" xr:uid="{00000000-0005-0000-0000-00002C820000}"/>
    <cellStyle name="Saída 4 2 6 6 2" xfId="12889" xr:uid="{00000000-0005-0000-0000-00002D820000}"/>
    <cellStyle name="Saída 4 2 6 6 3" xfId="19888" xr:uid="{00000000-0005-0000-0000-00002E820000}"/>
    <cellStyle name="Saída 4 2 6 6 4" xfId="27962" xr:uid="{00000000-0005-0000-0000-00002F820000}"/>
    <cellStyle name="Saída 4 2 6 6 5" xfId="22647" xr:uid="{00000000-0005-0000-0000-000030820000}"/>
    <cellStyle name="Saída 4 2 6 6 6" xfId="27294" xr:uid="{00000000-0005-0000-0000-000031820000}"/>
    <cellStyle name="Saída 4 2 6 6 7" xfId="33547" xr:uid="{00000000-0005-0000-0000-000032820000}"/>
    <cellStyle name="Saída 4 2 6 6 8" xfId="37215" xr:uid="{00000000-0005-0000-0000-000033820000}"/>
    <cellStyle name="Saída 4 2 6 7" xfId="10926" xr:uid="{00000000-0005-0000-0000-000034820000}"/>
    <cellStyle name="Saída 4 2 6 8" xfId="9238" xr:uid="{00000000-0005-0000-0000-000035820000}"/>
    <cellStyle name="Saída 4 2 6 9" xfId="24201" xr:uid="{00000000-0005-0000-0000-000036820000}"/>
    <cellStyle name="Saída 4 2 7" xfId="1656" xr:uid="{00000000-0005-0000-0000-000037820000}"/>
    <cellStyle name="Saída 4 2 7 10" xfId="23123" xr:uid="{00000000-0005-0000-0000-000038820000}"/>
    <cellStyle name="Saída 4 2 7 11" xfId="31368" xr:uid="{00000000-0005-0000-0000-000039820000}"/>
    <cellStyle name="Saída 4 2 7 12" xfId="35134" xr:uid="{00000000-0005-0000-0000-00003A820000}"/>
    <cellStyle name="Saída 4 2 7 2" xfId="3571" xr:uid="{00000000-0005-0000-0000-00003B820000}"/>
    <cellStyle name="Saída 4 2 7 2 2" xfId="12725" xr:uid="{00000000-0005-0000-0000-00003C820000}"/>
    <cellStyle name="Saída 4 2 7 2 3" xfId="19726" xr:uid="{00000000-0005-0000-0000-00003D820000}"/>
    <cellStyle name="Saída 4 2 7 2 4" xfId="22962" xr:uid="{00000000-0005-0000-0000-00003E820000}"/>
    <cellStyle name="Saída 4 2 7 2 5" xfId="26536" xr:uid="{00000000-0005-0000-0000-00003F820000}"/>
    <cellStyle name="Saída 4 2 7 2 6" xfId="26483" xr:uid="{00000000-0005-0000-0000-000040820000}"/>
    <cellStyle name="Saída 4 2 7 2 7" xfId="30913" xr:uid="{00000000-0005-0000-0000-000041820000}"/>
    <cellStyle name="Saída 4 2 7 2 8" xfId="34839" xr:uid="{00000000-0005-0000-0000-000042820000}"/>
    <cellStyle name="Saída 4 2 7 3" xfId="4131" xr:uid="{00000000-0005-0000-0000-000043820000}"/>
    <cellStyle name="Saída 4 2 7 3 2" xfId="13285" xr:uid="{00000000-0005-0000-0000-000044820000}"/>
    <cellStyle name="Saída 4 2 7 3 3" xfId="20283" xr:uid="{00000000-0005-0000-0000-000045820000}"/>
    <cellStyle name="Saída 4 2 7 3 4" xfId="9242" xr:uid="{00000000-0005-0000-0000-000046820000}"/>
    <cellStyle name="Saída 4 2 7 3 5" xfId="18014" xr:uid="{00000000-0005-0000-0000-000047820000}"/>
    <cellStyle name="Saída 4 2 7 3 6" xfId="17637" xr:uid="{00000000-0005-0000-0000-000048820000}"/>
    <cellStyle name="Saída 4 2 7 3 7" xfId="28116" xr:uid="{00000000-0005-0000-0000-000049820000}"/>
    <cellStyle name="Saída 4 2 7 3 8" xfId="23014" xr:uid="{00000000-0005-0000-0000-00004A820000}"/>
    <cellStyle name="Saída 4 2 7 4" xfId="2838" xr:uid="{00000000-0005-0000-0000-00004B820000}"/>
    <cellStyle name="Saída 4 2 7 4 2" xfId="11992" xr:uid="{00000000-0005-0000-0000-00004C820000}"/>
    <cellStyle name="Saída 4 2 7 4 3" xfId="18995" xr:uid="{00000000-0005-0000-0000-00004D820000}"/>
    <cellStyle name="Saída 4 2 7 4 4" xfId="28364" xr:uid="{00000000-0005-0000-0000-00004E820000}"/>
    <cellStyle name="Saída 4 2 7 4 5" xfId="17669" xr:uid="{00000000-0005-0000-0000-00004F820000}"/>
    <cellStyle name="Saída 4 2 7 4 6" xfId="9351" xr:uid="{00000000-0005-0000-0000-000050820000}"/>
    <cellStyle name="Saída 4 2 7 4 7" xfId="33891" xr:uid="{00000000-0005-0000-0000-000051820000}"/>
    <cellStyle name="Saída 4 2 7 4 8" xfId="37453" xr:uid="{00000000-0005-0000-0000-000052820000}"/>
    <cellStyle name="Saída 4 2 7 5" xfId="2918" xr:uid="{00000000-0005-0000-0000-000053820000}"/>
    <cellStyle name="Saída 4 2 7 5 2" xfId="12072" xr:uid="{00000000-0005-0000-0000-000054820000}"/>
    <cellStyle name="Saída 4 2 7 5 3" xfId="19075" xr:uid="{00000000-0005-0000-0000-000055820000}"/>
    <cellStyle name="Saída 4 2 7 5 4" xfId="24221" xr:uid="{00000000-0005-0000-0000-000056820000}"/>
    <cellStyle name="Saída 4 2 7 5 5" xfId="26373" xr:uid="{00000000-0005-0000-0000-000057820000}"/>
    <cellStyle name="Saída 4 2 7 5 6" xfId="29872" xr:uid="{00000000-0005-0000-0000-000058820000}"/>
    <cellStyle name="Saída 4 2 7 5 7" xfId="25941" xr:uid="{00000000-0005-0000-0000-000059820000}"/>
    <cellStyle name="Saída 4 2 7 5 8" xfId="31822" xr:uid="{00000000-0005-0000-0000-00005A820000}"/>
    <cellStyle name="Saída 4 2 7 6" xfId="10810" xr:uid="{00000000-0005-0000-0000-00005B820000}"/>
    <cellStyle name="Saída 4 2 7 7" xfId="9754" xr:uid="{00000000-0005-0000-0000-00005C820000}"/>
    <cellStyle name="Saída 4 2 7 8" xfId="28674" xr:uid="{00000000-0005-0000-0000-00005D820000}"/>
    <cellStyle name="Saída 4 2 7 9" xfId="19546" xr:uid="{00000000-0005-0000-0000-00005E820000}"/>
    <cellStyle name="Saída 4 2 8" xfId="2484" xr:uid="{00000000-0005-0000-0000-00005F820000}"/>
    <cellStyle name="Saída 4 2 8 2" xfId="11638" xr:uid="{00000000-0005-0000-0000-000060820000}"/>
    <cellStyle name="Saída 4 2 8 3" xfId="18641" xr:uid="{00000000-0005-0000-0000-000061820000}"/>
    <cellStyle name="Saída 4 2 8 4" xfId="17094" xr:uid="{00000000-0005-0000-0000-000062820000}"/>
    <cellStyle name="Saída 4 2 8 5" xfId="17890" xr:uid="{00000000-0005-0000-0000-000063820000}"/>
    <cellStyle name="Saída 4 2 8 6" xfId="9290" xr:uid="{00000000-0005-0000-0000-000064820000}"/>
    <cellStyle name="Saída 4 2 8 7" xfId="34065" xr:uid="{00000000-0005-0000-0000-000065820000}"/>
    <cellStyle name="Saída 4 2 8 8" xfId="37627" xr:uid="{00000000-0005-0000-0000-000066820000}"/>
    <cellStyle name="Saída 4 2 9" xfId="3088" xr:uid="{00000000-0005-0000-0000-000067820000}"/>
    <cellStyle name="Saída 4 2 9 2" xfId="12242" xr:uid="{00000000-0005-0000-0000-000068820000}"/>
    <cellStyle name="Saída 4 2 9 3" xfId="19245" xr:uid="{00000000-0005-0000-0000-000069820000}"/>
    <cellStyle name="Saída 4 2 9 4" xfId="28278" xr:uid="{00000000-0005-0000-0000-00006A820000}"/>
    <cellStyle name="Saída 4 2 9 5" xfId="17594" xr:uid="{00000000-0005-0000-0000-00006B820000}"/>
    <cellStyle name="Saída 4 2 9 6" xfId="25909" xr:uid="{00000000-0005-0000-0000-00006C820000}"/>
    <cellStyle name="Saída 4 2 9 7" xfId="33772" xr:uid="{00000000-0005-0000-0000-00006D820000}"/>
    <cellStyle name="Saída 4 2 9 8" xfId="37334" xr:uid="{00000000-0005-0000-0000-00006E820000}"/>
    <cellStyle name="Saída 4 3" xfId="2290" xr:uid="{00000000-0005-0000-0000-00006F820000}"/>
    <cellStyle name="Saída 4 3 10" xfId="26116" xr:uid="{00000000-0005-0000-0000-000070820000}"/>
    <cellStyle name="Saída 4 3 11" xfId="30182" xr:uid="{00000000-0005-0000-0000-000071820000}"/>
    <cellStyle name="Saída 4 3 12" xfId="31469" xr:uid="{00000000-0005-0000-0000-000072820000}"/>
    <cellStyle name="Saída 4 3 13" xfId="35179" xr:uid="{00000000-0005-0000-0000-000073820000}"/>
    <cellStyle name="Saída 4 3 2" xfId="2690" xr:uid="{00000000-0005-0000-0000-000074820000}"/>
    <cellStyle name="Saída 4 3 2 2" xfId="11844" xr:uid="{00000000-0005-0000-0000-000075820000}"/>
    <cellStyle name="Saída 4 3 2 3" xfId="18847" xr:uid="{00000000-0005-0000-0000-000076820000}"/>
    <cellStyle name="Saída 4 3 2 4" xfId="28429" xr:uid="{00000000-0005-0000-0000-000077820000}"/>
    <cellStyle name="Saída 4 3 2 5" xfId="26301" xr:uid="{00000000-0005-0000-0000-000078820000}"/>
    <cellStyle name="Saída 4 3 2 6" xfId="23192" xr:uid="{00000000-0005-0000-0000-000079820000}"/>
    <cellStyle name="Saída 4 3 2 7" xfId="31092" xr:uid="{00000000-0005-0000-0000-00007A820000}"/>
    <cellStyle name="Saída 4 3 2 8" xfId="31308" xr:uid="{00000000-0005-0000-0000-00007B820000}"/>
    <cellStyle name="Saída 4 3 3" xfId="3972" xr:uid="{00000000-0005-0000-0000-00007C820000}"/>
    <cellStyle name="Saída 4 3 3 2" xfId="13126" xr:uid="{00000000-0005-0000-0000-00007D820000}"/>
    <cellStyle name="Saída 4 3 3 3" xfId="20124" xr:uid="{00000000-0005-0000-0000-00007E820000}"/>
    <cellStyle name="Saída 4 3 3 4" xfId="27839" xr:uid="{00000000-0005-0000-0000-00007F820000}"/>
    <cellStyle name="Saída 4 3 3 5" xfId="18023" xr:uid="{00000000-0005-0000-0000-000080820000}"/>
    <cellStyle name="Saída 4 3 3 6" xfId="28974" xr:uid="{00000000-0005-0000-0000-000081820000}"/>
    <cellStyle name="Saída 4 3 3 7" xfId="9262" xr:uid="{00000000-0005-0000-0000-000082820000}"/>
    <cellStyle name="Saída 4 3 3 8" xfId="24348" xr:uid="{00000000-0005-0000-0000-000083820000}"/>
    <cellStyle name="Saída 4 3 4" xfId="4410" xr:uid="{00000000-0005-0000-0000-000084820000}"/>
    <cellStyle name="Saída 4 3 4 2" xfId="13564" xr:uid="{00000000-0005-0000-0000-000085820000}"/>
    <cellStyle name="Saída 4 3 4 3" xfId="20562" xr:uid="{00000000-0005-0000-0000-000086820000}"/>
    <cellStyle name="Saída 4 3 4 4" xfId="27627" xr:uid="{00000000-0005-0000-0000-000087820000}"/>
    <cellStyle name="Saída 4 3 4 5" xfId="17915" xr:uid="{00000000-0005-0000-0000-000088820000}"/>
    <cellStyle name="Saída 4 3 4 6" xfId="25518" xr:uid="{00000000-0005-0000-0000-000089820000}"/>
    <cellStyle name="Saída 4 3 4 7" xfId="31748" xr:uid="{00000000-0005-0000-0000-00008A820000}"/>
    <cellStyle name="Saída 4 3 4 8" xfId="35428" xr:uid="{00000000-0005-0000-0000-00008B820000}"/>
    <cellStyle name="Saída 4 3 5" xfId="4664" xr:uid="{00000000-0005-0000-0000-00008C820000}"/>
    <cellStyle name="Saída 4 3 5 2" xfId="13818" xr:uid="{00000000-0005-0000-0000-00008D820000}"/>
    <cellStyle name="Saída 4 3 5 3" xfId="20816" xr:uid="{00000000-0005-0000-0000-00008E820000}"/>
    <cellStyle name="Saída 4 3 5 4" xfId="24254" xr:uid="{00000000-0005-0000-0000-00008F820000}"/>
    <cellStyle name="Saída 4 3 5 5" xfId="22840" xr:uid="{00000000-0005-0000-0000-000090820000}"/>
    <cellStyle name="Saída 4 3 5 6" xfId="26816" xr:uid="{00000000-0005-0000-0000-000091820000}"/>
    <cellStyle name="Saída 4 3 5 7" xfId="25728" xr:uid="{00000000-0005-0000-0000-000092820000}"/>
    <cellStyle name="Saída 4 3 5 8" xfId="34884" xr:uid="{00000000-0005-0000-0000-000093820000}"/>
    <cellStyle name="Saída 4 3 6" xfId="4910" xr:uid="{00000000-0005-0000-0000-000094820000}"/>
    <cellStyle name="Saída 4 3 6 2" xfId="14064" xr:uid="{00000000-0005-0000-0000-000095820000}"/>
    <cellStyle name="Saída 4 3 6 3" xfId="21062" xr:uid="{00000000-0005-0000-0000-000096820000}"/>
    <cellStyle name="Saída 4 3 6 4" xfId="22769" xr:uid="{00000000-0005-0000-0000-000097820000}"/>
    <cellStyle name="Saída 4 3 6 5" xfId="29449" xr:uid="{00000000-0005-0000-0000-000098820000}"/>
    <cellStyle name="Saída 4 3 6 6" xfId="31956" xr:uid="{00000000-0005-0000-0000-000099820000}"/>
    <cellStyle name="Saída 4 3 6 7" xfId="35634" xr:uid="{00000000-0005-0000-0000-00009A820000}"/>
    <cellStyle name="Saída 4 3 6 8" xfId="38545" xr:uid="{00000000-0005-0000-0000-00009B820000}"/>
    <cellStyle name="Saída 4 3 7" xfId="11444" xr:uid="{00000000-0005-0000-0000-00009C820000}"/>
    <cellStyle name="Saída 4 3 8" xfId="18447" xr:uid="{00000000-0005-0000-0000-00009D820000}"/>
    <cellStyle name="Saída 4 3 9" xfId="22592" xr:uid="{00000000-0005-0000-0000-00009E820000}"/>
    <cellStyle name="Saída 4 4" xfId="1696" xr:uid="{00000000-0005-0000-0000-00009F820000}"/>
    <cellStyle name="Saída 4 4 10" xfId="15453" xr:uid="{00000000-0005-0000-0000-0000A0820000}"/>
    <cellStyle name="Saída 4 4 11" xfId="28133" xr:uid="{00000000-0005-0000-0000-0000A1820000}"/>
    <cellStyle name="Saída 4 4 12" xfId="34901" xr:uid="{00000000-0005-0000-0000-0000A2820000}"/>
    <cellStyle name="Saída 4 4 13" xfId="38366" xr:uid="{00000000-0005-0000-0000-0000A3820000}"/>
    <cellStyle name="Saída 4 4 2" xfId="2519" xr:uid="{00000000-0005-0000-0000-0000A4820000}"/>
    <cellStyle name="Saída 4 4 2 2" xfId="11673" xr:uid="{00000000-0005-0000-0000-0000A5820000}"/>
    <cellStyle name="Saída 4 4 2 3" xfId="18676" xr:uid="{00000000-0005-0000-0000-0000A6820000}"/>
    <cellStyle name="Saída 4 4 2 4" xfId="19654" xr:uid="{00000000-0005-0000-0000-0000A7820000}"/>
    <cellStyle name="Saída 4 4 2 5" xfId="26229" xr:uid="{00000000-0005-0000-0000-0000A8820000}"/>
    <cellStyle name="Saída 4 4 2 6" xfId="30072" xr:uid="{00000000-0005-0000-0000-0000A9820000}"/>
    <cellStyle name="Saída 4 4 2 7" xfId="23063" xr:uid="{00000000-0005-0000-0000-0000AA820000}"/>
    <cellStyle name="Saída 4 4 2 8" xfId="31322" xr:uid="{00000000-0005-0000-0000-0000AB820000}"/>
    <cellStyle name="Saída 4 4 3" xfId="3673" xr:uid="{00000000-0005-0000-0000-0000AC820000}"/>
    <cellStyle name="Saída 4 4 3 2" xfId="12827" xr:uid="{00000000-0005-0000-0000-0000AD820000}"/>
    <cellStyle name="Saída 4 4 3 3" xfId="19826" xr:uid="{00000000-0005-0000-0000-0000AE820000}"/>
    <cellStyle name="Saída 4 4 3 4" xfId="23083" xr:uid="{00000000-0005-0000-0000-0000AF820000}"/>
    <cellStyle name="Saída 4 4 3 5" xfId="18201" xr:uid="{00000000-0005-0000-0000-0000B0820000}"/>
    <cellStyle name="Saída 4 4 3 6" xfId="9578" xr:uid="{00000000-0005-0000-0000-0000B1820000}"/>
    <cellStyle name="Saída 4 4 3 7" xfId="31630" xr:uid="{00000000-0005-0000-0000-0000B2820000}"/>
    <cellStyle name="Saída 4 4 3 8" xfId="35310" xr:uid="{00000000-0005-0000-0000-0000B3820000}"/>
    <cellStyle name="Saída 4 4 4" xfId="4178" xr:uid="{00000000-0005-0000-0000-0000B4820000}"/>
    <cellStyle name="Saída 4 4 4 2" xfId="13332" xr:uid="{00000000-0005-0000-0000-0000B5820000}"/>
    <cellStyle name="Saída 4 4 4 3" xfId="20330" xr:uid="{00000000-0005-0000-0000-0000B6820000}"/>
    <cellStyle name="Saída 4 4 4 4" xfId="27743" xr:uid="{00000000-0005-0000-0000-0000B7820000}"/>
    <cellStyle name="Saída 4 4 4 5" xfId="28835" xr:uid="{00000000-0005-0000-0000-0000B8820000}"/>
    <cellStyle name="Saída 4 4 4 6" xfId="25287" xr:uid="{00000000-0005-0000-0000-0000B9820000}"/>
    <cellStyle name="Saída 4 4 4 7" xfId="33381" xr:uid="{00000000-0005-0000-0000-0000BA820000}"/>
    <cellStyle name="Saída 4 4 4 8" xfId="37056" xr:uid="{00000000-0005-0000-0000-0000BB820000}"/>
    <cellStyle name="Saída 4 4 5" xfId="2878" xr:uid="{00000000-0005-0000-0000-0000BC820000}"/>
    <cellStyle name="Saída 4 4 5 2" xfId="12032" xr:uid="{00000000-0005-0000-0000-0000BD820000}"/>
    <cellStyle name="Saída 4 4 5 3" xfId="19035" xr:uid="{00000000-0005-0000-0000-0000BE820000}"/>
    <cellStyle name="Saída 4 4 5 4" xfId="28344" xr:uid="{00000000-0005-0000-0000-0000BF820000}"/>
    <cellStyle name="Saída 4 4 5 5" xfId="22489" xr:uid="{00000000-0005-0000-0000-0000C0820000}"/>
    <cellStyle name="Saída 4 4 5 6" xfId="19791" xr:uid="{00000000-0005-0000-0000-0000C1820000}"/>
    <cellStyle name="Saída 4 4 5 7" xfId="31540" xr:uid="{00000000-0005-0000-0000-0000C2820000}"/>
    <cellStyle name="Saída 4 4 5 8" xfId="35256" xr:uid="{00000000-0005-0000-0000-0000C3820000}"/>
    <cellStyle name="Saída 4 4 6" xfId="3736" xr:uid="{00000000-0005-0000-0000-0000C4820000}"/>
    <cellStyle name="Saída 4 4 6 2" xfId="12890" xr:uid="{00000000-0005-0000-0000-0000C5820000}"/>
    <cellStyle name="Saída 4 4 6 3" xfId="19889" xr:uid="{00000000-0005-0000-0000-0000C6820000}"/>
    <cellStyle name="Saída 4 4 6 4" xfId="19473" xr:uid="{00000000-0005-0000-0000-0000C7820000}"/>
    <cellStyle name="Saída 4 4 6 5" xfId="17638" xr:uid="{00000000-0005-0000-0000-0000C8820000}"/>
    <cellStyle name="Saída 4 4 6 6" xfId="28744" xr:uid="{00000000-0005-0000-0000-0000C9820000}"/>
    <cellStyle name="Saída 4 4 6 7" xfId="22999" xr:uid="{00000000-0005-0000-0000-0000CA820000}"/>
    <cellStyle name="Saída 4 4 6 8" xfId="25111" xr:uid="{00000000-0005-0000-0000-0000CB820000}"/>
    <cellStyle name="Saída 4 4 7" xfId="10850" xr:uid="{00000000-0005-0000-0000-0000CC820000}"/>
    <cellStyle name="Saída 4 4 8" xfId="18264" xr:uid="{00000000-0005-0000-0000-0000CD820000}"/>
    <cellStyle name="Saída 4 4 9" xfId="28654" xr:uid="{00000000-0005-0000-0000-0000CE820000}"/>
    <cellStyle name="Saída 4 5" xfId="2261" xr:uid="{00000000-0005-0000-0000-0000CF820000}"/>
    <cellStyle name="Saída 4 5 10" xfId="19792" xr:uid="{00000000-0005-0000-0000-0000D0820000}"/>
    <cellStyle name="Saída 4 5 11" xfId="25675" xr:uid="{00000000-0005-0000-0000-0000D1820000}"/>
    <cellStyle name="Saída 4 5 12" xfId="34175" xr:uid="{00000000-0005-0000-0000-0000D2820000}"/>
    <cellStyle name="Saída 4 5 13" xfId="37737" xr:uid="{00000000-0005-0000-0000-0000D3820000}"/>
    <cellStyle name="Saída 4 5 2" xfId="2661" xr:uid="{00000000-0005-0000-0000-0000D4820000}"/>
    <cellStyle name="Saída 4 5 2 2" xfId="11815" xr:uid="{00000000-0005-0000-0000-0000D5820000}"/>
    <cellStyle name="Saída 4 5 2 3" xfId="18818" xr:uid="{00000000-0005-0000-0000-0000D6820000}"/>
    <cellStyle name="Saída 4 5 2 4" xfId="28441" xr:uid="{00000000-0005-0000-0000-0000D7820000}"/>
    <cellStyle name="Saída 4 5 2 5" xfId="22914" xr:uid="{00000000-0005-0000-0000-0000D8820000}"/>
    <cellStyle name="Saída 4 5 2 6" xfId="29475" xr:uid="{00000000-0005-0000-0000-0000D9820000}"/>
    <cellStyle name="Saída 4 5 2 7" xfId="33979" xr:uid="{00000000-0005-0000-0000-0000DA820000}"/>
    <cellStyle name="Saída 4 5 2 8" xfId="37541" xr:uid="{00000000-0005-0000-0000-0000DB820000}"/>
    <cellStyle name="Saída 4 5 3" xfId="3943" xr:uid="{00000000-0005-0000-0000-0000DC820000}"/>
    <cellStyle name="Saída 4 5 3 2" xfId="13097" xr:uid="{00000000-0005-0000-0000-0000DD820000}"/>
    <cellStyle name="Saída 4 5 3 3" xfId="20095" xr:uid="{00000000-0005-0000-0000-0000DE820000}"/>
    <cellStyle name="Saída 4 5 3 4" xfId="27855" xr:uid="{00000000-0005-0000-0000-0000DF820000}"/>
    <cellStyle name="Saída 4 5 3 5" xfId="26621" xr:uid="{00000000-0005-0000-0000-0000E0820000}"/>
    <cellStyle name="Saída 4 5 3 6" xfId="28207" xr:uid="{00000000-0005-0000-0000-0000E1820000}"/>
    <cellStyle name="Saída 4 5 3 7" xfId="33455" xr:uid="{00000000-0005-0000-0000-0000E2820000}"/>
    <cellStyle name="Saída 4 5 3 8" xfId="37129" xr:uid="{00000000-0005-0000-0000-0000E3820000}"/>
    <cellStyle name="Saída 4 5 4" xfId="4381" xr:uid="{00000000-0005-0000-0000-0000E4820000}"/>
    <cellStyle name="Saída 4 5 4 2" xfId="13535" xr:uid="{00000000-0005-0000-0000-0000E5820000}"/>
    <cellStyle name="Saída 4 5 4 3" xfId="20533" xr:uid="{00000000-0005-0000-0000-0000E6820000}"/>
    <cellStyle name="Saída 4 5 4 4" xfId="19714" xr:uid="{00000000-0005-0000-0000-0000E7820000}"/>
    <cellStyle name="Saída 4 5 4 5" xfId="10166" xr:uid="{00000000-0005-0000-0000-0000E8820000}"/>
    <cellStyle name="Saída 4 5 4 6" xfId="17795" xr:uid="{00000000-0005-0000-0000-0000E9820000}"/>
    <cellStyle name="Saída 4 5 4 7" xfId="22492" xr:uid="{00000000-0005-0000-0000-0000EA820000}"/>
    <cellStyle name="Saída 4 5 4 8" xfId="29580" xr:uid="{00000000-0005-0000-0000-0000EB820000}"/>
    <cellStyle name="Saída 4 5 5" xfId="4635" xr:uid="{00000000-0005-0000-0000-0000EC820000}"/>
    <cellStyle name="Saída 4 5 5 2" xfId="13789" xr:uid="{00000000-0005-0000-0000-0000ED820000}"/>
    <cellStyle name="Saída 4 5 5 3" xfId="20787" xr:uid="{00000000-0005-0000-0000-0000EE820000}"/>
    <cellStyle name="Saída 4 5 5 4" xfId="27519" xr:uid="{00000000-0005-0000-0000-0000EF820000}"/>
    <cellStyle name="Saída 4 5 5 5" xfId="24423" xr:uid="{00000000-0005-0000-0000-0000F0820000}"/>
    <cellStyle name="Saída 4 5 5 6" xfId="25990" xr:uid="{00000000-0005-0000-0000-0000F1820000}"/>
    <cellStyle name="Saída 4 5 5 7" xfId="25456" xr:uid="{00000000-0005-0000-0000-0000F2820000}"/>
    <cellStyle name="Saída 4 5 5 8" xfId="17081" xr:uid="{00000000-0005-0000-0000-0000F3820000}"/>
    <cellStyle name="Saída 4 5 6" xfId="4881" xr:uid="{00000000-0005-0000-0000-0000F4820000}"/>
    <cellStyle name="Saída 4 5 6 2" xfId="14035" xr:uid="{00000000-0005-0000-0000-0000F5820000}"/>
    <cellStyle name="Saída 4 5 6 3" xfId="21033" xr:uid="{00000000-0005-0000-0000-0000F6820000}"/>
    <cellStyle name="Saída 4 5 6 4" xfId="27395" xr:uid="{00000000-0005-0000-0000-0000F7820000}"/>
    <cellStyle name="Saída 4 5 6 5" xfId="29265" xr:uid="{00000000-0005-0000-0000-0000F8820000}"/>
    <cellStyle name="Saída 4 5 6 6" xfId="31927" xr:uid="{00000000-0005-0000-0000-0000F9820000}"/>
    <cellStyle name="Saída 4 5 6 7" xfId="35605" xr:uid="{00000000-0005-0000-0000-0000FA820000}"/>
    <cellStyle name="Saída 4 5 6 8" xfId="38516" xr:uid="{00000000-0005-0000-0000-0000FB820000}"/>
    <cellStyle name="Saída 4 5 7" xfId="11415" xr:uid="{00000000-0005-0000-0000-0000FC820000}"/>
    <cellStyle name="Saída 4 5 8" xfId="18418" xr:uid="{00000000-0005-0000-0000-0000FD820000}"/>
    <cellStyle name="Saída 4 5 9" xfId="25343" xr:uid="{00000000-0005-0000-0000-0000FE820000}"/>
    <cellStyle name="Saída 4 6" xfId="2091" xr:uid="{00000000-0005-0000-0000-0000FF820000}"/>
    <cellStyle name="Saída 4 6 10" xfId="15436" xr:uid="{00000000-0005-0000-0000-000000830000}"/>
    <cellStyle name="Saída 4 6 11" xfId="26527" xr:uid="{00000000-0005-0000-0000-000001830000}"/>
    <cellStyle name="Saída 4 6 12" xfId="31440" xr:uid="{00000000-0005-0000-0000-000002830000}"/>
    <cellStyle name="Saída 4 6 13" xfId="35152" xr:uid="{00000000-0005-0000-0000-000003830000}"/>
    <cellStyle name="Saída 4 6 2" xfId="2591" xr:uid="{00000000-0005-0000-0000-000004830000}"/>
    <cellStyle name="Saída 4 6 2 2" xfId="11745" xr:uid="{00000000-0005-0000-0000-000005830000}"/>
    <cellStyle name="Saída 4 6 2 3" xfId="18748" xr:uid="{00000000-0005-0000-0000-000006830000}"/>
    <cellStyle name="Saída 4 6 2 4" xfId="24384" xr:uid="{00000000-0005-0000-0000-000007830000}"/>
    <cellStyle name="Saída 4 6 2 5" xfId="23250" xr:uid="{00000000-0005-0000-0000-000008830000}"/>
    <cellStyle name="Saída 4 6 2 6" xfId="23077" xr:uid="{00000000-0005-0000-0000-000009830000}"/>
    <cellStyle name="Saída 4 6 2 7" xfId="34014" xr:uid="{00000000-0005-0000-0000-00000A830000}"/>
    <cellStyle name="Saída 4 6 2 8" xfId="37576" xr:uid="{00000000-0005-0000-0000-00000B830000}"/>
    <cellStyle name="Saída 4 6 3" xfId="3838" xr:uid="{00000000-0005-0000-0000-00000C830000}"/>
    <cellStyle name="Saída 4 6 3 2" xfId="12992" xr:uid="{00000000-0005-0000-0000-00000D830000}"/>
    <cellStyle name="Saída 4 6 3 3" xfId="19991" xr:uid="{00000000-0005-0000-0000-00000E830000}"/>
    <cellStyle name="Saída 4 6 3 4" xfId="27911" xr:uid="{00000000-0005-0000-0000-00000F830000}"/>
    <cellStyle name="Saída 4 6 3 5" xfId="24425" xr:uid="{00000000-0005-0000-0000-000010830000}"/>
    <cellStyle name="Saída 4 6 3 6" xfId="17676" xr:uid="{00000000-0005-0000-0000-000011830000}"/>
    <cellStyle name="Saída 4 6 3 7" xfId="17835" xr:uid="{00000000-0005-0000-0000-000012830000}"/>
    <cellStyle name="Saída 4 6 3 8" xfId="35022" xr:uid="{00000000-0005-0000-0000-000013830000}"/>
    <cellStyle name="Saída 4 6 4" xfId="4302" xr:uid="{00000000-0005-0000-0000-000014830000}"/>
    <cellStyle name="Saída 4 6 4 2" xfId="13456" xr:uid="{00000000-0005-0000-0000-000015830000}"/>
    <cellStyle name="Saída 4 6 4 3" xfId="20454" xr:uid="{00000000-0005-0000-0000-000016830000}"/>
    <cellStyle name="Saída 4 6 4 4" xfId="27681" xr:uid="{00000000-0005-0000-0000-000017830000}"/>
    <cellStyle name="Saída 4 6 4 5" xfId="17398" xr:uid="{00000000-0005-0000-0000-000018830000}"/>
    <cellStyle name="Saída 4 6 4 6" xfId="19707" xr:uid="{00000000-0005-0000-0000-000019830000}"/>
    <cellStyle name="Saída 4 6 4 7" xfId="33343" xr:uid="{00000000-0005-0000-0000-00001A830000}"/>
    <cellStyle name="Saída 4 6 4 8" xfId="37018" xr:uid="{00000000-0005-0000-0000-00001B830000}"/>
    <cellStyle name="Saída 4 6 5" xfId="4573" xr:uid="{00000000-0005-0000-0000-00001C830000}"/>
    <cellStyle name="Saída 4 6 5 2" xfId="13727" xr:uid="{00000000-0005-0000-0000-00001D830000}"/>
    <cellStyle name="Saída 4 6 5 3" xfId="20725" xr:uid="{00000000-0005-0000-0000-00001E830000}"/>
    <cellStyle name="Saída 4 6 5 4" xfId="27547" xr:uid="{00000000-0005-0000-0000-00001F830000}"/>
    <cellStyle name="Saída 4 6 5 5" xfId="28858" xr:uid="{00000000-0005-0000-0000-000020830000}"/>
    <cellStyle name="Saída 4 6 5 6" xfId="28516" xr:uid="{00000000-0005-0000-0000-000021830000}"/>
    <cellStyle name="Saída 4 6 5 7" xfId="25904" xr:uid="{00000000-0005-0000-0000-000022830000}"/>
    <cellStyle name="Saída 4 6 5 8" xfId="17377" xr:uid="{00000000-0005-0000-0000-000023830000}"/>
    <cellStyle name="Saída 4 6 6" xfId="4823" xr:uid="{00000000-0005-0000-0000-000024830000}"/>
    <cellStyle name="Saída 4 6 6 2" xfId="13977" xr:uid="{00000000-0005-0000-0000-000025830000}"/>
    <cellStyle name="Saída 4 6 6 3" xfId="20975" xr:uid="{00000000-0005-0000-0000-000026830000}"/>
    <cellStyle name="Saída 4 6 6 4" xfId="24799" xr:uid="{00000000-0005-0000-0000-000027830000}"/>
    <cellStyle name="Saída 4 6 6 5" xfId="19517" xr:uid="{00000000-0005-0000-0000-000028830000}"/>
    <cellStyle name="Saída 4 6 6 6" xfId="25180" xr:uid="{00000000-0005-0000-0000-000029830000}"/>
    <cellStyle name="Saída 4 6 6 7" xfId="31191" xr:uid="{00000000-0005-0000-0000-00002A830000}"/>
    <cellStyle name="Saída 4 6 6 8" xfId="30985" xr:uid="{00000000-0005-0000-0000-00002B830000}"/>
    <cellStyle name="Saída 4 6 7" xfId="11245" xr:uid="{00000000-0005-0000-0000-00002C830000}"/>
    <cellStyle name="Saída 4 6 8" xfId="9446" xr:uid="{00000000-0005-0000-0000-00002D830000}"/>
    <cellStyle name="Saída 4 6 9" xfId="28458" xr:uid="{00000000-0005-0000-0000-00002E830000}"/>
    <cellStyle name="Saída 4 7" xfId="1655" xr:uid="{00000000-0005-0000-0000-00002F830000}"/>
    <cellStyle name="Saída 4 7 10" xfId="30994" xr:uid="{00000000-0005-0000-0000-000030830000}"/>
    <cellStyle name="Saída 4 7 11" xfId="31373" xr:uid="{00000000-0005-0000-0000-000031830000}"/>
    <cellStyle name="Saída 4 7 12" xfId="35133" xr:uid="{00000000-0005-0000-0000-000032830000}"/>
    <cellStyle name="Saída 4 7 2" xfId="3570" xr:uid="{00000000-0005-0000-0000-000033830000}"/>
    <cellStyle name="Saída 4 7 2 2" xfId="12724" xr:uid="{00000000-0005-0000-0000-000034830000}"/>
    <cellStyle name="Saída 4 7 2 3" xfId="19725" xr:uid="{00000000-0005-0000-0000-000035830000}"/>
    <cellStyle name="Saída 4 7 2 4" xfId="28044" xr:uid="{00000000-0005-0000-0000-000036830000}"/>
    <cellStyle name="Saída 4 7 2 5" xfId="18205" xr:uid="{00000000-0005-0000-0000-000037830000}"/>
    <cellStyle name="Saída 4 7 2 6" xfId="29596" xr:uid="{00000000-0005-0000-0000-000038830000}"/>
    <cellStyle name="Saída 4 7 2 7" xfId="33592" xr:uid="{00000000-0005-0000-0000-000039830000}"/>
    <cellStyle name="Saída 4 7 2 8" xfId="37259" xr:uid="{00000000-0005-0000-0000-00003A830000}"/>
    <cellStyle name="Saída 4 7 3" xfId="4130" xr:uid="{00000000-0005-0000-0000-00003B830000}"/>
    <cellStyle name="Saída 4 7 3 2" xfId="13284" xr:uid="{00000000-0005-0000-0000-00003C830000}"/>
    <cellStyle name="Saída 4 7 3 3" xfId="20282" xr:uid="{00000000-0005-0000-0000-00003D830000}"/>
    <cellStyle name="Saída 4 7 3 4" xfId="27767" xr:uid="{00000000-0005-0000-0000-00003E830000}"/>
    <cellStyle name="Saída 4 7 3 5" xfId="19371" xr:uid="{00000000-0005-0000-0000-00003F830000}"/>
    <cellStyle name="Saída 4 7 3 6" xfId="27272" xr:uid="{00000000-0005-0000-0000-000040830000}"/>
    <cellStyle name="Saída 4 7 3 7" xfId="33405" xr:uid="{00000000-0005-0000-0000-000041830000}"/>
    <cellStyle name="Saída 4 7 3 8" xfId="37080" xr:uid="{00000000-0005-0000-0000-000042830000}"/>
    <cellStyle name="Saída 4 7 4" xfId="4213" xr:uid="{00000000-0005-0000-0000-000043830000}"/>
    <cellStyle name="Saída 4 7 4 2" xfId="13367" xr:uid="{00000000-0005-0000-0000-000044830000}"/>
    <cellStyle name="Saída 4 7 4 3" xfId="20365" xr:uid="{00000000-0005-0000-0000-000045830000}"/>
    <cellStyle name="Saída 4 7 4 4" xfId="27720" xr:uid="{00000000-0005-0000-0000-000046830000}"/>
    <cellStyle name="Saída 4 7 4 5" xfId="17023" xr:uid="{00000000-0005-0000-0000-000047830000}"/>
    <cellStyle name="Saída 4 7 4 6" xfId="26000" xr:uid="{00000000-0005-0000-0000-000048830000}"/>
    <cellStyle name="Saída 4 7 4 7" xfId="33364" xr:uid="{00000000-0005-0000-0000-000049830000}"/>
    <cellStyle name="Saída 4 7 4 8" xfId="37039" xr:uid="{00000000-0005-0000-0000-00004A830000}"/>
    <cellStyle name="Saída 4 7 5" xfId="3123" xr:uid="{00000000-0005-0000-0000-00004B830000}"/>
    <cellStyle name="Saída 4 7 5 2" xfId="12277" xr:uid="{00000000-0005-0000-0000-00004C830000}"/>
    <cellStyle name="Saída 4 7 5 3" xfId="19280" xr:uid="{00000000-0005-0000-0000-00004D830000}"/>
    <cellStyle name="Saída 4 7 5 4" xfId="15494" xr:uid="{00000000-0005-0000-0000-00004E830000}"/>
    <cellStyle name="Saída 4 7 5 5" xfId="28508" xr:uid="{00000000-0005-0000-0000-00004F830000}"/>
    <cellStyle name="Saída 4 7 5 6" xfId="29778" xr:uid="{00000000-0005-0000-0000-000050830000}"/>
    <cellStyle name="Saída 4 7 5 7" xfId="33752" xr:uid="{00000000-0005-0000-0000-000051830000}"/>
    <cellStyle name="Saída 4 7 5 8" xfId="37314" xr:uid="{00000000-0005-0000-0000-000052830000}"/>
    <cellStyle name="Saída 4 7 6" xfId="10809" xr:uid="{00000000-0005-0000-0000-000053830000}"/>
    <cellStyle name="Saída 4 7 7" xfId="9272" xr:uid="{00000000-0005-0000-0000-000054830000}"/>
    <cellStyle name="Saída 4 7 8" xfId="28669" xr:uid="{00000000-0005-0000-0000-000055830000}"/>
    <cellStyle name="Saída 4 7 9" xfId="28648" xr:uid="{00000000-0005-0000-0000-000056830000}"/>
    <cellStyle name="Saída 4 8" xfId="2483" xr:uid="{00000000-0005-0000-0000-000057830000}"/>
    <cellStyle name="Saída 4 8 2" xfId="11637" xr:uid="{00000000-0005-0000-0000-000058830000}"/>
    <cellStyle name="Saída 4 8 3" xfId="18640" xr:uid="{00000000-0005-0000-0000-000059830000}"/>
    <cellStyle name="Saída 4 8 4" xfId="23073" xr:uid="{00000000-0005-0000-0000-00005A830000}"/>
    <cellStyle name="Saída 4 8 5" xfId="24352" xr:uid="{00000000-0005-0000-0000-00005B830000}"/>
    <cellStyle name="Saída 4 8 6" xfId="30090" xr:uid="{00000000-0005-0000-0000-00005C830000}"/>
    <cellStyle name="Saída 4 8 7" xfId="31495" xr:uid="{00000000-0005-0000-0000-00005D830000}"/>
    <cellStyle name="Saída 4 8 8" xfId="35199" xr:uid="{00000000-0005-0000-0000-00005E830000}"/>
    <cellStyle name="Saída 4 9" xfId="3087" xr:uid="{00000000-0005-0000-0000-00005F830000}"/>
    <cellStyle name="Saída 4 9 2" xfId="12241" xr:uid="{00000000-0005-0000-0000-000060830000}"/>
    <cellStyle name="Saída 4 9 3" xfId="19244" xr:uid="{00000000-0005-0000-0000-000061830000}"/>
    <cellStyle name="Saída 4 9 4" xfId="28247" xr:uid="{00000000-0005-0000-0000-000062830000}"/>
    <cellStyle name="Saída 4 9 5" xfId="17792" xr:uid="{00000000-0005-0000-0000-000063830000}"/>
    <cellStyle name="Saída 4 9 6" xfId="29795" xr:uid="{00000000-0005-0000-0000-000064830000}"/>
    <cellStyle name="Saída 4 9 7" xfId="33765" xr:uid="{00000000-0005-0000-0000-000065830000}"/>
    <cellStyle name="Saída 4 9 8" xfId="37327" xr:uid="{00000000-0005-0000-0000-000066830000}"/>
    <cellStyle name="Saída 5" xfId="866" xr:uid="{00000000-0005-0000-0000-000067830000}"/>
    <cellStyle name="Saída 5 10" xfId="4349" xr:uid="{00000000-0005-0000-0000-000068830000}"/>
    <cellStyle name="Saída 5 10 2" xfId="13503" xr:uid="{00000000-0005-0000-0000-000069830000}"/>
    <cellStyle name="Saída 5 10 3" xfId="20501" xr:uid="{00000000-0005-0000-0000-00006A830000}"/>
    <cellStyle name="Saída 5 10 4" xfId="27660" xr:uid="{00000000-0005-0000-0000-00006B830000}"/>
    <cellStyle name="Saída 5 10 5" xfId="22959" xr:uid="{00000000-0005-0000-0000-00006C830000}"/>
    <cellStyle name="Saída 5 10 6" xfId="25873" xr:uid="{00000000-0005-0000-0000-00006D830000}"/>
    <cellStyle name="Saída 5 10 7" xfId="31720" xr:uid="{00000000-0005-0000-0000-00006E830000}"/>
    <cellStyle name="Saída 5 10 8" xfId="35400" xr:uid="{00000000-0005-0000-0000-00006F830000}"/>
    <cellStyle name="Saída 5 11" xfId="4604" xr:uid="{00000000-0005-0000-0000-000070830000}"/>
    <cellStyle name="Saída 5 11 2" xfId="13758" xr:uid="{00000000-0005-0000-0000-000071830000}"/>
    <cellStyle name="Saída 5 11 3" xfId="20756" xr:uid="{00000000-0005-0000-0000-000072830000}"/>
    <cellStyle name="Saída 5 11 4" xfId="24027" xr:uid="{00000000-0005-0000-0000-000073830000}"/>
    <cellStyle name="Saída 5 11 5" xfId="29438" xr:uid="{00000000-0005-0000-0000-000074830000}"/>
    <cellStyle name="Saída 5 11 6" xfId="26833" xr:uid="{00000000-0005-0000-0000-000075830000}"/>
    <cellStyle name="Saída 5 11 7" xfId="32214" xr:uid="{00000000-0005-0000-0000-000076830000}"/>
    <cellStyle name="Saída 5 11 8" xfId="35889" xr:uid="{00000000-0005-0000-0000-000077830000}"/>
    <cellStyle name="Saída 5 12" xfId="10021" xr:uid="{00000000-0005-0000-0000-000078830000}"/>
    <cellStyle name="Saída 5 13" xfId="17457" xr:uid="{00000000-0005-0000-0000-000079830000}"/>
    <cellStyle name="Saída 5 14" xfId="29058" xr:uid="{00000000-0005-0000-0000-00007A830000}"/>
    <cellStyle name="Saída 5 15" xfId="22900" xr:uid="{00000000-0005-0000-0000-00007B830000}"/>
    <cellStyle name="Saída 5 16" xfId="31350" xr:uid="{00000000-0005-0000-0000-00007C830000}"/>
    <cellStyle name="Saída 5 17" xfId="35109" xr:uid="{00000000-0005-0000-0000-00007D830000}"/>
    <cellStyle name="Saída 5 18" xfId="38424" xr:uid="{00000000-0005-0000-0000-00007E830000}"/>
    <cellStyle name="Saída 5 2" xfId="2293" xr:uid="{00000000-0005-0000-0000-00007F830000}"/>
    <cellStyle name="Saída 5 2 10" xfId="23131" xr:uid="{00000000-0005-0000-0000-000080830000}"/>
    <cellStyle name="Saída 5 2 11" xfId="30184" xr:uid="{00000000-0005-0000-0000-000081830000}"/>
    <cellStyle name="Saída 5 2 12" xfId="31071" xr:uid="{00000000-0005-0000-0000-000082830000}"/>
    <cellStyle name="Saída 5 2 13" xfId="31334" xr:uid="{00000000-0005-0000-0000-000083830000}"/>
    <cellStyle name="Saída 5 2 2" xfId="2693" xr:uid="{00000000-0005-0000-0000-000084830000}"/>
    <cellStyle name="Saída 5 2 2 2" xfId="11847" xr:uid="{00000000-0005-0000-0000-000085830000}"/>
    <cellStyle name="Saída 5 2 2 3" xfId="18850" xr:uid="{00000000-0005-0000-0000-000086830000}"/>
    <cellStyle name="Saída 5 2 2 4" xfId="28428" xr:uid="{00000000-0005-0000-0000-000087830000}"/>
    <cellStyle name="Saída 5 2 2 5" xfId="22649" xr:uid="{00000000-0005-0000-0000-000088830000}"/>
    <cellStyle name="Saída 5 2 2 6" xfId="25208" xr:uid="{00000000-0005-0000-0000-000089830000}"/>
    <cellStyle name="Saída 5 2 2 7" xfId="33963" xr:uid="{00000000-0005-0000-0000-00008A830000}"/>
    <cellStyle name="Saída 5 2 2 8" xfId="37525" xr:uid="{00000000-0005-0000-0000-00008B830000}"/>
    <cellStyle name="Saída 5 2 3" xfId="3975" xr:uid="{00000000-0005-0000-0000-00008C830000}"/>
    <cellStyle name="Saída 5 2 3 2" xfId="13129" xr:uid="{00000000-0005-0000-0000-00008D830000}"/>
    <cellStyle name="Saída 5 2 3 3" xfId="20127" xr:uid="{00000000-0005-0000-0000-00008E830000}"/>
    <cellStyle name="Saída 5 2 3 4" xfId="27843" xr:uid="{00000000-0005-0000-0000-00008F830000}"/>
    <cellStyle name="Saída 5 2 3 5" xfId="9297" xr:uid="{00000000-0005-0000-0000-000090830000}"/>
    <cellStyle name="Saída 5 2 3 6" xfId="19741" xr:uid="{00000000-0005-0000-0000-000091830000}"/>
    <cellStyle name="Saída 5 2 3 7" xfId="18150" xr:uid="{00000000-0005-0000-0000-000092830000}"/>
    <cellStyle name="Saída 5 2 3 8" xfId="17844" xr:uid="{00000000-0005-0000-0000-000093830000}"/>
    <cellStyle name="Saída 5 2 4" xfId="4413" xr:uid="{00000000-0005-0000-0000-000094830000}"/>
    <cellStyle name="Saída 5 2 4 2" xfId="13567" xr:uid="{00000000-0005-0000-0000-000095830000}"/>
    <cellStyle name="Saída 5 2 4 3" xfId="20565" xr:uid="{00000000-0005-0000-0000-000096830000}"/>
    <cellStyle name="Saída 5 2 4 4" xfId="27629" xr:uid="{00000000-0005-0000-0000-000097830000}"/>
    <cellStyle name="Saída 5 2 4 5" xfId="23164" xr:uid="{00000000-0005-0000-0000-000098830000}"/>
    <cellStyle name="Saída 5 2 4 6" xfId="18155" xr:uid="{00000000-0005-0000-0000-000099830000}"/>
    <cellStyle name="Saída 5 2 4 7" xfId="25510" xr:uid="{00000000-0005-0000-0000-00009A830000}"/>
    <cellStyle name="Saída 5 2 4 8" xfId="31879" xr:uid="{00000000-0005-0000-0000-00009B830000}"/>
    <cellStyle name="Saída 5 2 5" xfId="4667" xr:uid="{00000000-0005-0000-0000-00009C830000}"/>
    <cellStyle name="Saída 5 2 5 2" xfId="13821" xr:uid="{00000000-0005-0000-0000-00009D830000}"/>
    <cellStyle name="Saída 5 2 5 3" xfId="20819" xr:uid="{00000000-0005-0000-0000-00009E830000}"/>
    <cellStyle name="Saída 5 2 5 4" xfId="27503" xr:uid="{00000000-0005-0000-0000-00009F830000}"/>
    <cellStyle name="Saída 5 2 5 5" xfId="23365" xr:uid="{00000000-0005-0000-0000-0000A0830000}"/>
    <cellStyle name="Saída 5 2 5 6" xfId="22834" xr:uid="{00000000-0005-0000-0000-0000A1830000}"/>
    <cellStyle name="Saída 5 2 5 7" xfId="32189" xr:uid="{00000000-0005-0000-0000-0000A2830000}"/>
    <cellStyle name="Saída 5 2 5 8" xfId="35864" xr:uid="{00000000-0005-0000-0000-0000A3830000}"/>
    <cellStyle name="Saída 5 2 6" xfId="4913" xr:uid="{00000000-0005-0000-0000-0000A4830000}"/>
    <cellStyle name="Saída 5 2 6 2" xfId="14067" xr:uid="{00000000-0005-0000-0000-0000A5830000}"/>
    <cellStyle name="Saída 5 2 6 3" xfId="21065" xr:uid="{00000000-0005-0000-0000-0000A6830000}"/>
    <cellStyle name="Saída 5 2 6 4" xfId="27379" xr:uid="{00000000-0005-0000-0000-0000A7830000}"/>
    <cellStyle name="Saída 5 2 6 5" xfId="29292" xr:uid="{00000000-0005-0000-0000-0000A8830000}"/>
    <cellStyle name="Saída 5 2 6 6" xfId="31959" xr:uid="{00000000-0005-0000-0000-0000A9830000}"/>
    <cellStyle name="Saída 5 2 6 7" xfId="35637" xr:uid="{00000000-0005-0000-0000-0000AA830000}"/>
    <cellStyle name="Saída 5 2 6 8" xfId="38548" xr:uid="{00000000-0005-0000-0000-0000AB830000}"/>
    <cellStyle name="Saída 5 2 7" xfId="11447" xr:uid="{00000000-0005-0000-0000-0000AC830000}"/>
    <cellStyle name="Saída 5 2 8" xfId="18450" xr:uid="{00000000-0005-0000-0000-0000AD830000}"/>
    <cellStyle name="Saída 5 2 9" xfId="25344" xr:uid="{00000000-0005-0000-0000-0000AE830000}"/>
    <cellStyle name="Saída 5 3" xfId="1678" xr:uid="{00000000-0005-0000-0000-0000AF830000}"/>
    <cellStyle name="Saída 5 3 10" xfId="28738" xr:uid="{00000000-0005-0000-0000-0000B0830000}"/>
    <cellStyle name="Saída 5 3 11" xfId="30989" xr:uid="{00000000-0005-0000-0000-0000B1830000}"/>
    <cellStyle name="Saída 5 3 12" xfId="34913" xr:uid="{00000000-0005-0000-0000-0000B2830000}"/>
    <cellStyle name="Saída 5 3 13" xfId="38376" xr:uid="{00000000-0005-0000-0000-0000B3830000}"/>
    <cellStyle name="Saída 5 3 2" xfId="2505" xr:uid="{00000000-0005-0000-0000-0000B4830000}"/>
    <cellStyle name="Saída 5 3 2 2" xfId="11659" xr:uid="{00000000-0005-0000-0000-0000B5830000}"/>
    <cellStyle name="Saída 5 3 2 3" xfId="18662" xr:uid="{00000000-0005-0000-0000-0000B6830000}"/>
    <cellStyle name="Saída 5 3 2 4" xfId="18355" xr:uid="{00000000-0005-0000-0000-0000B7830000}"/>
    <cellStyle name="Saída 5 3 2 5" xfId="26222" xr:uid="{00000000-0005-0000-0000-0000B8830000}"/>
    <cellStyle name="Saída 5 3 2 6" xfId="30078" xr:uid="{00000000-0005-0000-0000-0000B9830000}"/>
    <cellStyle name="Saída 5 3 2 7" xfId="29636" xr:uid="{00000000-0005-0000-0000-0000BA830000}"/>
    <cellStyle name="Saída 5 3 2 8" xfId="17957" xr:uid="{00000000-0005-0000-0000-0000BB830000}"/>
    <cellStyle name="Saída 5 3 3" xfId="3655" xr:uid="{00000000-0005-0000-0000-0000BC830000}"/>
    <cellStyle name="Saída 5 3 3 2" xfId="12809" xr:uid="{00000000-0005-0000-0000-0000BD830000}"/>
    <cellStyle name="Saída 5 3 3 3" xfId="19808" xr:uid="{00000000-0005-0000-0000-0000BE830000}"/>
    <cellStyle name="Saída 5 3 3 4" xfId="21238" xr:uid="{00000000-0005-0000-0000-0000BF830000}"/>
    <cellStyle name="Saída 5 3 3 5" xfId="26552" xr:uid="{00000000-0005-0000-0000-0000C0830000}"/>
    <cellStyle name="Saída 5 3 3 6" xfId="25318" xr:uid="{00000000-0005-0000-0000-0000C1830000}"/>
    <cellStyle name="Saída 5 3 3 7" xfId="29391" xr:uid="{00000000-0005-0000-0000-0000C2830000}"/>
    <cellStyle name="Saída 5 3 3 8" xfId="29737" xr:uid="{00000000-0005-0000-0000-0000C3830000}"/>
    <cellStyle name="Saída 5 3 4" xfId="4164" xr:uid="{00000000-0005-0000-0000-0000C4830000}"/>
    <cellStyle name="Saída 5 3 4 2" xfId="13318" xr:uid="{00000000-0005-0000-0000-0000C5830000}"/>
    <cellStyle name="Saída 5 3 4 3" xfId="20316" xr:uid="{00000000-0005-0000-0000-0000C6830000}"/>
    <cellStyle name="Saída 5 3 4 4" xfId="24144" xr:uid="{00000000-0005-0000-0000-0000C7830000}"/>
    <cellStyle name="Saída 5 3 4 5" xfId="26663" xr:uid="{00000000-0005-0000-0000-0000C8830000}"/>
    <cellStyle name="Saída 5 3 4 6" xfId="22678" xr:uid="{00000000-0005-0000-0000-0000C9830000}"/>
    <cellStyle name="Saída 5 3 4 7" xfId="33388" xr:uid="{00000000-0005-0000-0000-0000CA830000}"/>
    <cellStyle name="Saída 5 3 4 8" xfId="37063" xr:uid="{00000000-0005-0000-0000-0000CB830000}"/>
    <cellStyle name="Saída 5 3 5" xfId="3076" xr:uid="{00000000-0005-0000-0000-0000CC830000}"/>
    <cellStyle name="Saída 5 3 5 2" xfId="12230" xr:uid="{00000000-0005-0000-0000-0000CD830000}"/>
    <cellStyle name="Saída 5 3 5 3" xfId="19233" xr:uid="{00000000-0005-0000-0000-0000CE830000}"/>
    <cellStyle name="Saída 5 3 5 4" xfId="29487" xr:uid="{00000000-0005-0000-0000-0000CF830000}"/>
    <cellStyle name="Saída 5 3 5 5" xfId="26424" xr:uid="{00000000-0005-0000-0000-0000D0830000}"/>
    <cellStyle name="Saída 5 3 5 6" xfId="24113" xr:uid="{00000000-0005-0000-0000-0000D1830000}"/>
    <cellStyle name="Saída 5 3 5 7" xfId="33777" xr:uid="{00000000-0005-0000-0000-0000D2830000}"/>
    <cellStyle name="Saída 5 3 5 8" xfId="37339" xr:uid="{00000000-0005-0000-0000-0000D3830000}"/>
    <cellStyle name="Saída 5 3 6" xfId="3765" xr:uid="{00000000-0005-0000-0000-0000D4830000}"/>
    <cellStyle name="Saída 5 3 6 2" xfId="12919" xr:uid="{00000000-0005-0000-0000-0000D5830000}"/>
    <cellStyle name="Saída 5 3 6 3" xfId="19918" xr:uid="{00000000-0005-0000-0000-0000D6830000}"/>
    <cellStyle name="Saída 5 3 6 4" xfId="22672" xr:uid="{00000000-0005-0000-0000-0000D7830000}"/>
    <cellStyle name="Saída 5 3 6 5" xfId="28815" xr:uid="{00000000-0005-0000-0000-0000D8830000}"/>
    <cellStyle name="Saída 5 3 6 6" xfId="27303" xr:uid="{00000000-0005-0000-0000-0000D9830000}"/>
    <cellStyle name="Saída 5 3 6 7" xfId="33532" xr:uid="{00000000-0005-0000-0000-0000DA830000}"/>
    <cellStyle name="Saída 5 3 6 8" xfId="37200" xr:uid="{00000000-0005-0000-0000-0000DB830000}"/>
    <cellStyle name="Saída 5 3 7" xfId="10832" xr:uid="{00000000-0005-0000-0000-0000DC830000}"/>
    <cellStyle name="Saída 5 3 8" xfId="18241" xr:uid="{00000000-0005-0000-0000-0000DD830000}"/>
    <cellStyle name="Saída 5 3 9" xfId="28662" xr:uid="{00000000-0005-0000-0000-0000DE830000}"/>
    <cellStyle name="Saída 5 4" xfId="2328" xr:uid="{00000000-0005-0000-0000-0000DF830000}"/>
    <cellStyle name="Saída 5 4 10" xfId="9354" xr:uid="{00000000-0005-0000-0000-0000E0830000}"/>
    <cellStyle name="Saída 5 4 11" xfId="18013" xr:uid="{00000000-0005-0000-0000-0000E1830000}"/>
    <cellStyle name="Saída 5 4 12" xfId="18356" xr:uid="{00000000-0005-0000-0000-0000E2830000}"/>
    <cellStyle name="Saída 5 4 13" xfId="31133" xr:uid="{00000000-0005-0000-0000-0000E3830000}"/>
    <cellStyle name="Saída 5 4 2" xfId="2728" xr:uid="{00000000-0005-0000-0000-0000E4830000}"/>
    <cellStyle name="Saída 5 4 2 2" xfId="11882" xr:uid="{00000000-0005-0000-0000-0000E5830000}"/>
    <cellStyle name="Saída 5 4 2 3" xfId="18885" xr:uid="{00000000-0005-0000-0000-0000E6830000}"/>
    <cellStyle name="Saída 5 4 2 4" xfId="9330" xr:uid="{00000000-0005-0000-0000-0000E7830000}"/>
    <cellStyle name="Saída 5 4 2 5" xfId="26323" xr:uid="{00000000-0005-0000-0000-0000E8830000}"/>
    <cellStyle name="Saída 5 4 2 6" xfId="29968" xr:uid="{00000000-0005-0000-0000-0000E9830000}"/>
    <cellStyle name="Saída 5 4 2 7" xfId="33938" xr:uid="{00000000-0005-0000-0000-0000EA830000}"/>
    <cellStyle name="Saída 5 4 2 8" xfId="37500" xr:uid="{00000000-0005-0000-0000-0000EB830000}"/>
    <cellStyle name="Saída 5 4 3" xfId="4010" xr:uid="{00000000-0005-0000-0000-0000EC830000}"/>
    <cellStyle name="Saída 5 4 3 2" xfId="13164" xr:uid="{00000000-0005-0000-0000-0000ED830000}"/>
    <cellStyle name="Saída 5 4 3 3" xfId="20162" xr:uid="{00000000-0005-0000-0000-0000EE830000}"/>
    <cellStyle name="Saída 5 4 3 4" xfId="25396" xr:uid="{00000000-0005-0000-0000-0000EF830000}"/>
    <cellStyle name="Saída 5 4 3 5" xfId="29203" xr:uid="{00000000-0005-0000-0000-0000F0830000}"/>
    <cellStyle name="Saída 5 4 3 6" xfId="25612" xr:uid="{00000000-0005-0000-0000-0000F1830000}"/>
    <cellStyle name="Saída 5 4 3 7" xfId="28064" xr:uid="{00000000-0005-0000-0000-0000F2830000}"/>
    <cellStyle name="Saída 5 4 3 8" xfId="29102" xr:uid="{00000000-0005-0000-0000-0000F3830000}"/>
    <cellStyle name="Saída 5 4 4" xfId="4448" xr:uid="{00000000-0005-0000-0000-0000F4830000}"/>
    <cellStyle name="Saída 5 4 4 2" xfId="13602" xr:uid="{00000000-0005-0000-0000-0000F5830000}"/>
    <cellStyle name="Saída 5 4 4 3" xfId="20600" xr:uid="{00000000-0005-0000-0000-0000F6830000}"/>
    <cellStyle name="Saída 5 4 4 4" xfId="27612" xr:uid="{00000000-0005-0000-0000-0000F7830000}"/>
    <cellStyle name="Saída 5 4 4 5" xfId="24505" xr:uid="{00000000-0005-0000-0000-0000F8830000}"/>
    <cellStyle name="Saída 5 4 4 6" xfId="25361" xr:uid="{00000000-0005-0000-0000-0000F9830000}"/>
    <cellStyle name="Saída 5 4 4 7" xfId="31872" xr:uid="{00000000-0005-0000-0000-0000FA830000}"/>
    <cellStyle name="Saída 5 4 4 8" xfId="35526" xr:uid="{00000000-0005-0000-0000-0000FB830000}"/>
    <cellStyle name="Saída 5 4 5" xfId="4702" xr:uid="{00000000-0005-0000-0000-0000FC830000}"/>
    <cellStyle name="Saída 5 4 5 2" xfId="13856" xr:uid="{00000000-0005-0000-0000-0000FD830000}"/>
    <cellStyle name="Saída 5 4 5 3" xfId="20854" xr:uid="{00000000-0005-0000-0000-0000FE830000}"/>
    <cellStyle name="Saída 5 4 5 4" xfId="24783" xr:uid="{00000000-0005-0000-0000-0000FF830000}"/>
    <cellStyle name="Saída 5 4 5 5" xfId="28223" xr:uid="{00000000-0005-0000-0000-000000840000}"/>
    <cellStyle name="Saída 5 4 5 6" xfId="23056" xr:uid="{00000000-0005-0000-0000-000001840000}"/>
    <cellStyle name="Saída 5 4 5 7" xfId="32173" xr:uid="{00000000-0005-0000-0000-000002840000}"/>
    <cellStyle name="Saída 5 4 5 8" xfId="35848" xr:uid="{00000000-0005-0000-0000-000003840000}"/>
    <cellStyle name="Saída 5 4 6" xfId="4948" xr:uid="{00000000-0005-0000-0000-000004840000}"/>
    <cellStyle name="Saída 5 4 6 2" xfId="14102" xr:uid="{00000000-0005-0000-0000-000005840000}"/>
    <cellStyle name="Saída 5 4 6 3" xfId="21100" xr:uid="{00000000-0005-0000-0000-000006840000}"/>
    <cellStyle name="Saída 5 4 6 4" xfId="27365" xr:uid="{00000000-0005-0000-0000-000007840000}"/>
    <cellStyle name="Saída 5 4 6 5" xfId="17033" xr:uid="{00000000-0005-0000-0000-000008840000}"/>
    <cellStyle name="Saída 5 4 6 6" xfId="31994" xr:uid="{00000000-0005-0000-0000-000009840000}"/>
    <cellStyle name="Saída 5 4 6 7" xfId="35672" xr:uid="{00000000-0005-0000-0000-00000A840000}"/>
    <cellStyle name="Saída 5 4 6 8" xfId="38583" xr:uid="{00000000-0005-0000-0000-00000B840000}"/>
    <cellStyle name="Saída 5 4 7" xfId="11482" xr:uid="{00000000-0005-0000-0000-00000C840000}"/>
    <cellStyle name="Saída 5 4 8" xfId="18485" xr:uid="{00000000-0005-0000-0000-00000D840000}"/>
    <cellStyle name="Saída 5 4 9" xfId="17560" xr:uid="{00000000-0005-0000-0000-00000E840000}"/>
    <cellStyle name="Saída 5 5" xfId="1773" xr:uid="{00000000-0005-0000-0000-00000F840000}"/>
    <cellStyle name="Saída 5 5 10" xfId="28735" xr:uid="{00000000-0005-0000-0000-000010840000}"/>
    <cellStyle name="Saída 5 5 11" xfId="30947" xr:uid="{00000000-0005-0000-0000-000011840000}"/>
    <cellStyle name="Saída 5 5 12" xfId="28032" xr:uid="{00000000-0005-0000-0000-000012840000}"/>
    <cellStyle name="Saída 5 5 13" xfId="31137" xr:uid="{00000000-0005-0000-0000-000013840000}"/>
    <cellStyle name="Saída 5 5 2" xfId="2538" xr:uid="{00000000-0005-0000-0000-000014840000}"/>
    <cellStyle name="Saída 5 5 2 2" xfId="11692" xr:uid="{00000000-0005-0000-0000-000015840000}"/>
    <cellStyle name="Saída 5 5 2 3" xfId="18695" xr:uid="{00000000-0005-0000-0000-000016840000}"/>
    <cellStyle name="Saída 5 5 2 4" xfId="21324" xr:uid="{00000000-0005-0000-0000-000017840000}"/>
    <cellStyle name="Saída 5 5 2 5" xfId="23016" xr:uid="{00000000-0005-0000-0000-000018840000}"/>
    <cellStyle name="Saída 5 5 2 6" xfId="29411" xr:uid="{00000000-0005-0000-0000-000019840000}"/>
    <cellStyle name="Saída 5 5 2 7" xfId="30880" xr:uid="{00000000-0005-0000-0000-00001A840000}"/>
    <cellStyle name="Saída 5 5 2 8" xfId="31432" xr:uid="{00000000-0005-0000-0000-00001B840000}"/>
    <cellStyle name="Saída 5 5 3" xfId="3700" xr:uid="{00000000-0005-0000-0000-00001C840000}"/>
    <cellStyle name="Saída 5 5 3 2" xfId="12854" xr:uid="{00000000-0005-0000-0000-00001D840000}"/>
    <cellStyle name="Saída 5 5 3 3" xfId="19853" xr:uid="{00000000-0005-0000-0000-00001E840000}"/>
    <cellStyle name="Saída 5 5 3 4" xfId="17927" xr:uid="{00000000-0005-0000-0000-00001F840000}"/>
    <cellStyle name="Saída 5 5 3 5" xfId="19584" xr:uid="{00000000-0005-0000-0000-000020840000}"/>
    <cellStyle name="Saída 5 5 3 6" xfId="29543" xr:uid="{00000000-0005-0000-0000-000021840000}"/>
    <cellStyle name="Saída 5 5 3 7" xfId="33564" xr:uid="{00000000-0005-0000-0000-000022840000}"/>
    <cellStyle name="Saída 5 5 3 8" xfId="37232" xr:uid="{00000000-0005-0000-0000-000023840000}"/>
    <cellStyle name="Saída 5 5 4" xfId="4210" xr:uid="{00000000-0005-0000-0000-000024840000}"/>
    <cellStyle name="Saída 5 5 4 2" xfId="13364" xr:uid="{00000000-0005-0000-0000-000025840000}"/>
    <cellStyle name="Saída 5 5 4 3" xfId="20362" xr:uid="{00000000-0005-0000-0000-000026840000}"/>
    <cellStyle name="Saída 5 5 4 4" xfId="27727" xr:uid="{00000000-0005-0000-0000-000027840000}"/>
    <cellStyle name="Saída 5 5 4 5" xfId="29501" xr:uid="{00000000-0005-0000-0000-000028840000}"/>
    <cellStyle name="Saída 5 5 4 6" xfId="27267" xr:uid="{00000000-0005-0000-0000-000029840000}"/>
    <cellStyle name="Saída 5 5 4 7" xfId="33362" xr:uid="{00000000-0005-0000-0000-00002A840000}"/>
    <cellStyle name="Saída 5 5 4 8" xfId="37037" xr:uid="{00000000-0005-0000-0000-00002B840000}"/>
    <cellStyle name="Saída 5 5 5" xfId="3170" xr:uid="{00000000-0005-0000-0000-00002C840000}"/>
    <cellStyle name="Saída 5 5 5 2" xfId="12324" xr:uid="{00000000-0005-0000-0000-00002D840000}"/>
    <cellStyle name="Saída 5 5 5 3" xfId="19327" xr:uid="{00000000-0005-0000-0000-00002E840000}"/>
    <cellStyle name="Saída 5 5 5 4" xfId="28237" xr:uid="{00000000-0005-0000-0000-00002F840000}"/>
    <cellStyle name="Saída 5 5 5 5" xfId="22432" xr:uid="{00000000-0005-0000-0000-000030840000}"/>
    <cellStyle name="Saída 5 5 5 6" xfId="29756" xr:uid="{00000000-0005-0000-0000-000031840000}"/>
    <cellStyle name="Saída 5 5 5 7" xfId="23100" xr:uid="{00000000-0005-0000-0000-000032840000}"/>
    <cellStyle name="Saída 5 5 5 8" xfId="31819" xr:uid="{00000000-0005-0000-0000-000033840000}"/>
    <cellStyle name="Saída 5 5 6" xfId="4153" xr:uid="{00000000-0005-0000-0000-000034840000}"/>
    <cellStyle name="Saída 5 5 6 2" xfId="13307" xr:uid="{00000000-0005-0000-0000-000035840000}"/>
    <cellStyle name="Saída 5 5 6 3" xfId="20305" xr:uid="{00000000-0005-0000-0000-000036840000}"/>
    <cellStyle name="Saída 5 5 6 4" xfId="27750" xr:uid="{00000000-0005-0000-0000-000037840000}"/>
    <cellStyle name="Saída 5 5 6 5" xfId="11205" xr:uid="{00000000-0005-0000-0000-000038840000}"/>
    <cellStyle name="Saída 5 5 6 6" xfId="28465" xr:uid="{00000000-0005-0000-0000-000039840000}"/>
    <cellStyle name="Saída 5 5 6 7" xfId="31687" xr:uid="{00000000-0005-0000-0000-00003A840000}"/>
    <cellStyle name="Saída 5 5 6 8" xfId="35367" xr:uid="{00000000-0005-0000-0000-00003B840000}"/>
    <cellStyle name="Saída 5 5 7" xfId="10927" xr:uid="{00000000-0005-0000-0000-00003C840000}"/>
    <cellStyle name="Saída 5 5 8" xfId="9620" xr:uid="{00000000-0005-0000-0000-00003D840000}"/>
    <cellStyle name="Saída 5 5 9" xfId="28616" xr:uid="{00000000-0005-0000-0000-00003E840000}"/>
    <cellStyle name="Saída 5 6" xfId="1658" xr:uid="{00000000-0005-0000-0000-00003F840000}"/>
    <cellStyle name="Saída 5 6 10" xfId="30995" xr:uid="{00000000-0005-0000-0000-000040840000}"/>
    <cellStyle name="Saída 5 6 11" xfId="31375" xr:uid="{00000000-0005-0000-0000-000041840000}"/>
    <cellStyle name="Saída 5 6 12" xfId="35136" xr:uid="{00000000-0005-0000-0000-000042840000}"/>
    <cellStyle name="Saída 5 6 2" xfId="3573" xr:uid="{00000000-0005-0000-0000-000043840000}"/>
    <cellStyle name="Saída 5 6 2 2" xfId="12727" xr:uid="{00000000-0005-0000-0000-000044840000}"/>
    <cellStyle name="Saída 5 6 2 3" xfId="19728" xr:uid="{00000000-0005-0000-0000-000045840000}"/>
    <cellStyle name="Saída 5 6 2 4" xfId="28038" xr:uid="{00000000-0005-0000-0000-000046840000}"/>
    <cellStyle name="Saída 5 6 2 5" xfId="23005" xr:uid="{00000000-0005-0000-0000-000047840000}"/>
    <cellStyle name="Saída 5 6 2 6" xfId="27995" xr:uid="{00000000-0005-0000-0000-000048840000}"/>
    <cellStyle name="Saída 5 6 2 7" xfId="33591" xr:uid="{00000000-0005-0000-0000-000049840000}"/>
    <cellStyle name="Saída 5 6 2 8" xfId="37258" xr:uid="{00000000-0005-0000-0000-00004A840000}"/>
    <cellStyle name="Saída 5 6 3" xfId="4133" xr:uid="{00000000-0005-0000-0000-00004B840000}"/>
    <cellStyle name="Saída 5 6 3 2" xfId="13287" xr:uid="{00000000-0005-0000-0000-00004C840000}"/>
    <cellStyle name="Saída 5 6 3 3" xfId="20285" xr:uid="{00000000-0005-0000-0000-00004D840000}"/>
    <cellStyle name="Saída 5 6 3 4" xfId="22899" xr:uid="{00000000-0005-0000-0000-00004E840000}"/>
    <cellStyle name="Saída 5 6 3 5" xfId="9632" xr:uid="{00000000-0005-0000-0000-00004F840000}"/>
    <cellStyle name="Saída 5 6 3 6" xfId="19525" xr:uid="{00000000-0005-0000-0000-000050840000}"/>
    <cellStyle name="Saída 5 6 3 7" xfId="31693" xr:uid="{00000000-0005-0000-0000-000051840000}"/>
    <cellStyle name="Saída 5 6 3 8" xfId="35373" xr:uid="{00000000-0005-0000-0000-000052840000}"/>
    <cellStyle name="Saída 5 6 4" xfId="3824" xr:uid="{00000000-0005-0000-0000-000053840000}"/>
    <cellStyle name="Saída 5 6 4 2" xfId="12978" xr:uid="{00000000-0005-0000-0000-000054840000}"/>
    <cellStyle name="Saída 5 6 4 3" xfId="19977" xr:uid="{00000000-0005-0000-0000-000055840000}"/>
    <cellStyle name="Saída 5 6 4 4" xfId="17471" xr:uid="{00000000-0005-0000-0000-000056840000}"/>
    <cellStyle name="Saída 5 6 4 5" xfId="29184" xr:uid="{00000000-0005-0000-0000-000057840000}"/>
    <cellStyle name="Saída 5 6 4 6" xfId="28012" xr:uid="{00000000-0005-0000-0000-000058840000}"/>
    <cellStyle name="Saída 5 6 4 7" xfId="30919" xr:uid="{00000000-0005-0000-0000-000059840000}"/>
    <cellStyle name="Saída 5 6 4 8" xfId="25840" xr:uid="{00000000-0005-0000-0000-00005A840000}"/>
    <cellStyle name="Saída 5 6 5" xfId="3185" xr:uid="{00000000-0005-0000-0000-00005B840000}"/>
    <cellStyle name="Saída 5 6 5 2" xfId="12339" xr:uid="{00000000-0005-0000-0000-00005C840000}"/>
    <cellStyle name="Saída 5 6 5 3" xfId="19342" xr:uid="{00000000-0005-0000-0000-00005D840000}"/>
    <cellStyle name="Saída 5 6 5 4" xfId="28234" xr:uid="{00000000-0005-0000-0000-00005E840000}"/>
    <cellStyle name="Saída 5 6 5 5" xfId="10039" xr:uid="{00000000-0005-0000-0000-00005F840000}"/>
    <cellStyle name="Saída 5 6 5 6" xfId="23175" xr:uid="{00000000-0005-0000-0000-000060840000}"/>
    <cellStyle name="Saída 5 6 5 7" xfId="33717" xr:uid="{00000000-0005-0000-0000-000061840000}"/>
    <cellStyle name="Saída 5 6 5 8" xfId="37279" xr:uid="{00000000-0005-0000-0000-000062840000}"/>
    <cellStyle name="Saída 5 6 6" xfId="10812" xr:uid="{00000000-0005-0000-0000-000063840000}"/>
    <cellStyle name="Saída 5 6 7" xfId="18247" xr:uid="{00000000-0005-0000-0000-000064840000}"/>
    <cellStyle name="Saída 5 6 8" xfId="28673" xr:uid="{00000000-0005-0000-0000-000065840000}"/>
    <cellStyle name="Saída 5 6 9" xfId="22982" xr:uid="{00000000-0005-0000-0000-000066840000}"/>
    <cellStyle name="Saída 5 7" xfId="2486" xr:uid="{00000000-0005-0000-0000-000067840000}"/>
    <cellStyle name="Saída 5 7 2" xfId="11640" xr:uid="{00000000-0005-0000-0000-000068840000}"/>
    <cellStyle name="Saída 5 7 3" xfId="18643" xr:uid="{00000000-0005-0000-0000-000069840000}"/>
    <cellStyle name="Saída 5 7 4" xfId="17241" xr:uid="{00000000-0005-0000-0000-00006A840000}"/>
    <cellStyle name="Saída 5 7 5" xfId="17617" xr:uid="{00000000-0005-0000-0000-00006B840000}"/>
    <cellStyle name="Saída 5 7 6" xfId="15529" xr:uid="{00000000-0005-0000-0000-00006C840000}"/>
    <cellStyle name="Saída 5 7 7" xfId="34064" xr:uid="{00000000-0005-0000-0000-00006D840000}"/>
    <cellStyle name="Saída 5 7 8" xfId="37626" xr:uid="{00000000-0005-0000-0000-00006E840000}"/>
    <cellStyle name="Saída 5 8" xfId="3090" xr:uid="{00000000-0005-0000-0000-00006F840000}"/>
    <cellStyle name="Saída 5 8 2" xfId="12244" xr:uid="{00000000-0005-0000-0000-000070840000}"/>
    <cellStyle name="Saída 5 8 3" xfId="19247" xr:uid="{00000000-0005-0000-0000-000071840000}"/>
    <cellStyle name="Saída 5 8 4" xfId="28277" xr:uid="{00000000-0005-0000-0000-000072840000}"/>
    <cellStyle name="Saída 5 8 5" xfId="9646" xr:uid="{00000000-0005-0000-0000-000073840000}"/>
    <cellStyle name="Saída 5 8 6" xfId="24530" xr:uid="{00000000-0005-0000-0000-000074840000}"/>
    <cellStyle name="Saída 5 8 7" xfId="33771" xr:uid="{00000000-0005-0000-0000-000075840000}"/>
    <cellStyle name="Saída 5 8 8" xfId="37333" xr:uid="{00000000-0005-0000-0000-000076840000}"/>
    <cellStyle name="Saída 5 9" xfId="3769" xr:uid="{00000000-0005-0000-0000-000077840000}"/>
    <cellStyle name="Saída 5 9 2" xfId="12923" xr:uid="{00000000-0005-0000-0000-000078840000}"/>
    <cellStyle name="Saída 5 9 3" xfId="19922" xr:uid="{00000000-0005-0000-0000-000079840000}"/>
    <cellStyle name="Saída 5 9 4" xfId="27940" xr:uid="{00000000-0005-0000-0000-00007A840000}"/>
    <cellStyle name="Saída 5 9 5" xfId="24517" xr:uid="{00000000-0005-0000-0000-00007B840000}"/>
    <cellStyle name="Saída 5 9 6" xfId="10268" xr:uid="{00000000-0005-0000-0000-00007C840000}"/>
    <cellStyle name="Saída 5 9 7" xfId="31634" xr:uid="{00000000-0005-0000-0000-00007D840000}"/>
    <cellStyle name="Saída 5 9 8" xfId="35320" xr:uid="{00000000-0005-0000-0000-00007E840000}"/>
    <cellStyle name="Saída 6" xfId="1178" xr:uid="{00000000-0005-0000-0000-00007F840000}"/>
    <cellStyle name="Saída 6 10" xfId="4190" xr:uid="{00000000-0005-0000-0000-000080840000}"/>
    <cellStyle name="Saída 6 10 2" xfId="13344" xr:uid="{00000000-0005-0000-0000-000081840000}"/>
    <cellStyle name="Saída 6 10 3" xfId="20342" xr:uid="{00000000-0005-0000-0000-000082840000}"/>
    <cellStyle name="Saída 6 10 4" xfId="27734" xr:uid="{00000000-0005-0000-0000-000083840000}"/>
    <cellStyle name="Saída 6 10 5" xfId="25052" xr:uid="{00000000-0005-0000-0000-000084840000}"/>
    <cellStyle name="Saída 6 10 6" xfId="28887" xr:uid="{00000000-0005-0000-0000-000085840000}"/>
    <cellStyle name="Saída 6 10 7" xfId="33375" xr:uid="{00000000-0005-0000-0000-000086840000}"/>
    <cellStyle name="Saída 6 10 8" xfId="37050" xr:uid="{00000000-0005-0000-0000-000087840000}"/>
    <cellStyle name="Saída 6 11" xfId="2182" xr:uid="{00000000-0005-0000-0000-000088840000}"/>
    <cellStyle name="Saída 6 11 2" xfId="11336" xr:uid="{00000000-0005-0000-0000-000089840000}"/>
    <cellStyle name="Saída 6 11 3" xfId="18339" xr:uid="{00000000-0005-0000-0000-00008A840000}"/>
    <cellStyle name="Saída 6 11 4" xfId="23200" xr:uid="{00000000-0005-0000-0000-00008B840000}"/>
    <cellStyle name="Saída 6 11 5" xfId="26079" xr:uid="{00000000-0005-0000-0000-00008C840000}"/>
    <cellStyle name="Saída 6 11 6" xfId="21253" xr:uid="{00000000-0005-0000-0000-00008D840000}"/>
    <cellStyle name="Saída 6 11 7" xfId="25617" xr:uid="{00000000-0005-0000-0000-00008E840000}"/>
    <cellStyle name="Saída 6 11 8" xfId="30922" xr:uid="{00000000-0005-0000-0000-00008F840000}"/>
    <cellStyle name="Saída 6 12" xfId="10332" xr:uid="{00000000-0005-0000-0000-000090840000}"/>
    <cellStyle name="Saída 6 13" xfId="10080" xr:uid="{00000000-0005-0000-0000-000091840000}"/>
    <cellStyle name="Saída 6 14" xfId="28995" xr:uid="{00000000-0005-0000-0000-000092840000}"/>
    <cellStyle name="Saída 6 15" xfId="19422" xr:uid="{00000000-0005-0000-0000-000093840000}"/>
    <cellStyle name="Saída 6 16" xfId="35069" xr:uid="{00000000-0005-0000-0000-000094840000}"/>
    <cellStyle name="Saída 6 17" xfId="38407" xr:uid="{00000000-0005-0000-0000-000095840000}"/>
    <cellStyle name="Saída 6 2" xfId="2334" xr:uid="{00000000-0005-0000-0000-000096840000}"/>
    <cellStyle name="Saída 6 2 10" xfId="26138" xr:uid="{00000000-0005-0000-0000-000097840000}"/>
    <cellStyle name="Saída 6 2 11" xfId="30164" xr:uid="{00000000-0005-0000-0000-000098840000}"/>
    <cellStyle name="Saída 6 2 12" xfId="31064" xr:uid="{00000000-0005-0000-0000-000099840000}"/>
    <cellStyle name="Saída 6 2 13" xfId="31333" xr:uid="{00000000-0005-0000-0000-00009A840000}"/>
    <cellStyle name="Saída 6 2 2" xfId="2734" xr:uid="{00000000-0005-0000-0000-00009B840000}"/>
    <cellStyle name="Saída 6 2 2 2" xfId="11888" xr:uid="{00000000-0005-0000-0000-00009C840000}"/>
    <cellStyle name="Saída 6 2 2 3" xfId="18891" xr:uid="{00000000-0005-0000-0000-00009D840000}"/>
    <cellStyle name="Saída 6 2 2 4" xfId="28415" xr:uid="{00000000-0005-0000-0000-00009E840000}"/>
    <cellStyle name="Saída 6 2 2 5" xfId="26326" xr:uid="{00000000-0005-0000-0000-00009F840000}"/>
    <cellStyle name="Saída 6 2 2 6" xfId="25077" xr:uid="{00000000-0005-0000-0000-0000A0840000}"/>
    <cellStyle name="Saída 6 2 2 7" xfId="18301" xr:uid="{00000000-0005-0000-0000-0000A1840000}"/>
    <cellStyle name="Saída 6 2 2 8" xfId="34828" xr:uid="{00000000-0005-0000-0000-0000A2840000}"/>
    <cellStyle name="Saída 6 2 3" xfId="4016" xr:uid="{00000000-0005-0000-0000-0000A3840000}"/>
    <cellStyle name="Saída 6 2 3 2" xfId="13170" xr:uid="{00000000-0005-0000-0000-0000A4840000}"/>
    <cellStyle name="Saída 6 2 3 3" xfId="20168" xr:uid="{00000000-0005-0000-0000-0000A5840000}"/>
    <cellStyle name="Saída 6 2 3 4" xfId="22546" xr:uid="{00000000-0005-0000-0000-0000A6840000}"/>
    <cellStyle name="Saída 6 2 3 5" xfId="26633" xr:uid="{00000000-0005-0000-0000-0000A7840000}"/>
    <cellStyle name="Saída 6 2 3 6" xfId="28015" xr:uid="{00000000-0005-0000-0000-0000A8840000}"/>
    <cellStyle name="Saída 6 2 3 7" xfId="31681" xr:uid="{00000000-0005-0000-0000-0000A9840000}"/>
    <cellStyle name="Saída 6 2 3 8" xfId="35361" xr:uid="{00000000-0005-0000-0000-0000AA840000}"/>
    <cellStyle name="Saída 6 2 4" xfId="4454" xr:uid="{00000000-0005-0000-0000-0000AB840000}"/>
    <cellStyle name="Saída 6 2 4 2" xfId="13608" xr:uid="{00000000-0005-0000-0000-0000AC840000}"/>
    <cellStyle name="Saída 6 2 4 3" xfId="20606" xr:uid="{00000000-0005-0000-0000-0000AD840000}"/>
    <cellStyle name="Saída 6 2 4 4" xfId="24749" xr:uid="{00000000-0005-0000-0000-0000AE840000}"/>
    <cellStyle name="Saída 6 2 4 5" xfId="26696" xr:uid="{00000000-0005-0000-0000-0000AF840000}"/>
    <cellStyle name="Saída 6 2 4 6" xfId="28022" xr:uid="{00000000-0005-0000-0000-0000B0840000}"/>
    <cellStyle name="Saída 6 2 4 7" xfId="26077" xr:uid="{00000000-0005-0000-0000-0000B1840000}"/>
    <cellStyle name="Saída 6 2 4 8" xfId="26044" xr:uid="{00000000-0005-0000-0000-0000B2840000}"/>
    <cellStyle name="Saída 6 2 5" xfId="4708" xr:uid="{00000000-0005-0000-0000-0000B3840000}"/>
    <cellStyle name="Saída 6 2 5 2" xfId="13862" xr:uid="{00000000-0005-0000-0000-0000B4840000}"/>
    <cellStyle name="Saída 6 2 5 3" xfId="20860" xr:uid="{00000000-0005-0000-0000-0000B5840000}"/>
    <cellStyle name="Saída 6 2 5 4" xfId="27483" xr:uid="{00000000-0005-0000-0000-0000B6840000}"/>
    <cellStyle name="Saída 6 2 5 5" xfId="26734" xr:uid="{00000000-0005-0000-0000-0000B7840000}"/>
    <cellStyle name="Saída 6 2 5 6" xfId="25219" xr:uid="{00000000-0005-0000-0000-0000B8840000}"/>
    <cellStyle name="Saída 6 2 5 7" xfId="31787" xr:uid="{00000000-0005-0000-0000-0000B9840000}"/>
    <cellStyle name="Saída 6 2 5 8" xfId="35467" xr:uid="{00000000-0005-0000-0000-0000BA840000}"/>
    <cellStyle name="Saída 6 2 6" xfId="4954" xr:uid="{00000000-0005-0000-0000-0000BB840000}"/>
    <cellStyle name="Saída 6 2 6 2" xfId="14108" xr:uid="{00000000-0005-0000-0000-0000BC840000}"/>
    <cellStyle name="Saída 6 2 6 3" xfId="21106" xr:uid="{00000000-0005-0000-0000-0000BD840000}"/>
    <cellStyle name="Saída 6 2 6 4" xfId="27346" xr:uid="{00000000-0005-0000-0000-0000BE840000}"/>
    <cellStyle name="Saída 6 2 6 5" xfId="28618" xr:uid="{00000000-0005-0000-0000-0000BF840000}"/>
    <cellStyle name="Saída 6 2 6 6" xfId="32000" xr:uid="{00000000-0005-0000-0000-0000C0840000}"/>
    <cellStyle name="Saída 6 2 6 7" xfId="35678" xr:uid="{00000000-0005-0000-0000-0000C1840000}"/>
    <cellStyle name="Saída 6 2 6 8" xfId="38589" xr:uid="{00000000-0005-0000-0000-0000C2840000}"/>
    <cellStyle name="Saída 6 2 7" xfId="11488" xr:uid="{00000000-0005-0000-0000-0000C3840000}"/>
    <cellStyle name="Saída 6 2 8" xfId="18491" xr:uid="{00000000-0005-0000-0000-0000C4840000}"/>
    <cellStyle name="Saída 6 2 9" xfId="17084" xr:uid="{00000000-0005-0000-0000-0000C5840000}"/>
    <cellStyle name="Saída 6 3" xfId="2361" xr:uid="{00000000-0005-0000-0000-0000C6840000}"/>
    <cellStyle name="Saída 6 3 10" xfId="18208" xr:uid="{00000000-0005-0000-0000-0000C7840000}"/>
    <cellStyle name="Saída 6 3 11" xfId="23194" xr:uid="{00000000-0005-0000-0000-0000C8840000}"/>
    <cellStyle name="Saída 6 3 12" xfId="34126" xr:uid="{00000000-0005-0000-0000-0000C9840000}"/>
    <cellStyle name="Saída 6 3 13" xfId="37688" xr:uid="{00000000-0005-0000-0000-0000CA840000}"/>
    <cellStyle name="Saída 6 3 2" xfId="2761" xr:uid="{00000000-0005-0000-0000-0000CB840000}"/>
    <cellStyle name="Saída 6 3 2 2" xfId="11915" xr:uid="{00000000-0005-0000-0000-0000CC840000}"/>
    <cellStyle name="Saída 6 3 2 3" xfId="18918" xr:uid="{00000000-0005-0000-0000-0000CD840000}"/>
    <cellStyle name="Saída 6 3 2 4" xfId="28399" xr:uid="{00000000-0005-0000-0000-0000CE840000}"/>
    <cellStyle name="Saída 6 3 2 5" xfId="23119" xr:uid="{00000000-0005-0000-0000-0000CF840000}"/>
    <cellStyle name="Saída 6 3 2 6" xfId="25917" xr:uid="{00000000-0005-0000-0000-0000D0840000}"/>
    <cellStyle name="Saída 6 3 2 7" xfId="23160" xr:uid="{00000000-0005-0000-0000-0000D1840000}"/>
    <cellStyle name="Saída 6 3 2 8" xfId="34985" xr:uid="{00000000-0005-0000-0000-0000D2840000}"/>
    <cellStyle name="Saída 6 3 3" xfId="4043" xr:uid="{00000000-0005-0000-0000-0000D3840000}"/>
    <cellStyle name="Saída 6 3 3 2" xfId="13197" xr:uid="{00000000-0005-0000-0000-0000D4840000}"/>
    <cellStyle name="Saída 6 3 3 3" xfId="20195" xr:uid="{00000000-0005-0000-0000-0000D5840000}"/>
    <cellStyle name="Saída 6 3 3 4" xfId="25246" xr:uid="{00000000-0005-0000-0000-0000D6840000}"/>
    <cellStyle name="Saída 6 3 3 5" xfId="27312" xr:uid="{00000000-0005-0000-0000-0000D7840000}"/>
    <cellStyle name="Saída 6 3 3 6" xfId="28026" xr:uid="{00000000-0005-0000-0000-0000D8840000}"/>
    <cellStyle name="Saída 6 3 3 7" xfId="23107" xr:uid="{00000000-0005-0000-0000-0000D9840000}"/>
    <cellStyle name="Saída 6 3 3 8" xfId="26047" xr:uid="{00000000-0005-0000-0000-0000DA840000}"/>
    <cellStyle name="Saída 6 3 4" xfId="4481" xr:uid="{00000000-0005-0000-0000-0000DB840000}"/>
    <cellStyle name="Saída 6 3 4 2" xfId="13635" xr:uid="{00000000-0005-0000-0000-0000DC840000}"/>
    <cellStyle name="Saída 6 3 4 3" xfId="20633" xr:uid="{00000000-0005-0000-0000-0000DD840000}"/>
    <cellStyle name="Saída 6 3 4 4" xfId="27595" xr:uid="{00000000-0005-0000-0000-0000DE840000}"/>
    <cellStyle name="Saída 6 3 4 5" xfId="28589" xr:uid="{00000000-0005-0000-0000-0000DF840000}"/>
    <cellStyle name="Saída 6 3 4 6" xfId="26858" xr:uid="{00000000-0005-0000-0000-0000E0840000}"/>
    <cellStyle name="Saída 6 3 4 7" xfId="31873" xr:uid="{00000000-0005-0000-0000-0000E1840000}"/>
    <cellStyle name="Saída 6 3 4 8" xfId="35527" xr:uid="{00000000-0005-0000-0000-0000E2840000}"/>
    <cellStyle name="Saída 6 3 5" xfId="4735" xr:uid="{00000000-0005-0000-0000-0000E3840000}"/>
    <cellStyle name="Saída 6 3 5 2" xfId="13889" xr:uid="{00000000-0005-0000-0000-0000E4840000}"/>
    <cellStyle name="Saída 6 3 5 3" xfId="20887" xr:uid="{00000000-0005-0000-0000-0000E5840000}"/>
    <cellStyle name="Saída 6 3 5 4" xfId="27470" xr:uid="{00000000-0005-0000-0000-0000E6840000}"/>
    <cellStyle name="Saída 6 3 5 5" xfId="26740" xr:uid="{00000000-0005-0000-0000-0000E7840000}"/>
    <cellStyle name="Saída 6 3 5 6" xfId="26802" xr:uid="{00000000-0005-0000-0000-0000E8840000}"/>
    <cellStyle name="Saída 6 3 5 7" xfId="31751" xr:uid="{00000000-0005-0000-0000-0000E9840000}"/>
    <cellStyle name="Saída 6 3 5 8" xfId="35431" xr:uid="{00000000-0005-0000-0000-0000EA840000}"/>
    <cellStyle name="Saída 6 3 6" xfId="4981" xr:uid="{00000000-0005-0000-0000-0000EB840000}"/>
    <cellStyle name="Saída 6 3 6 2" xfId="14135" xr:uid="{00000000-0005-0000-0000-0000EC840000}"/>
    <cellStyle name="Saída 6 3 6 3" xfId="21133" xr:uid="{00000000-0005-0000-0000-0000ED840000}"/>
    <cellStyle name="Saída 6 3 6 4" xfId="27349" xr:uid="{00000000-0005-0000-0000-0000EE840000}"/>
    <cellStyle name="Saída 6 3 6 5" xfId="15509" xr:uid="{00000000-0005-0000-0000-0000EF840000}"/>
    <cellStyle name="Saída 6 3 6 6" xfId="32027" xr:uid="{00000000-0005-0000-0000-0000F0840000}"/>
    <cellStyle name="Saída 6 3 6 7" xfId="35705" xr:uid="{00000000-0005-0000-0000-0000F1840000}"/>
    <cellStyle name="Saída 6 3 6 8" xfId="38616" xr:uid="{00000000-0005-0000-0000-0000F2840000}"/>
    <cellStyle name="Saída 6 3 7" xfId="11515" xr:uid="{00000000-0005-0000-0000-0000F3840000}"/>
    <cellStyle name="Saída 6 3 8" xfId="18518" xr:uid="{00000000-0005-0000-0000-0000F4840000}"/>
    <cellStyle name="Saída 6 3 9" xfId="9550" xr:uid="{00000000-0005-0000-0000-0000F5840000}"/>
    <cellStyle name="Saída 6 4" xfId="2387" xr:uid="{00000000-0005-0000-0000-0000F6840000}"/>
    <cellStyle name="Saída 6 4 10" xfId="26165" xr:uid="{00000000-0005-0000-0000-0000F7840000}"/>
    <cellStyle name="Saída 6 4 11" xfId="30138" xr:uid="{00000000-0005-0000-0000-0000F8840000}"/>
    <cellStyle name="Saída 6 4 12" xfId="31476" xr:uid="{00000000-0005-0000-0000-0000F9840000}"/>
    <cellStyle name="Saída 6 4 13" xfId="35192" xr:uid="{00000000-0005-0000-0000-0000FA840000}"/>
    <cellStyle name="Saída 6 4 2" xfId="2787" xr:uid="{00000000-0005-0000-0000-0000FB840000}"/>
    <cellStyle name="Saída 6 4 2 2" xfId="11941" xr:uid="{00000000-0005-0000-0000-0000FC840000}"/>
    <cellStyle name="Saída 6 4 2 3" xfId="18944" xr:uid="{00000000-0005-0000-0000-0000FD840000}"/>
    <cellStyle name="Saída 6 4 2 4" xfId="24639" xr:uid="{00000000-0005-0000-0000-0000FE840000}"/>
    <cellStyle name="Saída 6 4 2 5" xfId="22850" xr:uid="{00000000-0005-0000-0000-0000FF840000}"/>
    <cellStyle name="Saída 6 4 2 6" xfId="29414" xr:uid="{00000000-0005-0000-0000-000000850000}"/>
    <cellStyle name="Saída 6 4 2 7" xfId="29651" xr:uid="{00000000-0005-0000-0000-000001850000}"/>
    <cellStyle name="Saída 6 4 2 8" xfId="33637" xr:uid="{00000000-0005-0000-0000-000002850000}"/>
    <cellStyle name="Saída 6 4 3" xfId="4069" xr:uid="{00000000-0005-0000-0000-000003850000}"/>
    <cellStyle name="Saída 6 4 3 2" xfId="13223" xr:uid="{00000000-0005-0000-0000-000004850000}"/>
    <cellStyle name="Saída 6 4 3 3" xfId="20221" xr:uid="{00000000-0005-0000-0000-000005850000}"/>
    <cellStyle name="Saída 6 4 3 4" xfId="22923" xr:uid="{00000000-0005-0000-0000-000006850000}"/>
    <cellStyle name="Saída 6 4 3 5" xfId="28552" xr:uid="{00000000-0005-0000-0000-000007850000}"/>
    <cellStyle name="Saída 6 4 3 6" xfId="27282" xr:uid="{00000000-0005-0000-0000-000008850000}"/>
    <cellStyle name="Saída 6 4 3 7" xfId="31689" xr:uid="{00000000-0005-0000-0000-000009850000}"/>
    <cellStyle name="Saída 6 4 3 8" xfId="35369" xr:uid="{00000000-0005-0000-0000-00000A850000}"/>
    <cellStyle name="Saída 6 4 4" xfId="4507" xr:uid="{00000000-0005-0000-0000-00000B850000}"/>
    <cellStyle name="Saída 6 4 4 2" xfId="13661" xr:uid="{00000000-0005-0000-0000-00000C850000}"/>
    <cellStyle name="Saída 6 4 4 3" xfId="20659" xr:uid="{00000000-0005-0000-0000-00000D850000}"/>
    <cellStyle name="Saída 6 4 4 4" xfId="9324" xr:uid="{00000000-0005-0000-0000-00000E850000}"/>
    <cellStyle name="Saída 6 4 4 5" xfId="26706" xr:uid="{00000000-0005-0000-0000-00000F850000}"/>
    <cellStyle name="Saída 6 4 4 6" xfId="26851" xr:uid="{00000000-0005-0000-0000-000010850000}"/>
    <cellStyle name="Saída 6 4 4 7" xfId="31756" xr:uid="{00000000-0005-0000-0000-000011850000}"/>
    <cellStyle name="Saída 6 4 4 8" xfId="35436" xr:uid="{00000000-0005-0000-0000-000012850000}"/>
    <cellStyle name="Saída 6 4 5" xfId="4761" xr:uid="{00000000-0005-0000-0000-000013850000}"/>
    <cellStyle name="Saída 6 4 5 2" xfId="13915" xr:uid="{00000000-0005-0000-0000-000014850000}"/>
    <cellStyle name="Saída 6 4 5 3" xfId="20913" xr:uid="{00000000-0005-0000-0000-000015850000}"/>
    <cellStyle name="Saída 6 4 5 4" xfId="9340" xr:uid="{00000000-0005-0000-0000-000016850000}"/>
    <cellStyle name="Saída 6 4 5 5" xfId="17327" xr:uid="{00000000-0005-0000-0000-000017850000}"/>
    <cellStyle name="Saída 6 4 5 6" xfId="24987" xr:uid="{00000000-0005-0000-0000-000018850000}"/>
    <cellStyle name="Saída 6 4 5 7" xfId="32142" xr:uid="{00000000-0005-0000-0000-000019850000}"/>
    <cellStyle name="Saída 6 4 5 8" xfId="35817" xr:uid="{00000000-0005-0000-0000-00001A850000}"/>
    <cellStyle name="Saída 6 4 6" xfId="5007" xr:uid="{00000000-0005-0000-0000-00001B850000}"/>
    <cellStyle name="Saída 6 4 6 2" xfId="14161" xr:uid="{00000000-0005-0000-0000-00001C850000}"/>
    <cellStyle name="Saída 6 4 6 3" xfId="21159" xr:uid="{00000000-0005-0000-0000-00001D850000}"/>
    <cellStyle name="Saída 6 4 6 4" xfId="20033" xr:uid="{00000000-0005-0000-0000-00001E850000}"/>
    <cellStyle name="Saída 6 4 6 5" xfId="26782" xr:uid="{00000000-0005-0000-0000-00001F850000}"/>
    <cellStyle name="Saída 6 4 6 6" xfId="32053" xr:uid="{00000000-0005-0000-0000-000020850000}"/>
    <cellStyle name="Saída 6 4 6 7" xfId="35731" xr:uid="{00000000-0005-0000-0000-000021850000}"/>
    <cellStyle name="Saída 6 4 6 8" xfId="38642" xr:uid="{00000000-0005-0000-0000-000022850000}"/>
    <cellStyle name="Saída 6 4 7" xfId="11541" xr:uid="{00000000-0005-0000-0000-000023850000}"/>
    <cellStyle name="Saída 6 4 8" xfId="18544" xr:uid="{00000000-0005-0000-0000-000024850000}"/>
    <cellStyle name="Saída 6 4 9" xfId="22536" xr:uid="{00000000-0005-0000-0000-000025850000}"/>
    <cellStyle name="Saída 6 5" xfId="2411" xr:uid="{00000000-0005-0000-0000-000026850000}"/>
    <cellStyle name="Saída 6 5 10" xfId="26174" xr:uid="{00000000-0005-0000-0000-000027850000}"/>
    <cellStyle name="Saída 6 5 11" xfId="30122" xr:uid="{00000000-0005-0000-0000-000028850000}"/>
    <cellStyle name="Saída 6 5 12" xfId="34098" xr:uid="{00000000-0005-0000-0000-000029850000}"/>
    <cellStyle name="Saída 6 5 13" xfId="37660" xr:uid="{00000000-0005-0000-0000-00002A850000}"/>
    <cellStyle name="Saída 6 5 2" xfId="2811" xr:uid="{00000000-0005-0000-0000-00002B850000}"/>
    <cellStyle name="Saída 6 5 2 2" xfId="11965" xr:uid="{00000000-0005-0000-0000-00002C850000}"/>
    <cellStyle name="Saída 6 5 2 3" xfId="18968" xr:uid="{00000000-0005-0000-0000-00002D850000}"/>
    <cellStyle name="Saída 6 5 2 4" xfId="23996" xr:uid="{00000000-0005-0000-0000-00002E850000}"/>
    <cellStyle name="Saída 6 5 2 5" xfId="28761" xr:uid="{00000000-0005-0000-0000-00002F850000}"/>
    <cellStyle name="Saída 6 5 2 6" xfId="29928" xr:uid="{00000000-0005-0000-0000-000030850000}"/>
    <cellStyle name="Saída 6 5 2 7" xfId="33904" xr:uid="{00000000-0005-0000-0000-000031850000}"/>
    <cellStyle name="Saída 6 5 2 8" xfId="37466" xr:uid="{00000000-0005-0000-0000-000032850000}"/>
    <cellStyle name="Saída 6 5 3" xfId="4093" xr:uid="{00000000-0005-0000-0000-000033850000}"/>
    <cellStyle name="Saída 6 5 3 2" xfId="13247" xr:uid="{00000000-0005-0000-0000-000034850000}"/>
    <cellStyle name="Saída 6 5 3 3" xfId="20245" xr:uid="{00000000-0005-0000-0000-000035850000}"/>
    <cellStyle name="Saída 6 5 3 4" xfId="27784" xr:uid="{00000000-0005-0000-0000-000036850000}"/>
    <cellStyle name="Saída 6 5 3 5" xfId="10163" xr:uid="{00000000-0005-0000-0000-000037850000}"/>
    <cellStyle name="Saída 6 5 3 6" xfId="28786" xr:uid="{00000000-0005-0000-0000-000038850000}"/>
    <cellStyle name="Saída 6 5 3 7" xfId="24834" xr:uid="{00000000-0005-0000-0000-000039850000}"/>
    <cellStyle name="Saída 6 5 3 8" xfId="29684" xr:uid="{00000000-0005-0000-0000-00003A850000}"/>
    <cellStyle name="Saída 6 5 4" xfId="4531" xr:uid="{00000000-0005-0000-0000-00003B850000}"/>
    <cellStyle name="Saída 6 5 4 2" xfId="13685" xr:uid="{00000000-0005-0000-0000-00003C850000}"/>
    <cellStyle name="Saída 6 5 4 3" xfId="20683" xr:uid="{00000000-0005-0000-0000-00003D850000}"/>
    <cellStyle name="Saída 6 5 4 4" xfId="24733" xr:uid="{00000000-0005-0000-0000-00003E850000}"/>
    <cellStyle name="Saída 6 5 4 5" xfId="28592" xr:uid="{00000000-0005-0000-0000-00003F850000}"/>
    <cellStyle name="Saída 6 5 4 6" xfId="25567" xr:uid="{00000000-0005-0000-0000-000040850000}"/>
    <cellStyle name="Saída 6 5 4 7" xfId="32251" xr:uid="{00000000-0005-0000-0000-000041850000}"/>
    <cellStyle name="Saída 6 5 4 8" xfId="35926" xr:uid="{00000000-0005-0000-0000-000042850000}"/>
    <cellStyle name="Saída 6 5 5" xfId="4785" xr:uid="{00000000-0005-0000-0000-000043850000}"/>
    <cellStyle name="Saída 6 5 5 2" xfId="13939" xr:uid="{00000000-0005-0000-0000-000044850000}"/>
    <cellStyle name="Saída 6 5 5 3" xfId="20937" xr:uid="{00000000-0005-0000-0000-000045850000}"/>
    <cellStyle name="Saída 6 5 5 4" xfId="27446" xr:uid="{00000000-0005-0000-0000-000046850000}"/>
    <cellStyle name="Saída 6 5 5 5" xfId="24094" xr:uid="{00000000-0005-0000-0000-000047850000}"/>
    <cellStyle name="Saída 6 5 5 6" xfId="22984" xr:uid="{00000000-0005-0000-0000-000048850000}"/>
    <cellStyle name="Saída 6 5 5 7" xfId="17149" xr:uid="{00000000-0005-0000-0000-000049850000}"/>
    <cellStyle name="Saída 6 5 5 8" xfId="30227" xr:uid="{00000000-0005-0000-0000-00004A850000}"/>
    <cellStyle name="Saída 6 5 6" xfId="5031" xr:uid="{00000000-0005-0000-0000-00004B850000}"/>
    <cellStyle name="Saída 6 5 6 2" xfId="14185" xr:uid="{00000000-0005-0000-0000-00004C850000}"/>
    <cellStyle name="Saída 6 5 6 3" xfId="21183" xr:uid="{00000000-0005-0000-0000-00004D850000}"/>
    <cellStyle name="Saída 6 5 6 4" xfId="27323" xr:uid="{00000000-0005-0000-0000-00004E850000}"/>
    <cellStyle name="Saída 6 5 6 5" xfId="26793" xr:uid="{00000000-0005-0000-0000-00004F850000}"/>
    <cellStyle name="Saída 6 5 6 6" xfId="32077" xr:uid="{00000000-0005-0000-0000-000050850000}"/>
    <cellStyle name="Saída 6 5 6 7" xfId="35755" xr:uid="{00000000-0005-0000-0000-000051850000}"/>
    <cellStyle name="Saída 6 5 6 8" xfId="38666" xr:uid="{00000000-0005-0000-0000-000052850000}"/>
    <cellStyle name="Saída 6 5 7" xfId="11565" xr:uid="{00000000-0005-0000-0000-000053850000}"/>
    <cellStyle name="Saída 6 5 8" xfId="18568" xr:uid="{00000000-0005-0000-0000-000054850000}"/>
    <cellStyle name="Saída 6 5 9" xfId="9640" xr:uid="{00000000-0005-0000-0000-000055850000}"/>
    <cellStyle name="Saída 6 6" xfId="2613" xr:uid="{00000000-0005-0000-0000-000056850000}"/>
    <cellStyle name="Saída 6 6 10" xfId="25925" xr:uid="{00000000-0005-0000-0000-000057850000}"/>
    <cellStyle name="Saída 6 6 11" xfId="31513" xr:uid="{00000000-0005-0000-0000-000058850000}"/>
    <cellStyle name="Saída 6 6 12" xfId="35217" xr:uid="{00000000-0005-0000-0000-000059850000}"/>
    <cellStyle name="Saída 6 6 2" xfId="3876" xr:uid="{00000000-0005-0000-0000-00005A850000}"/>
    <cellStyle name="Saída 6 6 2 2" xfId="13030" xr:uid="{00000000-0005-0000-0000-00005B850000}"/>
    <cellStyle name="Saída 6 6 2 3" xfId="20029" xr:uid="{00000000-0005-0000-0000-00005C850000}"/>
    <cellStyle name="Saída 6 6 2 4" xfId="17681" xr:uid="{00000000-0005-0000-0000-00005D850000}"/>
    <cellStyle name="Saída 6 6 2 5" xfId="26604" xr:uid="{00000000-0005-0000-0000-00005E850000}"/>
    <cellStyle name="Saída 6 6 2 6" xfId="21251" xr:uid="{00000000-0005-0000-0000-00005F850000}"/>
    <cellStyle name="Saída 6 6 2 7" xfId="33480" xr:uid="{00000000-0005-0000-0000-000060850000}"/>
    <cellStyle name="Saída 6 6 2 8" xfId="37149" xr:uid="{00000000-0005-0000-0000-000061850000}"/>
    <cellStyle name="Saída 6 6 3" xfId="4337" xr:uid="{00000000-0005-0000-0000-000062850000}"/>
    <cellStyle name="Saída 6 6 3 2" xfId="13491" xr:uid="{00000000-0005-0000-0000-000063850000}"/>
    <cellStyle name="Saída 6 6 3 3" xfId="20489" xr:uid="{00000000-0005-0000-0000-000064850000}"/>
    <cellStyle name="Saída 6 6 3 4" xfId="19567" xr:uid="{00000000-0005-0000-0000-000065850000}"/>
    <cellStyle name="Saída 6 6 3 5" xfId="26689" xr:uid="{00000000-0005-0000-0000-000066850000}"/>
    <cellStyle name="Saída 6 6 3 6" xfId="22491" xr:uid="{00000000-0005-0000-0000-000067850000}"/>
    <cellStyle name="Saída 6 6 3 7" xfId="33327" xr:uid="{00000000-0005-0000-0000-000068850000}"/>
    <cellStyle name="Saída 6 6 3 8" xfId="37002" xr:uid="{00000000-0005-0000-0000-000069850000}"/>
    <cellStyle name="Saída 6 6 4" xfId="4596" xr:uid="{00000000-0005-0000-0000-00006A850000}"/>
    <cellStyle name="Saída 6 6 4 2" xfId="13750" xr:uid="{00000000-0005-0000-0000-00006B850000}"/>
    <cellStyle name="Saída 6 6 4 3" xfId="20748" xr:uid="{00000000-0005-0000-0000-00006C850000}"/>
    <cellStyle name="Saída 6 6 4 4" xfId="24761" xr:uid="{00000000-0005-0000-0000-00006D850000}"/>
    <cellStyle name="Saída 6 6 4 5" xfId="17383" xr:uid="{00000000-0005-0000-0000-00006E850000}"/>
    <cellStyle name="Saída 6 6 4 6" xfId="19471" xr:uid="{00000000-0005-0000-0000-00006F850000}"/>
    <cellStyle name="Saída 6 6 4 7" xfId="32221" xr:uid="{00000000-0005-0000-0000-000070850000}"/>
    <cellStyle name="Saída 6 6 4 8" xfId="35896" xr:uid="{00000000-0005-0000-0000-000071850000}"/>
    <cellStyle name="Saída 6 6 5" xfId="4845" xr:uid="{00000000-0005-0000-0000-000072850000}"/>
    <cellStyle name="Saída 6 6 5 2" xfId="13999" xr:uid="{00000000-0005-0000-0000-000073850000}"/>
    <cellStyle name="Saída 6 6 5 3" xfId="20997" xr:uid="{00000000-0005-0000-0000-000074850000}"/>
    <cellStyle name="Saída 6 6 5 4" xfId="24260" xr:uid="{00000000-0005-0000-0000-000075850000}"/>
    <cellStyle name="Saída 6 6 5 5" xfId="26767" xr:uid="{00000000-0005-0000-0000-000076850000}"/>
    <cellStyle name="Saída 6 6 5 6" xfId="23080" xr:uid="{00000000-0005-0000-0000-000077850000}"/>
    <cellStyle name="Saída 6 6 5 7" xfId="17108" xr:uid="{00000000-0005-0000-0000-000078850000}"/>
    <cellStyle name="Saída 6 6 5 8" xfId="25749" xr:uid="{00000000-0005-0000-0000-000079850000}"/>
    <cellStyle name="Saída 6 6 6" xfId="11767" xr:uid="{00000000-0005-0000-0000-00007A850000}"/>
    <cellStyle name="Saída 6 6 7" xfId="18770" xr:uid="{00000000-0005-0000-0000-00007B850000}"/>
    <cellStyle name="Saída 6 6 8" xfId="22537" xr:uid="{00000000-0005-0000-0000-00007C850000}"/>
    <cellStyle name="Saída 6 6 9" xfId="17599" xr:uid="{00000000-0005-0000-0000-00007D850000}"/>
    <cellStyle name="Saída 6 7" xfId="3178" xr:uid="{00000000-0005-0000-0000-00007E850000}"/>
    <cellStyle name="Saída 6 7 2" xfId="12332" xr:uid="{00000000-0005-0000-0000-00007F850000}"/>
    <cellStyle name="Saída 6 7 3" xfId="19335" xr:uid="{00000000-0005-0000-0000-000080850000}"/>
    <cellStyle name="Saída 6 7 4" xfId="9595" xr:uid="{00000000-0005-0000-0000-000081850000}"/>
    <cellStyle name="Saída 6 7 5" xfId="9539" xr:uid="{00000000-0005-0000-0000-000082850000}"/>
    <cellStyle name="Saída 6 7 6" xfId="17954" xr:uid="{00000000-0005-0000-0000-000083850000}"/>
    <cellStyle name="Saída 6 7 7" xfId="33728" xr:uid="{00000000-0005-0000-0000-000084850000}"/>
    <cellStyle name="Saída 6 7 8" xfId="37290" xr:uid="{00000000-0005-0000-0000-000085850000}"/>
    <cellStyle name="Saída 6 8" xfId="3719" xr:uid="{00000000-0005-0000-0000-000086850000}"/>
    <cellStyle name="Saída 6 8 2" xfId="12873" xr:uid="{00000000-0005-0000-0000-000087850000}"/>
    <cellStyle name="Saída 6 8 3" xfId="19872" xr:uid="{00000000-0005-0000-0000-000088850000}"/>
    <cellStyle name="Saída 6 8 4" xfId="27970" xr:uid="{00000000-0005-0000-0000-000089850000}"/>
    <cellStyle name="Saída 6 8 5" xfId="26569" xr:uid="{00000000-0005-0000-0000-00008A850000}"/>
    <cellStyle name="Saída 6 8 6" xfId="29534" xr:uid="{00000000-0005-0000-0000-00008B850000}"/>
    <cellStyle name="Saída 6 8 7" xfId="25292" xr:uid="{00000000-0005-0000-0000-00008C850000}"/>
    <cellStyle name="Saída 6 8 8" xfId="33658" xr:uid="{00000000-0005-0000-0000-00008D850000}"/>
    <cellStyle name="Saída 6 9" xfId="4262" xr:uid="{00000000-0005-0000-0000-00008E850000}"/>
    <cellStyle name="Saída 6 9 2" xfId="13416" xr:uid="{00000000-0005-0000-0000-00008F850000}"/>
    <cellStyle name="Saída 6 9 3" xfId="20414" xr:uid="{00000000-0005-0000-0000-000090850000}"/>
    <cellStyle name="Saída 6 9 4" xfId="22625" xr:uid="{00000000-0005-0000-0000-000091850000}"/>
    <cellStyle name="Saída 6 9 5" xfId="28840" xr:uid="{00000000-0005-0000-0000-000092850000}"/>
    <cellStyle name="Saída 6 9 6" xfId="10171" xr:uid="{00000000-0005-0000-0000-000093850000}"/>
    <cellStyle name="Saída 6 9 7" xfId="31702" xr:uid="{00000000-0005-0000-0000-000094850000}"/>
    <cellStyle name="Saída 6 9 8" xfId="35382" xr:uid="{00000000-0005-0000-0000-000095850000}"/>
    <cellStyle name="Saída 7" xfId="9148" xr:uid="{00000000-0005-0000-0000-000096850000}"/>
    <cellStyle name="Saída 7 2" xfId="18279" xr:uid="{00000000-0005-0000-0000-000097850000}"/>
    <cellStyle name="Saída 7 3" xfId="25265" xr:uid="{00000000-0005-0000-0000-000098850000}"/>
    <cellStyle name="Saída 7 4" xfId="17318" xr:uid="{00000000-0005-0000-0000-000099850000}"/>
    <cellStyle name="Saída 7 5" xfId="35569" xr:uid="{00000000-0005-0000-0000-00009A850000}"/>
    <cellStyle name="Saída 7 6" xfId="38483" xr:uid="{00000000-0005-0000-0000-00009B850000}"/>
    <cellStyle name="Saída 8" xfId="9149" xr:uid="{00000000-0005-0000-0000-00009C850000}"/>
    <cellStyle name="Saída 8 2" xfId="18280" xr:uid="{00000000-0005-0000-0000-00009D850000}"/>
    <cellStyle name="Saída 8 3" xfId="25266" xr:uid="{00000000-0005-0000-0000-00009E850000}"/>
    <cellStyle name="Saída 8 4" xfId="17317" xr:uid="{00000000-0005-0000-0000-00009F850000}"/>
    <cellStyle name="Saída 8 5" xfId="35570" xr:uid="{00000000-0005-0000-0000-0000A0850000}"/>
    <cellStyle name="Saída 8 6" xfId="38484" xr:uid="{00000000-0005-0000-0000-0000A1850000}"/>
    <cellStyle name="Saída 9" xfId="9150" xr:uid="{00000000-0005-0000-0000-0000A2850000}"/>
    <cellStyle name="Saída 9 2" xfId="18281" xr:uid="{00000000-0005-0000-0000-0000A3850000}"/>
    <cellStyle name="Saída 9 3" xfId="25267" xr:uid="{00000000-0005-0000-0000-0000A4850000}"/>
    <cellStyle name="Saída 9 4" xfId="25486" xr:uid="{00000000-0005-0000-0000-0000A5850000}"/>
    <cellStyle name="Saída 9 5" xfId="35571" xr:uid="{00000000-0005-0000-0000-0000A6850000}"/>
    <cellStyle name="Saída 9 6" xfId="38485" xr:uid="{00000000-0005-0000-0000-0000A7850000}"/>
    <cellStyle name="Separador de milhares 10" xfId="867" xr:uid="{00000000-0005-0000-0000-0000A8850000}"/>
    <cellStyle name="Separador de milhares 2" xfId="151" xr:uid="{00000000-0005-0000-0000-0000A9850000}"/>
    <cellStyle name="Separador de milhares 2 10" xfId="868" xr:uid="{00000000-0005-0000-0000-0000AA850000}"/>
    <cellStyle name="Separador de milhares 2 10 2" xfId="869" xr:uid="{00000000-0005-0000-0000-0000AB850000}"/>
    <cellStyle name="Separador de milhares 2 10 3" xfId="870" xr:uid="{00000000-0005-0000-0000-0000AC850000}"/>
    <cellStyle name="Separador de milhares 2 10 4" xfId="871" xr:uid="{00000000-0005-0000-0000-0000AD850000}"/>
    <cellStyle name="Separador de milhares 2 11" xfId="872" xr:uid="{00000000-0005-0000-0000-0000AE850000}"/>
    <cellStyle name="Separador de milhares 2 11 2" xfId="873" xr:uid="{00000000-0005-0000-0000-0000AF850000}"/>
    <cellStyle name="Separador de milhares 2 11 2 2" xfId="8052" xr:uid="{00000000-0005-0000-0000-0000B0850000}"/>
    <cellStyle name="Separador de milhares 2 11 3" xfId="874" xr:uid="{00000000-0005-0000-0000-0000B1850000}"/>
    <cellStyle name="Separador de milhares 2 11 3 2" xfId="8053" xr:uid="{00000000-0005-0000-0000-0000B2850000}"/>
    <cellStyle name="Separador de milhares 2 11 4" xfId="8051" xr:uid="{00000000-0005-0000-0000-0000B3850000}"/>
    <cellStyle name="Separador de milhares 2 12" xfId="875" xr:uid="{00000000-0005-0000-0000-0000B4850000}"/>
    <cellStyle name="Separador de milhares 2 12 2" xfId="876" xr:uid="{00000000-0005-0000-0000-0000B5850000}"/>
    <cellStyle name="Separador de milhares 2 12 2 2" xfId="8055" xr:uid="{00000000-0005-0000-0000-0000B6850000}"/>
    <cellStyle name="Separador de milhares 2 12 3" xfId="877" xr:uid="{00000000-0005-0000-0000-0000B7850000}"/>
    <cellStyle name="Separador de milhares 2 12 3 2" xfId="8056" xr:uid="{00000000-0005-0000-0000-0000B8850000}"/>
    <cellStyle name="Separador de milhares 2 12 4" xfId="8054" xr:uid="{00000000-0005-0000-0000-0000B9850000}"/>
    <cellStyle name="Separador de milhares 2 13" xfId="878" xr:uid="{00000000-0005-0000-0000-0000BA850000}"/>
    <cellStyle name="Separador de milhares 2 13 2" xfId="879" xr:uid="{00000000-0005-0000-0000-0000BB850000}"/>
    <cellStyle name="Separador de milhares 2 13 2 2" xfId="8058" xr:uid="{00000000-0005-0000-0000-0000BC850000}"/>
    <cellStyle name="Separador de milhares 2 13 3" xfId="880" xr:uid="{00000000-0005-0000-0000-0000BD850000}"/>
    <cellStyle name="Separador de milhares 2 13 3 2" xfId="8059" xr:uid="{00000000-0005-0000-0000-0000BE850000}"/>
    <cellStyle name="Separador de milhares 2 13 4" xfId="8057" xr:uid="{00000000-0005-0000-0000-0000BF850000}"/>
    <cellStyle name="Separador de milhares 2 14" xfId="881" xr:uid="{00000000-0005-0000-0000-0000C0850000}"/>
    <cellStyle name="Separador de milhares 2 14 2" xfId="8060" xr:uid="{00000000-0005-0000-0000-0000C1850000}"/>
    <cellStyle name="Separador de milhares 2 15" xfId="882" xr:uid="{00000000-0005-0000-0000-0000C2850000}"/>
    <cellStyle name="Separador de milhares 2 15 2" xfId="8061" xr:uid="{00000000-0005-0000-0000-0000C3850000}"/>
    <cellStyle name="Separador de milhares 2 16" xfId="883" xr:uid="{00000000-0005-0000-0000-0000C4850000}"/>
    <cellStyle name="Separador de milhares 2 16 2" xfId="8062" xr:uid="{00000000-0005-0000-0000-0000C5850000}"/>
    <cellStyle name="Separador de milhares 2 2" xfId="152" xr:uid="{00000000-0005-0000-0000-0000C6850000}"/>
    <cellStyle name="Separador de milhares 2 2 2" xfId="884" xr:uid="{00000000-0005-0000-0000-0000C7850000}"/>
    <cellStyle name="Separador de milhares 2 2 2 2" xfId="885" xr:uid="{00000000-0005-0000-0000-0000C8850000}"/>
    <cellStyle name="Separador de milhares 2 2 2 2 2" xfId="8065" xr:uid="{00000000-0005-0000-0000-0000C9850000}"/>
    <cellStyle name="Separador de milhares 2 2 2 3" xfId="8064" xr:uid="{00000000-0005-0000-0000-0000CA850000}"/>
    <cellStyle name="Separador de milhares 2 2 3" xfId="886" xr:uid="{00000000-0005-0000-0000-0000CB850000}"/>
    <cellStyle name="Separador de milhares 2 2 3 2" xfId="8066" xr:uid="{00000000-0005-0000-0000-0000CC850000}"/>
    <cellStyle name="Separador de milhares 2 2 4" xfId="887" xr:uid="{00000000-0005-0000-0000-0000CD850000}"/>
    <cellStyle name="Separador de milhares 2 2 4 2" xfId="8067" xr:uid="{00000000-0005-0000-0000-0000CE850000}"/>
    <cellStyle name="Separador de milhares 2 2 5" xfId="888" xr:uid="{00000000-0005-0000-0000-0000CF850000}"/>
    <cellStyle name="Separador de milhares 2 2 5 2" xfId="8068" xr:uid="{00000000-0005-0000-0000-0000D0850000}"/>
    <cellStyle name="Separador de milhares 2 2 6" xfId="889" xr:uid="{00000000-0005-0000-0000-0000D1850000}"/>
    <cellStyle name="Separador de milhares 2 2 6 2" xfId="8069" xr:uid="{00000000-0005-0000-0000-0000D2850000}"/>
    <cellStyle name="Separador de milhares 2 2 7" xfId="890" xr:uid="{00000000-0005-0000-0000-0000D3850000}"/>
    <cellStyle name="Separador de milhares 2 2 7 2" xfId="8070" xr:uid="{00000000-0005-0000-0000-0000D4850000}"/>
    <cellStyle name="Separador de milhares 2 2 8" xfId="8063" xr:uid="{00000000-0005-0000-0000-0000D5850000}"/>
    <cellStyle name="Separador de milhares 2 3" xfId="153" xr:uid="{00000000-0005-0000-0000-0000D6850000}"/>
    <cellStyle name="Separador de milhares 2 3 2" xfId="891" xr:uid="{00000000-0005-0000-0000-0000D7850000}"/>
    <cellStyle name="Separador de milhares 2 3 2 2" xfId="892" xr:uid="{00000000-0005-0000-0000-0000D8850000}"/>
    <cellStyle name="Separador de milhares 2 3 2 2 2" xfId="8073" xr:uid="{00000000-0005-0000-0000-0000D9850000}"/>
    <cellStyle name="Separador de milhares 2 3 2 3" xfId="8072" xr:uid="{00000000-0005-0000-0000-0000DA850000}"/>
    <cellStyle name="Separador de milhares 2 3 3" xfId="893" xr:uid="{00000000-0005-0000-0000-0000DB850000}"/>
    <cellStyle name="Separador de milhares 2 3 3 2" xfId="8074" xr:uid="{00000000-0005-0000-0000-0000DC850000}"/>
    <cellStyle name="Separador de milhares 2 3 4" xfId="894" xr:uid="{00000000-0005-0000-0000-0000DD850000}"/>
    <cellStyle name="Separador de milhares 2 3 4 2" xfId="8075" xr:uid="{00000000-0005-0000-0000-0000DE850000}"/>
    <cellStyle name="Separador de milhares 2 3 5" xfId="895" xr:uid="{00000000-0005-0000-0000-0000DF850000}"/>
    <cellStyle name="Separador de milhares 2 3 5 2" xfId="8076" xr:uid="{00000000-0005-0000-0000-0000E0850000}"/>
    <cellStyle name="Separador de milhares 2 3 6" xfId="896" xr:uid="{00000000-0005-0000-0000-0000E1850000}"/>
    <cellStyle name="Separador de milhares 2 3 6 2" xfId="8077" xr:uid="{00000000-0005-0000-0000-0000E2850000}"/>
    <cellStyle name="Separador de milhares 2 3 7" xfId="897" xr:uid="{00000000-0005-0000-0000-0000E3850000}"/>
    <cellStyle name="Separador de milhares 2 3 7 2" xfId="8078" xr:uid="{00000000-0005-0000-0000-0000E4850000}"/>
    <cellStyle name="Separador de milhares 2 3 8" xfId="8071" xr:uid="{00000000-0005-0000-0000-0000E5850000}"/>
    <cellStyle name="Separador de milhares 2 4" xfId="154" xr:uid="{00000000-0005-0000-0000-0000E6850000}"/>
    <cellStyle name="Separador de milhares 2 4 2" xfId="898" xr:uid="{00000000-0005-0000-0000-0000E7850000}"/>
    <cellStyle name="Separador de milhares 2 4 2 2" xfId="8080" xr:uid="{00000000-0005-0000-0000-0000E8850000}"/>
    <cellStyle name="Separador de milhares 2 4 3" xfId="899" xr:uid="{00000000-0005-0000-0000-0000E9850000}"/>
    <cellStyle name="Separador de milhares 2 4 3 2" xfId="8081" xr:uid="{00000000-0005-0000-0000-0000EA850000}"/>
    <cellStyle name="Separador de milhares 2 4 4" xfId="900" xr:uid="{00000000-0005-0000-0000-0000EB850000}"/>
    <cellStyle name="Separador de milhares 2 4 4 2" xfId="8082" xr:uid="{00000000-0005-0000-0000-0000EC850000}"/>
    <cellStyle name="Separador de milhares 2 4 5" xfId="8079" xr:uid="{00000000-0005-0000-0000-0000ED850000}"/>
    <cellStyle name="Separador de milhares 2 5" xfId="155" xr:uid="{00000000-0005-0000-0000-0000EE850000}"/>
    <cellStyle name="Separador de milhares 2 5 2" xfId="156" xr:uid="{00000000-0005-0000-0000-0000EF850000}"/>
    <cellStyle name="Separador de milhares 2 5 2 2" xfId="901" xr:uid="{00000000-0005-0000-0000-0000F0850000}"/>
    <cellStyle name="Separador de milhares 2 5 2 2 2" xfId="8085" xr:uid="{00000000-0005-0000-0000-0000F1850000}"/>
    <cellStyle name="Separador de milhares 2 5 2 3" xfId="902" xr:uid="{00000000-0005-0000-0000-0000F2850000}"/>
    <cellStyle name="Separador de milhares 2 5 2 3 2" xfId="8086" xr:uid="{00000000-0005-0000-0000-0000F3850000}"/>
    <cellStyle name="Separador de milhares 2 5 2 4" xfId="8084" xr:uid="{00000000-0005-0000-0000-0000F4850000}"/>
    <cellStyle name="Separador de milhares 2 5 3" xfId="903" xr:uid="{00000000-0005-0000-0000-0000F5850000}"/>
    <cellStyle name="Separador de milhares 2 5 3 2" xfId="8087" xr:uid="{00000000-0005-0000-0000-0000F6850000}"/>
    <cellStyle name="Separador de milhares 2 5 4" xfId="904" xr:uid="{00000000-0005-0000-0000-0000F7850000}"/>
    <cellStyle name="Separador de milhares 2 5 4 2" xfId="8088" xr:uid="{00000000-0005-0000-0000-0000F8850000}"/>
    <cellStyle name="Separador de milhares 2 5 5" xfId="905" xr:uid="{00000000-0005-0000-0000-0000F9850000}"/>
    <cellStyle name="Separador de milhares 2 5 5 2" xfId="8089" xr:uid="{00000000-0005-0000-0000-0000FA850000}"/>
    <cellStyle name="Separador de milhares 2 5 6" xfId="906" xr:uid="{00000000-0005-0000-0000-0000FB850000}"/>
    <cellStyle name="Separador de milhares 2 5 6 2" xfId="8090" xr:uid="{00000000-0005-0000-0000-0000FC850000}"/>
    <cellStyle name="Separador de milhares 2 5 7" xfId="8083" xr:uid="{00000000-0005-0000-0000-0000FD850000}"/>
    <cellStyle name="Separador de milhares 2 6" xfId="157" xr:uid="{00000000-0005-0000-0000-0000FE850000}"/>
    <cellStyle name="Separador de milhares 2 6 2" xfId="907" xr:uid="{00000000-0005-0000-0000-0000FF850000}"/>
    <cellStyle name="Separador de milhares 2 6 2 2" xfId="8092" xr:uid="{00000000-0005-0000-0000-000000860000}"/>
    <cellStyle name="Separador de milhares 2 6 3" xfId="908" xr:uid="{00000000-0005-0000-0000-000001860000}"/>
    <cellStyle name="Separador de milhares 2 6 3 2" xfId="8093" xr:uid="{00000000-0005-0000-0000-000002860000}"/>
    <cellStyle name="Separador de milhares 2 6 4" xfId="909" xr:uid="{00000000-0005-0000-0000-000003860000}"/>
    <cellStyle name="Separador de milhares 2 6 4 2" xfId="8094" xr:uid="{00000000-0005-0000-0000-000004860000}"/>
    <cellStyle name="Separador de milhares 2 6 5" xfId="8091" xr:uid="{00000000-0005-0000-0000-000005860000}"/>
    <cellStyle name="Separador de milhares 2 7" xfId="158" xr:uid="{00000000-0005-0000-0000-000006860000}"/>
    <cellStyle name="Separador de milhares 2 7 2" xfId="910" xr:uid="{00000000-0005-0000-0000-000007860000}"/>
    <cellStyle name="Separador de milhares 2 7 2 2" xfId="8096" xr:uid="{00000000-0005-0000-0000-000008860000}"/>
    <cellStyle name="Separador de milhares 2 7 3" xfId="911" xr:uid="{00000000-0005-0000-0000-000009860000}"/>
    <cellStyle name="Separador de milhares 2 7 3 2" xfId="8097" xr:uid="{00000000-0005-0000-0000-00000A860000}"/>
    <cellStyle name="Separador de milhares 2 7 4" xfId="912" xr:uid="{00000000-0005-0000-0000-00000B860000}"/>
    <cellStyle name="Separador de milhares 2 7 4 2" xfId="8098" xr:uid="{00000000-0005-0000-0000-00000C860000}"/>
    <cellStyle name="Separador de milhares 2 7 5" xfId="8095" xr:uid="{00000000-0005-0000-0000-00000D860000}"/>
    <cellStyle name="Separador de milhares 2 8" xfId="159" xr:uid="{00000000-0005-0000-0000-00000E860000}"/>
    <cellStyle name="Separador de milhares 2 8 2" xfId="913" xr:uid="{00000000-0005-0000-0000-00000F860000}"/>
    <cellStyle name="Separador de milhares 2 8 2 2" xfId="8100" xr:uid="{00000000-0005-0000-0000-000010860000}"/>
    <cellStyle name="Separador de milhares 2 8 3" xfId="914" xr:uid="{00000000-0005-0000-0000-000011860000}"/>
    <cellStyle name="Separador de milhares 2 8 3 2" xfId="8101" xr:uid="{00000000-0005-0000-0000-000012860000}"/>
    <cellStyle name="Separador de milhares 2 8 4" xfId="915" xr:uid="{00000000-0005-0000-0000-000013860000}"/>
    <cellStyle name="Separador de milhares 2 8 4 2" xfId="8102" xr:uid="{00000000-0005-0000-0000-000014860000}"/>
    <cellStyle name="Separador de milhares 2 8 5" xfId="8099" xr:uid="{00000000-0005-0000-0000-000015860000}"/>
    <cellStyle name="Separador de milhares 2 9" xfId="160" xr:uid="{00000000-0005-0000-0000-000016860000}"/>
    <cellStyle name="Separador de milhares 2 9 2" xfId="916" xr:uid="{00000000-0005-0000-0000-000017860000}"/>
    <cellStyle name="Separador de milhares 2 9 2 2" xfId="8104" xr:uid="{00000000-0005-0000-0000-000018860000}"/>
    <cellStyle name="Separador de milhares 2 9 3" xfId="917" xr:uid="{00000000-0005-0000-0000-000019860000}"/>
    <cellStyle name="Separador de milhares 2 9 3 2" xfId="8105" xr:uid="{00000000-0005-0000-0000-00001A860000}"/>
    <cellStyle name="Separador de milhares 2 9 4" xfId="918" xr:uid="{00000000-0005-0000-0000-00001B860000}"/>
    <cellStyle name="Separador de milhares 2 9 4 2" xfId="8106" xr:uid="{00000000-0005-0000-0000-00001C860000}"/>
    <cellStyle name="Separador de milhares 2 9 5" xfId="8103" xr:uid="{00000000-0005-0000-0000-00001D860000}"/>
    <cellStyle name="Separador de milhares 3" xfId="161" xr:uid="{00000000-0005-0000-0000-00001E860000}"/>
    <cellStyle name="Separador de milhares 3 10" xfId="919" xr:uid="{00000000-0005-0000-0000-00001F860000}"/>
    <cellStyle name="Separador de milhares 3 10 2" xfId="8108" xr:uid="{00000000-0005-0000-0000-000020860000}"/>
    <cellStyle name="Separador de milhares 3 11" xfId="920" xr:uid="{00000000-0005-0000-0000-000021860000}"/>
    <cellStyle name="Separador de milhares 3 11 2" xfId="8109" xr:uid="{00000000-0005-0000-0000-000022860000}"/>
    <cellStyle name="Separador de milhares 3 12" xfId="921" xr:uid="{00000000-0005-0000-0000-000023860000}"/>
    <cellStyle name="Separador de milhares 3 12 2" xfId="8110" xr:uid="{00000000-0005-0000-0000-000024860000}"/>
    <cellStyle name="Separador de milhares 3 13" xfId="922" xr:uid="{00000000-0005-0000-0000-000025860000}"/>
    <cellStyle name="Separador de milhares 3 13 2" xfId="8111" xr:uid="{00000000-0005-0000-0000-000026860000}"/>
    <cellStyle name="Separador de milhares 3 14" xfId="923" xr:uid="{00000000-0005-0000-0000-000027860000}"/>
    <cellStyle name="Separador de milhares 3 14 2" xfId="8112" xr:uid="{00000000-0005-0000-0000-000028860000}"/>
    <cellStyle name="Separador de milhares 3 15" xfId="924" xr:uid="{00000000-0005-0000-0000-000029860000}"/>
    <cellStyle name="Separador de milhares 3 15 2" xfId="8113" xr:uid="{00000000-0005-0000-0000-00002A860000}"/>
    <cellStyle name="Separador de milhares 3 16" xfId="925" xr:uid="{00000000-0005-0000-0000-00002B860000}"/>
    <cellStyle name="Separador de milhares 3 16 2" xfId="8114" xr:uid="{00000000-0005-0000-0000-00002C860000}"/>
    <cellStyle name="Separador de milhares 3 17" xfId="8107" xr:uid="{00000000-0005-0000-0000-00002D860000}"/>
    <cellStyle name="Separador de milhares 3 2" xfId="162" xr:uid="{00000000-0005-0000-0000-00002E860000}"/>
    <cellStyle name="Separador de milhares 3 2 2" xfId="163" xr:uid="{00000000-0005-0000-0000-00002F860000}"/>
    <cellStyle name="Separador de milhares 3 2 2 2" xfId="164" xr:uid="{00000000-0005-0000-0000-000030860000}"/>
    <cellStyle name="Separador de milhares 3 2 2 2 2" xfId="926" xr:uid="{00000000-0005-0000-0000-000031860000}"/>
    <cellStyle name="Separador de milhares 3 2 2 2 2 2" xfId="8118" xr:uid="{00000000-0005-0000-0000-000032860000}"/>
    <cellStyle name="Separador de milhares 3 2 2 2 3" xfId="927" xr:uid="{00000000-0005-0000-0000-000033860000}"/>
    <cellStyle name="Separador de milhares 3 2 2 2 3 2" xfId="8119" xr:uid="{00000000-0005-0000-0000-000034860000}"/>
    <cellStyle name="Separador de milhares 3 2 2 2 4" xfId="928" xr:uid="{00000000-0005-0000-0000-000035860000}"/>
    <cellStyle name="Separador de milhares 3 2 2 2 4 2" xfId="8120" xr:uid="{00000000-0005-0000-0000-000036860000}"/>
    <cellStyle name="Separador de milhares 3 2 2 2 5" xfId="8117" xr:uid="{00000000-0005-0000-0000-000037860000}"/>
    <cellStyle name="Separador de milhares 3 2 2 3" xfId="929" xr:uid="{00000000-0005-0000-0000-000038860000}"/>
    <cellStyle name="Separador de milhares 3 2 2 3 2" xfId="930" xr:uid="{00000000-0005-0000-0000-000039860000}"/>
    <cellStyle name="Separador de milhares 3 2 2 3 2 2" xfId="8122" xr:uid="{00000000-0005-0000-0000-00003A860000}"/>
    <cellStyle name="Separador de milhares 3 2 2 3 3" xfId="8121" xr:uid="{00000000-0005-0000-0000-00003B860000}"/>
    <cellStyle name="Separador de milhares 3 2 2 4" xfId="931" xr:uid="{00000000-0005-0000-0000-00003C860000}"/>
    <cellStyle name="Separador de milhares 3 2 2 4 2" xfId="8123" xr:uid="{00000000-0005-0000-0000-00003D860000}"/>
    <cellStyle name="Separador de milhares 3 2 2 5" xfId="8116" xr:uid="{00000000-0005-0000-0000-00003E860000}"/>
    <cellStyle name="Separador de milhares 3 2 3" xfId="932" xr:uid="{00000000-0005-0000-0000-00003F860000}"/>
    <cellStyle name="Separador de milhares 3 2 3 2" xfId="8124" xr:uid="{00000000-0005-0000-0000-000040860000}"/>
    <cellStyle name="Separador de milhares 3 2 4" xfId="933" xr:uid="{00000000-0005-0000-0000-000041860000}"/>
    <cellStyle name="Separador de milhares 3 2 4 2" xfId="934" xr:uid="{00000000-0005-0000-0000-000042860000}"/>
    <cellStyle name="Separador de milhares 3 2 4 2 2" xfId="8126" xr:uid="{00000000-0005-0000-0000-000043860000}"/>
    <cellStyle name="Separador de milhares 3 2 4 3" xfId="8125" xr:uid="{00000000-0005-0000-0000-000044860000}"/>
    <cellStyle name="Separador de milhares 3 2 5" xfId="935" xr:uid="{00000000-0005-0000-0000-000045860000}"/>
    <cellStyle name="Separador de milhares 3 2 5 2" xfId="8127" xr:uid="{00000000-0005-0000-0000-000046860000}"/>
    <cellStyle name="Separador de milhares 3 2 6" xfId="936" xr:uid="{00000000-0005-0000-0000-000047860000}"/>
    <cellStyle name="Separador de milhares 3 2 6 2" xfId="8128" xr:uid="{00000000-0005-0000-0000-000048860000}"/>
    <cellStyle name="Separador de milhares 3 2 7" xfId="8115" xr:uid="{00000000-0005-0000-0000-000049860000}"/>
    <cellStyle name="Separador de milhares 3 3" xfId="937" xr:uid="{00000000-0005-0000-0000-00004A860000}"/>
    <cellStyle name="Separador de milhares 3 3 2" xfId="938" xr:uid="{00000000-0005-0000-0000-00004B860000}"/>
    <cellStyle name="Separador de milhares 3 3 2 2" xfId="8130" xr:uid="{00000000-0005-0000-0000-00004C860000}"/>
    <cellStyle name="Separador de milhares 3 3 3" xfId="939" xr:uid="{00000000-0005-0000-0000-00004D860000}"/>
    <cellStyle name="Separador de milhares 3 3 3 2" xfId="8131" xr:uid="{00000000-0005-0000-0000-00004E860000}"/>
    <cellStyle name="Separador de milhares 3 3 4" xfId="940" xr:uid="{00000000-0005-0000-0000-00004F860000}"/>
    <cellStyle name="Separador de milhares 3 3 4 2" xfId="8132" xr:uid="{00000000-0005-0000-0000-000050860000}"/>
    <cellStyle name="Separador de milhares 3 3 5" xfId="8129" xr:uid="{00000000-0005-0000-0000-000051860000}"/>
    <cellStyle name="Separador de milhares 3 4" xfId="941" xr:uid="{00000000-0005-0000-0000-000052860000}"/>
    <cellStyle name="Separador de milhares 3 4 2" xfId="942" xr:uid="{00000000-0005-0000-0000-000053860000}"/>
    <cellStyle name="Separador de milhares 3 4 2 2" xfId="8134" xr:uid="{00000000-0005-0000-0000-000054860000}"/>
    <cellStyle name="Separador de milhares 3 4 3" xfId="943" xr:uid="{00000000-0005-0000-0000-000055860000}"/>
    <cellStyle name="Separador de milhares 3 4 3 2" xfId="8135" xr:uid="{00000000-0005-0000-0000-000056860000}"/>
    <cellStyle name="Separador de milhares 3 4 4" xfId="8133" xr:uid="{00000000-0005-0000-0000-000057860000}"/>
    <cellStyle name="Separador de milhares 3 5" xfId="944" xr:uid="{00000000-0005-0000-0000-000058860000}"/>
    <cellStyle name="Separador de milhares 3 5 2" xfId="945" xr:uid="{00000000-0005-0000-0000-000059860000}"/>
    <cellStyle name="Separador de milhares 3 5 2 2" xfId="8137" xr:uid="{00000000-0005-0000-0000-00005A860000}"/>
    <cellStyle name="Separador de milhares 3 5 3" xfId="946" xr:uid="{00000000-0005-0000-0000-00005B860000}"/>
    <cellStyle name="Separador de milhares 3 5 3 2" xfId="8138" xr:uid="{00000000-0005-0000-0000-00005C860000}"/>
    <cellStyle name="Separador de milhares 3 5 4" xfId="8136" xr:uid="{00000000-0005-0000-0000-00005D860000}"/>
    <cellStyle name="Separador de milhares 3 6" xfId="947" xr:uid="{00000000-0005-0000-0000-00005E860000}"/>
    <cellStyle name="Separador de milhares 3 6 2" xfId="948" xr:uid="{00000000-0005-0000-0000-00005F860000}"/>
    <cellStyle name="Separador de milhares 3 6 2 2" xfId="8140" xr:uid="{00000000-0005-0000-0000-000060860000}"/>
    <cellStyle name="Separador de milhares 3 6 3" xfId="949" xr:uid="{00000000-0005-0000-0000-000061860000}"/>
    <cellStyle name="Separador de milhares 3 6 3 2" xfId="8141" xr:uid="{00000000-0005-0000-0000-000062860000}"/>
    <cellStyle name="Separador de milhares 3 6 4" xfId="8139" xr:uid="{00000000-0005-0000-0000-000063860000}"/>
    <cellStyle name="Separador de milhares 3 7" xfId="950" xr:uid="{00000000-0005-0000-0000-000064860000}"/>
    <cellStyle name="Separador de milhares 3 7 2" xfId="8142" xr:uid="{00000000-0005-0000-0000-000065860000}"/>
    <cellStyle name="Separador de milhares 3 8" xfId="951" xr:uid="{00000000-0005-0000-0000-000066860000}"/>
    <cellStyle name="Separador de milhares 3 8 2" xfId="8143" xr:uid="{00000000-0005-0000-0000-000067860000}"/>
    <cellStyle name="Separador de milhares 3 9" xfId="952" xr:uid="{00000000-0005-0000-0000-000068860000}"/>
    <cellStyle name="Separador de milhares 3 9 2" xfId="8144" xr:uid="{00000000-0005-0000-0000-000069860000}"/>
    <cellStyle name="Separador de milhares 4" xfId="165" xr:uid="{00000000-0005-0000-0000-00006A860000}"/>
    <cellStyle name="Separador de milhares 4 2" xfId="166" xr:uid="{00000000-0005-0000-0000-00006B860000}"/>
    <cellStyle name="Separador de milhares 4 2 2" xfId="953" xr:uid="{00000000-0005-0000-0000-00006C860000}"/>
    <cellStyle name="Separador de milhares 4 2 2 2" xfId="8147" xr:uid="{00000000-0005-0000-0000-00006D860000}"/>
    <cellStyle name="Separador de milhares 4 2 3" xfId="954" xr:uid="{00000000-0005-0000-0000-00006E860000}"/>
    <cellStyle name="Separador de milhares 4 2 3 2" xfId="8148" xr:uid="{00000000-0005-0000-0000-00006F860000}"/>
    <cellStyle name="Separador de milhares 4 2 4" xfId="8146" xr:uid="{00000000-0005-0000-0000-000070860000}"/>
    <cellStyle name="Separador de milhares 4 3" xfId="167" xr:uid="{00000000-0005-0000-0000-000071860000}"/>
    <cellStyle name="Separador de milhares 4 3 2" xfId="955" xr:uid="{00000000-0005-0000-0000-000072860000}"/>
    <cellStyle name="Separador de milhares 4 3 2 2" xfId="8150" xr:uid="{00000000-0005-0000-0000-000073860000}"/>
    <cellStyle name="Separador de milhares 4 3 3" xfId="8149" xr:uid="{00000000-0005-0000-0000-000074860000}"/>
    <cellStyle name="Separador de milhares 4 4" xfId="956" xr:uid="{00000000-0005-0000-0000-000075860000}"/>
    <cellStyle name="Separador de milhares 4 4 2" xfId="8151" xr:uid="{00000000-0005-0000-0000-000076860000}"/>
    <cellStyle name="Separador de milhares 4 5" xfId="957" xr:uid="{00000000-0005-0000-0000-000077860000}"/>
    <cellStyle name="Separador de milhares 4 5 2" xfId="8152" xr:uid="{00000000-0005-0000-0000-000078860000}"/>
    <cellStyle name="Separador de milhares 4 6" xfId="8145" xr:uid="{00000000-0005-0000-0000-000079860000}"/>
    <cellStyle name="Separador de milhares 5" xfId="168" xr:uid="{00000000-0005-0000-0000-00007A860000}"/>
    <cellStyle name="Separador de milhares 5 2" xfId="169" xr:uid="{00000000-0005-0000-0000-00007B860000}"/>
    <cellStyle name="Separador de milhares 5 2 2" xfId="958" xr:uid="{00000000-0005-0000-0000-00007C860000}"/>
    <cellStyle name="Separador de milhares 5 2 2 2" xfId="8155" xr:uid="{00000000-0005-0000-0000-00007D860000}"/>
    <cellStyle name="Separador de milhares 5 2 3" xfId="8154" xr:uid="{00000000-0005-0000-0000-00007E860000}"/>
    <cellStyle name="Separador de milhares 5 3" xfId="959" xr:uid="{00000000-0005-0000-0000-00007F860000}"/>
    <cellStyle name="Separador de milhares 5 3 2" xfId="8156" xr:uid="{00000000-0005-0000-0000-000080860000}"/>
    <cellStyle name="Separador de milhares 5 4" xfId="960" xr:uid="{00000000-0005-0000-0000-000081860000}"/>
    <cellStyle name="Separador de milhares 5 4 2" xfId="8157" xr:uid="{00000000-0005-0000-0000-000082860000}"/>
    <cellStyle name="Separador de milhares 5 5" xfId="8153" xr:uid="{00000000-0005-0000-0000-000083860000}"/>
    <cellStyle name="Separador de milhares 6" xfId="170" xr:uid="{00000000-0005-0000-0000-000084860000}"/>
    <cellStyle name="Separador de milhares 6 2" xfId="171" xr:uid="{00000000-0005-0000-0000-000085860000}"/>
    <cellStyle name="Separador de milhares 6 2 10" xfId="1528" xr:uid="{00000000-0005-0000-0000-000086860000}"/>
    <cellStyle name="Separador de milhares 6 2 10 2" xfId="8160" xr:uid="{00000000-0005-0000-0000-000087860000}"/>
    <cellStyle name="Separador de milhares 6 2 10 3" xfId="10682" xr:uid="{00000000-0005-0000-0000-000088860000}"/>
    <cellStyle name="Separador de milhares 6 2 11" xfId="8159" xr:uid="{00000000-0005-0000-0000-000089860000}"/>
    <cellStyle name="Separador de milhares 6 2 2" xfId="961" xr:uid="{00000000-0005-0000-0000-00008A860000}"/>
    <cellStyle name="Separador de milhares 6 2 2 10" xfId="1529" xr:uid="{00000000-0005-0000-0000-00008B860000}"/>
    <cellStyle name="Separador de milhares 6 2 2 10 2" xfId="8162" xr:uid="{00000000-0005-0000-0000-00008C860000}"/>
    <cellStyle name="Separador de milhares 6 2 2 10 3" xfId="10683" xr:uid="{00000000-0005-0000-0000-00008D860000}"/>
    <cellStyle name="Separador de milhares 6 2 2 11" xfId="8161" xr:uid="{00000000-0005-0000-0000-00008E860000}"/>
    <cellStyle name="Separador de milhares 6 2 2 12" xfId="10115" xr:uid="{00000000-0005-0000-0000-00008F860000}"/>
    <cellStyle name="Separador de milhares 6 2 2 2" xfId="962" xr:uid="{00000000-0005-0000-0000-000090860000}"/>
    <cellStyle name="Separador de milhares 6 2 2 2 10" xfId="10116" xr:uid="{00000000-0005-0000-0000-000091860000}"/>
    <cellStyle name="Separador de milhares 6 2 2 2 2" xfId="963" xr:uid="{00000000-0005-0000-0000-000092860000}"/>
    <cellStyle name="Separador de milhares 6 2 2 2 2 2" xfId="964" xr:uid="{00000000-0005-0000-0000-000093860000}"/>
    <cellStyle name="Separador de milhares 6 2 2 2 2 2 2" xfId="2099" xr:uid="{00000000-0005-0000-0000-000094860000}"/>
    <cellStyle name="Separador de milhares 6 2 2 2 2 2 2 2" xfId="8166" xr:uid="{00000000-0005-0000-0000-000095860000}"/>
    <cellStyle name="Separador de milhares 6 2 2 2 2 2 2 3" xfId="11253" xr:uid="{00000000-0005-0000-0000-000096860000}"/>
    <cellStyle name="Separador de milhares 6 2 2 2 2 2 3" xfId="3575" xr:uid="{00000000-0005-0000-0000-000097860000}"/>
    <cellStyle name="Separador de milhares 6 2 2 2 2 2 3 2" xfId="8167" xr:uid="{00000000-0005-0000-0000-000098860000}"/>
    <cellStyle name="Separador de milhares 6 2 2 2 2 2 3 3" xfId="12729" xr:uid="{00000000-0005-0000-0000-000099860000}"/>
    <cellStyle name="Separador de milhares 6 2 2 2 2 2 4" xfId="1532" xr:uid="{00000000-0005-0000-0000-00009A860000}"/>
    <cellStyle name="Separador de milhares 6 2 2 2 2 2 4 2" xfId="8168" xr:uid="{00000000-0005-0000-0000-00009B860000}"/>
    <cellStyle name="Separador de milhares 6 2 2 2 2 2 4 3" xfId="10686" xr:uid="{00000000-0005-0000-0000-00009C860000}"/>
    <cellStyle name="Separador de milhares 6 2 2 2 2 2 5" xfId="8165" xr:uid="{00000000-0005-0000-0000-00009D860000}"/>
    <cellStyle name="Separador de milhares 6 2 2 2 2 2 6" xfId="10118" xr:uid="{00000000-0005-0000-0000-00009E860000}"/>
    <cellStyle name="Separador de milhares 6 2 2 2 2 3" xfId="2098" xr:uid="{00000000-0005-0000-0000-00009F860000}"/>
    <cellStyle name="Separador de milhares 6 2 2 2 2 3 2" xfId="8169" xr:uid="{00000000-0005-0000-0000-0000A0860000}"/>
    <cellStyle name="Separador de milhares 6 2 2 2 2 3 3" xfId="11252" xr:uid="{00000000-0005-0000-0000-0000A1860000}"/>
    <cellStyle name="Separador de milhares 6 2 2 2 2 4" xfId="3574" xr:uid="{00000000-0005-0000-0000-0000A2860000}"/>
    <cellStyle name="Separador de milhares 6 2 2 2 2 4 2" xfId="8170" xr:uid="{00000000-0005-0000-0000-0000A3860000}"/>
    <cellStyle name="Separador de milhares 6 2 2 2 2 4 3" xfId="12728" xr:uid="{00000000-0005-0000-0000-0000A4860000}"/>
    <cellStyle name="Separador de milhares 6 2 2 2 2 5" xfId="1531" xr:uid="{00000000-0005-0000-0000-0000A5860000}"/>
    <cellStyle name="Separador de milhares 6 2 2 2 2 5 2" xfId="8171" xr:uid="{00000000-0005-0000-0000-0000A6860000}"/>
    <cellStyle name="Separador de milhares 6 2 2 2 2 5 3" xfId="10685" xr:uid="{00000000-0005-0000-0000-0000A7860000}"/>
    <cellStyle name="Separador de milhares 6 2 2 2 2 6" xfId="8164" xr:uid="{00000000-0005-0000-0000-0000A8860000}"/>
    <cellStyle name="Separador de milhares 6 2 2 2 2 7" xfId="10117" xr:uid="{00000000-0005-0000-0000-0000A9860000}"/>
    <cellStyle name="Separador de milhares 6 2 2 2 3" xfId="965" xr:uid="{00000000-0005-0000-0000-0000AA860000}"/>
    <cellStyle name="Separador de milhares 6 2 2 2 3 2" xfId="2100" xr:uid="{00000000-0005-0000-0000-0000AB860000}"/>
    <cellStyle name="Separador de milhares 6 2 2 2 3 2 2" xfId="8173" xr:uid="{00000000-0005-0000-0000-0000AC860000}"/>
    <cellStyle name="Separador de milhares 6 2 2 2 3 2 3" xfId="11254" xr:uid="{00000000-0005-0000-0000-0000AD860000}"/>
    <cellStyle name="Separador de milhares 6 2 2 2 3 3" xfId="3576" xr:uid="{00000000-0005-0000-0000-0000AE860000}"/>
    <cellStyle name="Separador de milhares 6 2 2 2 3 3 2" xfId="8174" xr:uid="{00000000-0005-0000-0000-0000AF860000}"/>
    <cellStyle name="Separador de milhares 6 2 2 2 3 3 3" xfId="12730" xr:uid="{00000000-0005-0000-0000-0000B0860000}"/>
    <cellStyle name="Separador de milhares 6 2 2 2 3 4" xfId="1533" xr:uid="{00000000-0005-0000-0000-0000B1860000}"/>
    <cellStyle name="Separador de milhares 6 2 2 2 3 4 2" xfId="8175" xr:uid="{00000000-0005-0000-0000-0000B2860000}"/>
    <cellStyle name="Separador de milhares 6 2 2 2 3 4 3" xfId="10687" xr:uid="{00000000-0005-0000-0000-0000B3860000}"/>
    <cellStyle name="Separador de milhares 6 2 2 2 3 5" xfId="8172" xr:uid="{00000000-0005-0000-0000-0000B4860000}"/>
    <cellStyle name="Separador de milhares 6 2 2 2 3 6" xfId="10119" xr:uid="{00000000-0005-0000-0000-0000B5860000}"/>
    <cellStyle name="Separador de milhares 6 2 2 2 4" xfId="966" xr:uid="{00000000-0005-0000-0000-0000B6860000}"/>
    <cellStyle name="Separador de milhares 6 2 2 2 4 2" xfId="8176" xr:uid="{00000000-0005-0000-0000-0000B7860000}"/>
    <cellStyle name="Separador de milhares 6 2 2 2 5" xfId="1179" xr:uid="{00000000-0005-0000-0000-0000B8860000}"/>
    <cellStyle name="Separador de milhares 6 2 2 2 5 2" xfId="3903" xr:uid="{00000000-0005-0000-0000-0000B9860000}"/>
    <cellStyle name="Separador de milhares 6 2 2 2 5 2 2" xfId="8178" xr:uid="{00000000-0005-0000-0000-0000BA860000}"/>
    <cellStyle name="Separador de milhares 6 2 2 2 5 2 3" xfId="13057" xr:uid="{00000000-0005-0000-0000-0000BB860000}"/>
    <cellStyle name="Separador de milhares 6 2 2 2 5 3" xfId="2209" xr:uid="{00000000-0005-0000-0000-0000BC860000}"/>
    <cellStyle name="Separador de milhares 6 2 2 2 5 3 2" xfId="8179" xr:uid="{00000000-0005-0000-0000-0000BD860000}"/>
    <cellStyle name="Separador de milhares 6 2 2 2 5 3 3" xfId="11363" xr:uid="{00000000-0005-0000-0000-0000BE860000}"/>
    <cellStyle name="Separador de milhares 6 2 2 2 5 4" xfId="8177" xr:uid="{00000000-0005-0000-0000-0000BF860000}"/>
    <cellStyle name="Separador de milhares 6 2 2 2 5 5" xfId="10333" xr:uid="{00000000-0005-0000-0000-0000C0860000}"/>
    <cellStyle name="Separador de milhares 6 2 2 2 6" xfId="2097" xr:uid="{00000000-0005-0000-0000-0000C1860000}"/>
    <cellStyle name="Separador de milhares 6 2 2 2 6 2" xfId="8180" xr:uid="{00000000-0005-0000-0000-0000C2860000}"/>
    <cellStyle name="Separador de milhares 6 2 2 2 6 3" xfId="11251" xr:uid="{00000000-0005-0000-0000-0000C3860000}"/>
    <cellStyle name="Separador de milhares 6 2 2 2 7" xfId="3221" xr:uid="{00000000-0005-0000-0000-0000C4860000}"/>
    <cellStyle name="Separador de milhares 6 2 2 2 7 2" xfId="8181" xr:uid="{00000000-0005-0000-0000-0000C5860000}"/>
    <cellStyle name="Separador de milhares 6 2 2 2 7 3" xfId="12375" xr:uid="{00000000-0005-0000-0000-0000C6860000}"/>
    <cellStyle name="Separador de milhares 6 2 2 2 8" xfId="1530" xr:uid="{00000000-0005-0000-0000-0000C7860000}"/>
    <cellStyle name="Separador de milhares 6 2 2 2 8 2" xfId="8182" xr:uid="{00000000-0005-0000-0000-0000C8860000}"/>
    <cellStyle name="Separador de milhares 6 2 2 2 8 3" xfId="10684" xr:uid="{00000000-0005-0000-0000-0000C9860000}"/>
    <cellStyle name="Separador de milhares 6 2 2 2 9" xfId="8163" xr:uid="{00000000-0005-0000-0000-0000CA860000}"/>
    <cellStyle name="Separador de milhares 6 2 2 3" xfId="967" xr:uid="{00000000-0005-0000-0000-0000CB860000}"/>
    <cellStyle name="Separador de milhares 6 2 2 3 2" xfId="968" xr:uid="{00000000-0005-0000-0000-0000CC860000}"/>
    <cellStyle name="Separador de milhares 6 2 2 3 2 2" xfId="969" xr:uid="{00000000-0005-0000-0000-0000CD860000}"/>
    <cellStyle name="Separador de milhares 6 2 2 3 2 2 2" xfId="2104" xr:uid="{00000000-0005-0000-0000-0000CE860000}"/>
    <cellStyle name="Separador de milhares 6 2 2 3 2 2 2 2" xfId="8186" xr:uid="{00000000-0005-0000-0000-0000CF860000}"/>
    <cellStyle name="Separador de milhares 6 2 2 3 2 2 2 3" xfId="11258" xr:uid="{00000000-0005-0000-0000-0000D0860000}"/>
    <cellStyle name="Separador de milhares 6 2 2 3 2 2 3" xfId="3579" xr:uid="{00000000-0005-0000-0000-0000D1860000}"/>
    <cellStyle name="Separador de milhares 6 2 2 3 2 2 3 2" xfId="8187" xr:uid="{00000000-0005-0000-0000-0000D2860000}"/>
    <cellStyle name="Separador de milhares 6 2 2 3 2 2 3 3" xfId="12733" xr:uid="{00000000-0005-0000-0000-0000D3860000}"/>
    <cellStyle name="Separador de milhares 6 2 2 3 2 2 4" xfId="1536" xr:uid="{00000000-0005-0000-0000-0000D4860000}"/>
    <cellStyle name="Separador de milhares 6 2 2 3 2 2 4 2" xfId="8188" xr:uid="{00000000-0005-0000-0000-0000D5860000}"/>
    <cellStyle name="Separador de milhares 6 2 2 3 2 2 4 3" xfId="10690" xr:uid="{00000000-0005-0000-0000-0000D6860000}"/>
    <cellStyle name="Separador de milhares 6 2 2 3 2 2 5" xfId="8185" xr:uid="{00000000-0005-0000-0000-0000D7860000}"/>
    <cellStyle name="Separador de milhares 6 2 2 3 2 2 6" xfId="10123" xr:uid="{00000000-0005-0000-0000-0000D8860000}"/>
    <cellStyle name="Separador de milhares 6 2 2 3 2 3" xfId="2103" xr:uid="{00000000-0005-0000-0000-0000D9860000}"/>
    <cellStyle name="Separador de milhares 6 2 2 3 2 3 2" xfId="8189" xr:uid="{00000000-0005-0000-0000-0000DA860000}"/>
    <cellStyle name="Separador de milhares 6 2 2 3 2 3 3" xfId="11257" xr:uid="{00000000-0005-0000-0000-0000DB860000}"/>
    <cellStyle name="Separador de milhares 6 2 2 3 2 4" xfId="3578" xr:uid="{00000000-0005-0000-0000-0000DC860000}"/>
    <cellStyle name="Separador de milhares 6 2 2 3 2 4 2" xfId="8190" xr:uid="{00000000-0005-0000-0000-0000DD860000}"/>
    <cellStyle name="Separador de milhares 6 2 2 3 2 4 3" xfId="12732" xr:uid="{00000000-0005-0000-0000-0000DE860000}"/>
    <cellStyle name="Separador de milhares 6 2 2 3 2 5" xfId="1535" xr:uid="{00000000-0005-0000-0000-0000DF860000}"/>
    <cellStyle name="Separador de milhares 6 2 2 3 2 5 2" xfId="8191" xr:uid="{00000000-0005-0000-0000-0000E0860000}"/>
    <cellStyle name="Separador de milhares 6 2 2 3 2 5 3" xfId="10689" xr:uid="{00000000-0005-0000-0000-0000E1860000}"/>
    <cellStyle name="Separador de milhares 6 2 2 3 2 6" xfId="8184" xr:uid="{00000000-0005-0000-0000-0000E2860000}"/>
    <cellStyle name="Separador de milhares 6 2 2 3 2 7" xfId="10122" xr:uid="{00000000-0005-0000-0000-0000E3860000}"/>
    <cellStyle name="Separador de milhares 6 2 2 3 3" xfId="970" xr:uid="{00000000-0005-0000-0000-0000E4860000}"/>
    <cellStyle name="Separador de milhares 6 2 2 3 3 2" xfId="2105" xr:uid="{00000000-0005-0000-0000-0000E5860000}"/>
    <cellStyle name="Separador de milhares 6 2 2 3 3 2 2" xfId="8193" xr:uid="{00000000-0005-0000-0000-0000E6860000}"/>
    <cellStyle name="Separador de milhares 6 2 2 3 3 2 3" xfId="11259" xr:uid="{00000000-0005-0000-0000-0000E7860000}"/>
    <cellStyle name="Separador de milhares 6 2 2 3 3 3" xfId="3580" xr:uid="{00000000-0005-0000-0000-0000E8860000}"/>
    <cellStyle name="Separador de milhares 6 2 2 3 3 3 2" xfId="8194" xr:uid="{00000000-0005-0000-0000-0000E9860000}"/>
    <cellStyle name="Separador de milhares 6 2 2 3 3 3 3" xfId="12734" xr:uid="{00000000-0005-0000-0000-0000EA860000}"/>
    <cellStyle name="Separador de milhares 6 2 2 3 3 4" xfId="1537" xr:uid="{00000000-0005-0000-0000-0000EB860000}"/>
    <cellStyle name="Separador de milhares 6 2 2 3 3 4 2" xfId="8195" xr:uid="{00000000-0005-0000-0000-0000EC860000}"/>
    <cellStyle name="Separador de milhares 6 2 2 3 3 4 3" xfId="10691" xr:uid="{00000000-0005-0000-0000-0000ED860000}"/>
    <cellStyle name="Separador de milhares 6 2 2 3 3 5" xfId="8192" xr:uid="{00000000-0005-0000-0000-0000EE860000}"/>
    <cellStyle name="Separador de milhares 6 2 2 3 3 6" xfId="10124" xr:uid="{00000000-0005-0000-0000-0000EF860000}"/>
    <cellStyle name="Separador de milhares 6 2 2 3 4" xfId="2102" xr:uid="{00000000-0005-0000-0000-0000F0860000}"/>
    <cellStyle name="Separador de milhares 6 2 2 3 4 2" xfId="8196" xr:uid="{00000000-0005-0000-0000-0000F1860000}"/>
    <cellStyle name="Separador de milhares 6 2 2 3 4 3" xfId="11256" xr:uid="{00000000-0005-0000-0000-0000F2860000}"/>
    <cellStyle name="Separador de milhares 6 2 2 3 5" xfId="3577" xr:uid="{00000000-0005-0000-0000-0000F3860000}"/>
    <cellStyle name="Separador de milhares 6 2 2 3 5 2" xfId="8197" xr:uid="{00000000-0005-0000-0000-0000F4860000}"/>
    <cellStyle name="Separador de milhares 6 2 2 3 5 3" xfId="12731" xr:uid="{00000000-0005-0000-0000-0000F5860000}"/>
    <cellStyle name="Separador de milhares 6 2 2 3 6" xfId="1534" xr:uid="{00000000-0005-0000-0000-0000F6860000}"/>
    <cellStyle name="Separador de milhares 6 2 2 3 6 2" xfId="8198" xr:uid="{00000000-0005-0000-0000-0000F7860000}"/>
    <cellStyle name="Separador de milhares 6 2 2 3 6 3" xfId="10688" xr:uid="{00000000-0005-0000-0000-0000F8860000}"/>
    <cellStyle name="Separador de milhares 6 2 2 3 7" xfId="8183" xr:uid="{00000000-0005-0000-0000-0000F9860000}"/>
    <cellStyle name="Separador de milhares 6 2 2 3 8" xfId="10121" xr:uid="{00000000-0005-0000-0000-0000FA860000}"/>
    <cellStyle name="Separador de milhares 6 2 2 4" xfId="971" xr:uid="{00000000-0005-0000-0000-0000FB860000}"/>
    <cellStyle name="Separador de milhares 6 2 2 4 2" xfId="972" xr:uid="{00000000-0005-0000-0000-0000FC860000}"/>
    <cellStyle name="Separador de milhares 6 2 2 4 2 2" xfId="2107" xr:uid="{00000000-0005-0000-0000-0000FD860000}"/>
    <cellStyle name="Separador de milhares 6 2 2 4 2 2 2" xfId="8201" xr:uid="{00000000-0005-0000-0000-0000FE860000}"/>
    <cellStyle name="Separador de milhares 6 2 2 4 2 2 3" xfId="11261" xr:uid="{00000000-0005-0000-0000-0000FF860000}"/>
    <cellStyle name="Separador de milhares 6 2 2 4 2 3" xfId="3582" xr:uid="{00000000-0005-0000-0000-000000870000}"/>
    <cellStyle name="Separador de milhares 6 2 2 4 2 3 2" xfId="8202" xr:uid="{00000000-0005-0000-0000-000001870000}"/>
    <cellStyle name="Separador de milhares 6 2 2 4 2 3 3" xfId="12736" xr:uid="{00000000-0005-0000-0000-000002870000}"/>
    <cellStyle name="Separador de milhares 6 2 2 4 2 4" xfId="1539" xr:uid="{00000000-0005-0000-0000-000003870000}"/>
    <cellStyle name="Separador de milhares 6 2 2 4 2 4 2" xfId="8203" xr:uid="{00000000-0005-0000-0000-000004870000}"/>
    <cellStyle name="Separador de milhares 6 2 2 4 2 4 3" xfId="10693" xr:uid="{00000000-0005-0000-0000-000005870000}"/>
    <cellStyle name="Separador de milhares 6 2 2 4 2 5" xfId="8200" xr:uid="{00000000-0005-0000-0000-000006870000}"/>
    <cellStyle name="Separador de milhares 6 2 2 4 2 6" xfId="10126" xr:uid="{00000000-0005-0000-0000-000007870000}"/>
    <cellStyle name="Separador de milhares 6 2 2 4 3" xfId="2106" xr:uid="{00000000-0005-0000-0000-000008870000}"/>
    <cellStyle name="Separador de milhares 6 2 2 4 3 2" xfId="8204" xr:uid="{00000000-0005-0000-0000-000009870000}"/>
    <cellStyle name="Separador de milhares 6 2 2 4 3 3" xfId="11260" xr:uid="{00000000-0005-0000-0000-00000A870000}"/>
    <cellStyle name="Separador de milhares 6 2 2 4 4" xfId="3581" xr:uid="{00000000-0005-0000-0000-00000B870000}"/>
    <cellStyle name="Separador de milhares 6 2 2 4 4 2" xfId="8205" xr:uid="{00000000-0005-0000-0000-00000C870000}"/>
    <cellStyle name="Separador de milhares 6 2 2 4 4 3" xfId="12735" xr:uid="{00000000-0005-0000-0000-00000D870000}"/>
    <cellStyle name="Separador de milhares 6 2 2 4 5" xfId="1538" xr:uid="{00000000-0005-0000-0000-00000E870000}"/>
    <cellStyle name="Separador de milhares 6 2 2 4 5 2" xfId="8206" xr:uid="{00000000-0005-0000-0000-00000F870000}"/>
    <cellStyle name="Separador de milhares 6 2 2 4 5 3" xfId="10692" xr:uid="{00000000-0005-0000-0000-000010870000}"/>
    <cellStyle name="Separador de milhares 6 2 2 4 6" xfId="8199" xr:uid="{00000000-0005-0000-0000-000011870000}"/>
    <cellStyle name="Separador de milhares 6 2 2 4 7" xfId="10125" xr:uid="{00000000-0005-0000-0000-000012870000}"/>
    <cellStyle name="Separador de milhares 6 2 2 5" xfId="973" xr:uid="{00000000-0005-0000-0000-000013870000}"/>
    <cellStyle name="Separador de milhares 6 2 2 5 2" xfId="2108" xr:uid="{00000000-0005-0000-0000-000014870000}"/>
    <cellStyle name="Separador de milhares 6 2 2 5 2 2" xfId="8208" xr:uid="{00000000-0005-0000-0000-000015870000}"/>
    <cellStyle name="Separador de milhares 6 2 2 5 2 3" xfId="11262" xr:uid="{00000000-0005-0000-0000-000016870000}"/>
    <cellStyle name="Separador de milhares 6 2 2 5 3" xfId="3583" xr:uid="{00000000-0005-0000-0000-000017870000}"/>
    <cellStyle name="Separador de milhares 6 2 2 5 3 2" xfId="8209" xr:uid="{00000000-0005-0000-0000-000018870000}"/>
    <cellStyle name="Separador de milhares 6 2 2 5 3 3" xfId="12737" xr:uid="{00000000-0005-0000-0000-000019870000}"/>
    <cellStyle name="Separador de milhares 6 2 2 5 4" xfId="1540" xr:uid="{00000000-0005-0000-0000-00001A870000}"/>
    <cellStyle name="Separador de milhares 6 2 2 5 4 2" xfId="8210" xr:uid="{00000000-0005-0000-0000-00001B870000}"/>
    <cellStyle name="Separador de milhares 6 2 2 5 4 3" xfId="10694" xr:uid="{00000000-0005-0000-0000-00001C870000}"/>
    <cellStyle name="Separador de milhares 6 2 2 5 5" xfId="8207" xr:uid="{00000000-0005-0000-0000-00001D870000}"/>
    <cellStyle name="Separador de milhares 6 2 2 5 6" xfId="10127" xr:uid="{00000000-0005-0000-0000-00001E870000}"/>
    <cellStyle name="Separador de milhares 6 2 2 6" xfId="974" xr:uid="{00000000-0005-0000-0000-00001F870000}"/>
    <cellStyle name="Separador de milhares 6 2 2 6 2" xfId="8211" xr:uid="{00000000-0005-0000-0000-000020870000}"/>
    <cellStyle name="Separador de milhares 6 2 2 7" xfId="1180" xr:uid="{00000000-0005-0000-0000-000021870000}"/>
    <cellStyle name="Separador de milhares 6 2 2 7 2" xfId="3890" xr:uid="{00000000-0005-0000-0000-000022870000}"/>
    <cellStyle name="Separador de milhares 6 2 2 7 2 2" xfId="8213" xr:uid="{00000000-0005-0000-0000-000023870000}"/>
    <cellStyle name="Separador de milhares 6 2 2 7 2 3" xfId="13044" xr:uid="{00000000-0005-0000-0000-000024870000}"/>
    <cellStyle name="Separador de milhares 6 2 2 7 3" xfId="2196" xr:uid="{00000000-0005-0000-0000-000025870000}"/>
    <cellStyle name="Separador de milhares 6 2 2 7 3 2" xfId="8214" xr:uid="{00000000-0005-0000-0000-000026870000}"/>
    <cellStyle name="Separador de milhares 6 2 2 7 3 3" xfId="11350" xr:uid="{00000000-0005-0000-0000-000027870000}"/>
    <cellStyle name="Separador de milhares 6 2 2 7 4" xfId="8212" xr:uid="{00000000-0005-0000-0000-000028870000}"/>
    <cellStyle name="Separador de milhares 6 2 2 7 5" xfId="10334" xr:uid="{00000000-0005-0000-0000-000029870000}"/>
    <cellStyle name="Separador de milhares 6 2 2 8" xfId="1706" xr:uid="{00000000-0005-0000-0000-00002A870000}"/>
    <cellStyle name="Separador de milhares 6 2 2 8 2" xfId="8215" xr:uid="{00000000-0005-0000-0000-00002B870000}"/>
    <cellStyle name="Separador de milhares 6 2 2 8 3" xfId="10860" xr:uid="{00000000-0005-0000-0000-00002C870000}"/>
    <cellStyle name="Separador de milhares 6 2 2 9" xfId="3213" xr:uid="{00000000-0005-0000-0000-00002D870000}"/>
    <cellStyle name="Separador de milhares 6 2 2 9 2" xfId="8216" xr:uid="{00000000-0005-0000-0000-00002E870000}"/>
    <cellStyle name="Separador de milhares 6 2 2 9 3" xfId="12367" xr:uid="{00000000-0005-0000-0000-00002F870000}"/>
    <cellStyle name="Separador de milhares 6 2 3" xfId="975" xr:uid="{00000000-0005-0000-0000-000030870000}"/>
    <cellStyle name="Separador de milhares 6 2 3 2" xfId="976" xr:uid="{00000000-0005-0000-0000-000031870000}"/>
    <cellStyle name="Separador de milhares 6 2 3 2 2" xfId="977" xr:uid="{00000000-0005-0000-0000-000032870000}"/>
    <cellStyle name="Separador de milhares 6 2 3 2 2 2" xfId="2112" xr:uid="{00000000-0005-0000-0000-000033870000}"/>
    <cellStyle name="Separador de milhares 6 2 3 2 2 2 2" xfId="8220" xr:uid="{00000000-0005-0000-0000-000034870000}"/>
    <cellStyle name="Separador de milhares 6 2 3 2 2 2 3" xfId="11266" xr:uid="{00000000-0005-0000-0000-000035870000}"/>
    <cellStyle name="Separador de milhares 6 2 3 2 2 3" xfId="3585" xr:uid="{00000000-0005-0000-0000-000036870000}"/>
    <cellStyle name="Separador de milhares 6 2 3 2 2 3 2" xfId="8221" xr:uid="{00000000-0005-0000-0000-000037870000}"/>
    <cellStyle name="Separador de milhares 6 2 3 2 2 3 3" xfId="12739" xr:uid="{00000000-0005-0000-0000-000038870000}"/>
    <cellStyle name="Separador de milhares 6 2 3 2 2 4" xfId="1543" xr:uid="{00000000-0005-0000-0000-000039870000}"/>
    <cellStyle name="Separador de milhares 6 2 3 2 2 4 2" xfId="8222" xr:uid="{00000000-0005-0000-0000-00003A870000}"/>
    <cellStyle name="Separador de milhares 6 2 3 2 2 4 3" xfId="10697" xr:uid="{00000000-0005-0000-0000-00003B870000}"/>
    <cellStyle name="Separador de milhares 6 2 3 2 2 5" xfId="8219" xr:uid="{00000000-0005-0000-0000-00003C870000}"/>
    <cellStyle name="Separador de milhares 6 2 3 2 2 6" xfId="10131" xr:uid="{00000000-0005-0000-0000-00003D870000}"/>
    <cellStyle name="Separador de milhares 6 2 3 2 3" xfId="2111" xr:uid="{00000000-0005-0000-0000-00003E870000}"/>
    <cellStyle name="Separador de milhares 6 2 3 2 3 2" xfId="8223" xr:uid="{00000000-0005-0000-0000-00003F870000}"/>
    <cellStyle name="Separador de milhares 6 2 3 2 3 3" xfId="11265" xr:uid="{00000000-0005-0000-0000-000040870000}"/>
    <cellStyle name="Separador de milhares 6 2 3 2 4" xfId="3584" xr:uid="{00000000-0005-0000-0000-000041870000}"/>
    <cellStyle name="Separador de milhares 6 2 3 2 4 2" xfId="8224" xr:uid="{00000000-0005-0000-0000-000042870000}"/>
    <cellStyle name="Separador de milhares 6 2 3 2 4 3" xfId="12738" xr:uid="{00000000-0005-0000-0000-000043870000}"/>
    <cellStyle name="Separador de milhares 6 2 3 2 5" xfId="1542" xr:uid="{00000000-0005-0000-0000-000044870000}"/>
    <cellStyle name="Separador de milhares 6 2 3 2 5 2" xfId="8225" xr:uid="{00000000-0005-0000-0000-000045870000}"/>
    <cellStyle name="Separador de milhares 6 2 3 2 5 3" xfId="10696" xr:uid="{00000000-0005-0000-0000-000046870000}"/>
    <cellStyle name="Separador de milhares 6 2 3 2 6" xfId="8218" xr:uid="{00000000-0005-0000-0000-000047870000}"/>
    <cellStyle name="Separador de milhares 6 2 3 2 7" xfId="10130" xr:uid="{00000000-0005-0000-0000-000048870000}"/>
    <cellStyle name="Separador de milhares 6 2 3 3" xfId="978" xr:uid="{00000000-0005-0000-0000-000049870000}"/>
    <cellStyle name="Separador de milhares 6 2 3 3 2" xfId="2113" xr:uid="{00000000-0005-0000-0000-00004A870000}"/>
    <cellStyle name="Separador de milhares 6 2 3 3 2 2" xfId="8227" xr:uid="{00000000-0005-0000-0000-00004B870000}"/>
    <cellStyle name="Separador de milhares 6 2 3 3 2 3" xfId="11267" xr:uid="{00000000-0005-0000-0000-00004C870000}"/>
    <cellStyle name="Separador de milhares 6 2 3 3 3" xfId="3586" xr:uid="{00000000-0005-0000-0000-00004D870000}"/>
    <cellStyle name="Separador de milhares 6 2 3 3 3 2" xfId="8228" xr:uid="{00000000-0005-0000-0000-00004E870000}"/>
    <cellStyle name="Separador de milhares 6 2 3 3 3 3" xfId="12740" xr:uid="{00000000-0005-0000-0000-00004F870000}"/>
    <cellStyle name="Separador de milhares 6 2 3 3 4" xfId="1544" xr:uid="{00000000-0005-0000-0000-000050870000}"/>
    <cellStyle name="Separador de milhares 6 2 3 3 4 2" xfId="8229" xr:uid="{00000000-0005-0000-0000-000051870000}"/>
    <cellStyle name="Separador de milhares 6 2 3 3 4 3" xfId="10698" xr:uid="{00000000-0005-0000-0000-000052870000}"/>
    <cellStyle name="Separador de milhares 6 2 3 3 5" xfId="8226" xr:uid="{00000000-0005-0000-0000-000053870000}"/>
    <cellStyle name="Separador de milhares 6 2 3 3 6" xfId="10132" xr:uid="{00000000-0005-0000-0000-000054870000}"/>
    <cellStyle name="Separador de milhares 6 2 3 4" xfId="1181" xr:uid="{00000000-0005-0000-0000-000055870000}"/>
    <cellStyle name="Separador de milhares 6 2 3 4 2" xfId="3896" xr:uid="{00000000-0005-0000-0000-000056870000}"/>
    <cellStyle name="Separador de milhares 6 2 3 4 2 2" xfId="8231" xr:uid="{00000000-0005-0000-0000-000057870000}"/>
    <cellStyle name="Separador de milhares 6 2 3 4 2 3" xfId="13050" xr:uid="{00000000-0005-0000-0000-000058870000}"/>
    <cellStyle name="Separador de milhares 6 2 3 4 3" xfId="2202" xr:uid="{00000000-0005-0000-0000-000059870000}"/>
    <cellStyle name="Separador de milhares 6 2 3 4 3 2" xfId="8232" xr:uid="{00000000-0005-0000-0000-00005A870000}"/>
    <cellStyle name="Separador de milhares 6 2 3 4 3 3" xfId="11356" xr:uid="{00000000-0005-0000-0000-00005B870000}"/>
    <cellStyle name="Separador de milhares 6 2 3 4 4" xfId="8230" xr:uid="{00000000-0005-0000-0000-00005C870000}"/>
    <cellStyle name="Separador de milhares 6 2 3 4 5" xfId="10335" xr:uid="{00000000-0005-0000-0000-00005D870000}"/>
    <cellStyle name="Separador de milhares 6 2 3 5" xfId="2110" xr:uid="{00000000-0005-0000-0000-00005E870000}"/>
    <cellStyle name="Separador de milhares 6 2 3 5 2" xfId="8233" xr:uid="{00000000-0005-0000-0000-00005F870000}"/>
    <cellStyle name="Separador de milhares 6 2 3 5 3" xfId="11264" xr:uid="{00000000-0005-0000-0000-000060870000}"/>
    <cellStyle name="Separador de milhares 6 2 3 6" xfId="3218" xr:uid="{00000000-0005-0000-0000-000061870000}"/>
    <cellStyle name="Separador de milhares 6 2 3 6 2" xfId="8234" xr:uid="{00000000-0005-0000-0000-000062870000}"/>
    <cellStyle name="Separador de milhares 6 2 3 6 3" xfId="12372" xr:uid="{00000000-0005-0000-0000-000063870000}"/>
    <cellStyle name="Separador de milhares 6 2 3 7" xfId="1541" xr:uid="{00000000-0005-0000-0000-000064870000}"/>
    <cellStyle name="Separador de milhares 6 2 3 7 2" xfId="8235" xr:uid="{00000000-0005-0000-0000-000065870000}"/>
    <cellStyle name="Separador de milhares 6 2 3 7 3" xfId="10695" xr:uid="{00000000-0005-0000-0000-000066870000}"/>
    <cellStyle name="Separador de milhares 6 2 3 8" xfId="8217" xr:uid="{00000000-0005-0000-0000-000067870000}"/>
    <cellStyle name="Separador de milhares 6 2 3 9" xfId="10129" xr:uid="{00000000-0005-0000-0000-000068870000}"/>
    <cellStyle name="Separador de milhares 6 2 4" xfId="979" xr:uid="{00000000-0005-0000-0000-000069870000}"/>
    <cellStyle name="Separador de milhares 6 2 4 2" xfId="1182" xr:uid="{00000000-0005-0000-0000-00006A870000}"/>
    <cellStyle name="Separador de milhares 6 2 4 2 2" xfId="3911" xr:uid="{00000000-0005-0000-0000-00006B870000}"/>
    <cellStyle name="Separador de milhares 6 2 4 2 2 2" xfId="8238" xr:uid="{00000000-0005-0000-0000-00006C870000}"/>
    <cellStyle name="Separador de milhares 6 2 4 2 2 3" xfId="13065" xr:uid="{00000000-0005-0000-0000-00006D870000}"/>
    <cellStyle name="Separador de milhares 6 2 4 2 3" xfId="2217" xr:uid="{00000000-0005-0000-0000-00006E870000}"/>
    <cellStyle name="Separador de milhares 6 2 4 2 3 2" xfId="8239" xr:uid="{00000000-0005-0000-0000-00006F870000}"/>
    <cellStyle name="Separador de milhares 6 2 4 2 3 3" xfId="11371" xr:uid="{00000000-0005-0000-0000-000070870000}"/>
    <cellStyle name="Separador de milhares 6 2 4 2 4" xfId="8237" xr:uid="{00000000-0005-0000-0000-000071870000}"/>
    <cellStyle name="Separador de milhares 6 2 4 2 5" xfId="10336" xr:uid="{00000000-0005-0000-0000-000072870000}"/>
    <cellStyle name="Separador de milhares 6 2 4 3" xfId="2114" xr:uid="{00000000-0005-0000-0000-000073870000}"/>
    <cellStyle name="Separador de milhares 6 2 4 3 2" xfId="8240" xr:uid="{00000000-0005-0000-0000-000074870000}"/>
    <cellStyle name="Separador de milhares 6 2 4 4" xfId="1614" xr:uid="{00000000-0005-0000-0000-000075870000}"/>
    <cellStyle name="Separador de milhares 6 2 4 4 2" xfId="8241" xr:uid="{00000000-0005-0000-0000-000076870000}"/>
    <cellStyle name="Separador de milhares 6 2 4 4 3" xfId="10768" xr:uid="{00000000-0005-0000-0000-000077870000}"/>
    <cellStyle name="Separador de milhares 6 2 4 5" xfId="8236" xr:uid="{00000000-0005-0000-0000-000078870000}"/>
    <cellStyle name="Separador de milhares 6 2 5" xfId="1132" xr:uid="{00000000-0005-0000-0000-000079870000}"/>
    <cellStyle name="Separador de milhares 6 2 5 2" xfId="8242" xr:uid="{00000000-0005-0000-0000-00007A870000}"/>
    <cellStyle name="Separador de milhares 6 2 6" xfId="1183" xr:uid="{00000000-0005-0000-0000-00007B870000}"/>
    <cellStyle name="Separador de milhares 6 2 6 2" xfId="3877" xr:uid="{00000000-0005-0000-0000-00007C870000}"/>
    <cellStyle name="Separador de milhares 6 2 6 2 2" xfId="8244" xr:uid="{00000000-0005-0000-0000-00007D870000}"/>
    <cellStyle name="Separador de milhares 6 2 6 2 3" xfId="13031" xr:uid="{00000000-0005-0000-0000-00007E870000}"/>
    <cellStyle name="Separador de milhares 6 2 6 3" xfId="2183" xr:uid="{00000000-0005-0000-0000-00007F870000}"/>
    <cellStyle name="Separador de milhares 6 2 6 3 2" xfId="8245" xr:uid="{00000000-0005-0000-0000-000080870000}"/>
    <cellStyle name="Separador de milhares 6 2 6 3 3" xfId="11337" xr:uid="{00000000-0005-0000-0000-000081870000}"/>
    <cellStyle name="Separador de milhares 6 2 6 4" xfId="8243" xr:uid="{00000000-0005-0000-0000-000082870000}"/>
    <cellStyle name="Separador de milhares 6 2 6 5" xfId="10337" xr:uid="{00000000-0005-0000-0000-000083870000}"/>
    <cellStyle name="Separador de milhares 6 2 7" xfId="1184" xr:uid="{00000000-0005-0000-0000-000084870000}"/>
    <cellStyle name="Separador de milhares 6 2 7 2" xfId="3883" xr:uid="{00000000-0005-0000-0000-000085870000}"/>
    <cellStyle name="Separador de milhares 6 2 7 2 2" xfId="8247" xr:uid="{00000000-0005-0000-0000-000086870000}"/>
    <cellStyle name="Separador de milhares 6 2 7 2 3" xfId="13037" xr:uid="{00000000-0005-0000-0000-000087870000}"/>
    <cellStyle name="Separador de milhares 6 2 7 3" xfId="2189" xr:uid="{00000000-0005-0000-0000-000088870000}"/>
    <cellStyle name="Separador de milhares 6 2 7 3 2" xfId="8248" xr:uid="{00000000-0005-0000-0000-000089870000}"/>
    <cellStyle name="Separador de milhares 6 2 7 3 3" xfId="11343" xr:uid="{00000000-0005-0000-0000-00008A870000}"/>
    <cellStyle name="Separador de milhares 6 2 7 4" xfId="8246" xr:uid="{00000000-0005-0000-0000-00008B870000}"/>
    <cellStyle name="Separador de milhares 6 2 7 5" xfId="10338" xr:uid="{00000000-0005-0000-0000-00008C870000}"/>
    <cellStyle name="Separador de milhares 6 2 8" xfId="1693" xr:uid="{00000000-0005-0000-0000-00008D870000}"/>
    <cellStyle name="Separador de milhares 6 2 8 2" xfId="3670" xr:uid="{00000000-0005-0000-0000-00008E870000}"/>
    <cellStyle name="Separador de milhares 6 2 8 2 2" xfId="8250" xr:uid="{00000000-0005-0000-0000-00008F870000}"/>
    <cellStyle name="Separador de milhares 6 2 8 2 3" xfId="12824" xr:uid="{00000000-0005-0000-0000-000090870000}"/>
    <cellStyle name="Separador de milhares 6 2 8 3" xfId="8249" xr:uid="{00000000-0005-0000-0000-000091870000}"/>
    <cellStyle name="Separador de milhares 6 2 8 4" xfId="10847" xr:uid="{00000000-0005-0000-0000-000092870000}"/>
    <cellStyle name="Separador de milhares 6 2 9" xfId="3206" xr:uid="{00000000-0005-0000-0000-000093870000}"/>
    <cellStyle name="Separador de milhares 6 2 9 2" xfId="8251" xr:uid="{00000000-0005-0000-0000-000094870000}"/>
    <cellStyle name="Separador de milhares 6 2 9 3" xfId="12360" xr:uid="{00000000-0005-0000-0000-000095870000}"/>
    <cellStyle name="Separador de milhares 6 3" xfId="980" xr:uid="{00000000-0005-0000-0000-000096870000}"/>
    <cellStyle name="Separador de milhares 6 3 2" xfId="8252" xr:uid="{00000000-0005-0000-0000-000097870000}"/>
    <cellStyle name="Separador de milhares 6 4" xfId="981" xr:uid="{00000000-0005-0000-0000-000098870000}"/>
    <cellStyle name="Separador de milhares 6 4 2" xfId="8253" xr:uid="{00000000-0005-0000-0000-000099870000}"/>
    <cellStyle name="Separador de milhares 6 5" xfId="8158" xr:uid="{00000000-0005-0000-0000-00009A870000}"/>
    <cellStyle name="Separador de milhares 7" xfId="172" xr:uid="{00000000-0005-0000-0000-00009B870000}"/>
    <cellStyle name="Separador de milhares 7 2" xfId="982" xr:uid="{00000000-0005-0000-0000-00009C870000}"/>
    <cellStyle name="Separador de milhares 7 2 2" xfId="8255" xr:uid="{00000000-0005-0000-0000-00009D870000}"/>
    <cellStyle name="Separador de milhares 7 3" xfId="983" xr:uid="{00000000-0005-0000-0000-00009E870000}"/>
    <cellStyle name="Separador de milhares 7 3 2" xfId="8256" xr:uid="{00000000-0005-0000-0000-00009F870000}"/>
    <cellStyle name="Separador de milhares 7 4" xfId="984" xr:uid="{00000000-0005-0000-0000-0000A0870000}"/>
    <cellStyle name="Separador de milhares 7 4 2" xfId="8257" xr:uid="{00000000-0005-0000-0000-0000A1870000}"/>
    <cellStyle name="Separador de milhares 7 5" xfId="8254" xr:uid="{00000000-0005-0000-0000-0000A2870000}"/>
    <cellStyle name="Separador de milhares 8" xfId="173" xr:uid="{00000000-0005-0000-0000-0000A3870000}"/>
    <cellStyle name="Separador de milhares 8 10" xfId="174" xr:uid="{00000000-0005-0000-0000-0000A4870000}"/>
    <cellStyle name="Separador de milhares 8 10 2" xfId="985" xr:uid="{00000000-0005-0000-0000-0000A5870000}"/>
    <cellStyle name="Separador de milhares 8 10 2 2" xfId="8260" xr:uid="{00000000-0005-0000-0000-0000A6870000}"/>
    <cellStyle name="Separador de milhares 8 10 3" xfId="8259" xr:uid="{00000000-0005-0000-0000-0000A7870000}"/>
    <cellStyle name="Separador de milhares 8 11" xfId="175" xr:uid="{00000000-0005-0000-0000-0000A8870000}"/>
    <cellStyle name="Separador de milhares 8 11 2" xfId="986" xr:uid="{00000000-0005-0000-0000-0000A9870000}"/>
    <cellStyle name="Separador de milhares 8 11 2 2" xfId="8262" xr:uid="{00000000-0005-0000-0000-0000AA870000}"/>
    <cellStyle name="Separador de milhares 8 11 3" xfId="8261" xr:uid="{00000000-0005-0000-0000-0000AB870000}"/>
    <cellStyle name="Separador de milhares 8 12" xfId="176" xr:uid="{00000000-0005-0000-0000-0000AC870000}"/>
    <cellStyle name="Separador de milhares 8 12 2" xfId="987" xr:uid="{00000000-0005-0000-0000-0000AD870000}"/>
    <cellStyle name="Separador de milhares 8 12 2 2" xfId="8264" xr:uid="{00000000-0005-0000-0000-0000AE870000}"/>
    <cellStyle name="Separador de milhares 8 12 3" xfId="8263" xr:uid="{00000000-0005-0000-0000-0000AF870000}"/>
    <cellStyle name="Separador de milhares 8 13" xfId="177" xr:uid="{00000000-0005-0000-0000-0000B0870000}"/>
    <cellStyle name="Separador de milhares 8 13 2" xfId="988" xr:uid="{00000000-0005-0000-0000-0000B1870000}"/>
    <cellStyle name="Separador de milhares 8 13 2 2" xfId="8266" xr:uid="{00000000-0005-0000-0000-0000B2870000}"/>
    <cellStyle name="Separador de milhares 8 13 3" xfId="8265" xr:uid="{00000000-0005-0000-0000-0000B3870000}"/>
    <cellStyle name="Separador de milhares 8 14" xfId="178" xr:uid="{00000000-0005-0000-0000-0000B4870000}"/>
    <cellStyle name="Separador de milhares 8 14 2" xfId="989" xr:uid="{00000000-0005-0000-0000-0000B5870000}"/>
    <cellStyle name="Separador de milhares 8 14 2 2" xfId="8268" xr:uid="{00000000-0005-0000-0000-0000B6870000}"/>
    <cellStyle name="Separador de milhares 8 14 3" xfId="8267" xr:uid="{00000000-0005-0000-0000-0000B7870000}"/>
    <cellStyle name="Separador de milhares 8 15" xfId="179" xr:uid="{00000000-0005-0000-0000-0000B8870000}"/>
    <cellStyle name="Separador de milhares 8 15 2" xfId="990" xr:uid="{00000000-0005-0000-0000-0000B9870000}"/>
    <cellStyle name="Separador de milhares 8 15 2 2" xfId="8270" xr:uid="{00000000-0005-0000-0000-0000BA870000}"/>
    <cellStyle name="Separador de milhares 8 15 3" xfId="8269" xr:uid="{00000000-0005-0000-0000-0000BB870000}"/>
    <cellStyle name="Separador de milhares 8 16" xfId="180" xr:uid="{00000000-0005-0000-0000-0000BC870000}"/>
    <cellStyle name="Separador de milhares 8 16 2" xfId="991" xr:uid="{00000000-0005-0000-0000-0000BD870000}"/>
    <cellStyle name="Separador de milhares 8 16 2 2" xfId="8272" xr:uid="{00000000-0005-0000-0000-0000BE870000}"/>
    <cellStyle name="Separador de milhares 8 16 3" xfId="8271" xr:uid="{00000000-0005-0000-0000-0000BF870000}"/>
    <cellStyle name="Separador de milhares 8 17" xfId="181" xr:uid="{00000000-0005-0000-0000-0000C0870000}"/>
    <cellStyle name="Separador de milhares 8 17 2" xfId="992" xr:uid="{00000000-0005-0000-0000-0000C1870000}"/>
    <cellStyle name="Separador de milhares 8 17 2 2" xfId="993" xr:uid="{00000000-0005-0000-0000-0000C2870000}"/>
    <cellStyle name="Separador de milhares 8 17 2 2 2" xfId="8275" xr:uid="{00000000-0005-0000-0000-0000C3870000}"/>
    <cellStyle name="Separador de milhares 8 17 2 3" xfId="8274" xr:uid="{00000000-0005-0000-0000-0000C4870000}"/>
    <cellStyle name="Separador de milhares 8 17 3" xfId="994" xr:uid="{00000000-0005-0000-0000-0000C5870000}"/>
    <cellStyle name="Separador de milhares 8 17 3 2" xfId="8276" xr:uid="{00000000-0005-0000-0000-0000C6870000}"/>
    <cellStyle name="Separador de milhares 8 17 4" xfId="8273" xr:uid="{00000000-0005-0000-0000-0000C7870000}"/>
    <cellStyle name="Separador de milhares 8 18" xfId="182" xr:uid="{00000000-0005-0000-0000-0000C8870000}"/>
    <cellStyle name="Separador de milhares 8 18 2" xfId="995" xr:uid="{00000000-0005-0000-0000-0000C9870000}"/>
    <cellStyle name="Separador de milhares 8 18 2 2" xfId="8278" xr:uid="{00000000-0005-0000-0000-0000CA870000}"/>
    <cellStyle name="Separador de milhares 8 18 3" xfId="8277" xr:uid="{00000000-0005-0000-0000-0000CB870000}"/>
    <cellStyle name="Separador de milhares 8 19" xfId="183" xr:uid="{00000000-0005-0000-0000-0000CC870000}"/>
    <cellStyle name="Separador de milhares 8 19 2" xfId="996" xr:uid="{00000000-0005-0000-0000-0000CD870000}"/>
    <cellStyle name="Separador de milhares 8 19 2 2" xfId="8280" xr:uid="{00000000-0005-0000-0000-0000CE870000}"/>
    <cellStyle name="Separador de milhares 8 19 3" xfId="8279" xr:uid="{00000000-0005-0000-0000-0000CF870000}"/>
    <cellStyle name="Separador de milhares 8 2" xfId="184" xr:uid="{00000000-0005-0000-0000-0000D0870000}"/>
    <cellStyle name="Separador de milhares 8 2 2" xfId="997" xr:uid="{00000000-0005-0000-0000-0000D1870000}"/>
    <cellStyle name="Separador de milhares 8 2 2 2" xfId="998" xr:uid="{00000000-0005-0000-0000-0000D2870000}"/>
    <cellStyle name="Separador de milhares 8 2 2 2 2" xfId="8283" xr:uid="{00000000-0005-0000-0000-0000D3870000}"/>
    <cellStyle name="Separador de milhares 8 2 2 3" xfId="999" xr:uid="{00000000-0005-0000-0000-0000D4870000}"/>
    <cellStyle name="Separador de milhares 8 2 2 3 2" xfId="8284" xr:uid="{00000000-0005-0000-0000-0000D5870000}"/>
    <cellStyle name="Separador de milhares 8 2 2 4" xfId="8282" xr:uid="{00000000-0005-0000-0000-0000D6870000}"/>
    <cellStyle name="Separador de milhares 8 2 3" xfId="1000" xr:uid="{00000000-0005-0000-0000-0000D7870000}"/>
    <cellStyle name="Separador de milhares 8 2 3 2" xfId="8285" xr:uid="{00000000-0005-0000-0000-0000D8870000}"/>
    <cellStyle name="Separador de milhares 8 2 4" xfId="1001" xr:uid="{00000000-0005-0000-0000-0000D9870000}"/>
    <cellStyle name="Separador de milhares 8 2 4 2" xfId="8286" xr:uid="{00000000-0005-0000-0000-0000DA870000}"/>
    <cellStyle name="Separador de milhares 8 2 5" xfId="8281" xr:uid="{00000000-0005-0000-0000-0000DB870000}"/>
    <cellStyle name="Separador de milhares 8 20" xfId="185" xr:uid="{00000000-0005-0000-0000-0000DC870000}"/>
    <cellStyle name="Separador de milhares 8 20 2" xfId="1002" xr:uid="{00000000-0005-0000-0000-0000DD870000}"/>
    <cellStyle name="Separador de milhares 8 20 2 2" xfId="8288" xr:uid="{00000000-0005-0000-0000-0000DE870000}"/>
    <cellStyle name="Separador de milhares 8 20 3" xfId="8287" xr:uid="{00000000-0005-0000-0000-0000DF870000}"/>
    <cellStyle name="Separador de milhares 8 21" xfId="186" xr:uid="{00000000-0005-0000-0000-0000E0870000}"/>
    <cellStyle name="Separador de milhares 8 21 2" xfId="1003" xr:uid="{00000000-0005-0000-0000-0000E1870000}"/>
    <cellStyle name="Separador de milhares 8 21 2 2" xfId="8290" xr:uid="{00000000-0005-0000-0000-0000E2870000}"/>
    <cellStyle name="Separador de milhares 8 21 3" xfId="8289" xr:uid="{00000000-0005-0000-0000-0000E3870000}"/>
    <cellStyle name="Separador de milhares 8 22" xfId="187" xr:uid="{00000000-0005-0000-0000-0000E4870000}"/>
    <cellStyle name="Separador de milhares 8 22 2" xfId="1004" xr:uid="{00000000-0005-0000-0000-0000E5870000}"/>
    <cellStyle name="Separador de milhares 8 22 2 2" xfId="8292" xr:uid="{00000000-0005-0000-0000-0000E6870000}"/>
    <cellStyle name="Separador de milhares 8 22 3" xfId="8291" xr:uid="{00000000-0005-0000-0000-0000E7870000}"/>
    <cellStyle name="Separador de milhares 8 23" xfId="188" xr:uid="{00000000-0005-0000-0000-0000E8870000}"/>
    <cellStyle name="Separador de milhares 8 23 2" xfId="1005" xr:uid="{00000000-0005-0000-0000-0000E9870000}"/>
    <cellStyle name="Separador de milhares 8 23 2 2" xfId="8294" xr:uid="{00000000-0005-0000-0000-0000EA870000}"/>
    <cellStyle name="Separador de milhares 8 23 3" xfId="8293" xr:uid="{00000000-0005-0000-0000-0000EB870000}"/>
    <cellStyle name="Separador de milhares 8 24" xfId="1006" xr:uid="{00000000-0005-0000-0000-0000EC870000}"/>
    <cellStyle name="Separador de milhares 8 24 2" xfId="1007" xr:uid="{00000000-0005-0000-0000-0000ED870000}"/>
    <cellStyle name="Separador de milhares 8 24 2 2" xfId="8296" xr:uid="{00000000-0005-0000-0000-0000EE870000}"/>
    <cellStyle name="Separador de milhares 8 24 3" xfId="8295" xr:uid="{00000000-0005-0000-0000-0000EF870000}"/>
    <cellStyle name="Separador de milhares 8 25" xfId="1008" xr:uid="{00000000-0005-0000-0000-0000F0870000}"/>
    <cellStyle name="Separador de milhares 8 25 2" xfId="8297" xr:uid="{00000000-0005-0000-0000-0000F1870000}"/>
    <cellStyle name="Separador de milhares 8 26" xfId="8258" xr:uid="{00000000-0005-0000-0000-0000F2870000}"/>
    <cellStyle name="Separador de milhares 8 3" xfId="189" xr:uid="{00000000-0005-0000-0000-0000F3870000}"/>
    <cellStyle name="Separador de milhares 8 3 2" xfId="1009" xr:uid="{00000000-0005-0000-0000-0000F4870000}"/>
    <cellStyle name="Separador de milhares 8 3 2 2" xfId="1010" xr:uid="{00000000-0005-0000-0000-0000F5870000}"/>
    <cellStyle name="Separador de milhares 8 3 2 2 2" xfId="8300" xr:uid="{00000000-0005-0000-0000-0000F6870000}"/>
    <cellStyle name="Separador de milhares 8 3 2 3" xfId="1011" xr:uid="{00000000-0005-0000-0000-0000F7870000}"/>
    <cellStyle name="Separador de milhares 8 3 2 3 2" xfId="8301" xr:uid="{00000000-0005-0000-0000-0000F8870000}"/>
    <cellStyle name="Separador de milhares 8 3 2 4" xfId="8299" xr:uid="{00000000-0005-0000-0000-0000F9870000}"/>
    <cellStyle name="Separador de milhares 8 3 3" xfId="1012" xr:uid="{00000000-0005-0000-0000-0000FA870000}"/>
    <cellStyle name="Separador de milhares 8 3 3 2" xfId="8302" xr:uid="{00000000-0005-0000-0000-0000FB870000}"/>
    <cellStyle name="Separador de milhares 8 3 4" xfId="1013" xr:uid="{00000000-0005-0000-0000-0000FC870000}"/>
    <cellStyle name="Separador de milhares 8 3 4 2" xfId="8303" xr:uid="{00000000-0005-0000-0000-0000FD870000}"/>
    <cellStyle name="Separador de milhares 8 3 5" xfId="8298" xr:uid="{00000000-0005-0000-0000-0000FE870000}"/>
    <cellStyle name="Separador de milhares 8 4" xfId="190" xr:uid="{00000000-0005-0000-0000-0000FF870000}"/>
    <cellStyle name="Separador de milhares 8 4 2" xfId="1014" xr:uid="{00000000-0005-0000-0000-000000880000}"/>
    <cellStyle name="Separador de milhares 8 4 2 2" xfId="8305" xr:uid="{00000000-0005-0000-0000-000001880000}"/>
    <cellStyle name="Separador de milhares 8 4 3" xfId="8304" xr:uid="{00000000-0005-0000-0000-000002880000}"/>
    <cellStyle name="Separador de milhares 8 5" xfId="191" xr:uid="{00000000-0005-0000-0000-000003880000}"/>
    <cellStyle name="Separador de milhares 8 5 2" xfId="1015" xr:uid="{00000000-0005-0000-0000-000004880000}"/>
    <cellStyle name="Separador de milhares 8 5 2 2" xfId="8307" xr:uid="{00000000-0005-0000-0000-000005880000}"/>
    <cellStyle name="Separador de milhares 8 5 3" xfId="8306" xr:uid="{00000000-0005-0000-0000-000006880000}"/>
    <cellStyle name="Separador de milhares 8 6" xfId="192" xr:uid="{00000000-0005-0000-0000-000007880000}"/>
    <cellStyle name="Separador de milhares 8 6 2" xfId="1016" xr:uid="{00000000-0005-0000-0000-000008880000}"/>
    <cellStyle name="Separador de milhares 8 6 2 2" xfId="8309" xr:uid="{00000000-0005-0000-0000-000009880000}"/>
    <cellStyle name="Separador de milhares 8 6 3" xfId="8308" xr:uid="{00000000-0005-0000-0000-00000A880000}"/>
    <cellStyle name="Separador de milhares 8 7" xfId="193" xr:uid="{00000000-0005-0000-0000-00000B880000}"/>
    <cellStyle name="Separador de milhares 8 7 2" xfId="1017" xr:uid="{00000000-0005-0000-0000-00000C880000}"/>
    <cellStyle name="Separador de milhares 8 7 2 2" xfId="8311" xr:uid="{00000000-0005-0000-0000-00000D880000}"/>
    <cellStyle name="Separador de milhares 8 7 3" xfId="8310" xr:uid="{00000000-0005-0000-0000-00000E880000}"/>
    <cellStyle name="Separador de milhares 8 8" xfId="194" xr:uid="{00000000-0005-0000-0000-00000F880000}"/>
    <cellStyle name="Separador de milhares 8 8 2" xfId="1018" xr:uid="{00000000-0005-0000-0000-000010880000}"/>
    <cellStyle name="Separador de milhares 8 8 2 2" xfId="8313" xr:uid="{00000000-0005-0000-0000-000011880000}"/>
    <cellStyle name="Separador de milhares 8 8 3" xfId="8312" xr:uid="{00000000-0005-0000-0000-000012880000}"/>
    <cellStyle name="Separador de milhares 8 9" xfId="195" xr:uid="{00000000-0005-0000-0000-000013880000}"/>
    <cellStyle name="Separador de milhares 8 9 2" xfId="1019" xr:uid="{00000000-0005-0000-0000-000014880000}"/>
    <cellStyle name="Separador de milhares 8 9 2 2" xfId="8315" xr:uid="{00000000-0005-0000-0000-000015880000}"/>
    <cellStyle name="Separador de milhares 8 9 3" xfId="8314" xr:uid="{00000000-0005-0000-0000-000016880000}"/>
    <cellStyle name="Separador de milhares 9" xfId="1020" xr:uid="{00000000-0005-0000-0000-000017880000}"/>
    <cellStyle name="Separador de milhares 9 2" xfId="1021" xr:uid="{00000000-0005-0000-0000-000018880000}"/>
    <cellStyle name="Separador de milhares 9 2 2" xfId="8317" xr:uid="{00000000-0005-0000-0000-000019880000}"/>
    <cellStyle name="Separador de milhares 9 3" xfId="1022" xr:uid="{00000000-0005-0000-0000-00001A880000}"/>
    <cellStyle name="Separador de milhares 9 3 2" xfId="8318" xr:uid="{00000000-0005-0000-0000-00001B880000}"/>
    <cellStyle name="Separador de milhares 9 4" xfId="1023" xr:uid="{00000000-0005-0000-0000-00001C880000}"/>
    <cellStyle name="Separador de milhares 9 4 2" xfId="8319" xr:uid="{00000000-0005-0000-0000-00001D880000}"/>
    <cellStyle name="Separador de milhares 9 5" xfId="8316" xr:uid="{00000000-0005-0000-0000-00001E880000}"/>
    <cellStyle name="TableStyleLight1" xfId="9151" xr:uid="{00000000-0005-0000-0000-00001F880000}"/>
    <cellStyle name="Texto de Aviso 2" xfId="196" xr:uid="{00000000-0005-0000-0000-000020880000}"/>
    <cellStyle name="Texto de Aviso 2 2" xfId="8320" xr:uid="{00000000-0005-0000-0000-000021880000}"/>
    <cellStyle name="Texto Explicativo 2" xfId="197" xr:uid="{00000000-0005-0000-0000-000022880000}"/>
    <cellStyle name="Texto Explicativo 2 2" xfId="8321" xr:uid="{00000000-0005-0000-0000-000023880000}"/>
    <cellStyle name="Texto Explicativo 3" xfId="198" xr:uid="{00000000-0005-0000-0000-000024880000}"/>
    <cellStyle name="Texto Explicativo 3 2" xfId="1545" xr:uid="{00000000-0005-0000-0000-000025880000}"/>
    <cellStyle name="Texto Explicativo 3 2 2" xfId="8323" xr:uid="{00000000-0005-0000-0000-000026880000}"/>
    <cellStyle name="Texto Explicativo 3 3" xfId="8322" xr:uid="{00000000-0005-0000-0000-000027880000}"/>
    <cellStyle name="Título 1 1" xfId="199" xr:uid="{00000000-0005-0000-0000-000028880000}"/>
    <cellStyle name="Título 1 1 1" xfId="200" xr:uid="{00000000-0005-0000-0000-000029880000}"/>
    <cellStyle name="Título 1 1 1 1" xfId="201" xr:uid="{00000000-0005-0000-0000-00002A880000}"/>
    <cellStyle name="Título 1 1 1 1 1" xfId="202" xr:uid="{00000000-0005-0000-0000-00002B880000}"/>
    <cellStyle name="Título 1 1 1 1 1 2" xfId="8327" xr:uid="{00000000-0005-0000-0000-00002C880000}"/>
    <cellStyle name="Título 1 1 1 1 2" xfId="8326" xr:uid="{00000000-0005-0000-0000-00002D880000}"/>
    <cellStyle name="Título 1 1 1 2" xfId="8325" xr:uid="{00000000-0005-0000-0000-00002E880000}"/>
    <cellStyle name="Título 1 1 2" xfId="8324" xr:uid="{00000000-0005-0000-0000-00002F880000}"/>
    <cellStyle name="Título 1 2" xfId="203" xr:uid="{00000000-0005-0000-0000-000030880000}"/>
    <cellStyle name="Título 1 2 2" xfId="1546" xr:uid="{00000000-0005-0000-0000-000031880000}"/>
    <cellStyle name="Título 1 2 2 2" xfId="8329" xr:uid="{00000000-0005-0000-0000-000032880000}"/>
    <cellStyle name="Título 1 2 3" xfId="8328" xr:uid="{00000000-0005-0000-0000-000033880000}"/>
    <cellStyle name="Título 2 2" xfId="204" xr:uid="{00000000-0005-0000-0000-000034880000}"/>
    <cellStyle name="Título 2 2 2" xfId="8330" xr:uid="{00000000-0005-0000-0000-000035880000}"/>
    <cellStyle name="Título 2 3" xfId="1024" xr:uid="{00000000-0005-0000-0000-000036880000}"/>
    <cellStyle name="Título 2 3 2" xfId="8331" xr:uid="{00000000-0005-0000-0000-000037880000}"/>
    <cellStyle name="Título 3 2" xfId="205" xr:uid="{00000000-0005-0000-0000-000038880000}"/>
    <cellStyle name="Título 3 2 2" xfId="8332" xr:uid="{00000000-0005-0000-0000-000039880000}"/>
    <cellStyle name="Título 3 3" xfId="1025" xr:uid="{00000000-0005-0000-0000-00003A880000}"/>
    <cellStyle name="Título 3 3 2" xfId="8333" xr:uid="{00000000-0005-0000-0000-00003B880000}"/>
    <cellStyle name="Título 4 2" xfId="206" xr:uid="{00000000-0005-0000-0000-00003C880000}"/>
    <cellStyle name="Título 4 2 2" xfId="8334" xr:uid="{00000000-0005-0000-0000-00003D880000}"/>
    <cellStyle name="Título 4 3" xfId="1026" xr:uid="{00000000-0005-0000-0000-00003E880000}"/>
    <cellStyle name="Título 4 3 2" xfId="8335" xr:uid="{00000000-0005-0000-0000-00003F880000}"/>
    <cellStyle name="Título 5" xfId="207" xr:uid="{00000000-0005-0000-0000-000040880000}"/>
    <cellStyle name="Título 5 2" xfId="8336" xr:uid="{00000000-0005-0000-0000-000041880000}"/>
    <cellStyle name="Título 6" xfId="1027" xr:uid="{00000000-0005-0000-0000-000042880000}"/>
    <cellStyle name="Título 6 2" xfId="8337" xr:uid="{00000000-0005-0000-0000-000043880000}"/>
    <cellStyle name="Total 10" xfId="9152" xr:uid="{00000000-0005-0000-0000-000044880000}"/>
    <cellStyle name="Total 10 2" xfId="18283" xr:uid="{00000000-0005-0000-0000-000045880000}"/>
    <cellStyle name="Total 10 3" xfId="25269" xr:uid="{00000000-0005-0000-0000-000046880000}"/>
    <cellStyle name="Total 10 4" xfId="20030" xr:uid="{00000000-0005-0000-0000-000047880000}"/>
    <cellStyle name="Total 10 5" xfId="35573" xr:uid="{00000000-0005-0000-0000-000048880000}"/>
    <cellStyle name="Total 10 6" xfId="38486" xr:uid="{00000000-0005-0000-0000-000049880000}"/>
    <cellStyle name="Total 11" xfId="9153" xr:uid="{00000000-0005-0000-0000-00004A880000}"/>
    <cellStyle name="Total 11 2" xfId="18284" xr:uid="{00000000-0005-0000-0000-00004B880000}"/>
    <cellStyle name="Total 11 3" xfId="25270" xr:uid="{00000000-0005-0000-0000-00004C880000}"/>
    <cellStyle name="Total 11 4" xfId="25488" xr:uid="{00000000-0005-0000-0000-00004D880000}"/>
    <cellStyle name="Total 11 5" xfId="35574" xr:uid="{00000000-0005-0000-0000-00004E880000}"/>
    <cellStyle name="Total 11 6" xfId="38487" xr:uid="{00000000-0005-0000-0000-00004F880000}"/>
    <cellStyle name="Total 2" xfId="208" xr:uid="{00000000-0005-0000-0000-000050880000}"/>
    <cellStyle name="Total 2 10" xfId="29379" xr:uid="{00000000-0005-0000-0000-000051880000}"/>
    <cellStyle name="Total 2 11" xfId="24126" xr:uid="{00000000-0005-0000-0000-000052880000}"/>
    <cellStyle name="Total 2 12" xfId="31799" xr:uid="{00000000-0005-0000-0000-000053880000}"/>
    <cellStyle name="Total 2 13" xfId="35478" xr:uid="{00000000-0005-0000-0000-000054880000}"/>
    <cellStyle name="Total 2 14" xfId="38456" xr:uid="{00000000-0005-0000-0000-000055880000}"/>
    <cellStyle name="Total 2 2" xfId="1028" xr:uid="{00000000-0005-0000-0000-000056880000}"/>
    <cellStyle name="Total 2 2 10" xfId="2439" xr:uid="{00000000-0005-0000-0000-000057880000}"/>
    <cellStyle name="Total 2 2 10 2" xfId="8340" xr:uid="{00000000-0005-0000-0000-000058880000}"/>
    <cellStyle name="Total 2 2 10 3" xfId="11593" xr:uid="{00000000-0005-0000-0000-000059880000}"/>
    <cellStyle name="Total 2 2 10 4" xfId="18596" xr:uid="{00000000-0005-0000-0000-00005A880000}"/>
    <cellStyle name="Total 2 2 10 5" xfId="17804" xr:uid="{00000000-0005-0000-0000-00005B880000}"/>
    <cellStyle name="Total 2 2 10 6" xfId="26190" xr:uid="{00000000-0005-0000-0000-00005C880000}"/>
    <cellStyle name="Total 2 2 10 7" xfId="17959" xr:uid="{00000000-0005-0000-0000-00005D880000}"/>
    <cellStyle name="Total 2 2 10 8" xfId="29631" xr:uid="{00000000-0005-0000-0000-00005E880000}"/>
    <cellStyle name="Total 2 2 10 9" xfId="33617" xr:uid="{00000000-0005-0000-0000-00005F880000}"/>
    <cellStyle name="Total 2 2 11" xfId="3149" xr:uid="{00000000-0005-0000-0000-000060880000}"/>
    <cellStyle name="Total 2 2 11 2" xfId="8341" xr:uid="{00000000-0005-0000-0000-000061880000}"/>
    <cellStyle name="Total 2 2 11 3" xfId="12303" xr:uid="{00000000-0005-0000-0000-000062880000}"/>
    <cellStyle name="Total 2 2 11 4" xfId="19306" xr:uid="{00000000-0005-0000-0000-000063880000}"/>
    <cellStyle name="Total 2 2 11 5" xfId="24716" xr:uid="{00000000-0005-0000-0000-000064880000}"/>
    <cellStyle name="Total 2 2 11 6" xfId="26434" xr:uid="{00000000-0005-0000-0000-000065880000}"/>
    <cellStyle name="Total 2 2 11 7" xfId="25906" xr:uid="{00000000-0005-0000-0000-000066880000}"/>
    <cellStyle name="Total 2 2 11 8" xfId="25790" xr:uid="{00000000-0005-0000-0000-000067880000}"/>
    <cellStyle name="Total 2 2 11 9" xfId="17179" xr:uid="{00000000-0005-0000-0000-000068880000}"/>
    <cellStyle name="Total 2 2 12" xfId="2987" xr:uid="{00000000-0005-0000-0000-000069880000}"/>
    <cellStyle name="Total 2 2 12 2" xfId="8342" xr:uid="{00000000-0005-0000-0000-00006A880000}"/>
    <cellStyle name="Total 2 2 12 3" xfId="12141" xr:uid="{00000000-0005-0000-0000-00006B880000}"/>
    <cellStyle name="Total 2 2 12 4" xfId="19144" xr:uid="{00000000-0005-0000-0000-00006C880000}"/>
    <cellStyle name="Total 2 2 12 5" xfId="24679" xr:uid="{00000000-0005-0000-0000-00006D880000}"/>
    <cellStyle name="Total 2 2 12 6" xfId="26396" xr:uid="{00000000-0005-0000-0000-00006E880000}"/>
    <cellStyle name="Total 2 2 12 7" xfId="28749" xr:uid="{00000000-0005-0000-0000-00006F880000}"/>
    <cellStyle name="Total 2 2 12 8" xfId="28131" xr:uid="{00000000-0005-0000-0000-000070880000}"/>
    <cellStyle name="Total 2 2 12 9" xfId="31607" xr:uid="{00000000-0005-0000-0000-000071880000}"/>
    <cellStyle name="Total 2 2 13" xfId="2834" xr:uid="{00000000-0005-0000-0000-000072880000}"/>
    <cellStyle name="Total 2 2 13 2" xfId="8343" xr:uid="{00000000-0005-0000-0000-000073880000}"/>
    <cellStyle name="Total 2 2 13 3" xfId="11988" xr:uid="{00000000-0005-0000-0000-000074880000}"/>
    <cellStyle name="Total 2 2 13 4" xfId="18991" xr:uid="{00000000-0005-0000-0000-000075880000}"/>
    <cellStyle name="Total 2 2 13 5" xfId="24650" xr:uid="{00000000-0005-0000-0000-000076880000}"/>
    <cellStyle name="Total 2 2 13 6" xfId="9619" xr:uid="{00000000-0005-0000-0000-000077880000}"/>
    <cellStyle name="Total 2 2 13 7" xfId="29916" xr:uid="{00000000-0005-0000-0000-000078880000}"/>
    <cellStyle name="Total 2 2 13 8" xfId="33893" xr:uid="{00000000-0005-0000-0000-000079880000}"/>
    <cellStyle name="Total 2 2 13 9" xfId="37455" xr:uid="{00000000-0005-0000-0000-00007A880000}"/>
    <cellStyle name="Total 2 2 14" xfId="3064" xr:uid="{00000000-0005-0000-0000-00007B880000}"/>
    <cellStyle name="Total 2 2 14 2" xfId="8344" xr:uid="{00000000-0005-0000-0000-00007C880000}"/>
    <cellStyle name="Total 2 2 14 3" xfId="12218" xr:uid="{00000000-0005-0000-0000-00007D880000}"/>
    <cellStyle name="Total 2 2 14 4" xfId="19221" xr:uid="{00000000-0005-0000-0000-00007E880000}"/>
    <cellStyle name="Total 2 2 14 5" xfId="19684" xr:uid="{00000000-0005-0000-0000-00007F880000}"/>
    <cellStyle name="Total 2 2 14 6" xfId="19646" xr:uid="{00000000-0005-0000-0000-000080880000}"/>
    <cellStyle name="Total 2 2 14 7" xfId="29803" xr:uid="{00000000-0005-0000-0000-000081880000}"/>
    <cellStyle name="Total 2 2 14 8" xfId="31566" xr:uid="{00000000-0005-0000-0000-000082880000}"/>
    <cellStyle name="Total 2 2 14 9" xfId="35282" xr:uid="{00000000-0005-0000-0000-000083880000}"/>
    <cellStyle name="Total 2 2 15" xfId="8339" xr:uid="{00000000-0005-0000-0000-000084880000}"/>
    <cellStyle name="Total 2 2 16" xfId="10182" xr:uid="{00000000-0005-0000-0000-000085880000}"/>
    <cellStyle name="Total 2 2 17" xfId="17360" xr:uid="{00000000-0005-0000-0000-000086880000}"/>
    <cellStyle name="Total 2 2 18" xfId="28980" xr:uid="{00000000-0005-0000-0000-000087880000}"/>
    <cellStyle name="Total 2 2 19" xfId="25816" xr:uid="{00000000-0005-0000-0000-000088880000}"/>
    <cellStyle name="Total 2 2 2" xfId="1029" xr:uid="{00000000-0005-0000-0000-000089880000}"/>
    <cellStyle name="Total 2 2 2 10" xfId="4269" xr:uid="{00000000-0005-0000-0000-00008A880000}"/>
    <cellStyle name="Total 2 2 2 10 2" xfId="8346" xr:uid="{00000000-0005-0000-0000-00008B880000}"/>
    <cellStyle name="Total 2 2 2 10 3" xfId="13423" xr:uid="{00000000-0005-0000-0000-00008C880000}"/>
    <cellStyle name="Total 2 2 2 10 4" xfId="20421" xr:uid="{00000000-0005-0000-0000-00008D880000}"/>
    <cellStyle name="Total 2 2 2 10 5" xfId="22633" xr:uid="{00000000-0005-0000-0000-00008E880000}"/>
    <cellStyle name="Total 2 2 2 10 6" xfId="26675" xr:uid="{00000000-0005-0000-0000-00008F880000}"/>
    <cellStyle name="Total 2 2 2 10 7" xfId="24538" xr:uid="{00000000-0005-0000-0000-000090880000}"/>
    <cellStyle name="Total 2 2 2 10 8" xfId="19647" xr:uid="{00000000-0005-0000-0000-000091880000}"/>
    <cellStyle name="Total 2 2 2 10 9" xfId="25937" xr:uid="{00000000-0005-0000-0000-000092880000}"/>
    <cellStyle name="Total 2 2 2 11" xfId="3136" xr:uid="{00000000-0005-0000-0000-000093880000}"/>
    <cellStyle name="Total 2 2 2 11 2" xfId="8347" xr:uid="{00000000-0005-0000-0000-000094880000}"/>
    <cellStyle name="Total 2 2 2 11 3" xfId="12290" xr:uid="{00000000-0005-0000-0000-000095880000}"/>
    <cellStyle name="Total 2 2 2 11 4" xfId="19293" xr:uid="{00000000-0005-0000-0000-000096880000}"/>
    <cellStyle name="Total 2 2 2 11 5" xfId="28256" xr:uid="{00000000-0005-0000-0000-000097880000}"/>
    <cellStyle name="Total 2 2 2 11 6" xfId="18057" xr:uid="{00000000-0005-0000-0000-000098880000}"/>
    <cellStyle name="Total 2 2 2 11 7" xfId="29772" xr:uid="{00000000-0005-0000-0000-000099880000}"/>
    <cellStyle name="Total 2 2 2 11 8" xfId="25112" xr:uid="{00000000-0005-0000-0000-00009A880000}"/>
    <cellStyle name="Total 2 2 2 11 9" xfId="23342" xr:uid="{00000000-0005-0000-0000-00009B880000}"/>
    <cellStyle name="Total 2 2 2 12" xfId="8345" xr:uid="{00000000-0005-0000-0000-00009C880000}"/>
    <cellStyle name="Total 2 2 2 13" xfId="10183" xr:uid="{00000000-0005-0000-0000-00009D880000}"/>
    <cellStyle name="Total 2 2 2 14" xfId="17359" xr:uid="{00000000-0005-0000-0000-00009E880000}"/>
    <cellStyle name="Total 2 2 2 15" xfId="9318" xr:uid="{00000000-0005-0000-0000-00009F880000}"/>
    <cellStyle name="Total 2 2 2 16" xfId="25812" xr:uid="{00000000-0005-0000-0000-0000A0880000}"/>
    <cellStyle name="Total 2 2 2 17" xfId="31266" xr:uid="{00000000-0005-0000-0000-0000A1880000}"/>
    <cellStyle name="Total 2 2 2 18" xfId="31802" xr:uid="{00000000-0005-0000-0000-0000A2880000}"/>
    <cellStyle name="Total 2 2 2 19" xfId="35479" xr:uid="{00000000-0005-0000-0000-0000A3880000}"/>
    <cellStyle name="Total 2 2 2 2" xfId="2306" xr:uid="{00000000-0005-0000-0000-0000A4880000}"/>
    <cellStyle name="Total 2 2 2 2 10" xfId="19553" xr:uid="{00000000-0005-0000-0000-0000A5880000}"/>
    <cellStyle name="Total 2 2 2 2 11" xfId="26127" xr:uid="{00000000-0005-0000-0000-0000A6880000}"/>
    <cellStyle name="Total 2 2 2 2 12" xfId="30161" xr:uid="{00000000-0005-0000-0000-0000A7880000}"/>
    <cellStyle name="Total 2 2 2 2 13" xfId="31471" xr:uid="{00000000-0005-0000-0000-0000A8880000}"/>
    <cellStyle name="Total 2 2 2 2 14" xfId="35181" xr:uid="{00000000-0005-0000-0000-0000A9880000}"/>
    <cellStyle name="Total 2 2 2 2 2" xfId="2706" xr:uid="{00000000-0005-0000-0000-0000AA880000}"/>
    <cellStyle name="Total 2 2 2 2 2 2" xfId="8349" xr:uid="{00000000-0005-0000-0000-0000AB880000}"/>
    <cellStyle name="Total 2 2 2 2 2 3" xfId="11860" xr:uid="{00000000-0005-0000-0000-0000AC880000}"/>
    <cellStyle name="Total 2 2 2 2 2 4" xfId="18863" xr:uid="{00000000-0005-0000-0000-0000AD880000}"/>
    <cellStyle name="Total 2 2 2 2 2 5" xfId="28423" xr:uid="{00000000-0005-0000-0000-0000AE880000}"/>
    <cellStyle name="Total 2 2 2 2 2 6" xfId="26312" xr:uid="{00000000-0005-0000-0000-0000AF880000}"/>
    <cellStyle name="Total 2 2 2 2 2 7" xfId="29980" xr:uid="{00000000-0005-0000-0000-0000B0880000}"/>
    <cellStyle name="Total 2 2 2 2 2 8" xfId="33957" xr:uid="{00000000-0005-0000-0000-0000B1880000}"/>
    <cellStyle name="Total 2 2 2 2 2 9" xfId="37519" xr:uid="{00000000-0005-0000-0000-0000B2880000}"/>
    <cellStyle name="Total 2 2 2 2 3" xfId="3988" xr:uid="{00000000-0005-0000-0000-0000B3880000}"/>
    <cellStyle name="Total 2 2 2 2 3 2" xfId="8350" xr:uid="{00000000-0005-0000-0000-0000B4880000}"/>
    <cellStyle name="Total 2 2 2 2 3 3" xfId="13142" xr:uid="{00000000-0005-0000-0000-0000B5880000}"/>
    <cellStyle name="Total 2 2 2 2 3 4" xfId="20140" xr:uid="{00000000-0005-0000-0000-0000B6880000}"/>
    <cellStyle name="Total 2 2 2 2 3 5" xfId="18050" xr:uid="{00000000-0005-0000-0000-0000B7880000}"/>
    <cellStyle name="Total 2 2 2 2 3 6" xfId="26630" xr:uid="{00000000-0005-0000-0000-0000B8880000}"/>
    <cellStyle name="Total 2 2 2 2 3 7" xfId="25614" xr:uid="{00000000-0005-0000-0000-0000B9880000}"/>
    <cellStyle name="Total 2 2 2 2 3 8" xfId="10259" xr:uid="{00000000-0005-0000-0000-0000BA880000}"/>
    <cellStyle name="Total 2 2 2 2 3 9" xfId="29585" xr:uid="{00000000-0005-0000-0000-0000BB880000}"/>
    <cellStyle name="Total 2 2 2 2 4" xfId="4426" xr:uid="{00000000-0005-0000-0000-0000BC880000}"/>
    <cellStyle name="Total 2 2 2 2 4 2" xfId="8351" xr:uid="{00000000-0005-0000-0000-0000BD880000}"/>
    <cellStyle name="Total 2 2 2 2 4 3" xfId="13580" xr:uid="{00000000-0005-0000-0000-0000BE880000}"/>
    <cellStyle name="Total 2 2 2 2 4 4" xfId="20578" xr:uid="{00000000-0005-0000-0000-0000BF880000}"/>
    <cellStyle name="Total 2 2 2 2 4 5" xfId="27620" xr:uid="{00000000-0005-0000-0000-0000C0880000}"/>
    <cellStyle name="Total 2 2 2 2 4 6" xfId="9374" xr:uid="{00000000-0005-0000-0000-0000C1880000}"/>
    <cellStyle name="Total 2 2 2 2 4 7" xfId="18244" xr:uid="{00000000-0005-0000-0000-0000C2880000}"/>
    <cellStyle name="Total 2 2 2 2 4 8" xfId="17566" xr:uid="{00000000-0005-0000-0000-0000C3880000}"/>
    <cellStyle name="Total 2 2 2 2 4 9" xfId="31248" xr:uid="{00000000-0005-0000-0000-0000C4880000}"/>
    <cellStyle name="Total 2 2 2 2 5" xfId="4680" xr:uid="{00000000-0005-0000-0000-0000C5880000}"/>
    <cellStyle name="Total 2 2 2 2 5 2" xfId="8352" xr:uid="{00000000-0005-0000-0000-0000C6880000}"/>
    <cellStyle name="Total 2 2 2 2 5 3" xfId="13834" xr:uid="{00000000-0005-0000-0000-0000C7880000}"/>
    <cellStyle name="Total 2 2 2 2 5 4" xfId="20832" xr:uid="{00000000-0005-0000-0000-0000C8880000}"/>
    <cellStyle name="Total 2 2 2 2 5 5" xfId="27497" xr:uid="{00000000-0005-0000-0000-0000C9880000}"/>
    <cellStyle name="Total 2 2 2 2 5 6" xfId="17717" xr:uid="{00000000-0005-0000-0000-0000CA880000}"/>
    <cellStyle name="Total 2 2 2 2 5 7" xfId="25563" xr:uid="{00000000-0005-0000-0000-0000CB880000}"/>
    <cellStyle name="Total 2 2 2 2 5 8" xfId="32183" xr:uid="{00000000-0005-0000-0000-0000CC880000}"/>
    <cellStyle name="Total 2 2 2 2 5 9" xfId="35858" xr:uid="{00000000-0005-0000-0000-0000CD880000}"/>
    <cellStyle name="Total 2 2 2 2 6" xfId="4926" xr:uid="{00000000-0005-0000-0000-0000CE880000}"/>
    <cellStyle name="Total 2 2 2 2 6 2" xfId="8353" xr:uid="{00000000-0005-0000-0000-0000CF880000}"/>
    <cellStyle name="Total 2 2 2 2 6 3" xfId="14080" xr:uid="{00000000-0005-0000-0000-0000D0880000}"/>
    <cellStyle name="Total 2 2 2 2 6 4" xfId="21078" xr:uid="{00000000-0005-0000-0000-0000D1880000}"/>
    <cellStyle name="Total 2 2 2 2 6 5" xfId="22791" xr:uid="{00000000-0005-0000-0000-0000D2880000}"/>
    <cellStyle name="Total 2 2 2 2 6 6" xfId="24397" xr:uid="{00000000-0005-0000-0000-0000D3880000}"/>
    <cellStyle name="Total 2 2 2 2 6 7" xfId="31972" xr:uid="{00000000-0005-0000-0000-0000D4880000}"/>
    <cellStyle name="Total 2 2 2 2 6 8" xfId="35650" xr:uid="{00000000-0005-0000-0000-0000D5880000}"/>
    <cellStyle name="Total 2 2 2 2 6 9" xfId="38561" xr:uid="{00000000-0005-0000-0000-0000D6880000}"/>
    <cellStyle name="Total 2 2 2 2 7" xfId="8348" xr:uid="{00000000-0005-0000-0000-0000D7880000}"/>
    <cellStyle name="Total 2 2 2 2 8" xfId="11460" xr:uid="{00000000-0005-0000-0000-0000D8880000}"/>
    <cellStyle name="Total 2 2 2 2 9" xfId="18463" xr:uid="{00000000-0005-0000-0000-0000D9880000}"/>
    <cellStyle name="Total 2 2 2 3" xfId="2037" xr:uid="{00000000-0005-0000-0000-0000DA880000}"/>
    <cellStyle name="Total 2 2 2 3 10" xfId="17009" xr:uid="{00000000-0005-0000-0000-0000DB880000}"/>
    <cellStyle name="Total 2 2 2 3 11" xfId="19821" xr:uid="{00000000-0005-0000-0000-0000DC880000}"/>
    <cellStyle name="Total 2 2 2 3 12" xfId="23256" xr:uid="{00000000-0005-0000-0000-0000DD880000}"/>
    <cellStyle name="Total 2 2 2 3 13" xfId="34797" xr:uid="{00000000-0005-0000-0000-0000DE880000}"/>
    <cellStyle name="Total 2 2 2 3 14" xfId="38343" xr:uid="{00000000-0005-0000-0000-0000DF880000}"/>
    <cellStyle name="Total 2 2 2 3 2" xfId="2578" xr:uid="{00000000-0005-0000-0000-0000E0880000}"/>
    <cellStyle name="Total 2 2 2 3 2 2" xfId="8355" xr:uid="{00000000-0005-0000-0000-0000E1880000}"/>
    <cellStyle name="Total 2 2 2 3 2 3" xfId="11732" xr:uid="{00000000-0005-0000-0000-0000E2880000}"/>
    <cellStyle name="Total 2 2 2 3 2 4" xfId="18735" xr:uid="{00000000-0005-0000-0000-0000E3880000}"/>
    <cellStyle name="Total 2 2 2 3 2 5" xfId="21250" xr:uid="{00000000-0005-0000-0000-0000E4880000}"/>
    <cellStyle name="Total 2 2 2 3 2 6" xfId="23265" xr:uid="{00000000-0005-0000-0000-0000E5880000}"/>
    <cellStyle name="Total 2 2 2 3 2 7" xfId="18120" xr:uid="{00000000-0005-0000-0000-0000E6880000}"/>
    <cellStyle name="Total 2 2 2 3 2 8" xfId="23069" xr:uid="{00000000-0005-0000-0000-0000E7880000}"/>
    <cellStyle name="Total 2 2 2 3 2 9" xfId="23213" xr:uid="{00000000-0005-0000-0000-0000E8880000}"/>
    <cellStyle name="Total 2 2 2 3 3" xfId="3811" xr:uid="{00000000-0005-0000-0000-0000E9880000}"/>
    <cellStyle name="Total 2 2 2 3 3 2" xfId="8356" xr:uid="{00000000-0005-0000-0000-0000EA880000}"/>
    <cellStyle name="Total 2 2 2 3 3 3" xfId="12965" xr:uid="{00000000-0005-0000-0000-0000EB880000}"/>
    <cellStyle name="Total 2 2 2 3 3 4" xfId="19964" xr:uid="{00000000-0005-0000-0000-0000EC880000}"/>
    <cellStyle name="Total 2 2 2 3 3 5" xfId="27924" xr:uid="{00000000-0005-0000-0000-0000ED880000}"/>
    <cellStyle name="Total 2 2 2 3 3 6" xfId="22991" xr:uid="{00000000-0005-0000-0000-0000EE880000}"/>
    <cellStyle name="Total 2 2 2 3 3 7" xfId="21277" xr:uid="{00000000-0005-0000-0000-0000EF880000}"/>
    <cellStyle name="Total 2 2 2 3 3 8" xfId="33503" xr:uid="{00000000-0005-0000-0000-0000F0880000}"/>
    <cellStyle name="Total 2 2 2 3 3 9" xfId="37171" xr:uid="{00000000-0005-0000-0000-0000F1880000}"/>
    <cellStyle name="Total 2 2 2 3 4" xfId="4287" xr:uid="{00000000-0005-0000-0000-0000F2880000}"/>
    <cellStyle name="Total 2 2 2 3 4 2" xfId="8357" xr:uid="{00000000-0005-0000-0000-0000F3880000}"/>
    <cellStyle name="Total 2 2 2 3 4 3" xfId="13441" xr:uid="{00000000-0005-0000-0000-0000F4880000}"/>
    <cellStyle name="Total 2 2 2 3 4 4" xfId="20439" xr:uid="{00000000-0005-0000-0000-0000F5880000}"/>
    <cellStyle name="Total 2 2 2 3 4 5" xfId="19626" xr:uid="{00000000-0005-0000-0000-0000F6880000}"/>
    <cellStyle name="Total 2 2 2 3 4 6" xfId="25026" xr:uid="{00000000-0005-0000-0000-0000F7880000}"/>
    <cellStyle name="Total 2 2 2 3 4 7" xfId="25593" xr:uid="{00000000-0005-0000-0000-0000F8880000}"/>
    <cellStyle name="Total 2 2 2 3 4 8" xfId="31712" xr:uid="{00000000-0005-0000-0000-0000F9880000}"/>
    <cellStyle name="Total 2 2 2 3 4 9" xfId="35392" xr:uid="{00000000-0005-0000-0000-0000FA880000}"/>
    <cellStyle name="Total 2 2 2 3 5" xfId="4560" xr:uid="{00000000-0005-0000-0000-0000FB880000}"/>
    <cellStyle name="Total 2 2 2 3 5 2" xfId="8358" xr:uid="{00000000-0005-0000-0000-0000FC880000}"/>
    <cellStyle name="Total 2 2 2 3 5 3" xfId="13714" xr:uid="{00000000-0005-0000-0000-0000FD880000}"/>
    <cellStyle name="Total 2 2 2 3 5 4" xfId="20712" xr:uid="{00000000-0005-0000-0000-0000FE880000}"/>
    <cellStyle name="Total 2 2 2 3 5 5" xfId="27557" xr:uid="{00000000-0005-0000-0000-0000FF880000}"/>
    <cellStyle name="Total 2 2 2 3 5 6" xfId="28165" xr:uid="{00000000-0005-0000-0000-000000890000}"/>
    <cellStyle name="Total 2 2 2 3 5 7" xfId="25509" xr:uid="{00000000-0005-0000-0000-000001890000}"/>
    <cellStyle name="Total 2 2 2 3 5 8" xfId="32234" xr:uid="{00000000-0005-0000-0000-000002890000}"/>
    <cellStyle name="Total 2 2 2 3 5 9" xfId="35909" xr:uid="{00000000-0005-0000-0000-000003890000}"/>
    <cellStyle name="Total 2 2 2 3 6" xfId="4810" xr:uid="{00000000-0005-0000-0000-000004890000}"/>
    <cellStyle name="Total 2 2 2 3 6 2" xfId="8359" xr:uid="{00000000-0005-0000-0000-000005890000}"/>
    <cellStyle name="Total 2 2 2 3 6 3" xfId="13964" xr:uid="{00000000-0005-0000-0000-000006890000}"/>
    <cellStyle name="Total 2 2 2 3 6 4" xfId="20962" xr:uid="{00000000-0005-0000-0000-000007890000}"/>
    <cellStyle name="Total 2 2 2 3 6 5" xfId="15489" xr:uid="{00000000-0005-0000-0000-000008890000}"/>
    <cellStyle name="Total 2 2 2 3 6 6" xfId="25228" xr:uid="{00000000-0005-0000-0000-000009890000}"/>
    <cellStyle name="Total 2 2 2 3 6 7" xfId="25979" xr:uid="{00000000-0005-0000-0000-00000A890000}"/>
    <cellStyle name="Total 2 2 2 3 6 8" xfId="30976" xr:uid="{00000000-0005-0000-0000-00000B890000}"/>
    <cellStyle name="Total 2 2 2 3 6 9" xfId="17143" xr:uid="{00000000-0005-0000-0000-00000C890000}"/>
    <cellStyle name="Total 2 2 2 3 7" xfId="8354" xr:uid="{00000000-0005-0000-0000-00000D890000}"/>
    <cellStyle name="Total 2 2 2 3 8" xfId="11191" xr:uid="{00000000-0005-0000-0000-00000E890000}"/>
    <cellStyle name="Total 2 2 2 3 9" xfId="9493" xr:uid="{00000000-0005-0000-0000-00000F890000}"/>
    <cellStyle name="Total 2 2 2 4" xfId="2094" xr:uid="{00000000-0005-0000-0000-000010890000}"/>
    <cellStyle name="Total 2 2 2 4 10" xfId="24582" xr:uid="{00000000-0005-0000-0000-000011890000}"/>
    <cellStyle name="Total 2 2 2 4 11" xfId="26058" xr:uid="{00000000-0005-0000-0000-000012890000}"/>
    <cellStyle name="Total 2 2 2 4 12" xfId="30836" xr:uid="{00000000-0005-0000-0000-000013890000}"/>
    <cellStyle name="Total 2 2 2 4 13" xfId="31444" xr:uid="{00000000-0005-0000-0000-000014890000}"/>
    <cellStyle name="Total 2 2 2 4 14" xfId="35154" xr:uid="{00000000-0005-0000-0000-000015890000}"/>
    <cellStyle name="Total 2 2 2 4 2" xfId="2594" xr:uid="{00000000-0005-0000-0000-000016890000}"/>
    <cellStyle name="Total 2 2 2 4 2 2" xfId="8361" xr:uid="{00000000-0005-0000-0000-000017890000}"/>
    <cellStyle name="Total 2 2 2 4 2 3" xfId="11748" xr:uid="{00000000-0005-0000-0000-000018890000}"/>
    <cellStyle name="Total 2 2 2 4 2 4" xfId="18751" xr:uid="{00000000-0005-0000-0000-000019890000}"/>
    <cellStyle name="Total 2 2 2 4 2 5" xfId="17237" xr:uid="{00000000-0005-0000-0000-00001A890000}"/>
    <cellStyle name="Total 2 2 2 4 2 6" xfId="17861" xr:uid="{00000000-0005-0000-0000-00001B890000}"/>
    <cellStyle name="Total 2 2 2 4 2 7" xfId="17287" xr:uid="{00000000-0005-0000-0000-00001C890000}"/>
    <cellStyle name="Total 2 2 2 4 2 8" xfId="30879" xr:uid="{00000000-0005-0000-0000-00001D890000}"/>
    <cellStyle name="Total 2 2 2 4 2 9" xfId="31059" xr:uid="{00000000-0005-0000-0000-00001E890000}"/>
    <cellStyle name="Total 2 2 2 4 3" xfId="3841" xr:uid="{00000000-0005-0000-0000-00001F890000}"/>
    <cellStyle name="Total 2 2 2 4 3 2" xfId="8362" xr:uid="{00000000-0005-0000-0000-000020890000}"/>
    <cellStyle name="Total 2 2 2 4 3 3" xfId="12995" xr:uid="{00000000-0005-0000-0000-000021890000}"/>
    <cellStyle name="Total 2 2 2 4 3 4" xfId="19994" xr:uid="{00000000-0005-0000-0000-000022890000}"/>
    <cellStyle name="Total 2 2 2 4 3 5" xfId="21315" xr:uid="{00000000-0005-0000-0000-000023890000}"/>
    <cellStyle name="Total 2 2 2 4 3 6" xfId="29194" xr:uid="{00000000-0005-0000-0000-000024890000}"/>
    <cellStyle name="Total 2 2 2 4 3 7" xfId="22861" xr:uid="{00000000-0005-0000-0000-000025890000}"/>
    <cellStyle name="Total 2 2 2 4 3 8" xfId="33497" xr:uid="{00000000-0005-0000-0000-000026890000}"/>
    <cellStyle name="Total 2 2 2 4 3 9" xfId="37165" xr:uid="{00000000-0005-0000-0000-000027890000}"/>
    <cellStyle name="Total 2 2 2 4 4" xfId="4305" xr:uid="{00000000-0005-0000-0000-000028890000}"/>
    <cellStyle name="Total 2 2 2 4 4 2" xfId="8363" xr:uid="{00000000-0005-0000-0000-000029890000}"/>
    <cellStyle name="Total 2 2 2 4 4 3" xfId="13459" xr:uid="{00000000-0005-0000-0000-00002A890000}"/>
    <cellStyle name="Total 2 2 2 4 4 4" xfId="20457" xr:uid="{00000000-0005-0000-0000-00002B890000}"/>
    <cellStyle name="Total 2 2 2 4 4 5" xfId="15459" xr:uid="{00000000-0005-0000-0000-00002C890000}"/>
    <cellStyle name="Total 2 2 2 4 4 6" xfId="25141" xr:uid="{00000000-0005-0000-0000-00002D890000}"/>
    <cellStyle name="Total 2 2 2 4 4 7" xfId="28719" xr:uid="{00000000-0005-0000-0000-00002E890000}"/>
    <cellStyle name="Total 2 2 2 4 4 8" xfId="30951" xr:uid="{00000000-0005-0000-0000-00002F890000}"/>
    <cellStyle name="Total 2 2 2 4 4 9" xfId="34875" xr:uid="{00000000-0005-0000-0000-000030890000}"/>
    <cellStyle name="Total 2 2 2 4 5" xfId="4576" xr:uid="{00000000-0005-0000-0000-000031890000}"/>
    <cellStyle name="Total 2 2 2 4 5 2" xfId="8364" xr:uid="{00000000-0005-0000-0000-000032890000}"/>
    <cellStyle name="Total 2 2 2 4 5 3" xfId="13730" xr:uid="{00000000-0005-0000-0000-000033890000}"/>
    <cellStyle name="Total 2 2 2 4 5 4" xfId="20728" xr:uid="{00000000-0005-0000-0000-000034890000}"/>
    <cellStyle name="Total 2 2 2 4 5 5" xfId="27549" xr:uid="{00000000-0005-0000-0000-000035890000}"/>
    <cellStyle name="Total 2 2 2 4 5 6" xfId="15481" xr:uid="{00000000-0005-0000-0000-000036890000}"/>
    <cellStyle name="Total 2 2 2 4 5 7" xfId="28714" xr:uid="{00000000-0005-0000-0000-000037890000}"/>
    <cellStyle name="Total 2 2 2 4 5 8" xfId="31777" xr:uid="{00000000-0005-0000-0000-000038890000}"/>
    <cellStyle name="Total 2 2 2 4 5 9" xfId="35457" xr:uid="{00000000-0005-0000-0000-000039890000}"/>
    <cellStyle name="Total 2 2 2 4 6" xfId="4826" xr:uid="{00000000-0005-0000-0000-00003A890000}"/>
    <cellStyle name="Total 2 2 2 4 6 2" xfId="8365" xr:uid="{00000000-0005-0000-0000-00003B890000}"/>
    <cellStyle name="Total 2 2 2 4 6 3" xfId="13980" xr:uid="{00000000-0005-0000-0000-00003C890000}"/>
    <cellStyle name="Total 2 2 2 4 6 4" xfId="20978" xr:uid="{00000000-0005-0000-0000-00003D890000}"/>
    <cellStyle name="Total 2 2 2 4 6 5" xfId="27424" xr:uid="{00000000-0005-0000-0000-00003E890000}"/>
    <cellStyle name="Total 2 2 2 4 6 6" xfId="26770" xr:uid="{00000000-0005-0000-0000-00003F890000}"/>
    <cellStyle name="Total 2 2 2 4 6 7" xfId="25984" xr:uid="{00000000-0005-0000-0000-000040890000}"/>
    <cellStyle name="Total 2 2 2 4 6 8" xfId="32115" xr:uid="{00000000-0005-0000-0000-000041890000}"/>
    <cellStyle name="Total 2 2 2 4 6 9" xfId="35790" xr:uid="{00000000-0005-0000-0000-000042890000}"/>
    <cellStyle name="Total 2 2 2 4 7" xfId="8360" xr:uid="{00000000-0005-0000-0000-000043890000}"/>
    <cellStyle name="Total 2 2 2 4 8" xfId="11248" xr:uid="{00000000-0005-0000-0000-000044890000}"/>
    <cellStyle name="Total 2 2 2 4 9" xfId="9444" xr:uid="{00000000-0005-0000-0000-000045890000}"/>
    <cellStyle name="Total 2 2 2 5" xfId="1810" xr:uid="{00000000-0005-0000-0000-000046890000}"/>
    <cellStyle name="Total 2 2 2 5 10" xfId="28597" xr:uid="{00000000-0005-0000-0000-000047890000}"/>
    <cellStyle name="Total 2 2 2 5 11" xfId="18176" xr:uid="{00000000-0005-0000-0000-000048890000}"/>
    <cellStyle name="Total 2 2 2 5 12" xfId="30929" xr:uid="{00000000-0005-0000-0000-000049890000}"/>
    <cellStyle name="Total 2 2 2 5 13" xfId="31395" xr:uid="{00000000-0005-0000-0000-00004A890000}"/>
    <cellStyle name="Total 2 2 2 5 14" xfId="35143" xr:uid="{00000000-0005-0000-0000-00004B890000}"/>
    <cellStyle name="Total 2 2 2 5 2" xfId="2554" xr:uid="{00000000-0005-0000-0000-00004C890000}"/>
    <cellStyle name="Total 2 2 2 5 2 2" xfId="8367" xr:uid="{00000000-0005-0000-0000-00004D890000}"/>
    <cellStyle name="Total 2 2 2 5 2 3" xfId="11708" xr:uid="{00000000-0005-0000-0000-00004E890000}"/>
    <cellStyle name="Total 2 2 2 5 2 4" xfId="18711" xr:uid="{00000000-0005-0000-0000-00004F890000}"/>
    <cellStyle name="Total 2 2 2 5 2 5" xfId="9940" xr:uid="{00000000-0005-0000-0000-000050890000}"/>
    <cellStyle name="Total 2 2 2 5 2 6" xfId="23092" xr:uid="{00000000-0005-0000-0000-000051890000}"/>
    <cellStyle name="Total 2 2 2 5 2 7" xfId="30052" xr:uid="{00000000-0005-0000-0000-000052890000}"/>
    <cellStyle name="Total 2 2 2 5 2 8" xfId="34031" xr:uid="{00000000-0005-0000-0000-000053890000}"/>
    <cellStyle name="Total 2 2 2 5 2 9" xfId="37593" xr:uid="{00000000-0005-0000-0000-000054890000}"/>
    <cellStyle name="Total 2 2 2 5 3" xfId="3728" xr:uid="{00000000-0005-0000-0000-000055890000}"/>
    <cellStyle name="Total 2 2 2 5 3 2" xfId="8368" xr:uid="{00000000-0005-0000-0000-000056890000}"/>
    <cellStyle name="Total 2 2 2 5 3 3" xfId="12882" xr:uid="{00000000-0005-0000-0000-000057890000}"/>
    <cellStyle name="Total 2 2 2 5 3 4" xfId="19881" xr:uid="{00000000-0005-0000-0000-000058890000}"/>
    <cellStyle name="Total 2 2 2 5 3 5" xfId="27960" xr:uid="{00000000-0005-0000-0000-000059890000}"/>
    <cellStyle name="Total 2 2 2 5 3 6" xfId="9352" xr:uid="{00000000-0005-0000-0000-00005A890000}"/>
    <cellStyle name="Total 2 2 2 5 3 7" xfId="24491" xr:uid="{00000000-0005-0000-0000-00005B890000}"/>
    <cellStyle name="Total 2 2 2 5 3 8" xfId="33550" xr:uid="{00000000-0005-0000-0000-00005C890000}"/>
    <cellStyle name="Total 2 2 2 5 3 9" xfId="37218" xr:uid="{00000000-0005-0000-0000-00005D890000}"/>
    <cellStyle name="Total 2 2 2 5 4" xfId="4232" xr:uid="{00000000-0005-0000-0000-00005E890000}"/>
    <cellStyle name="Total 2 2 2 5 4 2" xfId="8369" xr:uid="{00000000-0005-0000-0000-00005F890000}"/>
    <cellStyle name="Total 2 2 2 5 4 3" xfId="13386" xr:uid="{00000000-0005-0000-0000-000060890000}"/>
    <cellStyle name="Total 2 2 2 5 4 4" xfId="20384" xr:uid="{00000000-0005-0000-0000-000061890000}"/>
    <cellStyle name="Total 2 2 2 5 4 5" xfId="27716" xr:uid="{00000000-0005-0000-0000-000062890000}"/>
    <cellStyle name="Total 2 2 2 5 4 6" xfId="28145" xr:uid="{00000000-0005-0000-0000-000063890000}"/>
    <cellStyle name="Total 2 2 2 5 4 7" xfId="9460" xr:uid="{00000000-0005-0000-0000-000064890000}"/>
    <cellStyle name="Total 2 2 2 5 4 8" xfId="26063" xr:uid="{00000000-0005-0000-0000-000065890000}"/>
    <cellStyle name="Total 2 2 2 5 4 9" xfId="19429" xr:uid="{00000000-0005-0000-0000-000066890000}"/>
    <cellStyle name="Total 2 2 2 5 5" xfId="3129" xr:uid="{00000000-0005-0000-0000-000067890000}"/>
    <cellStyle name="Total 2 2 2 5 5 2" xfId="8370" xr:uid="{00000000-0005-0000-0000-000068890000}"/>
    <cellStyle name="Total 2 2 2 5 5 3" xfId="12283" xr:uid="{00000000-0005-0000-0000-000069890000}"/>
    <cellStyle name="Total 2 2 2 5 5 4" xfId="19286" xr:uid="{00000000-0005-0000-0000-00006A890000}"/>
    <cellStyle name="Total 2 2 2 5 5 5" xfId="24229" xr:uid="{00000000-0005-0000-0000-00006B890000}"/>
    <cellStyle name="Total 2 2 2 5 5 6" xfId="28093" xr:uid="{00000000-0005-0000-0000-00006C890000}"/>
    <cellStyle name="Total 2 2 2 5 5 7" xfId="26607" xr:uid="{00000000-0005-0000-0000-00006D890000}"/>
    <cellStyle name="Total 2 2 2 5 5 8" xfId="28013" xr:uid="{00000000-0005-0000-0000-00006E890000}"/>
    <cellStyle name="Total 2 2 2 5 5 9" xfId="17164" xr:uid="{00000000-0005-0000-0000-00006F890000}"/>
    <cellStyle name="Total 2 2 2 5 6" xfId="4187" xr:uid="{00000000-0005-0000-0000-000070890000}"/>
    <cellStyle name="Total 2 2 2 5 6 2" xfId="8371" xr:uid="{00000000-0005-0000-0000-000071890000}"/>
    <cellStyle name="Total 2 2 2 5 6 3" xfId="13341" xr:uid="{00000000-0005-0000-0000-000072890000}"/>
    <cellStyle name="Total 2 2 2 5 6 4" xfId="20339" xr:uid="{00000000-0005-0000-0000-000073890000}"/>
    <cellStyle name="Total 2 2 2 5 6 5" xfId="17734" xr:uid="{00000000-0005-0000-0000-000074890000}"/>
    <cellStyle name="Total 2 2 2 5 6 6" xfId="29215" xr:uid="{00000000-0005-0000-0000-000075890000}"/>
    <cellStyle name="Total 2 2 2 5 6 7" xfId="18026" xr:uid="{00000000-0005-0000-0000-000076890000}"/>
    <cellStyle name="Total 2 2 2 5 6 8" xfId="26054" xr:uid="{00000000-0005-0000-0000-000077890000}"/>
    <cellStyle name="Total 2 2 2 5 6 9" xfId="29590" xr:uid="{00000000-0005-0000-0000-000078890000}"/>
    <cellStyle name="Total 2 2 2 5 7" xfId="8366" xr:uid="{00000000-0005-0000-0000-000079890000}"/>
    <cellStyle name="Total 2 2 2 5 8" xfId="10964" xr:uid="{00000000-0005-0000-0000-00007A890000}"/>
    <cellStyle name="Total 2 2 2 5 9" xfId="15546" xr:uid="{00000000-0005-0000-0000-00007B890000}"/>
    <cellStyle name="Total 2 2 2 6" xfId="1659" xr:uid="{00000000-0005-0000-0000-00007C890000}"/>
    <cellStyle name="Total 2 2 2 6 10" xfId="25975" xr:uid="{00000000-0005-0000-0000-00007D890000}"/>
    <cellStyle name="Total 2 2 2 6 11" xfId="25731" xr:uid="{00000000-0005-0000-0000-00007E890000}"/>
    <cellStyle name="Total 2 2 2 6 12" xfId="34918" xr:uid="{00000000-0005-0000-0000-00007F890000}"/>
    <cellStyle name="Total 2 2 2 6 13" xfId="38381" xr:uid="{00000000-0005-0000-0000-000080890000}"/>
    <cellStyle name="Total 2 2 2 6 2" xfId="3587" xr:uid="{00000000-0005-0000-0000-000081890000}"/>
    <cellStyle name="Total 2 2 2 6 2 2" xfId="8373" xr:uid="{00000000-0005-0000-0000-000082890000}"/>
    <cellStyle name="Total 2 2 2 6 2 3" xfId="12741" xr:uid="{00000000-0005-0000-0000-000083890000}"/>
    <cellStyle name="Total 2 2 2 6 2 4" xfId="19742" xr:uid="{00000000-0005-0000-0000-000084890000}"/>
    <cellStyle name="Total 2 2 2 6 2 5" xfId="21336" xr:uid="{00000000-0005-0000-0000-000085890000}"/>
    <cellStyle name="Total 2 2 2 6 2 6" xfId="19408" xr:uid="{00000000-0005-0000-0000-000086890000}"/>
    <cellStyle name="Total 2 2 2 6 2 7" xfId="25633" xr:uid="{00000000-0005-0000-0000-000087890000}"/>
    <cellStyle name="Total 2 2 2 6 2 8" xfId="29029" xr:uid="{00000000-0005-0000-0000-000088890000}"/>
    <cellStyle name="Total 2 2 2 6 2 9" xfId="34837" xr:uid="{00000000-0005-0000-0000-000089890000}"/>
    <cellStyle name="Total 2 2 2 6 3" xfId="4136" xr:uid="{00000000-0005-0000-0000-00008A890000}"/>
    <cellStyle name="Total 2 2 2 6 3 2" xfId="8374" xr:uid="{00000000-0005-0000-0000-00008B890000}"/>
    <cellStyle name="Total 2 2 2 6 3 3" xfId="13290" xr:uid="{00000000-0005-0000-0000-00008C890000}"/>
    <cellStyle name="Total 2 2 2 6 3 4" xfId="20288" xr:uid="{00000000-0005-0000-0000-00008D890000}"/>
    <cellStyle name="Total 2 2 2 6 3 5" xfId="27764" xr:uid="{00000000-0005-0000-0000-00008E890000}"/>
    <cellStyle name="Total 2 2 2 6 3 6" xfId="28833" xr:uid="{00000000-0005-0000-0000-00008F890000}"/>
    <cellStyle name="Total 2 2 2 6 3 7" xfId="25398" xr:uid="{00000000-0005-0000-0000-000090890000}"/>
    <cellStyle name="Total 2 2 2 6 3 8" xfId="24653" xr:uid="{00000000-0005-0000-0000-000091890000}"/>
    <cellStyle name="Total 2 2 2 6 3 9" xfId="25841" xr:uid="{00000000-0005-0000-0000-000092890000}"/>
    <cellStyle name="Total 2 2 2 6 4" xfId="3864" xr:uid="{00000000-0005-0000-0000-000093890000}"/>
    <cellStyle name="Total 2 2 2 6 4 2" xfId="8375" xr:uid="{00000000-0005-0000-0000-000094890000}"/>
    <cellStyle name="Total 2 2 2 6 4 3" xfId="13018" xr:uid="{00000000-0005-0000-0000-000095890000}"/>
    <cellStyle name="Total 2 2 2 6 4 4" xfId="20017" xr:uid="{00000000-0005-0000-0000-000096890000}"/>
    <cellStyle name="Total 2 2 2 6 4 5" xfId="27898" xr:uid="{00000000-0005-0000-0000-000097890000}"/>
    <cellStyle name="Total 2 2 2 6 4 6" xfId="28126" xr:uid="{00000000-0005-0000-0000-000098890000}"/>
    <cellStyle name="Total 2 2 2 6 4 7" xfId="15478" xr:uid="{00000000-0005-0000-0000-000099890000}"/>
    <cellStyle name="Total 2 2 2 6 4 8" xfId="26022" xr:uid="{00000000-0005-0000-0000-00009A890000}"/>
    <cellStyle name="Total 2 2 2 6 4 9" xfId="35533" xr:uid="{00000000-0005-0000-0000-00009B890000}"/>
    <cellStyle name="Total 2 2 2 6 5" xfId="4329" xr:uid="{00000000-0005-0000-0000-00009C890000}"/>
    <cellStyle name="Total 2 2 2 6 5 2" xfId="8376" xr:uid="{00000000-0005-0000-0000-00009D890000}"/>
    <cellStyle name="Total 2 2 2 6 5 3" xfId="13483" xr:uid="{00000000-0005-0000-0000-00009E890000}"/>
    <cellStyle name="Total 2 2 2 6 5 4" xfId="20481" xr:uid="{00000000-0005-0000-0000-00009F890000}"/>
    <cellStyle name="Total 2 2 2 6 5 5" xfId="22895" xr:uid="{00000000-0005-0000-0000-0000A0890000}"/>
    <cellStyle name="Total 2 2 2 6 5 6" xfId="10164" xr:uid="{00000000-0005-0000-0000-0000A1890000}"/>
    <cellStyle name="Total 2 2 2 6 5 7" xfId="24458" xr:uid="{00000000-0005-0000-0000-0000A2890000}"/>
    <cellStyle name="Total 2 2 2 6 5 8" xfId="33331" xr:uid="{00000000-0005-0000-0000-0000A3890000}"/>
    <cellStyle name="Total 2 2 2 6 5 9" xfId="37006" xr:uid="{00000000-0005-0000-0000-0000A4890000}"/>
    <cellStyle name="Total 2 2 2 6 6" xfId="8372" xr:uid="{00000000-0005-0000-0000-0000A5890000}"/>
    <cellStyle name="Total 2 2 2 6 7" xfId="10813" xr:uid="{00000000-0005-0000-0000-0000A6890000}"/>
    <cellStyle name="Total 2 2 2 6 8" xfId="9270" xr:uid="{00000000-0005-0000-0000-0000A7890000}"/>
    <cellStyle name="Total 2 2 2 6 9" xfId="24476" xr:uid="{00000000-0005-0000-0000-0000A8890000}"/>
    <cellStyle name="Total 2 2 2 7" xfId="2487" xr:uid="{00000000-0005-0000-0000-0000A9890000}"/>
    <cellStyle name="Total 2 2 2 7 2" xfId="8377" xr:uid="{00000000-0005-0000-0000-0000AA890000}"/>
    <cellStyle name="Total 2 2 2 7 3" xfId="11641" xr:uid="{00000000-0005-0000-0000-0000AB890000}"/>
    <cellStyle name="Total 2 2 2 7 4" xfId="18644" xr:uid="{00000000-0005-0000-0000-0000AC890000}"/>
    <cellStyle name="Total 2 2 2 7 5" xfId="21363" xr:uid="{00000000-0005-0000-0000-0000AD890000}"/>
    <cellStyle name="Total 2 2 2 7 6" xfId="26213" xr:uid="{00000000-0005-0000-0000-0000AE890000}"/>
    <cellStyle name="Total 2 2 2 7 7" xfId="30088" xr:uid="{00000000-0005-0000-0000-0000AF890000}"/>
    <cellStyle name="Total 2 2 2 7 8" xfId="25782" xr:uid="{00000000-0005-0000-0000-0000B0890000}"/>
    <cellStyle name="Total 2 2 2 7 9" xfId="34976" xr:uid="{00000000-0005-0000-0000-0000B1890000}"/>
    <cellStyle name="Total 2 2 2 8" xfId="3150" xr:uid="{00000000-0005-0000-0000-0000B2890000}"/>
    <cellStyle name="Total 2 2 2 8 2" xfId="8378" xr:uid="{00000000-0005-0000-0000-0000B3890000}"/>
    <cellStyle name="Total 2 2 2 8 3" xfId="12304" xr:uid="{00000000-0005-0000-0000-0000B4890000}"/>
    <cellStyle name="Total 2 2 2 8 4" xfId="19307" xr:uid="{00000000-0005-0000-0000-0000B5890000}"/>
    <cellStyle name="Total 2 2 2 8 5" xfId="24717" xr:uid="{00000000-0005-0000-0000-0000B6890000}"/>
    <cellStyle name="Total 2 2 2 8 6" xfId="28781" xr:uid="{00000000-0005-0000-0000-0000B7890000}"/>
    <cellStyle name="Total 2 2 2 8 7" xfId="29765" xr:uid="{00000000-0005-0000-0000-0000B8890000}"/>
    <cellStyle name="Total 2 2 2 8 8" xfId="33742" xr:uid="{00000000-0005-0000-0000-0000B9890000}"/>
    <cellStyle name="Total 2 2 2 8 9" xfId="37304" xr:uid="{00000000-0005-0000-0000-0000BA890000}"/>
    <cellStyle name="Total 2 2 2 9" xfId="2986" xr:uid="{00000000-0005-0000-0000-0000BB890000}"/>
    <cellStyle name="Total 2 2 2 9 2" xfId="8379" xr:uid="{00000000-0005-0000-0000-0000BC890000}"/>
    <cellStyle name="Total 2 2 2 9 3" xfId="12140" xr:uid="{00000000-0005-0000-0000-0000BD890000}"/>
    <cellStyle name="Total 2 2 2 9 4" xfId="19143" xr:uid="{00000000-0005-0000-0000-0000BE890000}"/>
    <cellStyle name="Total 2 2 2 9 5" xfId="9916" xr:uid="{00000000-0005-0000-0000-0000BF890000}"/>
    <cellStyle name="Total 2 2 2 9 6" xfId="28500" xr:uid="{00000000-0005-0000-0000-0000C0890000}"/>
    <cellStyle name="Total 2 2 2 9 7" xfId="29842" xr:uid="{00000000-0005-0000-0000-0000C1890000}"/>
    <cellStyle name="Total 2 2 2 9 8" xfId="33818" xr:uid="{00000000-0005-0000-0000-0000C2890000}"/>
    <cellStyle name="Total 2 2 2 9 9" xfId="37380" xr:uid="{00000000-0005-0000-0000-0000C3890000}"/>
    <cellStyle name="Total 2 2 20" xfId="22969" xr:uid="{00000000-0005-0000-0000-0000C4890000}"/>
    <cellStyle name="Total 2 2 21" xfId="35096" xr:uid="{00000000-0005-0000-0000-0000C5890000}"/>
    <cellStyle name="Total 2 2 22" xfId="38423" xr:uid="{00000000-0005-0000-0000-0000C6890000}"/>
    <cellStyle name="Total 2 2 3" xfId="1185" xr:uid="{00000000-0005-0000-0000-0000C7890000}"/>
    <cellStyle name="Total 2 2 3 10" xfId="25863" xr:uid="{00000000-0005-0000-0000-0000C8890000}"/>
    <cellStyle name="Total 2 2 3 11" xfId="25796" xr:uid="{00000000-0005-0000-0000-0000C9890000}"/>
    <cellStyle name="Total 2 2 3 12" xfId="31285" xr:uid="{00000000-0005-0000-0000-0000CA890000}"/>
    <cellStyle name="Total 2 2 3 13" xfId="35103" xr:uid="{00000000-0005-0000-0000-0000CB890000}"/>
    <cellStyle name="Total 2 2 3 2" xfId="2363" xr:uid="{00000000-0005-0000-0000-0000CC890000}"/>
    <cellStyle name="Total 2 2 3 2 10" xfId="23351" xr:uid="{00000000-0005-0000-0000-0000CD890000}"/>
    <cellStyle name="Total 2 2 3 2 11" xfId="21298" xr:uid="{00000000-0005-0000-0000-0000CE890000}"/>
    <cellStyle name="Total 2 2 3 2 12" xfId="30150" xr:uid="{00000000-0005-0000-0000-0000CF890000}"/>
    <cellStyle name="Total 2 2 3 2 13" xfId="34122" xr:uid="{00000000-0005-0000-0000-0000D0890000}"/>
    <cellStyle name="Total 2 2 3 2 14" xfId="37684" xr:uid="{00000000-0005-0000-0000-0000D1890000}"/>
    <cellStyle name="Total 2 2 3 2 2" xfId="2763" xr:uid="{00000000-0005-0000-0000-0000D2890000}"/>
    <cellStyle name="Total 2 2 3 2 2 2" xfId="8382" xr:uid="{00000000-0005-0000-0000-0000D3890000}"/>
    <cellStyle name="Total 2 2 3 2 2 3" xfId="11917" xr:uid="{00000000-0005-0000-0000-0000D4890000}"/>
    <cellStyle name="Total 2 2 3 2 2 4" xfId="18920" xr:uid="{00000000-0005-0000-0000-0000D5890000}"/>
    <cellStyle name="Total 2 2 3 2 2 5" xfId="17439" xr:uid="{00000000-0005-0000-0000-0000D6890000}"/>
    <cellStyle name="Total 2 2 3 2 2 6" xfId="26340" xr:uid="{00000000-0005-0000-0000-0000D7890000}"/>
    <cellStyle name="Total 2 2 3 2 2 7" xfId="24520" xr:uid="{00000000-0005-0000-0000-0000D8890000}"/>
    <cellStyle name="Total 2 2 3 2 2 8" xfId="29650" xr:uid="{00000000-0005-0000-0000-0000D9890000}"/>
    <cellStyle name="Total 2 2 3 2 2 9" xfId="33636" xr:uid="{00000000-0005-0000-0000-0000DA890000}"/>
    <cellStyle name="Total 2 2 3 2 3" xfId="4045" xr:uid="{00000000-0005-0000-0000-0000DB890000}"/>
    <cellStyle name="Total 2 2 3 2 3 2" xfId="8383" xr:uid="{00000000-0005-0000-0000-0000DC890000}"/>
    <cellStyle name="Total 2 2 3 2 3 3" xfId="13199" xr:uid="{00000000-0005-0000-0000-0000DD890000}"/>
    <cellStyle name="Total 2 2 3 2 3 4" xfId="20197" xr:uid="{00000000-0005-0000-0000-0000DE890000}"/>
    <cellStyle name="Total 2 2 3 2 3 5" xfId="17689" xr:uid="{00000000-0005-0000-0000-0000DF890000}"/>
    <cellStyle name="Total 2 2 3 2 3 6" xfId="23301" xr:uid="{00000000-0005-0000-0000-0000E0890000}"/>
    <cellStyle name="Total 2 2 3 2 3 7" xfId="25114" xr:uid="{00000000-0005-0000-0000-0000E1890000}"/>
    <cellStyle name="Total 2 2 3 2 3 8" xfId="33438" xr:uid="{00000000-0005-0000-0000-0000E2890000}"/>
    <cellStyle name="Total 2 2 3 2 3 9" xfId="37113" xr:uid="{00000000-0005-0000-0000-0000E3890000}"/>
    <cellStyle name="Total 2 2 3 2 4" xfId="4483" xr:uid="{00000000-0005-0000-0000-0000E4890000}"/>
    <cellStyle name="Total 2 2 3 2 4 2" xfId="8384" xr:uid="{00000000-0005-0000-0000-0000E5890000}"/>
    <cellStyle name="Total 2 2 3 2 4 3" xfId="13637" xr:uid="{00000000-0005-0000-0000-0000E6890000}"/>
    <cellStyle name="Total 2 2 3 2 4 4" xfId="20635" xr:uid="{00000000-0005-0000-0000-0000E7890000}"/>
    <cellStyle name="Total 2 2 3 2 4 5" xfId="27594" xr:uid="{00000000-0005-0000-0000-0000E8890000}"/>
    <cellStyle name="Total 2 2 3 2 4 6" xfId="29237" xr:uid="{00000000-0005-0000-0000-0000E9890000}"/>
    <cellStyle name="Total 2 2 3 2 4 7" xfId="17488" xr:uid="{00000000-0005-0000-0000-0000EA890000}"/>
    <cellStyle name="Total 2 2 3 2 4 8" xfId="32273" xr:uid="{00000000-0005-0000-0000-0000EB890000}"/>
    <cellStyle name="Total 2 2 3 2 4 9" xfId="35948" xr:uid="{00000000-0005-0000-0000-0000EC890000}"/>
    <cellStyle name="Total 2 2 3 2 5" xfId="4737" xr:uid="{00000000-0005-0000-0000-0000ED890000}"/>
    <cellStyle name="Total 2 2 3 2 5 2" xfId="8385" xr:uid="{00000000-0005-0000-0000-0000EE890000}"/>
    <cellStyle name="Total 2 2 3 2 5 3" xfId="13891" xr:uid="{00000000-0005-0000-0000-0000EF890000}"/>
    <cellStyle name="Total 2 2 3 2 5 4" xfId="20889" xr:uid="{00000000-0005-0000-0000-0000F0890000}"/>
    <cellStyle name="Total 2 2 3 2 5 5" xfId="27469" xr:uid="{00000000-0005-0000-0000-0000F1890000}"/>
    <cellStyle name="Total 2 2 3 2 5 6" xfId="18235" xr:uid="{00000000-0005-0000-0000-0000F2890000}"/>
    <cellStyle name="Total 2 2 3 2 5 7" xfId="10267" xr:uid="{00000000-0005-0000-0000-0000F3890000}"/>
    <cellStyle name="Total 2 2 3 2 5 8" xfId="32157" xr:uid="{00000000-0005-0000-0000-0000F4890000}"/>
    <cellStyle name="Total 2 2 3 2 5 9" xfId="35832" xr:uid="{00000000-0005-0000-0000-0000F5890000}"/>
    <cellStyle name="Total 2 2 3 2 6" xfId="4983" xr:uid="{00000000-0005-0000-0000-0000F6890000}"/>
    <cellStyle name="Total 2 2 3 2 6 2" xfId="8386" xr:uid="{00000000-0005-0000-0000-0000F7890000}"/>
    <cellStyle name="Total 2 2 3 2 6 3" xfId="14137" xr:uid="{00000000-0005-0000-0000-0000F8890000}"/>
    <cellStyle name="Total 2 2 3 2 6 4" xfId="21135" xr:uid="{00000000-0005-0000-0000-0000F9890000}"/>
    <cellStyle name="Total 2 2 3 2 6 5" xfId="24814" xr:uid="{00000000-0005-0000-0000-0000FA890000}"/>
    <cellStyle name="Total 2 2 3 2 6 6" xfId="17174" xr:uid="{00000000-0005-0000-0000-0000FB890000}"/>
    <cellStyle name="Total 2 2 3 2 6 7" xfId="32029" xr:uid="{00000000-0005-0000-0000-0000FC890000}"/>
    <cellStyle name="Total 2 2 3 2 6 8" xfId="35707" xr:uid="{00000000-0005-0000-0000-0000FD890000}"/>
    <cellStyle name="Total 2 2 3 2 6 9" xfId="38618" xr:uid="{00000000-0005-0000-0000-0000FE890000}"/>
    <cellStyle name="Total 2 2 3 2 7" xfId="8381" xr:uid="{00000000-0005-0000-0000-0000FF890000}"/>
    <cellStyle name="Total 2 2 3 2 8" xfId="11517" xr:uid="{00000000-0005-0000-0000-0000008A0000}"/>
    <cellStyle name="Total 2 2 3 2 9" xfId="18520" xr:uid="{00000000-0005-0000-0000-0000018A0000}"/>
    <cellStyle name="Total 2 2 3 3" xfId="2389" xr:uid="{00000000-0005-0000-0000-0000028A0000}"/>
    <cellStyle name="Total 2 2 3 3 10" xfId="23284" xr:uid="{00000000-0005-0000-0000-0000038A0000}"/>
    <cellStyle name="Total 2 2 3 3 11" xfId="26166" xr:uid="{00000000-0005-0000-0000-0000048A0000}"/>
    <cellStyle name="Total 2 2 3 3 12" xfId="30137" xr:uid="{00000000-0005-0000-0000-0000058A0000}"/>
    <cellStyle name="Total 2 2 3 3 13" xfId="34111" xr:uid="{00000000-0005-0000-0000-0000068A0000}"/>
    <cellStyle name="Total 2 2 3 3 14" xfId="37673" xr:uid="{00000000-0005-0000-0000-0000078A0000}"/>
    <cellStyle name="Total 2 2 3 3 2" xfId="2789" xr:uid="{00000000-0005-0000-0000-0000088A0000}"/>
    <cellStyle name="Total 2 2 3 3 2 2" xfId="8388" xr:uid="{00000000-0005-0000-0000-0000098A0000}"/>
    <cellStyle name="Total 2 2 3 3 2 3" xfId="11943" xr:uid="{00000000-0005-0000-0000-00000A8A0000}"/>
    <cellStyle name="Total 2 2 3 3 2 4" xfId="18946" xr:uid="{00000000-0005-0000-0000-00000B8A0000}"/>
    <cellStyle name="Total 2 2 3 3 2 5" xfId="28381" xr:uid="{00000000-0005-0000-0000-00000C8A0000}"/>
    <cellStyle name="Total 2 2 3 3 2 6" xfId="19403" xr:uid="{00000000-0005-0000-0000-00000D8A0000}"/>
    <cellStyle name="Total 2 2 3 3 2 7" xfId="17293" xr:uid="{00000000-0005-0000-0000-00000E8A0000}"/>
    <cellStyle name="Total 2 2 3 3 2 8" xfId="17616" xr:uid="{00000000-0005-0000-0000-00000F8A0000}"/>
    <cellStyle name="Total 2 2 3 3 2 9" xfId="31424" xr:uid="{00000000-0005-0000-0000-0000108A0000}"/>
    <cellStyle name="Total 2 2 3 3 3" xfId="4071" xr:uid="{00000000-0005-0000-0000-0000118A0000}"/>
    <cellStyle name="Total 2 2 3 3 3 2" xfId="8389" xr:uid="{00000000-0005-0000-0000-0000128A0000}"/>
    <cellStyle name="Total 2 2 3 3 3 3" xfId="13225" xr:uid="{00000000-0005-0000-0000-0000138A0000}"/>
    <cellStyle name="Total 2 2 3 3 3 4" xfId="20223" xr:uid="{00000000-0005-0000-0000-0000148A0000}"/>
    <cellStyle name="Total 2 2 3 3 3 5" xfId="22459" xr:uid="{00000000-0005-0000-0000-0000158A0000}"/>
    <cellStyle name="Total 2 2 3 3 3 6" xfId="10067" xr:uid="{00000000-0005-0000-0000-0000168A0000}"/>
    <cellStyle name="Total 2 2 3 3 3 7" xfId="17144" xr:uid="{00000000-0005-0000-0000-0000178A0000}"/>
    <cellStyle name="Total 2 2 3 3 3 8" xfId="31690" xr:uid="{00000000-0005-0000-0000-0000188A0000}"/>
    <cellStyle name="Total 2 2 3 3 3 9" xfId="35370" xr:uid="{00000000-0005-0000-0000-0000198A0000}"/>
    <cellStyle name="Total 2 2 3 3 4" xfId="4509" xr:uid="{00000000-0005-0000-0000-00001A8A0000}"/>
    <cellStyle name="Total 2 2 3 3 4 2" xfId="8390" xr:uid="{00000000-0005-0000-0000-00001B8A0000}"/>
    <cellStyle name="Total 2 2 3 3 4 3" xfId="13663" xr:uid="{00000000-0005-0000-0000-00001C8A0000}"/>
    <cellStyle name="Total 2 2 3 3 4 4" xfId="20661" xr:uid="{00000000-0005-0000-0000-00001D8A0000}"/>
    <cellStyle name="Total 2 2 3 3 4 5" xfId="27578" xr:uid="{00000000-0005-0000-0000-00001E8A0000}"/>
    <cellStyle name="Total 2 2 3 3 4 6" xfId="9997" xr:uid="{00000000-0005-0000-0000-00001F8A0000}"/>
    <cellStyle name="Total 2 2 3 3 4 7" xfId="25468" xr:uid="{00000000-0005-0000-0000-0000208A0000}"/>
    <cellStyle name="Total 2 2 3 3 4 8" xfId="32258" xr:uid="{00000000-0005-0000-0000-0000218A0000}"/>
    <cellStyle name="Total 2 2 3 3 4 9" xfId="35933" xr:uid="{00000000-0005-0000-0000-0000228A0000}"/>
    <cellStyle name="Total 2 2 3 3 5" xfId="4763" xr:uid="{00000000-0005-0000-0000-0000238A0000}"/>
    <cellStyle name="Total 2 2 3 3 5 2" xfId="8391" xr:uid="{00000000-0005-0000-0000-0000248A0000}"/>
    <cellStyle name="Total 2 2 3 3 5 3" xfId="13917" xr:uid="{00000000-0005-0000-0000-0000258A0000}"/>
    <cellStyle name="Total 2 2 3 3 5 4" xfId="20915" xr:uid="{00000000-0005-0000-0000-0000268A0000}"/>
    <cellStyle name="Total 2 2 3 3 5 5" xfId="19534" xr:uid="{00000000-0005-0000-0000-0000278A0000}"/>
    <cellStyle name="Total 2 2 3 3 5 6" xfId="26748" xr:uid="{00000000-0005-0000-0000-0000288A0000}"/>
    <cellStyle name="Total 2 2 3 3 5 7" xfId="29393" xr:uid="{00000000-0005-0000-0000-0000298A0000}"/>
    <cellStyle name="Total 2 2 3 3 5 8" xfId="31188" xr:uid="{00000000-0005-0000-0000-00002A8A0000}"/>
    <cellStyle name="Total 2 2 3 3 5 9" xfId="35058" xr:uid="{00000000-0005-0000-0000-00002B8A0000}"/>
    <cellStyle name="Total 2 2 3 3 6" xfId="5009" xr:uid="{00000000-0005-0000-0000-00002C8A0000}"/>
    <cellStyle name="Total 2 2 3 3 6 2" xfId="8392" xr:uid="{00000000-0005-0000-0000-00002D8A0000}"/>
    <cellStyle name="Total 2 2 3 3 6 3" xfId="14163" xr:uid="{00000000-0005-0000-0000-00002E8A0000}"/>
    <cellStyle name="Total 2 2 3 3 6 4" xfId="21161" xr:uid="{00000000-0005-0000-0000-00002F8A0000}"/>
    <cellStyle name="Total 2 2 3 3 6 5" xfId="27335" xr:uid="{00000000-0005-0000-0000-0000308A0000}"/>
    <cellStyle name="Total 2 2 3 3 6 6" xfId="26783" xr:uid="{00000000-0005-0000-0000-0000318A0000}"/>
    <cellStyle name="Total 2 2 3 3 6 7" xfId="32055" xr:uid="{00000000-0005-0000-0000-0000328A0000}"/>
    <cellStyle name="Total 2 2 3 3 6 8" xfId="35733" xr:uid="{00000000-0005-0000-0000-0000338A0000}"/>
    <cellStyle name="Total 2 2 3 3 6 9" xfId="38644" xr:uid="{00000000-0005-0000-0000-0000348A0000}"/>
    <cellStyle name="Total 2 2 3 3 7" xfId="8387" xr:uid="{00000000-0005-0000-0000-0000358A0000}"/>
    <cellStyle name="Total 2 2 3 3 8" xfId="11543" xr:uid="{00000000-0005-0000-0000-0000368A0000}"/>
    <cellStyle name="Total 2 2 3 3 9" xfId="18546" xr:uid="{00000000-0005-0000-0000-0000378A0000}"/>
    <cellStyle name="Total 2 2 3 4" xfId="2413" xr:uid="{00000000-0005-0000-0000-0000388A0000}"/>
    <cellStyle name="Total 2 2 3 4 10" xfId="9597" xr:uid="{00000000-0005-0000-0000-0000398A0000}"/>
    <cellStyle name="Total 2 2 3 4 11" xfId="17618" xr:uid="{00000000-0005-0000-0000-00003A8A0000}"/>
    <cellStyle name="Total 2 2 3 4 12" xfId="29401" xr:uid="{00000000-0005-0000-0000-00003B8A0000}"/>
    <cellStyle name="Total 2 2 3 4 13" xfId="25776" xr:uid="{00000000-0005-0000-0000-00003C8A0000}"/>
    <cellStyle name="Total 2 2 3 4 14" xfId="31330" xr:uid="{00000000-0005-0000-0000-00003D8A0000}"/>
    <cellStyle name="Total 2 2 3 4 2" xfId="2813" xr:uid="{00000000-0005-0000-0000-00003E8A0000}"/>
    <cellStyle name="Total 2 2 3 4 2 2" xfId="8394" xr:uid="{00000000-0005-0000-0000-00003F8A0000}"/>
    <cellStyle name="Total 2 2 3 4 2 3" xfId="11967" xr:uid="{00000000-0005-0000-0000-0000408A0000}"/>
    <cellStyle name="Total 2 2 3 4 2 4" xfId="18970" xr:uid="{00000000-0005-0000-0000-0000418A0000}"/>
    <cellStyle name="Total 2 2 3 4 2 5" xfId="28377" xr:uid="{00000000-0005-0000-0000-0000428A0000}"/>
    <cellStyle name="Total 2 2 3 4 2 6" xfId="22505" xr:uid="{00000000-0005-0000-0000-0000438A0000}"/>
    <cellStyle name="Total 2 2 3 4 2 7" xfId="29924" xr:uid="{00000000-0005-0000-0000-0000448A0000}"/>
    <cellStyle name="Total 2 2 3 4 2 8" xfId="33903" xr:uid="{00000000-0005-0000-0000-0000458A0000}"/>
    <cellStyle name="Total 2 2 3 4 2 9" xfId="37465" xr:uid="{00000000-0005-0000-0000-0000468A0000}"/>
    <cellStyle name="Total 2 2 3 4 3" xfId="4095" xr:uid="{00000000-0005-0000-0000-0000478A0000}"/>
    <cellStyle name="Total 2 2 3 4 3 2" xfId="8395" xr:uid="{00000000-0005-0000-0000-0000488A0000}"/>
    <cellStyle name="Total 2 2 3 4 3 3" xfId="13249" xr:uid="{00000000-0005-0000-0000-0000498A0000}"/>
    <cellStyle name="Total 2 2 3 4 3 4" xfId="20247" xr:uid="{00000000-0005-0000-0000-00004A8A0000}"/>
    <cellStyle name="Total 2 2 3 4 3 5" xfId="24406" xr:uid="{00000000-0005-0000-0000-00004B8A0000}"/>
    <cellStyle name="Total 2 2 3 4 3 6" xfId="26645" xr:uid="{00000000-0005-0000-0000-00004C8A0000}"/>
    <cellStyle name="Total 2 2 3 4 3 7" xfId="24838" xr:uid="{00000000-0005-0000-0000-00004D8A0000}"/>
    <cellStyle name="Total 2 2 3 4 3 8" xfId="31227" xr:uid="{00000000-0005-0000-0000-00004E8A0000}"/>
    <cellStyle name="Total 2 2 3 4 3 9" xfId="31273" xr:uid="{00000000-0005-0000-0000-00004F8A0000}"/>
    <cellStyle name="Total 2 2 3 4 4" xfId="4533" xr:uid="{00000000-0005-0000-0000-0000508A0000}"/>
    <cellStyle name="Total 2 2 3 4 4 2" xfId="8396" xr:uid="{00000000-0005-0000-0000-0000518A0000}"/>
    <cellStyle name="Total 2 2 3 4 4 3" xfId="13687" xr:uid="{00000000-0005-0000-0000-0000528A0000}"/>
    <cellStyle name="Total 2 2 3 4 4 4" xfId="20685" xr:uid="{00000000-0005-0000-0000-0000538A0000}"/>
    <cellStyle name="Total 2 2 3 4 4 5" xfId="24760" xr:uid="{00000000-0005-0000-0000-0000548A0000}"/>
    <cellStyle name="Total 2 2 3 4 4 6" xfId="25017" xr:uid="{00000000-0005-0000-0000-0000558A0000}"/>
    <cellStyle name="Total 2 2 3 4 4 7" xfId="25478" xr:uid="{00000000-0005-0000-0000-0000568A0000}"/>
    <cellStyle name="Total 2 2 3 4 4 8" xfId="31774" xr:uid="{00000000-0005-0000-0000-0000578A0000}"/>
    <cellStyle name="Total 2 2 3 4 4 9" xfId="35454" xr:uid="{00000000-0005-0000-0000-0000588A0000}"/>
    <cellStyle name="Total 2 2 3 4 5" xfId="4787" xr:uid="{00000000-0005-0000-0000-0000598A0000}"/>
    <cellStyle name="Total 2 2 3 4 5 2" xfId="8397" xr:uid="{00000000-0005-0000-0000-00005A8A0000}"/>
    <cellStyle name="Total 2 2 3 4 5 3" xfId="13941" xr:uid="{00000000-0005-0000-0000-00005B8A0000}"/>
    <cellStyle name="Total 2 2 3 4 5 4" xfId="20939" xr:uid="{00000000-0005-0000-0000-00005C8A0000}"/>
    <cellStyle name="Total 2 2 3 4 5 5" xfId="27445" xr:uid="{00000000-0005-0000-0000-00005D8A0000}"/>
    <cellStyle name="Total 2 2 3 4 5 6" xfId="18036" xr:uid="{00000000-0005-0000-0000-00005E8A0000}"/>
    <cellStyle name="Total 2 2 3 4 5 7" xfId="25181" xr:uid="{00000000-0005-0000-0000-00005F8A0000}"/>
    <cellStyle name="Total 2 2 3 4 5 8" xfId="32130" xr:uid="{00000000-0005-0000-0000-0000608A0000}"/>
    <cellStyle name="Total 2 2 3 4 5 9" xfId="35805" xr:uid="{00000000-0005-0000-0000-0000618A0000}"/>
    <cellStyle name="Total 2 2 3 4 6" xfId="5033" xr:uid="{00000000-0005-0000-0000-0000628A0000}"/>
    <cellStyle name="Total 2 2 3 4 6 2" xfId="8398" xr:uid="{00000000-0005-0000-0000-0000638A0000}"/>
    <cellStyle name="Total 2 2 3 4 6 3" xfId="14187" xr:uid="{00000000-0005-0000-0000-0000648A0000}"/>
    <cellStyle name="Total 2 2 3 4 6 4" xfId="21185" xr:uid="{00000000-0005-0000-0000-0000658A0000}"/>
    <cellStyle name="Total 2 2 3 4 6 5" xfId="18095" xr:uid="{00000000-0005-0000-0000-0000668A0000}"/>
    <cellStyle name="Total 2 2 3 4 6 6" xfId="17346" xr:uid="{00000000-0005-0000-0000-0000678A0000}"/>
    <cellStyle name="Total 2 2 3 4 6 7" xfId="32079" xr:uid="{00000000-0005-0000-0000-0000688A0000}"/>
    <cellStyle name="Total 2 2 3 4 6 8" xfId="35757" xr:uid="{00000000-0005-0000-0000-0000698A0000}"/>
    <cellStyle name="Total 2 2 3 4 6 9" xfId="38668" xr:uid="{00000000-0005-0000-0000-00006A8A0000}"/>
    <cellStyle name="Total 2 2 3 4 7" xfId="8393" xr:uid="{00000000-0005-0000-0000-00006B8A0000}"/>
    <cellStyle name="Total 2 2 3 4 8" xfId="11567" xr:uid="{00000000-0005-0000-0000-00006C8A0000}"/>
    <cellStyle name="Total 2 2 3 4 9" xfId="18570" xr:uid="{00000000-0005-0000-0000-00006D8A0000}"/>
    <cellStyle name="Total 2 2 3 5" xfId="2615" xr:uid="{00000000-0005-0000-0000-00006E8A0000}"/>
    <cellStyle name="Total 2 2 3 5 10" xfId="9281" xr:uid="{00000000-0005-0000-0000-00006F8A0000}"/>
    <cellStyle name="Total 2 2 3 5 11" xfId="19457" xr:uid="{00000000-0005-0000-0000-0000708A0000}"/>
    <cellStyle name="Total 2 2 3 5 12" xfId="31514" xr:uid="{00000000-0005-0000-0000-0000718A0000}"/>
    <cellStyle name="Total 2 2 3 5 13" xfId="35223" xr:uid="{00000000-0005-0000-0000-0000728A0000}"/>
    <cellStyle name="Total 2 2 3 5 2" xfId="3891" xr:uid="{00000000-0005-0000-0000-0000738A0000}"/>
    <cellStyle name="Total 2 2 3 5 2 2" xfId="8400" xr:uid="{00000000-0005-0000-0000-0000748A0000}"/>
    <cellStyle name="Total 2 2 3 5 2 3" xfId="13045" xr:uid="{00000000-0005-0000-0000-0000758A0000}"/>
    <cellStyle name="Total 2 2 3 5 2 4" xfId="20044" xr:uid="{00000000-0005-0000-0000-0000768A0000}"/>
    <cellStyle name="Total 2 2 3 5 2 5" xfId="17244" xr:uid="{00000000-0005-0000-0000-0000778A0000}"/>
    <cellStyle name="Total 2 2 3 5 2 6" xfId="29197" xr:uid="{00000000-0005-0000-0000-0000788A0000}"/>
    <cellStyle name="Total 2 2 3 5 2 7" xfId="22793" xr:uid="{00000000-0005-0000-0000-0000798A0000}"/>
    <cellStyle name="Total 2 2 3 5 2 8" xfId="31923" xr:uid="{00000000-0005-0000-0000-00007A8A0000}"/>
    <cellStyle name="Total 2 2 3 5 2 9" xfId="35339" xr:uid="{00000000-0005-0000-0000-00007B8A0000}"/>
    <cellStyle name="Total 2 2 3 5 3" xfId="4342" xr:uid="{00000000-0005-0000-0000-00007C8A0000}"/>
    <cellStyle name="Total 2 2 3 5 3 2" xfId="8401" xr:uid="{00000000-0005-0000-0000-00007D8A0000}"/>
    <cellStyle name="Total 2 2 3 5 3 3" xfId="13496" xr:uid="{00000000-0005-0000-0000-00007E8A0000}"/>
    <cellStyle name="Total 2 2 3 5 3 4" xfId="20494" xr:uid="{00000000-0005-0000-0000-00007F8A0000}"/>
    <cellStyle name="Total 2 2 3 5 3 5" xfId="10101" xr:uid="{00000000-0005-0000-0000-0000808A0000}"/>
    <cellStyle name="Total 2 2 3 5 3 6" xfId="26690" xr:uid="{00000000-0005-0000-0000-0000818A0000}"/>
    <cellStyle name="Total 2 2 3 5 3 7" xfId="24378" xr:uid="{00000000-0005-0000-0000-0000828A0000}"/>
    <cellStyle name="Total 2 2 3 5 3 8" xfId="33325" xr:uid="{00000000-0005-0000-0000-0000838A0000}"/>
    <cellStyle name="Total 2 2 3 5 3 9" xfId="37000" xr:uid="{00000000-0005-0000-0000-0000848A0000}"/>
    <cellStyle name="Total 2 2 3 5 4" xfId="4598" xr:uid="{00000000-0005-0000-0000-0000858A0000}"/>
    <cellStyle name="Total 2 2 3 5 4 2" xfId="8402" xr:uid="{00000000-0005-0000-0000-0000868A0000}"/>
    <cellStyle name="Total 2 2 3 5 4 3" xfId="13752" xr:uid="{00000000-0005-0000-0000-0000878A0000}"/>
    <cellStyle name="Total 2 2 3 5 4 4" xfId="20750" xr:uid="{00000000-0005-0000-0000-0000888A0000}"/>
    <cellStyle name="Total 2 2 3 5 4 5" xfId="24769" xr:uid="{00000000-0005-0000-0000-0000898A0000}"/>
    <cellStyle name="Total 2 2 3 5 4 6" xfId="18336" xr:uid="{00000000-0005-0000-0000-00008A8A0000}"/>
    <cellStyle name="Total 2 2 3 5 4 7" xfId="17229" xr:uid="{00000000-0005-0000-0000-00008B8A0000}"/>
    <cellStyle name="Total 2 2 3 5 4 8" xfId="32220" xr:uid="{00000000-0005-0000-0000-00008C8A0000}"/>
    <cellStyle name="Total 2 2 3 5 4 9" xfId="35895" xr:uid="{00000000-0005-0000-0000-00008D8A0000}"/>
    <cellStyle name="Total 2 2 3 5 5" xfId="4847" xr:uid="{00000000-0005-0000-0000-00008E8A0000}"/>
    <cellStyle name="Total 2 2 3 5 5 2" xfId="8403" xr:uid="{00000000-0005-0000-0000-00008F8A0000}"/>
    <cellStyle name="Total 2 2 3 5 5 3" xfId="14001" xr:uid="{00000000-0005-0000-0000-0000908A0000}"/>
    <cellStyle name="Total 2 2 3 5 5 4" xfId="20999" xr:uid="{00000000-0005-0000-0000-0000918A0000}"/>
    <cellStyle name="Total 2 2 3 5 5 5" xfId="22778" xr:uid="{00000000-0005-0000-0000-0000928A0000}"/>
    <cellStyle name="Total 2 2 3 5 5 6" xfId="26765" xr:uid="{00000000-0005-0000-0000-0000938A0000}"/>
    <cellStyle name="Total 2 2 3 5 5 7" xfId="18066" xr:uid="{00000000-0005-0000-0000-0000948A0000}"/>
    <cellStyle name="Total 2 2 3 5 5 8" xfId="32105" xr:uid="{00000000-0005-0000-0000-0000958A0000}"/>
    <cellStyle name="Total 2 2 3 5 5 9" xfId="35780" xr:uid="{00000000-0005-0000-0000-0000968A0000}"/>
    <cellStyle name="Total 2 2 3 5 6" xfId="8399" xr:uid="{00000000-0005-0000-0000-0000978A0000}"/>
    <cellStyle name="Total 2 2 3 5 7" xfId="11769" xr:uid="{00000000-0005-0000-0000-0000988A0000}"/>
    <cellStyle name="Total 2 2 3 5 8" xfId="18772" xr:uid="{00000000-0005-0000-0000-0000998A0000}"/>
    <cellStyle name="Total 2 2 3 5 9" xfId="23285" xr:uid="{00000000-0005-0000-0000-00009A8A0000}"/>
    <cellStyle name="Total 2 2 3 6" xfId="2197" xr:uid="{00000000-0005-0000-0000-00009B8A0000}"/>
    <cellStyle name="Total 2 2 3 6 2" xfId="8404" xr:uid="{00000000-0005-0000-0000-00009C8A0000}"/>
    <cellStyle name="Total 2 2 3 6 3" xfId="11351" xr:uid="{00000000-0005-0000-0000-00009D8A0000}"/>
    <cellStyle name="Total 2 2 3 6 4" xfId="18354" xr:uid="{00000000-0005-0000-0000-00009E8A0000}"/>
    <cellStyle name="Total 2 2 3 6 5" xfId="9644" xr:uid="{00000000-0005-0000-0000-00009F8A0000}"/>
    <cellStyle name="Total 2 2 3 6 6" xfId="26086" xr:uid="{00000000-0005-0000-0000-0000A08A0000}"/>
    <cellStyle name="Total 2 2 3 6 7" xfId="24514" xr:uid="{00000000-0005-0000-0000-0000A18A0000}"/>
    <cellStyle name="Total 2 2 3 6 8" xfId="29620" xr:uid="{00000000-0005-0000-0000-0000A28A0000}"/>
    <cellStyle name="Total 2 2 3 6 9" xfId="33605" xr:uid="{00000000-0005-0000-0000-0000A38A0000}"/>
    <cellStyle name="Total 2 2 3 7" xfId="8380" xr:uid="{00000000-0005-0000-0000-0000A48A0000}"/>
    <cellStyle name="Total 2 2 3 8" xfId="10339" xr:uid="{00000000-0005-0000-0000-0000A58A0000}"/>
    <cellStyle name="Total 2 2 3 9" xfId="17254" xr:uid="{00000000-0005-0000-0000-0000A68A0000}"/>
    <cellStyle name="Total 2 2 4" xfId="1186" xr:uid="{00000000-0005-0000-0000-0000A78A0000}"/>
    <cellStyle name="Total 2 2 4 10" xfId="2889" xr:uid="{00000000-0005-0000-0000-0000A88A0000}"/>
    <cellStyle name="Total 2 2 4 10 2" xfId="8406" xr:uid="{00000000-0005-0000-0000-0000A98A0000}"/>
    <cellStyle name="Total 2 2 4 10 3" xfId="12043" xr:uid="{00000000-0005-0000-0000-0000AA8A0000}"/>
    <cellStyle name="Total 2 2 4 10 4" xfId="19046" xr:uid="{00000000-0005-0000-0000-0000AB8A0000}"/>
    <cellStyle name="Total 2 2 4 10 5" xfId="24659" xr:uid="{00000000-0005-0000-0000-0000AC8A0000}"/>
    <cellStyle name="Total 2 2 4 10 6" xfId="26371" xr:uid="{00000000-0005-0000-0000-0000AD8A0000}"/>
    <cellStyle name="Total 2 2 4 10 7" xfId="29890" xr:uid="{00000000-0005-0000-0000-0000AE8A0000}"/>
    <cellStyle name="Total 2 2 4 10 8" xfId="33866" xr:uid="{00000000-0005-0000-0000-0000AF8A0000}"/>
    <cellStyle name="Total 2 2 4 10 9" xfId="37428" xr:uid="{00000000-0005-0000-0000-0000B08A0000}"/>
    <cellStyle name="Total 2 2 4 11" xfId="2226" xr:uid="{00000000-0005-0000-0000-0000B18A0000}"/>
    <cellStyle name="Total 2 2 4 11 2" xfId="8407" xr:uid="{00000000-0005-0000-0000-0000B28A0000}"/>
    <cellStyle name="Total 2 2 4 11 3" xfId="11380" xr:uid="{00000000-0005-0000-0000-0000B38A0000}"/>
    <cellStyle name="Total 2 2 4 11 4" xfId="18383" xr:uid="{00000000-0005-0000-0000-0000B48A0000}"/>
    <cellStyle name="Total 2 2 4 11 5" xfId="22476" xr:uid="{00000000-0005-0000-0000-0000B58A0000}"/>
    <cellStyle name="Total 2 2 4 11 6" xfId="26096" xr:uid="{00000000-0005-0000-0000-0000B68A0000}"/>
    <cellStyle name="Total 2 2 4 11 7" xfId="29015" xr:uid="{00000000-0005-0000-0000-0000B78A0000}"/>
    <cellStyle name="Total 2 2 4 11 8" xfId="22666" xr:uid="{00000000-0005-0000-0000-0000B88A0000}"/>
    <cellStyle name="Total 2 2 4 11 9" xfId="31131" xr:uid="{00000000-0005-0000-0000-0000B98A0000}"/>
    <cellStyle name="Total 2 2 4 12" xfId="8405" xr:uid="{00000000-0005-0000-0000-0000BA8A0000}"/>
    <cellStyle name="Total 2 2 4 13" xfId="10340" xr:uid="{00000000-0005-0000-0000-0000BB8A0000}"/>
    <cellStyle name="Total 2 2 4 14" xfId="10076" xr:uid="{00000000-0005-0000-0000-0000BC8A0000}"/>
    <cellStyle name="Total 2 2 4 15" xfId="28996" xr:uid="{00000000-0005-0000-0000-0000BD8A0000}"/>
    <cellStyle name="Total 2 2 4 16" xfId="28014" xr:uid="{00000000-0005-0000-0000-0000BE8A0000}"/>
    <cellStyle name="Total 2 2 4 17" xfId="35068" xr:uid="{00000000-0005-0000-0000-0000BF8A0000}"/>
    <cellStyle name="Total 2 2 4 18" xfId="38406" xr:uid="{00000000-0005-0000-0000-0000C08A0000}"/>
    <cellStyle name="Total 2 2 4 2" xfId="2349" xr:uid="{00000000-0005-0000-0000-0000C18A0000}"/>
    <cellStyle name="Total 2 2 4 2 10" xfId="15454" xr:uid="{00000000-0005-0000-0000-0000C28A0000}"/>
    <cellStyle name="Total 2 2 4 2 11" xfId="17893" xr:uid="{00000000-0005-0000-0000-0000C38A0000}"/>
    <cellStyle name="Total 2 2 4 2 12" xfId="25932" xr:uid="{00000000-0005-0000-0000-0000C48A0000}"/>
    <cellStyle name="Total 2 2 4 2 13" xfId="25774" xr:uid="{00000000-0005-0000-0000-0000C58A0000}"/>
    <cellStyle name="Total 2 2 4 2 14" xfId="34960" xr:uid="{00000000-0005-0000-0000-0000C68A0000}"/>
    <cellStyle name="Total 2 2 4 2 2" xfId="2749" xr:uid="{00000000-0005-0000-0000-0000C78A0000}"/>
    <cellStyle name="Total 2 2 4 2 2 2" xfId="8409" xr:uid="{00000000-0005-0000-0000-0000C88A0000}"/>
    <cellStyle name="Total 2 2 4 2 2 3" xfId="11903" xr:uid="{00000000-0005-0000-0000-0000C98A0000}"/>
    <cellStyle name="Total 2 2 4 2 2 4" xfId="18906" xr:uid="{00000000-0005-0000-0000-0000CA8A0000}"/>
    <cellStyle name="Total 2 2 4 2 2 5" xfId="28408" xr:uid="{00000000-0005-0000-0000-0000CB8A0000}"/>
    <cellStyle name="Total 2 2 4 2 2 6" xfId="23169" xr:uid="{00000000-0005-0000-0000-0000CC8A0000}"/>
    <cellStyle name="Total 2 2 4 2 2 7" xfId="25492" xr:uid="{00000000-0005-0000-0000-0000CD8A0000}"/>
    <cellStyle name="Total 2 2 4 2 2 8" xfId="33935" xr:uid="{00000000-0005-0000-0000-0000CE8A0000}"/>
    <cellStyle name="Total 2 2 4 2 2 9" xfId="37497" xr:uid="{00000000-0005-0000-0000-0000CF8A0000}"/>
    <cellStyle name="Total 2 2 4 2 3" xfId="4031" xr:uid="{00000000-0005-0000-0000-0000D08A0000}"/>
    <cellStyle name="Total 2 2 4 2 3 2" xfId="8410" xr:uid="{00000000-0005-0000-0000-0000D18A0000}"/>
    <cellStyle name="Total 2 2 4 2 3 3" xfId="13185" xr:uid="{00000000-0005-0000-0000-0000D28A0000}"/>
    <cellStyle name="Total 2 2 4 2 3 4" xfId="20183" xr:uid="{00000000-0005-0000-0000-0000D38A0000}"/>
    <cellStyle name="Total 2 2 4 2 3 5" xfId="27811" xr:uid="{00000000-0005-0000-0000-0000D48A0000}"/>
    <cellStyle name="Total 2 2 4 2 3 6" xfId="26636" xr:uid="{00000000-0005-0000-0000-0000D58A0000}"/>
    <cellStyle name="Total 2 2 4 2 3 7" xfId="25605" xr:uid="{00000000-0005-0000-0000-0000D68A0000}"/>
    <cellStyle name="Total 2 2 4 2 3 8" xfId="22699" xr:uid="{00000000-0005-0000-0000-0000D78A0000}"/>
    <cellStyle name="Total 2 2 4 2 3 9" xfId="9983" xr:uid="{00000000-0005-0000-0000-0000D88A0000}"/>
    <cellStyle name="Total 2 2 4 2 4" xfId="4469" xr:uid="{00000000-0005-0000-0000-0000D98A0000}"/>
    <cellStyle name="Total 2 2 4 2 4 2" xfId="8411" xr:uid="{00000000-0005-0000-0000-0000DA8A0000}"/>
    <cellStyle name="Total 2 2 4 2 4 3" xfId="13623" xr:uid="{00000000-0005-0000-0000-0000DB8A0000}"/>
    <cellStyle name="Total 2 2 4 2 4 4" xfId="20621" xr:uid="{00000000-0005-0000-0000-0000DC8A0000}"/>
    <cellStyle name="Total 2 2 4 2 4 5" xfId="24391" xr:uid="{00000000-0005-0000-0000-0000DD8A0000}"/>
    <cellStyle name="Total 2 2 4 2 4 6" xfId="25023" xr:uid="{00000000-0005-0000-0000-0000DE8A0000}"/>
    <cellStyle name="Total 2 2 4 2 4 7" xfId="25132" xr:uid="{00000000-0005-0000-0000-0000DF8A0000}"/>
    <cellStyle name="Total 2 2 4 2 4 8" xfId="30957" xr:uid="{00000000-0005-0000-0000-0000E08A0000}"/>
    <cellStyle name="Total 2 2 4 2 4 9" xfId="30834" xr:uid="{00000000-0005-0000-0000-0000E18A0000}"/>
    <cellStyle name="Total 2 2 4 2 5" xfId="4723" xr:uid="{00000000-0005-0000-0000-0000E28A0000}"/>
    <cellStyle name="Total 2 2 4 2 5 2" xfId="8412" xr:uid="{00000000-0005-0000-0000-0000E38A0000}"/>
    <cellStyle name="Total 2 2 4 2 5 3" xfId="13877" xr:uid="{00000000-0005-0000-0000-0000E48A0000}"/>
    <cellStyle name="Total 2 2 4 2 5 4" xfId="20875" xr:uid="{00000000-0005-0000-0000-0000E58A0000}"/>
    <cellStyle name="Total 2 2 4 2 5 5" xfId="27476" xr:uid="{00000000-0005-0000-0000-0000E68A0000}"/>
    <cellStyle name="Total 2 2 4 2 5 6" xfId="17992" xr:uid="{00000000-0005-0000-0000-0000E78A0000}"/>
    <cellStyle name="Total 2 2 4 2 5 7" xfId="22835" xr:uid="{00000000-0005-0000-0000-0000E88A0000}"/>
    <cellStyle name="Total 2 2 4 2 5 8" xfId="32163" xr:uid="{00000000-0005-0000-0000-0000E98A0000}"/>
    <cellStyle name="Total 2 2 4 2 5 9" xfId="35838" xr:uid="{00000000-0005-0000-0000-0000EA8A0000}"/>
    <cellStyle name="Total 2 2 4 2 6" xfId="4969" xr:uid="{00000000-0005-0000-0000-0000EB8A0000}"/>
    <cellStyle name="Total 2 2 4 2 6 2" xfId="8413" xr:uid="{00000000-0005-0000-0000-0000EC8A0000}"/>
    <cellStyle name="Total 2 2 4 2 6 3" xfId="14123" xr:uid="{00000000-0005-0000-0000-0000ED8A0000}"/>
    <cellStyle name="Total 2 2 4 2 6 4" xfId="21121" xr:uid="{00000000-0005-0000-0000-0000EE8A0000}"/>
    <cellStyle name="Total 2 2 4 2 6 5" xfId="27347" xr:uid="{00000000-0005-0000-0000-0000EF8A0000}"/>
    <cellStyle name="Total 2 2 4 2 6 6" xfId="19669" xr:uid="{00000000-0005-0000-0000-0000F08A0000}"/>
    <cellStyle name="Total 2 2 4 2 6 7" xfId="32015" xr:uid="{00000000-0005-0000-0000-0000F18A0000}"/>
    <cellStyle name="Total 2 2 4 2 6 8" xfId="35693" xr:uid="{00000000-0005-0000-0000-0000F28A0000}"/>
    <cellStyle name="Total 2 2 4 2 6 9" xfId="38604" xr:uid="{00000000-0005-0000-0000-0000F38A0000}"/>
    <cellStyle name="Total 2 2 4 2 7" xfId="8408" xr:uid="{00000000-0005-0000-0000-0000F48A0000}"/>
    <cellStyle name="Total 2 2 4 2 8" xfId="11503" xr:uid="{00000000-0005-0000-0000-0000F58A0000}"/>
    <cellStyle name="Total 2 2 4 2 9" xfId="18506" xr:uid="{00000000-0005-0000-0000-0000F68A0000}"/>
    <cellStyle name="Total 2 2 4 3" xfId="2377" xr:uid="{00000000-0005-0000-0000-0000F78A0000}"/>
    <cellStyle name="Total 2 2 4 3 10" xfId="17099" xr:uid="{00000000-0005-0000-0000-0000F88A0000}"/>
    <cellStyle name="Total 2 2 4 3 11" xfId="15536" xr:uid="{00000000-0005-0000-0000-0000F98A0000}"/>
    <cellStyle name="Total 2 2 4 3 12" xfId="9311" xr:uid="{00000000-0005-0000-0000-0000FA8A0000}"/>
    <cellStyle name="Total 2 2 4 3 13" xfId="30871" xr:uid="{00000000-0005-0000-0000-0000FB8A0000}"/>
    <cellStyle name="Total 2 2 4 3 14" xfId="34808" xr:uid="{00000000-0005-0000-0000-0000FC8A0000}"/>
    <cellStyle name="Total 2 2 4 3 2" xfId="2777" xr:uid="{00000000-0005-0000-0000-0000FD8A0000}"/>
    <cellStyle name="Total 2 2 4 3 2 2" xfId="8415" xr:uid="{00000000-0005-0000-0000-0000FE8A0000}"/>
    <cellStyle name="Total 2 2 4 3 2 3" xfId="11931" xr:uid="{00000000-0005-0000-0000-0000FF8A0000}"/>
    <cellStyle name="Total 2 2 4 3 2 4" xfId="18934" xr:uid="{00000000-0005-0000-0000-0000008B0000}"/>
    <cellStyle name="Total 2 2 4 3 2 5" xfId="22567" xr:uid="{00000000-0005-0000-0000-0000018B0000}"/>
    <cellStyle name="Total 2 2 4 3 2 6" xfId="28760" xr:uid="{00000000-0005-0000-0000-0000028B0000}"/>
    <cellStyle name="Total 2 2 4 3 2 7" xfId="29945" xr:uid="{00000000-0005-0000-0000-0000038B0000}"/>
    <cellStyle name="Total 2 2 4 3 2 8" xfId="33921" xr:uid="{00000000-0005-0000-0000-0000048B0000}"/>
    <cellStyle name="Total 2 2 4 3 2 9" xfId="37483" xr:uid="{00000000-0005-0000-0000-0000058B0000}"/>
    <cellStyle name="Total 2 2 4 3 3" xfId="4059" xr:uid="{00000000-0005-0000-0000-0000068B0000}"/>
    <cellStyle name="Total 2 2 4 3 3 2" xfId="8416" xr:uid="{00000000-0005-0000-0000-0000078B0000}"/>
    <cellStyle name="Total 2 2 4 3 3 3" xfId="13213" xr:uid="{00000000-0005-0000-0000-0000088B0000}"/>
    <cellStyle name="Total 2 2 4 3 3 4" xfId="20211" xr:uid="{00000000-0005-0000-0000-0000098B0000}"/>
    <cellStyle name="Total 2 2 4 3 3 5" xfId="17933" xr:uid="{00000000-0005-0000-0000-00000A8B0000}"/>
    <cellStyle name="Total 2 2 4 3 3 6" xfId="22989" xr:uid="{00000000-0005-0000-0000-00000B8B0000}"/>
    <cellStyle name="Total 2 2 4 3 3 7" xfId="28971" xr:uid="{00000000-0005-0000-0000-00000C8B0000}"/>
    <cellStyle name="Total 2 2 4 3 3 8" xfId="30935" xr:uid="{00000000-0005-0000-0000-00000D8B0000}"/>
    <cellStyle name="Total 2 2 4 3 3 9" xfId="34859" xr:uid="{00000000-0005-0000-0000-00000E8B0000}"/>
    <cellStyle name="Total 2 2 4 3 4" xfId="4497" xr:uid="{00000000-0005-0000-0000-00000F8B0000}"/>
    <cellStyle name="Total 2 2 4 3 4 2" xfId="8417" xr:uid="{00000000-0005-0000-0000-0000108B0000}"/>
    <cellStyle name="Total 2 2 4 3 4 3" xfId="13651" xr:uid="{00000000-0005-0000-0000-0000118B0000}"/>
    <cellStyle name="Total 2 2 4 3 4 4" xfId="20649" xr:uid="{00000000-0005-0000-0000-0000128B0000}"/>
    <cellStyle name="Total 2 2 4 3 4 5" xfId="24242" xr:uid="{00000000-0005-0000-0000-0000138B0000}"/>
    <cellStyle name="Total 2 2 4 3 4 6" xfId="28590" xr:uid="{00000000-0005-0000-0000-0000148B0000}"/>
    <cellStyle name="Total 2 2 4 3 4 7" xfId="26856" xr:uid="{00000000-0005-0000-0000-0000158B0000}"/>
    <cellStyle name="Total 2 2 4 3 4 8" xfId="31770" xr:uid="{00000000-0005-0000-0000-0000168B0000}"/>
    <cellStyle name="Total 2 2 4 3 4 9" xfId="35450" xr:uid="{00000000-0005-0000-0000-0000178B0000}"/>
    <cellStyle name="Total 2 2 4 3 5" xfId="4751" xr:uid="{00000000-0005-0000-0000-0000188B0000}"/>
    <cellStyle name="Total 2 2 4 3 5 2" xfId="8418" xr:uid="{00000000-0005-0000-0000-0000198B0000}"/>
    <cellStyle name="Total 2 2 4 3 5 3" xfId="13905" xr:uid="{00000000-0005-0000-0000-00001A8B0000}"/>
    <cellStyle name="Total 2 2 4 3 5 4" xfId="20903" xr:uid="{00000000-0005-0000-0000-00001B8B0000}"/>
    <cellStyle name="Total 2 2 4 3 5 5" xfId="24257" xr:uid="{00000000-0005-0000-0000-00001C8B0000}"/>
    <cellStyle name="Total 2 2 4 3 5 6" xfId="17825" xr:uid="{00000000-0005-0000-0000-00001D8B0000}"/>
    <cellStyle name="Total 2 2 4 3 5 7" xfId="24363" xr:uid="{00000000-0005-0000-0000-00001E8B0000}"/>
    <cellStyle name="Total 2 2 4 3 5 8" xfId="9211" xr:uid="{00000000-0005-0000-0000-00001F8B0000}"/>
    <cellStyle name="Total 2 2 4 3 5 9" xfId="17609" xr:uid="{00000000-0005-0000-0000-0000208B0000}"/>
    <cellStyle name="Total 2 2 4 3 6" xfId="4997" xr:uid="{00000000-0005-0000-0000-0000218B0000}"/>
    <cellStyle name="Total 2 2 4 3 6 2" xfId="8419" xr:uid="{00000000-0005-0000-0000-0000228B0000}"/>
    <cellStyle name="Total 2 2 4 3 6 3" xfId="14151" xr:uid="{00000000-0005-0000-0000-0000238B0000}"/>
    <cellStyle name="Total 2 2 4 3 6 4" xfId="21149" xr:uid="{00000000-0005-0000-0000-0000248B0000}"/>
    <cellStyle name="Total 2 2 4 3 6 5" xfId="22786" xr:uid="{00000000-0005-0000-0000-0000258B0000}"/>
    <cellStyle name="Total 2 2 4 3 6 6" xfId="17448" xr:uid="{00000000-0005-0000-0000-0000268B0000}"/>
    <cellStyle name="Total 2 2 4 3 6 7" xfId="32043" xr:uid="{00000000-0005-0000-0000-0000278B0000}"/>
    <cellStyle name="Total 2 2 4 3 6 8" xfId="35721" xr:uid="{00000000-0005-0000-0000-0000288B0000}"/>
    <cellStyle name="Total 2 2 4 3 6 9" xfId="38632" xr:uid="{00000000-0005-0000-0000-0000298B0000}"/>
    <cellStyle name="Total 2 2 4 3 7" xfId="8414" xr:uid="{00000000-0005-0000-0000-00002A8B0000}"/>
    <cellStyle name="Total 2 2 4 3 8" xfId="11531" xr:uid="{00000000-0005-0000-0000-00002B8B0000}"/>
    <cellStyle name="Total 2 2 4 3 9" xfId="18534" xr:uid="{00000000-0005-0000-0000-00002C8B0000}"/>
    <cellStyle name="Total 2 2 4 4" xfId="2401" xr:uid="{00000000-0005-0000-0000-00002D8B0000}"/>
    <cellStyle name="Total 2 2 4 4 10" xfId="22681" xr:uid="{00000000-0005-0000-0000-00002E8B0000}"/>
    <cellStyle name="Total 2 2 4 4 11" xfId="26167" xr:uid="{00000000-0005-0000-0000-00002F8B0000}"/>
    <cellStyle name="Total 2 2 4 4 12" xfId="25672" xr:uid="{00000000-0005-0000-0000-0000308B0000}"/>
    <cellStyle name="Total 2 2 4 4 13" xfId="34106" xr:uid="{00000000-0005-0000-0000-0000318B0000}"/>
    <cellStyle name="Total 2 2 4 4 14" xfId="37668" xr:uid="{00000000-0005-0000-0000-0000328B0000}"/>
    <cellStyle name="Total 2 2 4 4 2" xfId="2801" xr:uid="{00000000-0005-0000-0000-0000338B0000}"/>
    <cellStyle name="Total 2 2 4 4 2 2" xfId="8421" xr:uid="{00000000-0005-0000-0000-0000348B0000}"/>
    <cellStyle name="Total 2 2 4 4 2 3" xfId="11955" xr:uid="{00000000-0005-0000-0000-0000358B0000}"/>
    <cellStyle name="Total 2 2 4 4 2 4" xfId="18958" xr:uid="{00000000-0005-0000-0000-0000368B0000}"/>
    <cellStyle name="Total 2 2 4 4 2 5" xfId="28383" xr:uid="{00000000-0005-0000-0000-0000378B0000}"/>
    <cellStyle name="Total 2 2 4 4 2 6" xfId="23242" xr:uid="{00000000-0005-0000-0000-0000388B0000}"/>
    <cellStyle name="Total 2 2 4 4 2 7" xfId="29933" xr:uid="{00000000-0005-0000-0000-0000398B0000}"/>
    <cellStyle name="Total 2 2 4 4 2 8" xfId="33910" xr:uid="{00000000-0005-0000-0000-00003A8B0000}"/>
    <cellStyle name="Total 2 2 4 4 2 9" xfId="37472" xr:uid="{00000000-0005-0000-0000-00003B8B0000}"/>
    <cellStyle name="Total 2 2 4 4 3" xfId="4083" xr:uid="{00000000-0005-0000-0000-00003C8B0000}"/>
    <cellStyle name="Total 2 2 4 4 3 2" xfId="8422" xr:uid="{00000000-0005-0000-0000-00003D8B0000}"/>
    <cellStyle name="Total 2 2 4 4 3 3" xfId="13237" xr:uid="{00000000-0005-0000-0000-00003E8B0000}"/>
    <cellStyle name="Total 2 2 4 4 3 4" xfId="20235" xr:uid="{00000000-0005-0000-0000-00003F8B0000}"/>
    <cellStyle name="Total 2 2 4 4 3 5" xfId="17940" xr:uid="{00000000-0005-0000-0000-0000408B0000}"/>
    <cellStyle name="Total 2 2 4 4 3 6" xfId="9313" xr:uid="{00000000-0005-0000-0000-0000418B0000}"/>
    <cellStyle name="Total 2 2 4 4 3 7" xfId="29522" xr:uid="{00000000-0005-0000-0000-0000428B0000}"/>
    <cellStyle name="Total 2 2 4 4 3 8" xfId="33424" xr:uid="{00000000-0005-0000-0000-0000438B0000}"/>
    <cellStyle name="Total 2 2 4 4 3 9" xfId="37099" xr:uid="{00000000-0005-0000-0000-0000448B0000}"/>
    <cellStyle name="Total 2 2 4 4 4" xfId="4521" xr:uid="{00000000-0005-0000-0000-0000458B0000}"/>
    <cellStyle name="Total 2 2 4 4 4 2" xfId="8423" xr:uid="{00000000-0005-0000-0000-0000468B0000}"/>
    <cellStyle name="Total 2 2 4 4 4 3" xfId="13675" xr:uid="{00000000-0005-0000-0000-0000478B0000}"/>
    <cellStyle name="Total 2 2 4 4 4 4" xfId="20673" xr:uid="{00000000-0005-0000-0000-0000488B0000}"/>
    <cellStyle name="Total 2 2 4 4 4 5" xfId="22754" xr:uid="{00000000-0005-0000-0000-0000498B0000}"/>
    <cellStyle name="Total 2 2 4 4 4 6" xfId="22842" xr:uid="{00000000-0005-0000-0000-00004A8B0000}"/>
    <cellStyle name="Total 2 2 4 4 4 7" xfId="17129" xr:uid="{00000000-0005-0000-0000-00004B8B0000}"/>
    <cellStyle name="Total 2 2 4 4 4 8" xfId="29709" xr:uid="{00000000-0005-0000-0000-00004C8B0000}"/>
    <cellStyle name="Total 2 2 4 4 4 9" xfId="31597" xr:uid="{00000000-0005-0000-0000-00004D8B0000}"/>
    <cellStyle name="Total 2 2 4 4 5" xfId="4775" xr:uid="{00000000-0005-0000-0000-00004E8B0000}"/>
    <cellStyle name="Total 2 2 4 4 5 2" xfId="8424" xr:uid="{00000000-0005-0000-0000-00004F8B0000}"/>
    <cellStyle name="Total 2 2 4 4 5 3" xfId="13929" xr:uid="{00000000-0005-0000-0000-0000508B0000}"/>
    <cellStyle name="Total 2 2 4 4 5 4" xfId="20927" xr:uid="{00000000-0005-0000-0000-0000518B0000}"/>
    <cellStyle name="Total 2 2 4 4 5 5" xfId="27443" xr:uid="{00000000-0005-0000-0000-0000528B0000}"/>
    <cellStyle name="Total 2 2 4 4 5 6" xfId="26747" xr:uid="{00000000-0005-0000-0000-0000538B0000}"/>
    <cellStyle name="Total 2 2 4 4 5 7" xfId="17274" xr:uid="{00000000-0005-0000-0000-0000548B0000}"/>
    <cellStyle name="Total 2 2 4 4 5 8" xfId="28731" xr:uid="{00000000-0005-0000-0000-0000558B0000}"/>
    <cellStyle name="Total 2 2 4 4 5 9" xfId="33708" xr:uid="{00000000-0005-0000-0000-0000568B0000}"/>
    <cellStyle name="Total 2 2 4 4 6" xfId="5021" xr:uid="{00000000-0005-0000-0000-0000578B0000}"/>
    <cellStyle name="Total 2 2 4 4 6 2" xfId="8425" xr:uid="{00000000-0005-0000-0000-0000588B0000}"/>
    <cellStyle name="Total 2 2 4 4 6 3" xfId="14175" xr:uid="{00000000-0005-0000-0000-0000598B0000}"/>
    <cellStyle name="Total 2 2 4 4 6 4" xfId="21173" xr:uid="{00000000-0005-0000-0000-00005A8B0000}"/>
    <cellStyle name="Total 2 2 4 4 6 5" xfId="27328" xr:uid="{00000000-0005-0000-0000-00005B8B0000}"/>
    <cellStyle name="Total 2 2 4 4 6 6" xfId="26791" xr:uid="{00000000-0005-0000-0000-00005C8B0000}"/>
    <cellStyle name="Total 2 2 4 4 6 7" xfId="32067" xr:uid="{00000000-0005-0000-0000-00005D8B0000}"/>
    <cellStyle name="Total 2 2 4 4 6 8" xfId="35745" xr:uid="{00000000-0005-0000-0000-00005E8B0000}"/>
    <cellStyle name="Total 2 2 4 4 6 9" xfId="38656" xr:uid="{00000000-0005-0000-0000-00005F8B0000}"/>
    <cellStyle name="Total 2 2 4 4 7" xfId="8420" xr:uid="{00000000-0005-0000-0000-0000608B0000}"/>
    <cellStyle name="Total 2 2 4 4 8" xfId="11555" xr:uid="{00000000-0005-0000-0000-0000618B0000}"/>
    <cellStyle name="Total 2 2 4 4 9" xfId="18558" xr:uid="{00000000-0005-0000-0000-0000628B0000}"/>
    <cellStyle name="Total 2 2 4 5" xfId="2425" xr:uid="{00000000-0005-0000-0000-0000638B0000}"/>
    <cellStyle name="Total 2 2 4 5 10" xfId="17209" xr:uid="{00000000-0005-0000-0000-0000648B0000}"/>
    <cellStyle name="Total 2 2 4 5 11" xfId="17083" xr:uid="{00000000-0005-0000-0000-0000658B0000}"/>
    <cellStyle name="Total 2 2 4 5 12" xfId="29421" xr:uid="{00000000-0005-0000-0000-0000668B0000}"/>
    <cellStyle name="Total 2 2 4 5 13" xfId="34094" xr:uid="{00000000-0005-0000-0000-0000678B0000}"/>
    <cellStyle name="Total 2 2 4 5 14" xfId="37656" xr:uid="{00000000-0005-0000-0000-0000688B0000}"/>
    <cellStyle name="Total 2 2 4 5 2" xfId="2825" xr:uid="{00000000-0005-0000-0000-0000698B0000}"/>
    <cellStyle name="Total 2 2 4 5 2 2" xfId="8427" xr:uid="{00000000-0005-0000-0000-00006A8B0000}"/>
    <cellStyle name="Total 2 2 4 5 2 3" xfId="11979" xr:uid="{00000000-0005-0000-0000-00006B8B0000}"/>
    <cellStyle name="Total 2 2 4 5 2 4" xfId="18982" xr:uid="{00000000-0005-0000-0000-00006C8B0000}"/>
    <cellStyle name="Total 2 2 4 5 2 5" xfId="28371" xr:uid="{00000000-0005-0000-0000-00006D8B0000}"/>
    <cellStyle name="Total 2 2 4 5 2 6" xfId="9465" xr:uid="{00000000-0005-0000-0000-00006E8B0000}"/>
    <cellStyle name="Total 2 2 4 5 2 7" xfId="29918" xr:uid="{00000000-0005-0000-0000-00006F8B0000}"/>
    <cellStyle name="Total 2 2 4 5 2 8" xfId="33894" xr:uid="{00000000-0005-0000-0000-0000708B0000}"/>
    <cellStyle name="Total 2 2 4 5 2 9" xfId="37456" xr:uid="{00000000-0005-0000-0000-0000718B0000}"/>
    <cellStyle name="Total 2 2 4 5 3" xfId="4107" xr:uid="{00000000-0005-0000-0000-0000728B0000}"/>
    <cellStyle name="Total 2 2 4 5 3 2" xfId="8428" xr:uid="{00000000-0005-0000-0000-0000738B0000}"/>
    <cellStyle name="Total 2 2 4 5 3 3" xfId="13261" xr:uid="{00000000-0005-0000-0000-0000748B0000}"/>
    <cellStyle name="Total 2 2 4 5 3 4" xfId="20259" xr:uid="{00000000-0005-0000-0000-0000758B0000}"/>
    <cellStyle name="Total 2 2 4 5 3 5" xfId="27778" xr:uid="{00000000-0005-0000-0000-0000768B0000}"/>
    <cellStyle name="Total 2 2 4 5 3 6" xfId="17232" xr:uid="{00000000-0005-0000-0000-0000778B0000}"/>
    <cellStyle name="Total 2 2 4 5 3 7" xfId="29366" xr:uid="{00000000-0005-0000-0000-0000788B0000}"/>
    <cellStyle name="Total 2 2 4 5 3 8" xfId="33416" xr:uid="{00000000-0005-0000-0000-0000798B0000}"/>
    <cellStyle name="Total 2 2 4 5 3 9" xfId="37091" xr:uid="{00000000-0005-0000-0000-00007A8B0000}"/>
    <cellStyle name="Total 2 2 4 5 4" xfId="4545" xr:uid="{00000000-0005-0000-0000-00007B8B0000}"/>
    <cellStyle name="Total 2 2 4 5 4 2" xfId="8429" xr:uid="{00000000-0005-0000-0000-00007C8B0000}"/>
    <cellStyle name="Total 2 2 4 5 4 3" xfId="13699" xr:uid="{00000000-0005-0000-0000-00007D8B0000}"/>
    <cellStyle name="Total 2 2 4 5 4 4" xfId="20697" xr:uid="{00000000-0005-0000-0000-00007E8B0000}"/>
    <cellStyle name="Total 2 2 4 5 4 5" xfId="27564" xr:uid="{00000000-0005-0000-0000-00007F8B0000}"/>
    <cellStyle name="Total 2 2 4 5 4 6" xfId="26715" xr:uid="{00000000-0005-0000-0000-0000808B0000}"/>
    <cellStyle name="Total 2 2 4 5 4 7" xfId="26844" xr:uid="{00000000-0005-0000-0000-0000818B0000}"/>
    <cellStyle name="Total 2 2 4 5 4 8" xfId="32245" xr:uid="{00000000-0005-0000-0000-0000828B0000}"/>
    <cellStyle name="Total 2 2 4 5 4 9" xfId="35920" xr:uid="{00000000-0005-0000-0000-0000838B0000}"/>
    <cellStyle name="Total 2 2 4 5 5" xfId="4799" xr:uid="{00000000-0005-0000-0000-0000848B0000}"/>
    <cellStyle name="Total 2 2 4 5 5 2" xfId="8430" xr:uid="{00000000-0005-0000-0000-0000858B0000}"/>
    <cellStyle name="Total 2 2 4 5 5 3" xfId="13953" xr:uid="{00000000-0005-0000-0000-0000868B0000}"/>
    <cellStyle name="Total 2 2 4 5 5 4" xfId="20951" xr:uid="{00000000-0005-0000-0000-0000878B0000}"/>
    <cellStyle name="Total 2 2 4 5 5 5" xfId="27439" xr:uid="{00000000-0005-0000-0000-0000888B0000}"/>
    <cellStyle name="Total 2 2 4 5 5 6" xfId="19738" xr:uid="{00000000-0005-0000-0000-0000898B0000}"/>
    <cellStyle name="Total 2 2 4 5 5 7" xfId="24989" xr:uid="{00000000-0005-0000-0000-00008A8B0000}"/>
    <cellStyle name="Total 2 2 4 5 5 8" xfId="29692" xr:uid="{00000000-0005-0000-0000-00008B8B0000}"/>
    <cellStyle name="Total 2 2 4 5 5 9" xfId="31593" xr:uid="{00000000-0005-0000-0000-00008C8B0000}"/>
    <cellStyle name="Total 2 2 4 5 6" xfId="5045" xr:uid="{00000000-0005-0000-0000-00008D8B0000}"/>
    <cellStyle name="Total 2 2 4 5 6 2" xfId="8431" xr:uid="{00000000-0005-0000-0000-00008E8B0000}"/>
    <cellStyle name="Total 2 2 4 5 6 3" xfId="14199" xr:uid="{00000000-0005-0000-0000-00008F8B0000}"/>
    <cellStyle name="Total 2 2 4 5 6 4" xfId="21197" xr:uid="{00000000-0005-0000-0000-0000908B0000}"/>
    <cellStyle name="Total 2 2 4 5 6 5" xfId="24275" xr:uid="{00000000-0005-0000-0000-0000918B0000}"/>
    <cellStyle name="Total 2 2 4 5 6 6" xfId="9382" xr:uid="{00000000-0005-0000-0000-0000928B0000}"/>
    <cellStyle name="Total 2 2 4 5 6 7" xfId="32091" xr:uid="{00000000-0005-0000-0000-0000938B0000}"/>
    <cellStyle name="Total 2 2 4 5 6 8" xfId="35769" xr:uid="{00000000-0005-0000-0000-0000948B0000}"/>
    <cellStyle name="Total 2 2 4 5 6 9" xfId="38680" xr:uid="{00000000-0005-0000-0000-0000958B0000}"/>
    <cellStyle name="Total 2 2 4 5 7" xfId="8426" xr:uid="{00000000-0005-0000-0000-0000968B0000}"/>
    <cellStyle name="Total 2 2 4 5 8" xfId="11579" xr:uid="{00000000-0005-0000-0000-0000978B0000}"/>
    <cellStyle name="Total 2 2 4 5 9" xfId="18582" xr:uid="{00000000-0005-0000-0000-0000988B0000}"/>
    <cellStyle name="Total 2 2 4 6" xfId="2627" xr:uid="{00000000-0005-0000-0000-0000998B0000}"/>
    <cellStyle name="Total 2 2 4 6 2" xfId="8432" xr:uid="{00000000-0005-0000-0000-00009A8B0000}"/>
    <cellStyle name="Total 2 2 4 6 3" xfId="11781" xr:uid="{00000000-0005-0000-0000-00009B8B0000}"/>
    <cellStyle name="Total 2 2 4 6 4" xfId="18784" xr:uid="{00000000-0005-0000-0000-00009C8B0000}"/>
    <cellStyle name="Total 2 2 4 6 5" xfId="17867" xr:uid="{00000000-0005-0000-0000-00009D8B0000}"/>
    <cellStyle name="Total 2 2 4 6 6" xfId="29118" xr:uid="{00000000-0005-0000-0000-00009E8B0000}"/>
    <cellStyle name="Total 2 2 4 6 7" xfId="17388" xr:uid="{00000000-0005-0000-0000-00009F8B0000}"/>
    <cellStyle name="Total 2 2 4 6 8" xfId="31089" xr:uid="{00000000-0005-0000-0000-0000A08B0000}"/>
    <cellStyle name="Total 2 2 4 6 9" xfId="34974" xr:uid="{00000000-0005-0000-0000-0000A18B0000}"/>
    <cellStyle name="Total 2 2 4 7" xfId="3195" xr:uid="{00000000-0005-0000-0000-0000A28B0000}"/>
    <cellStyle name="Total 2 2 4 7 2" xfId="8433" xr:uid="{00000000-0005-0000-0000-0000A38B0000}"/>
    <cellStyle name="Total 2 2 4 7 3" xfId="12349" xr:uid="{00000000-0005-0000-0000-0000A48B0000}"/>
    <cellStyle name="Total 2 2 4 7 4" xfId="19352" xr:uid="{00000000-0005-0000-0000-0000A58B0000}"/>
    <cellStyle name="Total 2 2 4 7 5" xfId="28229" xr:uid="{00000000-0005-0000-0000-0000A68B0000}"/>
    <cellStyle name="Total 2 2 4 7 6" xfId="24543" xr:uid="{00000000-0005-0000-0000-0000A78B0000}"/>
    <cellStyle name="Total 2 2 4 7 7" xfId="29743" xr:uid="{00000000-0005-0000-0000-0000A88B0000}"/>
    <cellStyle name="Total 2 2 4 7 8" xfId="33720" xr:uid="{00000000-0005-0000-0000-0000A98B0000}"/>
    <cellStyle name="Total 2 2 4 7 9" xfId="37282" xr:uid="{00000000-0005-0000-0000-0000AA8B0000}"/>
    <cellStyle name="Total 2 2 4 8" xfId="2970" xr:uid="{00000000-0005-0000-0000-0000AB8B0000}"/>
    <cellStyle name="Total 2 2 4 8 2" xfId="8434" xr:uid="{00000000-0005-0000-0000-0000AC8B0000}"/>
    <cellStyle name="Total 2 2 4 8 3" xfId="12124" xr:uid="{00000000-0005-0000-0000-0000AD8B0000}"/>
    <cellStyle name="Total 2 2 4 8 4" xfId="19127" xr:uid="{00000000-0005-0000-0000-0000AE8B0000}"/>
    <cellStyle name="Total 2 2 4 8 5" xfId="17303" xr:uid="{00000000-0005-0000-0000-0000AF8B0000}"/>
    <cellStyle name="Total 2 2 4 8 6" xfId="28498" xr:uid="{00000000-0005-0000-0000-0000B08B0000}"/>
    <cellStyle name="Total 2 2 4 8 7" xfId="28525" xr:uid="{00000000-0005-0000-0000-0000B18B0000}"/>
    <cellStyle name="Total 2 2 4 8 8" xfId="29659" xr:uid="{00000000-0005-0000-0000-0000B28B0000}"/>
    <cellStyle name="Total 2 2 4 8 9" xfId="19599" xr:uid="{00000000-0005-0000-0000-0000B38B0000}"/>
    <cellStyle name="Total 2 2 4 9" xfId="3803" xr:uid="{00000000-0005-0000-0000-0000B48B0000}"/>
    <cellStyle name="Total 2 2 4 9 2" xfId="8435" xr:uid="{00000000-0005-0000-0000-0000B58B0000}"/>
    <cellStyle name="Total 2 2 4 9 3" xfId="12957" xr:uid="{00000000-0005-0000-0000-0000B68B0000}"/>
    <cellStyle name="Total 2 2 4 9 4" xfId="19956" xr:uid="{00000000-0005-0000-0000-0000B78B0000}"/>
    <cellStyle name="Total 2 2 4 9 5" xfId="23146" xr:uid="{00000000-0005-0000-0000-0000B88B0000}"/>
    <cellStyle name="Total 2 2 4 9 6" xfId="17702" xr:uid="{00000000-0005-0000-0000-0000B98B0000}"/>
    <cellStyle name="Total 2 2 4 9 7" xfId="17895" xr:uid="{00000000-0005-0000-0000-0000BA8B0000}"/>
    <cellStyle name="Total 2 2 4 9 8" xfId="25541" xr:uid="{00000000-0005-0000-0000-0000BB8B0000}"/>
    <cellStyle name="Total 2 2 4 9 9" xfId="34835" xr:uid="{00000000-0005-0000-0000-0000BC8B0000}"/>
    <cellStyle name="Total 2 2 5" xfId="2305" xr:uid="{00000000-0005-0000-0000-0000BD8B0000}"/>
    <cellStyle name="Total 2 2 5 10" xfId="24604" xr:uid="{00000000-0005-0000-0000-0000BE8B0000}"/>
    <cellStyle name="Total 2 2 5 11" xfId="17104" xr:uid="{00000000-0005-0000-0000-0000BF8B0000}"/>
    <cellStyle name="Total 2 2 5 12" xfId="25678" xr:uid="{00000000-0005-0000-0000-0000C08B0000}"/>
    <cellStyle name="Total 2 2 5 13" xfId="17204" xr:uid="{00000000-0005-0000-0000-0000C18B0000}"/>
    <cellStyle name="Total 2 2 5 14" xfId="31437" xr:uid="{00000000-0005-0000-0000-0000C28B0000}"/>
    <cellStyle name="Total 2 2 5 2" xfId="2705" xr:uid="{00000000-0005-0000-0000-0000C38B0000}"/>
    <cellStyle name="Total 2 2 5 2 2" xfId="8437" xr:uid="{00000000-0005-0000-0000-0000C48B0000}"/>
    <cellStyle name="Total 2 2 5 2 3" xfId="11859" xr:uid="{00000000-0005-0000-0000-0000C58B0000}"/>
    <cellStyle name="Total 2 2 5 2 4" xfId="18862" xr:uid="{00000000-0005-0000-0000-0000C68B0000}"/>
    <cellStyle name="Total 2 2 5 2 5" xfId="24624" xr:uid="{00000000-0005-0000-0000-0000C78B0000}"/>
    <cellStyle name="Total 2 2 5 2 6" xfId="25388" xr:uid="{00000000-0005-0000-0000-0000C88B0000}"/>
    <cellStyle name="Total 2 2 5 2 7" xfId="28987" xr:uid="{00000000-0005-0000-0000-0000C98B0000}"/>
    <cellStyle name="Total 2 2 5 2 8" xfId="17314" xr:uid="{00000000-0005-0000-0000-0000CA8B0000}"/>
    <cellStyle name="Total 2 2 5 2 9" xfId="34980" xr:uid="{00000000-0005-0000-0000-0000CB8B0000}"/>
    <cellStyle name="Total 2 2 5 3" xfId="3987" xr:uid="{00000000-0005-0000-0000-0000CC8B0000}"/>
    <cellStyle name="Total 2 2 5 3 2" xfId="8438" xr:uid="{00000000-0005-0000-0000-0000CD8B0000}"/>
    <cellStyle name="Total 2 2 5 3 3" xfId="13141" xr:uid="{00000000-0005-0000-0000-0000CE8B0000}"/>
    <cellStyle name="Total 2 2 5 3 4" xfId="20139" xr:uid="{00000000-0005-0000-0000-0000CF8B0000}"/>
    <cellStyle name="Total 2 2 5 3 5" xfId="27837" xr:uid="{00000000-0005-0000-0000-0000D08B0000}"/>
    <cellStyle name="Total 2 2 5 3 6" xfId="22944" xr:uid="{00000000-0005-0000-0000-0000D18B0000}"/>
    <cellStyle name="Total 2 2 5 3 7" xfId="9562" xr:uid="{00000000-0005-0000-0000-0000D28B0000}"/>
    <cellStyle name="Total 2 2 5 3 8" xfId="31673" xr:uid="{00000000-0005-0000-0000-0000D38B0000}"/>
    <cellStyle name="Total 2 2 5 3 9" xfId="35353" xr:uid="{00000000-0005-0000-0000-0000D48B0000}"/>
    <cellStyle name="Total 2 2 5 4" xfId="4425" xr:uid="{00000000-0005-0000-0000-0000D58B0000}"/>
    <cellStyle name="Total 2 2 5 4 2" xfId="8439" xr:uid="{00000000-0005-0000-0000-0000D68B0000}"/>
    <cellStyle name="Total 2 2 5 4 3" xfId="13579" xr:uid="{00000000-0005-0000-0000-0000D78B0000}"/>
    <cellStyle name="Total 2 2 5 4 4" xfId="20577" xr:uid="{00000000-0005-0000-0000-0000D88B0000}"/>
    <cellStyle name="Total 2 2 5 4 5" xfId="24019" xr:uid="{00000000-0005-0000-0000-0000D98B0000}"/>
    <cellStyle name="Total 2 2 5 4 6" xfId="28157" xr:uid="{00000000-0005-0000-0000-0000DA8B0000}"/>
    <cellStyle name="Total 2 2 5 4 7" xfId="25579" xr:uid="{00000000-0005-0000-0000-0000DB8B0000}"/>
    <cellStyle name="Total 2 2 5 4 8" xfId="19582" xr:uid="{00000000-0005-0000-0000-0000DC8B0000}"/>
    <cellStyle name="Total 2 2 5 4 9" xfId="25814" xr:uid="{00000000-0005-0000-0000-0000DD8B0000}"/>
    <cellStyle name="Total 2 2 5 5" xfId="4679" xr:uid="{00000000-0005-0000-0000-0000DE8B0000}"/>
    <cellStyle name="Total 2 2 5 5 2" xfId="8440" xr:uid="{00000000-0005-0000-0000-0000DF8B0000}"/>
    <cellStyle name="Total 2 2 5 5 3" xfId="13833" xr:uid="{00000000-0005-0000-0000-0000E08B0000}"/>
    <cellStyle name="Total 2 2 5 5 4" xfId="20831" xr:uid="{00000000-0005-0000-0000-0000E18B0000}"/>
    <cellStyle name="Total 2 2 5 5 5" xfId="9342" xr:uid="{00000000-0005-0000-0000-0000E28B0000}"/>
    <cellStyle name="Total 2 2 5 5 6" xfId="9543" xr:uid="{00000000-0005-0000-0000-0000E38B0000}"/>
    <cellStyle name="Total 2 2 5 5 7" xfId="25987" xr:uid="{00000000-0005-0000-0000-0000E48B0000}"/>
    <cellStyle name="Total 2 2 5 5 8" xfId="23171" xr:uid="{00000000-0005-0000-0000-0000E58B0000}"/>
    <cellStyle name="Total 2 2 5 5 9" xfId="33703" xr:uid="{00000000-0005-0000-0000-0000E68B0000}"/>
    <cellStyle name="Total 2 2 5 6" xfId="4925" xr:uid="{00000000-0005-0000-0000-0000E78B0000}"/>
    <cellStyle name="Total 2 2 5 6 2" xfId="8441" xr:uid="{00000000-0005-0000-0000-0000E88B0000}"/>
    <cellStyle name="Total 2 2 5 6 3" xfId="14079" xr:uid="{00000000-0005-0000-0000-0000E98B0000}"/>
    <cellStyle name="Total 2 2 5 6 4" xfId="21077" xr:uid="{00000000-0005-0000-0000-0000EA8B0000}"/>
    <cellStyle name="Total 2 2 5 6 5" xfId="27375" xr:uid="{00000000-0005-0000-0000-0000EB8B0000}"/>
    <cellStyle name="Total 2 2 5 6 6" xfId="9732" xr:uid="{00000000-0005-0000-0000-0000EC8B0000}"/>
    <cellStyle name="Total 2 2 5 6 7" xfId="31971" xr:uid="{00000000-0005-0000-0000-0000ED8B0000}"/>
    <cellStyle name="Total 2 2 5 6 8" xfId="35649" xr:uid="{00000000-0005-0000-0000-0000EE8B0000}"/>
    <cellStyle name="Total 2 2 5 6 9" xfId="38560" xr:uid="{00000000-0005-0000-0000-0000EF8B0000}"/>
    <cellStyle name="Total 2 2 5 7" xfId="8436" xr:uid="{00000000-0005-0000-0000-0000F08B0000}"/>
    <cellStyle name="Total 2 2 5 8" xfId="11459" xr:uid="{00000000-0005-0000-0000-0000F18B0000}"/>
    <cellStyle name="Total 2 2 5 9" xfId="18462" xr:uid="{00000000-0005-0000-0000-0000F28B0000}"/>
    <cellStyle name="Total 2 2 6" xfId="1687" xr:uid="{00000000-0005-0000-0000-0000F38B0000}"/>
    <cellStyle name="Total 2 2 6 10" xfId="28657" xr:uid="{00000000-0005-0000-0000-0000F48B0000}"/>
    <cellStyle name="Total 2 2 6 11" xfId="17906" xr:uid="{00000000-0005-0000-0000-0000F58B0000}"/>
    <cellStyle name="Total 2 2 6 12" xfId="29032" xr:uid="{00000000-0005-0000-0000-0000F68B0000}"/>
    <cellStyle name="Total 2 2 6 13" xfId="25110" xr:uid="{00000000-0005-0000-0000-0000F78B0000}"/>
    <cellStyle name="Total 2 2 6 14" xfId="35072" xr:uid="{00000000-0005-0000-0000-0000F88B0000}"/>
    <cellStyle name="Total 2 2 6 2" xfId="2512" xr:uid="{00000000-0005-0000-0000-0000F98B0000}"/>
    <cellStyle name="Total 2 2 6 2 2" xfId="8443" xr:uid="{00000000-0005-0000-0000-0000FA8B0000}"/>
    <cellStyle name="Total 2 2 6 2 3" xfId="11666" xr:uid="{00000000-0005-0000-0000-0000FB8B0000}"/>
    <cellStyle name="Total 2 2 6 2 4" xfId="18669" xr:uid="{00000000-0005-0000-0000-0000FC8B0000}"/>
    <cellStyle name="Total 2 2 6 2 5" xfId="23177" xr:uid="{00000000-0005-0000-0000-0000FD8B0000}"/>
    <cellStyle name="Total 2 2 6 2 6" xfId="22660" xr:uid="{00000000-0005-0000-0000-0000FE8B0000}"/>
    <cellStyle name="Total 2 2 6 2 7" xfId="26509" xr:uid="{00000000-0005-0000-0000-0000FF8B0000}"/>
    <cellStyle name="Total 2 2 6 2 8" xfId="28522" xr:uid="{00000000-0005-0000-0000-0000008C0000}"/>
    <cellStyle name="Total 2 2 6 2 9" xfId="33621" xr:uid="{00000000-0005-0000-0000-0000018C0000}"/>
    <cellStyle name="Total 2 2 6 3" xfId="3664" xr:uid="{00000000-0005-0000-0000-0000028C0000}"/>
    <cellStyle name="Total 2 2 6 3 2" xfId="8444" xr:uid="{00000000-0005-0000-0000-0000038C0000}"/>
    <cellStyle name="Total 2 2 6 3 3" xfId="12818" xr:uid="{00000000-0005-0000-0000-0000048C0000}"/>
    <cellStyle name="Total 2 2 6 3 4" xfId="19817" xr:uid="{00000000-0005-0000-0000-0000058C0000}"/>
    <cellStyle name="Total 2 2 6 3 5" xfId="27997" xr:uid="{00000000-0005-0000-0000-0000068C0000}"/>
    <cellStyle name="Total 2 2 6 3 6" xfId="19636" xr:uid="{00000000-0005-0000-0000-0000078C0000}"/>
    <cellStyle name="Total 2 2 6 3 7" xfId="29558" xr:uid="{00000000-0005-0000-0000-0000088C0000}"/>
    <cellStyle name="Total 2 2 6 3 8" xfId="31625" xr:uid="{00000000-0005-0000-0000-0000098C0000}"/>
    <cellStyle name="Total 2 2 6 3 9" xfId="35307" xr:uid="{00000000-0005-0000-0000-00000A8C0000}"/>
    <cellStyle name="Total 2 2 6 4" xfId="4171" xr:uid="{00000000-0005-0000-0000-00000B8C0000}"/>
    <cellStyle name="Total 2 2 6 4 2" xfId="8445" xr:uid="{00000000-0005-0000-0000-00000C8C0000}"/>
    <cellStyle name="Total 2 2 6 4 3" xfId="13325" xr:uid="{00000000-0005-0000-0000-00000D8C0000}"/>
    <cellStyle name="Total 2 2 6 4 4" xfId="20323" xr:uid="{00000000-0005-0000-0000-00000E8C0000}"/>
    <cellStyle name="Total 2 2 6 4 5" xfId="17939" xr:uid="{00000000-0005-0000-0000-00000F8C0000}"/>
    <cellStyle name="Total 2 2 6 4 6" xfId="18032" xr:uid="{00000000-0005-0000-0000-0000108C0000}"/>
    <cellStyle name="Total 2 2 6 4 7" xfId="25879" xr:uid="{00000000-0005-0000-0000-0000118C0000}"/>
    <cellStyle name="Total 2 2 6 4 8" xfId="33384" xr:uid="{00000000-0005-0000-0000-0000128C0000}"/>
    <cellStyle name="Total 2 2 6 4 9" xfId="37059" xr:uid="{00000000-0005-0000-0000-0000138C0000}"/>
    <cellStyle name="Total 2 2 6 5" xfId="3835" xr:uid="{00000000-0005-0000-0000-0000148C0000}"/>
    <cellStyle name="Total 2 2 6 5 2" xfId="8446" xr:uid="{00000000-0005-0000-0000-0000158C0000}"/>
    <cellStyle name="Total 2 2 6 5 3" xfId="12989" xr:uid="{00000000-0005-0000-0000-0000168C0000}"/>
    <cellStyle name="Total 2 2 6 5 4" xfId="19988" xr:uid="{00000000-0005-0000-0000-0000178C0000}"/>
    <cellStyle name="Total 2 2 6 5 5" xfId="19625" xr:uid="{00000000-0005-0000-0000-0000188C0000}"/>
    <cellStyle name="Total 2 2 6 5 6" xfId="19452" xr:uid="{00000000-0005-0000-0000-0000198C0000}"/>
    <cellStyle name="Total 2 2 6 5 7" xfId="25887" xr:uid="{00000000-0005-0000-0000-00001A8C0000}"/>
    <cellStyle name="Total 2 2 6 5 8" xfId="25721" xr:uid="{00000000-0005-0000-0000-00001B8C0000}"/>
    <cellStyle name="Total 2 2 6 5 9" xfId="29735" xr:uid="{00000000-0005-0000-0000-00001C8C0000}"/>
    <cellStyle name="Total 2 2 6 6" xfId="3007" xr:uid="{00000000-0005-0000-0000-00001D8C0000}"/>
    <cellStyle name="Total 2 2 6 6 2" xfId="8447" xr:uid="{00000000-0005-0000-0000-00001E8C0000}"/>
    <cellStyle name="Total 2 2 6 6 3" xfId="12161" xr:uid="{00000000-0005-0000-0000-00001F8C0000}"/>
    <cellStyle name="Total 2 2 6 6 4" xfId="19164" xr:uid="{00000000-0005-0000-0000-0000208C0000}"/>
    <cellStyle name="Total 2 2 6 6 5" xfId="24692" xr:uid="{00000000-0005-0000-0000-0000218C0000}"/>
    <cellStyle name="Total 2 2 6 6 6" xfId="19638" xr:uid="{00000000-0005-0000-0000-0000228C0000}"/>
    <cellStyle name="Total 2 2 6 6 7" xfId="29831" xr:uid="{00000000-0005-0000-0000-0000238C0000}"/>
    <cellStyle name="Total 2 2 6 6 8" xfId="31564" xr:uid="{00000000-0005-0000-0000-0000248C0000}"/>
    <cellStyle name="Total 2 2 6 6 9" xfId="35274" xr:uid="{00000000-0005-0000-0000-0000258C0000}"/>
    <cellStyle name="Total 2 2 6 7" xfId="8442" xr:uid="{00000000-0005-0000-0000-0000268C0000}"/>
    <cellStyle name="Total 2 2 6 8" xfId="10841" xr:uid="{00000000-0005-0000-0000-0000278C0000}"/>
    <cellStyle name="Total 2 2 6 9" xfId="9731" xr:uid="{00000000-0005-0000-0000-0000288C0000}"/>
    <cellStyle name="Total 2 2 7" xfId="2294" xr:uid="{00000000-0005-0000-0000-0000298C0000}"/>
    <cellStyle name="Total 2 2 7 10" xfId="21290" xr:uid="{00000000-0005-0000-0000-00002A8C0000}"/>
    <cellStyle name="Total 2 2 7 11" xfId="26121" xr:uid="{00000000-0005-0000-0000-00002B8C0000}"/>
    <cellStyle name="Total 2 2 7 12" xfId="26515" xr:uid="{00000000-0005-0000-0000-00002C8C0000}"/>
    <cellStyle name="Total 2 2 7 13" xfId="34158" xr:uid="{00000000-0005-0000-0000-00002D8C0000}"/>
    <cellStyle name="Total 2 2 7 14" xfId="37720" xr:uid="{00000000-0005-0000-0000-00002E8C0000}"/>
    <cellStyle name="Total 2 2 7 2" xfId="2694" xr:uid="{00000000-0005-0000-0000-00002F8C0000}"/>
    <cellStyle name="Total 2 2 7 2 2" xfId="8449" xr:uid="{00000000-0005-0000-0000-0000308C0000}"/>
    <cellStyle name="Total 2 2 7 2 3" xfId="11848" xr:uid="{00000000-0005-0000-0000-0000318C0000}"/>
    <cellStyle name="Total 2 2 7 2 4" xfId="18851" xr:uid="{00000000-0005-0000-0000-0000328C0000}"/>
    <cellStyle name="Total 2 2 7 2 5" xfId="24211" xr:uid="{00000000-0005-0000-0000-0000338C0000}"/>
    <cellStyle name="Total 2 2 7 2 6" xfId="26306" xr:uid="{00000000-0005-0000-0000-0000348C0000}"/>
    <cellStyle name="Total 2 2 7 2 7" xfId="19361" xr:uid="{00000000-0005-0000-0000-0000358C0000}"/>
    <cellStyle name="Total 2 2 7 2 8" xfId="28707" xr:uid="{00000000-0005-0000-0000-0000368C0000}"/>
    <cellStyle name="Total 2 2 7 2 9" xfId="34825" xr:uid="{00000000-0005-0000-0000-0000378C0000}"/>
    <cellStyle name="Total 2 2 7 3" xfId="3976" xr:uid="{00000000-0005-0000-0000-0000388C0000}"/>
    <cellStyle name="Total 2 2 7 3 2" xfId="8450" xr:uid="{00000000-0005-0000-0000-0000398C0000}"/>
    <cellStyle name="Total 2 2 7 3 3" xfId="13130" xr:uid="{00000000-0005-0000-0000-00003A8C0000}"/>
    <cellStyle name="Total 2 2 7 3 4" xfId="20128" xr:uid="{00000000-0005-0000-0000-00003B8C0000}"/>
    <cellStyle name="Total 2 2 7 3 5" xfId="18246" xr:uid="{00000000-0005-0000-0000-00003C8C0000}"/>
    <cellStyle name="Total 2 2 7 3 6" xfId="28918" xr:uid="{00000000-0005-0000-0000-00003D8C0000}"/>
    <cellStyle name="Total 2 2 7 3 7" xfId="18071" xr:uid="{00000000-0005-0000-0000-00003E8C0000}"/>
    <cellStyle name="Total 2 2 7 3 8" xfId="31838" xr:uid="{00000000-0005-0000-0000-00003F8C0000}"/>
    <cellStyle name="Total 2 2 7 3 9" xfId="35492" xr:uid="{00000000-0005-0000-0000-0000408C0000}"/>
    <cellStyle name="Total 2 2 7 4" xfId="4414" xr:uid="{00000000-0005-0000-0000-0000418C0000}"/>
    <cellStyle name="Total 2 2 7 4 2" xfId="8451" xr:uid="{00000000-0005-0000-0000-0000428C0000}"/>
    <cellStyle name="Total 2 2 7 4 3" xfId="13568" xr:uid="{00000000-0005-0000-0000-0000438C0000}"/>
    <cellStyle name="Total 2 2 7 4 4" xfId="20566" xr:uid="{00000000-0005-0000-0000-0000448C0000}"/>
    <cellStyle name="Total 2 2 7 4 5" xfId="22757" xr:uid="{00000000-0005-0000-0000-0000458C0000}"/>
    <cellStyle name="Total 2 2 7 4 6" xfId="25027" xr:uid="{00000000-0005-0000-0000-0000468C0000}"/>
    <cellStyle name="Total 2 2 7 4 7" xfId="22613" xr:uid="{00000000-0005-0000-0000-0000478C0000}"/>
    <cellStyle name="Total 2 2 7 4 8" xfId="22623" xr:uid="{00000000-0005-0000-0000-0000488C0000}"/>
    <cellStyle name="Total 2 2 7 4 9" xfId="31250" xr:uid="{00000000-0005-0000-0000-0000498C0000}"/>
    <cellStyle name="Total 2 2 7 5" xfId="4668" xr:uid="{00000000-0005-0000-0000-00004A8C0000}"/>
    <cellStyle name="Total 2 2 7 5 2" xfId="8452" xr:uid="{00000000-0005-0000-0000-00004B8C0000}"/>
    <cellStyle name="Total 2 2 7 5 3" xfId="13822" xr:uid="{00000000-0005-0000-0000-00004C8C0000}"/>
    <cellStyle name="Total 2 2 7 5 4" xfId="20820" xr:uid="{00000000-0005-0000-0000-00004D8C0000}"/>
    <cellStyle name="Total 2 2 7 5 5" xfId="17013" xr:uid="{00000000-0005-0000-0000-00004E8C0000}"/>
    <cellStyle name="Total 2 2 7 5 6" xfId="24448" xr:uid="{00000000-0005-0000-0000-00004F8C0000}"/>
    <cellStyle name="Total 2 2 7 5 7" xfId="23102" xr:uid="{00000000-0005-0000-0000-0000508C0000}"/>
    <cellStyle name="Total 2 2 7 5 8" xfId="31182" xr:uid="{00000000-0005-0000-0000-0000518C0000}"/>
    <cellStyle name="Total 2 2 7 5 9" xfId="35055" xr:uid="{00000000-0005-0000-0000-0000528C0000}"/>
    <cellStyle name="Total 2 2 7 6" xfId="4914" xr:uid="{00000000-0005-0000-0000-0000538C0000}"/>
    <cellStyle name="Total 2 2 7 6 2" xfId="8453" xr:uid="{00000000-0005-0000-0000-0000548C0000}"/>
    <cellStyle name="Total 2 2 7 6 3" xfId="14068" xr:uid="{00000000-0005-0000-0000-0000558C0000}"/>
    <cellStyle name="Total 2 2 7 6 4" xfId="21066" xr:uid="{00000000-0005-0000-0000-0000568C0000}"/>
    <cellStyle name="Total 2 2 7 6 5" xfId="27382" xr:uid="{00000000-0005-0000-0000-0000578C0000}"/>
    <cellStyle name="Total 2 2 7 6 6" xfId="24192" xr:uid="{00000000-0005-0000-0000-0000588C0000}"/>
    <cellStyle name="Total 2 2 7 6 7" xfId="31960" xr:uid="{00000000-0005-0000-0000-0000598C0000}"/>
    <cellStyle name="Total 2 2 7 6 8" xfId="35638" xr:uid="{00000000-0005-0000-0000-00005A8C0000}"/>
    <cellStyle name="Total 2 2 7 6 9" xfId="38549" xr:uid="{00000000-0005-0000-0000-00005B8C0000}"/>
    <cellStyle name="Total 2 2 7 7" xfId="8448" xr:uid="{00000000-0005-0000-0000-00005C8C0000}"/>
    <cellStyle name="Total 2 2 7 8" xfId="11448" xr:uid="{00000000-0005-0000-0000-00005D8C0000}"/>
    <cellStyle name="Total 2 2 7 9" xfId="18451" xr:uid="{00000000-0005-0000-0000-00005E8C0000}"/>
    <cellStyle name="Total 2 2 8" xfId="1809" xr:uid="{00000000-0005-0000-0000-00005F8C0000}"/>
    <cellStyle name="Total 2 2 8 10" xfId="10165" xr:uid="{00000000-0005-0000-0000-0000608C0000}"/>
    <cellStyle name="Total 2 2 8 11" xfId="24579" xr:uid="{00000000-0005-0000-0000-0000618C0000}"/>
    <cellStyle name="Total 2 2 8 12" xfId="10699" xr:uid="{00000000-0005-0000-0000-0000628C0000}"/>
    <cellStyle name="Total 2 2 8 13" xfId="31394" xr:uid="{00000000-0005-0000-0000-0000638C0000}"/>
    <cellStyle name="Total 2 2 8 14" xfId="35142" xr:uid="{00000000-0005-0000-0000-0000648C0000}"/>
    <cellStyle name="Total 2 2 8 2" xfId="2553" xr:uid="{00000000-0005-0000-0000-0000658C0000}"/>
    <cellStyle name="Total 2 2 8 2 2" xfId="8455" xr:uid="{00000000-0005-0000-0000-0000668C0000}"/>
    <cellStyle name="Total 2 2 8 2 3" xfId="11707" xr:uid="{00000000-0005-0000-0000-0000678C0000}"/>
    <cellStyle name="Total 2 2 8 2 4" xfId="18710" xr:uid="{00000000-0005-0000-0000-0000688C0000}"/>
    <cellStyle name="Total 2 2 8 2 5" xfId="23202" xr:uid="{00000000-0005-0000-0000-0000698C0000}"/>
    <cellStyle name="Total 2 2 8 2 6" xfId="23294" xr:uid="{00000000-0005-0000-0000-00006A8C0000}"/>
    <cellStyle name="Total 2 2 8 2 7" xfId="23193" xr:uid="{00000000-0005-0000-0000-00006B8C0000}"/>
    <cellStyle name="Total 2 2 8 2 8" xfId="19622" xr:uid="{00000000-0005-0000-0000-00006C8C0000}"/>
    <cellStyle name="Total 2 2 8 2 9" xfId="30900" xr:uid="{00000000-0005-0000-0000-00006D8C0000}"/>
    <cellStyle name="Total 2 2 8 3" xfId="3727" xr:uid="{00000000-0005-0000-0000-00006E8C0000}"/>
    <cellStyle name="Total 2 2 8 3 2" xfId="8456" xr:uid="{00000000-0005-0000-0000-00006F8C0000}"/>
    <cellStyle name="Total 2 2 8 3 3" xfId="12881" xr:uid="{00000000-0005-0000-0000-0000708C0000}"/>
    <cellStyle name="Total 2 2 8 3 4" xfId="19880" xr:uid="{00000000-0005-0000-0000-0000718C0000}"/>
    <cellStyle name="Total 2 2 8 3 5" xfId="17098" xr:uid="{00000000-0005-0000-0000-0000728C0000}"/>
    <cellStyle name="Total 2 2 8 3 6" xfId="29185" xr:uid="{00000000-0005-0000-0000-0000738C0000}"/>
    <cellStyle name="Total 2 2 8 3 7" xfId="19655" xr:uid="{00000000-0005-0000-0000-0000748C0000}"/>
    <cellStyle name="Total 2 2 8 3 8" xfId="24593" xr:uid="{00000000-0005-0000-0000-0000758C0000}"/>
    <cellStyle name="Total 2 2 8 3 9" xfId="33659" xr:uid="{00000000-0005-0000-0000-0000768C0000}"/>
    <cellStyle name="Total 2 2 8 4" xfId="4231" xr:uid="{00000000-0005-0000-0000-0000778C0000}"/>
    <cellStyle name="Total 2 2 8 4 2" xfId="8457" xr:uid="{00000000-0005-0000-0000-0000788C0000}"/>
    <cellStyle name="Total 2 2 8 4 3" xfId="13385" xr:uid="{00000000-0005-0000-0000-0000798C0000}"/>
    <cellStyle name="Total 2 2 8 4 4" xfId="20383" xr:uid="{00000000-0005-0000-0000-00007A8C0000}"/>
    <cellStyle name="Total 2 2 8 4 5" xfId="21379" xr:uid="{00000000-0005-0000-0000-00007B8C0000}"/>
    <cellStyle name="Total 2 2 8 4 6" xfId="25046" xr:uid="{00000000-0005-0000-0000-00007C8C0000}"/>
    <cellStyle name="Total 2 2 8 4 7" xfId="25999" xr:uid="{00000000-0005-0000-0000-00007D8C0000}"/>
    <cellStyle name="Total 2 2 8 4 8" xfId="30944" xr:uid="{00000000-0005-0000-0000-00007E8C0000}"/>
    <cellStyle name="Total 2 2 8 4 9" xfId="34867" xr:uid="{00000000-0005-0000-0000-00007F8C0000}"/>
    <cellStyle name="Total 2 2 8 5" xfId="4195" xr:uid="{00000000-0005-0000-0000-0000808C0000}"/>
    <cellStyle name="Total 2 2 8 5 2" xfId="8458" xr:uid="{00000000-0005-0000-0000-0000818C0000}"/>
    <cellStyle name="Total 2 2 8 5 3" xfId="13349" xr:uid="{00000000-0005-0000-0000-0000828C0000}"/>
    <cellStyle name="Total 2 2 8 5 4" xfId="20347" xr:uid="{00000000-0005-0000-0000-0000838C0000}"/>
    <cellStyle name="Total 2 2 8 5 5" xfId="27735" xr:uid="{00000000-0005-0000-0000-0000848C0000}"/>
    <cellStyle name="Total 2 2 8 5 6" xfId="28576" xr:uid="{00000000-0005-0000-0000-0000858C0000}"/>
    <cellStyle name="Total 2 2 8 5 7" xfId="27270" xr:uid="{00000000-0005-0000-0000-0000868C0000}"/>
    <cellStyle name="Total 2 2 8 5 8" xfId="33373" xr:uid="{00000000-0005-0000-0000-0000878C0000}"/>
    <cellStyle name="Total 2 2 8 5 9" xfId="37048" xr:uid="{00000000-0005-0000-0000-0000888C0000}"/>
    <cellStyle name="Total 2 2 8 6" xfId="3113" xr:uid="{00000000-0005-0000-0000-0000898C0000}"/>
    <cellStyle name="Total 2 2 8 6 2" xfId="8459" xr:uid="{00000000-0005-0000-0000-00008A8C0000}"/>
    <cellStyle name="Total 2 2 8 6 3" xfId="12267" xr:uid="{00000000-0005-0000-0000-00008B8C0000}"/>
    <cellStyle name="Total 2 2 8 6 4" xfId="19270" xr:uid="{00000000-0005-0000-0000-00008C8C0000}"/>
    <cellStyle name="Total 2 2 8 6 5" xfId="28267" xr:uid="{00000000-0005-0000-0000-00008D8C0000}"/>
    <cellStyle name="Total 2 2 8 6 6" xfId="28094" xr:uid="{00000000-0005-0000-0000-00008E8C0000}"/>
    <cellStyle name="Total 2 2 8 6 7" xfId="26498" xr:uid="{00000000-0005-0000-0000-00008F8C0000}"/>
    <cellStyle name="Total 2 2 8 6 8" xfId="33760" xr:uid="{00000000-0005-0000-0000-0000908C0000}"/>
    <cellStyle name="Total 2 2 8 6 9" xfId="37322" xr:uid="{00000000-0005-0000-0000-0000918C0000}"/>
    <cellStyle name="Total 2 2 8 7" xfId="8454" xr:uid="{00000000-0005-0000-0000-0000928C0000}"/>
    <cellStyle name="Total 2 2 8 8" xfId="10963" xr:uid="{00000000-0005-0000-0000-0000938C0000}"/>
    <cellStyle name="Total 2 2 8 9" xfId="15551" xr:uid="{00000000-0005-0000-0000-0000948C0000}"/>
    <cellStyle name="Total 2 2 9" xfId="1606" xr:uid="{00000000-0005-0000-0000-0000958C0000}"/>
    <cellStyle name="Total 2 2 9 2" xfId="8460" xr:uid="{00000000-0005-0000-0000-0000968C0000}"/>
    <cellStyle name="Total 2 2 9 3" xfId="10760" xr:uid="{00000000-0005-0000-0000-0000978C0000}"/>
    <cellStyle name="Total 2 2 9 4" xfId="17016" xr:uid="{00000000-0005-0000-0000-0000988C0000}"/>
    <cellStyle name="Total 2 2 9 5" xfId="17366" xr:uid="{00000000-0005-0000-0000-0000998C0000}"/>
    <cellStyle name="Total 2 2 9 6" xfId="25964" xr:uid="{00000000-0005-0000-0000-00009A8C0000}"/>
    <cellStyle name="Total 2 2 9 7" xfId="24124" xr:uid="{00000000-0005-0000-0000-00009B8C0000}"/>
    <cellStyle name="Total 2 2 9 8" xfId="18197" xr:uid="{00000000-0005-0000-0000-00009C8C0000}"/>
    <cellStyle name="Total 2 2 9 9" xfId="34903" xr:uid="{00000000-0005-0000-0000-00009D8C0000}"/>
    <cellStyle name="Total 2 3" xfId="1133" xr:uid="{00000000-0005-0000-0000-00009E8C0000}"/>
    <cellStyle name="Total 2 3 10" xfId="3037" xr:uid="{00000000-0005-0000-0000-00009F8C0000}"/>
    <cellStyle name="Total 2 3 10 2" xfId="8462" xr:uid="{00000000-0005-0000-0000-0000A08C0000}"/>
    <cellStyle name="Total 2 3 10 3" xfId="12191" xr:uid="{00000000-0005-0000-0000-0000A18C0000}"/>
    <cellStyle name="Total 2 3 10 4" xfId="19194" xr:uid="{00000000-0005-0000-0000-0000A28C0000}"/>
    <cellStyle name="Total 2 3 10 5" xfId="24222" xr:uid="{00000000-0005-0000-0000-0000A38C0000}"/>
    <cellStyle name="Total 2 3 10 6" xfId="28774" xr:uid="{00000000-0005-0000-0000-0000A48C0000}"/>
    <cellStyle name="Total 2 3 10 7" xfId="29816" xr:uid="{00000000-0005-0000-0000-0000A58C0000}"/>
    <cellStyle name="Total 2 3 10 8" xfId="31567" xr:uid="{00000000-0005-0000-0000-0000A68C0000}"/>
    <cellStyle name="Total 2 3 10 9" xfId="35277" xr:uid="{00000000-0005-0000-0000-0000A78C0000}"/>
    <cellStyle name="Total 2 3 11" xfId="3780" xr:uid="{00000000-0005-0000-0000-0000A88C0000}"/>
    <cellStyle name="Total 2 3 11 2" xfId="8463" xr:uid="{00000000-0005-0000-0000-0000A98C0000}"/>
    <cellStyle name="Total 2 3 11 3" xfId="12934" xr:uid="{00000000-0005-0000-0000-0000AA8C0000}"/>
    <cellStyle name="Total 2 3 11 4" xfId="19933" xr:uid="{00000000-0005-0000-0000-0000AB8C0000}"/>
    <cellStyle name="Total 2 3 11 5" xfId="19373" xr:uid="{00000000-0005-0000-0000-0000AC8C0000}"/>
    <cellStyle name="Total 2 3 11 6" xfId="28810" xr:uid="{00000000-0005-0000-0000-0000AD8C0000}"/>
    <cellStyle name="Total 2 3 11 7" xfId="28642" xr:uid="{00000000-0005-0000-0000-0000AE8C0000}"/>
    <cellStyle name="Total 2 3 11 8" xfId="30917" xr:uid="{00000000-0005-0000-0000-0000AF8C0000}"/>
    <cellStyle name="Total 2 3 11 9" xfId="31400" xr:uid="{00000000-0005-0000-0000-0000B08C0000}"/>
    <cellStyle name="Total 2 3 12" xfId="1547" xr:uid="{00000000-0005-0000-0000-0000B18C0000}"/>
    <cellStyle name="Total 2 3 12 2" xfId="8464" xr:uid="{00000000-0005-0000-0000-0000B28C0000}"/>
    <cellStyle name="Total 2 3 12 3" xfId="10701" xr:uid="{00000000-0005-0000-0000-0000B38C0000}"/>
    <cellStyle name="Total 2 3 12 4" xfId="9929" xr:uid="{00000000-0005-0000-0000-0000B48C0000}"/>
    <cellStyle name="Total 2 3 12 5" xfId="24453" xr:uid="{00000000-0005-0000-0000-0000B58C0000}"/>
    <cellStyle name="Total 2 3 12 6" xfId="25481" xr:uid="{00000000-0005-0000-0000-0000B68C0000}"/>
    <cellStyle name="Total 2 3 12 7" xfId="31035" xr:uid="{00000000-0005-0000-0000-0000B78C0000}"/>
    <cellStyle name="Total 2 3 12 8" xfId="31345" xr:uid="{00000000-0005-0000-0000-0000B88C0000}"/>
    <cellStyle name="Total 2 3 12 9" xfId="35107" xr:uid="{00000000-0005-0000-0000-0000B98C0000}"/>
    <cellStyle name="Total 2 3 13" xfId="8461" xr:uid="{00000000-0005-0000-0000-0000BA8C0000}"/>
    <cellStyle name="Total 2 3 14" xfId="10287" xr:uid="{00000000-0005-0000-0000-0000BB8C0000}"/>
    <cellStyle name="Total 2 3 15" xfId="10099" xr:uid="{00000000-0005-0000-0000-0000BC8C0000}"/>
    <cellStyle name="Total 2 3 16" xfId="25848" xr:uid="{00000000-0005-0000-0000-0000BD8C0000}"/>
    <cellStyle name="Total 2 3 17" xfId="19489" xr:uid="{00000000-0005-0000-0000-0000BE8C0000}"/>
    <cellStyle name="Total 2 3 18" xfId="31276" xr:uid="{00000000-0005-0000-0000-0000BF8C0000}"/>
    <cellStyle name="Total 2 3 19" xfId="35100" xr:uid="{00000000-0005-0000-0000-0000C08C0000}"/>
    <cellStyle name="Total 2 3 2" xfId="2307" xr:uid="{00000000-0005-0000-0000-0000C18C0000}"/>
    <cellStyle name="Total 2 3 2 10" xfId="17783" xr:uid="{00000000-0005-0000-0000-0000C28C0000}"/>
    <cellStyle name="Total 2 3 2 11" xfId="22657" xr:uid="{00000000-0005-0000-0000-0000C38C0000}"/>
    <cellStyle name="Total 2 3 2 12" xfId="30176" xr:uid="{00000000-0005-0000-0000-0000C48C0000}"/>
    <cellStyle name="Total 2 3 2 13" xfId="34145" xr:uid="{00000000-0005-0000-0000-0000C58C0000}"/>
    <cellStyle name="Total 2 3 2 14" xfId="37707" xr:uid="{00000000-0005-0000-0000-0000C68C0000}"/>
    <cellStyle name="Total 2 3 2 2" xfId="2707" xr:uid="{00000000-0005-0000-0000-0000C78C0000}"/>
    <cellStyle name="Total 2 3 2 2 2" xfId="8466" xr:uid="{00000000-0005-0000-0000-0000C88C0000}"/>
    <cellStyle name="Total 2 3 2 2 3" xfId="11861" xr:uid="{00000000-0005-0000-0000-0000C98C0000}"/>
    <cellStyle name="Total 2 3 2 2 4" xfId="18864" xr:uid="{00000000-0005-0000-0000-0000CA8C0000}"/>
    <cellStyle name="Total 2 3 2 2 5" xfId="24628" xr:uid="{00000000-0005-0000-0000-0000CB8C0000}"/>
    <cellStyle name="Total 2 3 2 2 6" xfId="23055" xr:uid="{00000000-0005-0000-0000-0000CC8C0000}"/>
    <cellStyle name="Total 2 3 2 2 7" xfId="23277" xr:uid="{00000000-0005-0000-0000-0000CD8C0000}"/>
    <cellStyle name="Total 2 3 2 2 8" xfId="24102" xr:uid="{00000000-0005-0000-0000-0000CE8C0000}"/>
    <cellStyle name="Total 2 3 2 2 9" xfId="33632" xr:uid="{00000000-0005-0000-0000-0000CF8C0000}"/>
    <cellStyle name="Total 2 3 2 3" xfId="3989" xr:uid="{00000000-0005-0000-0000-0000D08C0000}"/>
    <cellStyle name="Total 2 3 2 3 2" xfId="8467" xr:uid="{00000000-0005-0000-0000-0000D18C0000}"/>
    <cellStyle name="Total 2 3 2 3 3" xfId="13143" xr:uid="{00000000-0005-0000-0000-0000D28C0000}"/>
    <cellStyle name="Total 2 3 2 3 4" xfId="20141" xr:uid="{00000000-0005-0000-0000-0000D38C0000}"/>
    <cellStyle name="Total 2 3 2 3 5" xfId="27836" xr:uid="{00000000-0005-0000-0000-0000D48C0000}"/>
    <cellStyle name="Total 2 3 2 3 6" xfId="9610" xr:uid="{00000000-0005-0000-0000-0000D58C0000}"/>
    <cellStyle name="Total 2 3 2 3 7" xfId="23300" xr:uid="{00000000-0005-0000-0000-0000D68C0000}"/>
    <cellStyle name="Total 2 3 2 3 8" xfId="31674" xr:uid="{00000000-0005-0000-0000-0000D78C0000}"/>
    <cellStyle name="Total 2 3 2 3 9" xfId="35354" xr:uid="{00000000-0005-0000-0000-0000D88C0000}"/>
    <cellStyle name="Total 2 3 2 4" xfId="4427" xr:uid="{00000000-0005-0000-0000-0000D98C0000}"/>
    <cellStyle name="Total 2 3 2 4 2" xfId="8468" xr:uid="{00000000-0005-0000-0000-0000DA8C0000}"/>
    <cellStyle name="Total 2 3 2 4 3" xfId="13581" xr:uid="{00000000-0005-0000-0000-0000DB8C0000}"/>
    <cellStyle name="Total 2 3 2 4 4" xfId="20579" xr:uid="{00000000-0005-0000-0000-0000DC8C0000}"/>
    <cellStyle name="Total 2 3 2 4 5" xfId="27622" xr:uid="{00000000-0005-0000-0000-0000DD8C0000}"/>
    <cellStyle name="Total 2 3 2 4 6" xfId="28584" xr:uid="{00000000-0005-0000-0000-0000DE8C0000}"/>
    <cellStyle name="Total 2 3 2 4 7" xfId="25580" xr:uid="{00000000-0005-0000-0000-0000DF8C0000}"/>
    <cellStyle name="Total 2 3 2 4 8" xfId="17413" xr:uid="{00000000-0005-0000-0000-0000E08C0000}"/>
    <cellStyle name="Total 2 3 2 4 9" xfId="24572" xr:uid="{00000000-0005-0000-0000-0000E18C0000}"/>
    <cellStyle name="Total 2 3 2 5" xfId="4681" xr:uid="{00000000-0005-0000-0000-0000E28C0000}"/>
    <cellStyle name="Total 2 3 2 5 2" xfId="8469" xr:uid="{00000000-0005-0000-0000-0000E38C0000}"/>
    <cellStyle name="Total 2 3 2 5 3" xfId="13835" xr:uid="{00000000-0005-0000-0000-0000E48C0000}"/>
    <cellStyle name="Total 2 3 2 5 4" xfId="20833" xr:uid="{00000000-0005-0000-0000-0000E58C0000}"/>
    <cellStyle name="Total 2 3 2 5 5" xfId="15486" xr:uid="{00000000-0005-0000-0000-0000E68C0000}"/>
    <cellStyle name="Total 2 3 2 5 6" xfId="28169" xr:uid="{00000000-0005-0000-0000-0000E78C0000}"/>
    <cellStyle name="Total 2 3 2 5 7" xfId="25461" xr:uid="{00000000-0005-0000-0000-0000E88C0000}"/>
    <cellStyle name="Total 2 3 2 5 8" xfId="9593" xr:uid="{00000000-0005-0000-0000-0000E98C0000}"/>
    <cellStyle name="Total 2 3 2 5 9" xfId="31384" xr:uid="{00000000-0005-0000-0000-0000EA8C0000}"/>
    <cellStyle name="Total 2 3 2 6" xfId="4927" xr:uid="{00000000-0005-0000-0000-0000EB8C0000}"/>
    <cellStyle name="Total 2 3 2 6 2" xfId="8470" xr:uid="{00000000-0005-0000-0000-0000EC8C0000}"/>
    <cellStyle name="Total 2 3 2 6 3" xfId="14081" xr:uid="{00000000-0005-0000-0000-0000ED8C0000}"/>
    <cellStyle name="Total 2 3 2 6 4" xfId="21079" xr:uid="{00000000-0005-0000-0000-0000EE8C0000}"/>
    <cellStyle name="Total 2 3 2 6 5" xfId="27374" xr:uid="{00000000-0005-0000-0000-0000EF8C0000}"/>
    <cellStyle name="Total 2 3 2 6 6" xfId="22457" xr:uid="{00000000-0005-0000-0000-0000F08C0000}"/>
    <cellStyle name="Total 2 3 2 6 7" xfId="31973" xr:uid="{00000000-0005-0000-0000-0000F18C0000}"/>
    <cellStyle name="Total 2 3 2 6 8" xfId="35651" xr:uid="{00000000-0005-0000-0000-0000F28C0000}"/>
    <cellStyle name="Total 2 3 2 6 9" xfId="38562" xr:uid="{00000000-0005-0000-0000-0000F38C0000}"/>
    <cellStyle name="Total 2 3 2 7" xfId="8465" xr:uid="{00000000-0005-0000-0000-0000F48C0000}"/>
    <cellStyle name="Total 2 3 2 8" xfId="11461" xr:uid="{00000000-0005-0000-0000-0000F58C0000}"/>
    <cellStyle name="Total 2 3 2 9" xfId="18464" xr:uid="{00000000-0005-0000-0000-0000F68C0000}"/>
    <cellStyle name="Total 2 3 3" xfId="2038" xr:uid="{00000000-0005-0000-0000-0000F78C0000}"/>
    <cellStyle name="Total 2 3 3 10" xfId="28479" xr:uid="{00000000-0005-0000-0000-0000F88C0000}"/>
    <cellStyle name="Total 2 3 3 11" xfId="26045" xr:uid="{00000000-0005-0000-0000-0000F98C0000}"/>
    <cellStyle name="Total 2 3 3 12" xfId="18133" xr:uid="{00000000-0005-0000-0000-0000FA8C0000}"/>
    <cellStyle name="Total 2 3 3 13" xfId="34800" xr:uid="{00000000-0005-0000-0000-0000FB8C0000}"/>
    <cellStyle name="Total 2 3 3 14" xfId="38344" xr:uid="{00000000-0005-0000-0000-0000FC8C0000}"/>
    <cellStyle name="Total 2 3 3 2" xfId="2579" xr:uid="{00000000-0005-0000-0000-0000FD8C0000}"/>
    <cellStyle name="Total 2 3 3 2 2" xfId="8472" xr:uid="{00000000-0005-0000-0000-0000FE8C0000}"/>
    <cellStyle name="Total 2 3 3 2 3" xfId="11733" xr:uid="{00000000-0005-0000-0000-0000FF8C0000}"/>
    <cellStyle name="Total 2 3 3 2 4" xfId="18736" xr:uid="{00000000-0005-0000-0000-0000008D0000}"/>
    <cellStyle name="Total 2 3 3 2 5" xfId="21365" xr:uid="{00000000-0005-0000-0000-0000018D0000}"/>
    <cellStyle name="Total 2 3 3 2 6" xfId="23074" xr:uid="{00000000-0005-0000-0000-0000028D0000}"/>
    <cellStyle name="Total 2 3 3 2 7" xfId="25071" xr:uid="{00000000-0005-0000-0000-0000038D0000}"/>
    <cellStyle name="Total 2 3 3 2 8" xfId="31507" xr:uid="{00000000-0005-0000-0000-0000048D0000}"/>
    <cellStyle name="Total 2 3 3 2 9" xfId="35211" xr:uid="{00000000-0005-0000-0000-0000058D0000}"/>
    <cellStyle name="Total 2 3 3 3" xfId="3812" xr:uid="{00000000-0005-0000-0000-0000068D0000}"/>
    <cellStyle name="Total 2 3 3 3 2" xfId="8473" xr:uid="{00000000-0005-0000-0000-0000078D0000}"/>
    <cellStyle name="Total 2 3 3 3 3" xfId="12966" xr:uid="{00000000-0005-0000-0000-0000088D0000}"/>
    <cellStyle name="Total 2 3 3 3 4" xfId="19965" xr:uid="{00000000-0005-0000-0000-0000098D0000}"/>
    <cellStyle name="Total 2 3 3 3 5" xfId="17680" xr:uid="{00000000-0005-0000-0000-00000A8D0000}"/>
    <cellStyle name="Total 2 3 3 3 6" xfId="21387" xr:uid="{00000000-0005-0000-0000-00000B8D0000}"/>
    <cellStyle name="Total 2 3 3 3 7" xfId="28210" xr:uid="{00000000-0005-0000-0000-00000C8D0000}"/>
    <cellStyle name="Total 2 3 3 3 8" xfId="33510" xr:uid="{00000000-0005-0000-0000-00000D8D0000}"/>
    <cellStyle name="Total 2 3 3 3 9" xfId="37178" xr:uid="{00000000-0005-0000-0000-00000E8D0000}"/>
    <cellStyle name="Total 2 3 3 4" xfId="4288" xr:uid="{00000000-0005-0000-0000-00000F8D0000}"/>
    <cellStyle name="Total 2 3 3 4 2" xfId="8474" xr:uid="{00000000-0005-0000-0000-0000108D0000}"/>
    <cellStyle name="Total 2 3 3 4 3" xfId="13442" xr:uid="{00000000-0005-0000-0000-0000118D0000}"/>
    <cellStyle name="Total 2 3 3 4 4" xfId="20440" xr:uid="{00000000-0005-0000-0000-0000128D0000}"/>
    <cellStyle name="Total 2 3 3 4 5" xfId="24141" xr:uid="{00000000-0005-0000-0000-0000138D0000}"/>
    <cellStyle name="Total 2 3 3 4 6" xfId="21246" xr:uid="{00000000-0005-0000-0000-0000148D0000}"/>
    <cellStyle name="Total 2 3 3 4 7" xfId="25133" xr:uid="{00000000-0005-0000-0000-0000158D0000}"/>
    <cellStyle name="Total 2 3 3 4 8" xfId="28538" xr:uid="{00000000-0005-0000-0000-0000168D0000}"/>
    <cellStyle name="Total 2 3 3 4 9" xfId="29581" xr:uid="{00000000-0005-0000-0000-0000178D0000}"/>
    <cellStyle name="Total 2 3 3 5" xfId="4561" xr:uid="{00000000-0005-0000-0000-0000188D0000}"/>
    <cellStyle name="Total 2 3 3 5 2" xfId="8475" xr:uid="{00000000-0005-0000-0000-0000198D0000}"/>
    <cellStyle name="Total 2 3 3 5 3" xfId="13715" xr:uid="{00000000-0005-0000-0000-00001A8D0000}"/>
    <cellStyle name="Total 2 3 3 5 4" xfId="20713" xr:uid="{00000000-0005-0000-0000-00001B8D0000}"/>
    <cellStyle name="Total 2 3 3 5 5" xfId="22763" xr:uid="{00000000-0005-0000-0000-00001C8D0000}"/>
    <cellStyle name="Total 2 3 3 5 6" xfId="26718" xr:uid="{00000000-0005-0000-0000-00001D8D0000}"/>
    <cellStyle name="Total 2 3 3 5 7" xfId="24082" xr:uid="{00000000-0005-0000-0000-00001E8D0000}"/>
    <cellStyle name="Total 2 3 3 5 8" xfId="32237" xr:uid="{00000000-0005-0000-0000-00001F8D0000}"/>
    <cellStyle name="Total 2 3 3 5 9" xfId="35912" xr:uid="{00000000-0005-0000-0000-0000208D0000}"/>
    <cellStyle name="Total 2 3 3 6" xfId="4811" xr:uid="{00000000-0005-0000-0000-0000218D0000}"/>
    <cellStyle name="Total 2 3 3 6 2" xfId="8476" xr:uid="{00000000-0005-0000-0000-0000228D0000}"/>
    <cellStyle name="Total 2 3 3 6 3" xfId="13965" xr:uid="{00000000-0005-0000-0000-0000238D0000}"/>
    <cellStyle name="Total 2 3 3 6 4" xfId="20963" xr:uid="{00000000-0005-0000-0000-0000248D0000}"/>
    <cellStyle name="Total 2 3 3 6 5" xfId="27433" xr:uid="{00000000-0005-0000-0000-0000258D0000}"/>
    <cellStyle name="Total 2 3 3 6 6" xfId="28861" xr:uid="{00000000-0005-0000-0000-0000268D0000}"/>
    <cellStyle name="Total 2 3 3 6 7" xfId="28018" xr:uid="{00000000-0005-0000-0000-0000278D0000}"/>
    <cellStyle name="Total 2 3 3 6 8" xfId="31792" xr:uid="{00000000-0005-0000-0000-0000288D0000}"/>
    <cellStyle name="Total 2 3 3 6 9" xfId="35471" xr:uid="{00000000-0005-0000-0000-0000298D0000}"/>
    <cellStyle name="Total 2 3 3 7" xfId="8471" xr:uid="{00000000-0005-0000-0000-00002A8D0000}"/>
    <cellStyle name="Total 2 3 3 8" xfId="11192" xr:uid="{00000000-0005-0000-0000-00002B8D0000}"/>
    <cellStyle name="Total 2 3 3 9" xfId="9200" xr:uid="{00000000-0005-0000-0000-00002C8D0000}"/>
    <cellStyle name="Total 2 3 4" xfId="2295" xr:uid="{00000000-0005-0000-0000-00002D8D0000}"/>
    <cellStyle name="Total 2 3 4 10" xfId="17989" xr:uid="{00000000-0005-0000-0000-00002E8D0000}"/>
    <cellStyle name="Total 2 3 4 11" xfId="18164" xr:uid="{00000000-0005-0000-0000-00002F8D0000}"/>
    <cellStyle name="Total 2 3 4 12" xfId="30183" xr:uid="{00000000-0005-0000-0000-0000308D0000}"/>
    <cellStyle name="Total 2 3 4 13" xfId="23249" xr:uid="{00000000-0005-0000-0000-0000318D0000}"/>
    <cellStyle name="Total 2 3 4 14" xfId="33599" xr:uid="{00000000-0005-0000-0000-0000328D0000}"/>
    <cellStyle name="Total 2 3 4 2" xfId="2695" xr:uid="{00000000-0005-0000-0000-0000338D0000}"/>
    <cellStyle name="Total 2 3 4 2 2" xfId="8478" xr:uid="{00000000-0005-0000-0000-0000348D0000}"/>
    <cellStyle name="Total 2 3 4 2 3" xfId="11849" xr:uid="{00000000-0005-0000-0000-0000358D0000}"/>
    <cellStyle name="Total 2 3 4 2 4" xfId="18852" xr:uid="{00000000-0005-0000-0000-0000368D0000}"/>
    <cellStyle name="Total 2 3 4 2 5" xfId="28427" xr:uid="{00000000-0005-0000-0000-0000378D0000}"/>
    <cellStyle name="Total 2 3 4 2 6" xfId="18002" xr:uid="{00000000-0005-0000-0000-0000388D0000}"/>
    <cellStyle name="Total 2 3 4 2 7" xfId="25076" xr:uid="{00000000-0005-0000-0000-0000398D0000}"/>
    <cellStyle name="Total 2 3 4 2 8" xfId="31523" xr:uid="{00000000-0005-0000-0000-00003A8D0000}"/>
    <cellStyle name="Total 2 3 4 2 9" xfId="35233" xr:uid="{00000000-0005-0000-0000-00003B8D0000}"/>
    <cellStyle name="Total 2 3 4 3" xfId="3977" xr:uid="{00000000-0005-0000-0000-00003C8D0000}"/>
    <cellStyle name="Total 2 3 4 3 2" xfId="8479" xr:uid="{00000000-0005-0000-0000-00003D8D0000}"/>
    <cellStyle name="Total 2 3 4 3 3" xfId="13131" xr:uid="{00000000-0005-0000-0000-00003E8D0000}"/>
    <cellStyle name="Total 2 3 4 3 4" xfId="20129" xr:uid="{00000000-0005-0000-0000-00003F8D0000}"/>
    <cellStyle name="Total 2 3 4 3 5" xfId="27842" xr:uid="{00000000-0005-0000-0000-0000408D0000}"/>
    <cellStyle name="Total 2 3 4 3 6" xfId="28926" xr:uid="{00000000-0005-0000-0000-0000418D0000}"/>
    <cellStyle name="Total 2 3 4 3 7" xfId="25513" xr:uid="{00000000-0005-0000-0000-0000428D0000}"/>
    <cellStyle name="Total 2 3 4 3 8" xfId="31668" xr:uid="{00000000-0005-0000-0000-0000438D0000}"/>
    <cellStyle name="Total 2 3 4 3 9" xfId="35348" xr:uid="{00000000-0005-0000-0000-0000448D0000}"/>
    <cellStyle name="Total 2 3 4 4" xfId="4415" xr:uid="{00000000-0005-0000-0000-0000458D0000}"/>
    <cellStyle name="Total 2 3 4 4 2" xfId="8480" xr:uid="{00000000-0005-0000-0000-0000468D0000}"/>
    <cellStyle name="Total 2 3 4 4 3" xfId="13569" xr:uid="{00000000-0005-0000-0000-0000478D0000}"/>
    <cellStyle name="Total 2 3 4 4 4" xfId="20567" xr:uid="{00000000-0005-0000-0000-0000488D0000}"/>
    <cellStyle name="Total 2 3 4 4 5" xfId="27628" xr:uid="{00000000-0005-0000-0000-0000498D0000}"/>
    <cellStyle name="Total 2 3 4 4 6" xfId="17049" xr:uid="{00000000-0005-0000-0000-00004A8D0000}"/>
    <cellStyle name="Total 2 3 4 4 7" xfId="9922" xr:uid="{00000000-0005-0000-0000-00004B8D0000}"/>
    <cellStyle name="Total 2 3 4 4 8" xfId="25833" xr:uid="{00000000-0005-0000-0000-00004C8D0000}"/>
    <cellStyle name="Total 2 3 4 4 9" xfId="10251" xr:uid="{00000000-0005-0000-0000-00004D8D0000}"/>
    <cellStyle name="Total 2 3 4 5" xfId="4669" xr:uid="{00000000-0005-0000-0000-00004E8D0000}"/>
    <cellStyle name="Total 2 3 4 5 2" xfId="8481" xr:uid="{00000000-0005-0000-0000-00004F8D0000}"/>
    <cellStyle name="Total 2 3 4 5 3" xfId="13823" xr:uid="{00000000-0005-0000-0000-0000508D0000}"/>
    <cellStyle name="Total 2 3 4 5 4" xfId="20821" xr:uid="{00000000-0005-0000-0000-0000518D0000}"/>
    <cellStyle name="Total 2 3 4 5 5" xfId="27499" xr:uid="{00000000-0005-0000-0000-0000528D0000}"/>
    <cellStyle name="Total 2 3 4 5 6" xfId="24097" xr:uid="{00000000-0005-0000-0000-0000538D0000}"/>
    <cellStyle name="Total 2 3 4 5 7" xfId="18349" xr:uid="{00000000-0005-0000-0000-0000548D0000}"/>
    <cellStyle name="Total 2 3 4 5 8" xfId="32188" xr:uid="{00000000-0005-0000-0000-0000558D0000}"/>
    <cellStyle name="Total 2 3 4 5 9" xfId="35863" xr:uid="{00000000-0005-0000-0000-0000568D0000}"/>
    <cellStyle name="Total 2 3 4 6" xfId="4915" xr:uid="{00000000-0005-0000-0000-0000578D0000}"/>
    <cellStyle name="Total 2 3 4 6 2" xfId="8482" xr:uid="{00000000-0005-0000-0000-0000588D0000}"/>
    <cellStyle name="Total 2 3 4 6 3" xfId="14069" xr:uid="{00000000-0005-0000-0000-0000598D0000}"/>
    <cellStyle name="Total 2 3 4 6 4" xfId="21067" xr:uid="{00000000-0005-0000-0000-00005A8D0000}"/>
    <cellStyle name="Total 2 3 4 6 5" xfId="24264" xr:uid="{00000000-0005-0000-0000-00005B8D0000}"/>
    <cellStyle name="Total 2 3 4 6 6" xfId="29293" xr:uid="{00000000-0005-0000-0000-00005C8D0000}"/>
    <cellStyle name="Total 2 3 4 6 7" xfId="31961" xr:uid="{00000000-0005-0000-0000-00005D8D0000}"/>
    <cellStyle name="Total 2 3 4 6 8" xfId="35639" xr:uid="{00000000-0005-0000-0000-00005E8D0000}"/>
    <cellStyle name="Total 2 3 4 6 9" xfId="38550" xr:uid="{00000000-0005-0000-0000-00005F8D0000}"/>
    <cellStyle name="Total 2 3 4 7" xfId="8477" xr:uid="{00000000-0005-0000-0000-0000608D0000}"/>
    <cellStyle name="Total 2 3 4 8" xfId="11449" xr:uid="{00000000-0005-0000-0000-0000618D0000}"/>
    <cellStyle name="Total 2 3 4 9" xfId="18452" xr:uid="{00000000-0005-0000-0000-0000628D0000}"/>
    <cellStyle name="Total 2 3 5" xfId="1679" xr:uid="{00000000-0005-0000-0000-0000638D0000}"/>
    <cellStyle name="Total 2 3 5 10" xfId="28663" xr:uid="{00000000-0005-0000-0000-0000648D0000}"/>
    <cellStyle name="Total 2 3 5 11" xfId="22930" xr:uid="{00000000-0005-0000-0000-0000658D0000}"/>
    <cellStyle name="Total 2 3 5 12" xfId="10051" xr:uid="{00000000-0005-0000-0000-0000668D0000}"/>
    <cellStyle name="Total 2 3 5 13" xfId="25533" xr:uid="{00000000-0005-0000-0000-0000678D0000}"/>
    <cellStyle name="Total 2 3 5 14" xfId="33714" xr:uid="{00000000-0005-0000-0000-0000688D0000}"/>
    <cellStyle name="Total 2 3 5 2" xfId="2506" xr:uid="{00000000-0005-0000-0000-0000698D0000}"/>
    <cellStyle name="Total 2 3 5 2 2" xfId="8484" xr:uid="{00000000-0005-0000-0000-00006A8D0000}"/>
    <cellStyle name="Total 2 3 5 2 3" xfId="11660" xr:uid="{00000000-0005-0000-0000-00006B8D0000}"/>
    <cellStyle name="Total 2 3 5 2 4" xfId="18663" xr:uid="{00000000-0005-0000-0000-00006C8D0000}"/>
    <cellStyle name="Total 2 3 5 2 5" xfId="22721" xr:uid="{00000000-0005-0000-0000-00006D8D0000}"/>
    <cellStyle name="Total 2 3 5 2 6" xfId="25325" xr:uid="{00000000-0005-0000-0000-00006E8D0000}"/>
    <cellStyle name="Total 2 3 5 2 7" xfId="28900" xr:uid="{00000000-0005-0000-0000-00006F8D0000}"/>
    <cellStyle name="Total 2 3 5 2 8" xfId="34055" xr:uid="{00000000-0005-0000-0000-0000708D0000}"/>
    <cellStyle name="Total 2 3 5 2 9" xfId="37617" xr:uid="{00000000-0005-0000-0000-0000718D0000}"/>
    <cellStyle name="Total 2 3 5 3" xfId="3656" xr:uid="{00000000-0005-0000-0000-0000728D0000}"/>
    <cellStyle name="Total 2 3 5 3 2" xfId="8485" xr:uid="{00000000-0005-0000-0000-0000738D0000}"/>
    <cellStyle name="Total 2 3 5 3 3" xfId="12810" xr:uid="{00000000-0005-0000-0000-0000748D0000}"/>
    <cellStyle name="Total 2 3 5 3 4" xfId="19809" xr:uid="{00000000-0005-0000-0000-0000758D0000}"/>
    <cellStyle name="Total 2 3 5 3 5" xfId="28001" xr:uid="{00000000-0005-0000-0000-0000768D0000}"/>
    <cellStyle name="Total 2 3 5 3 6" xfId="22499" xr:uid="{00000000-0005-0000-0000-0000778D0000}"/>
    <cellStyle name="Total 2 3 5 3 7" xfId="29562" xr:uid="{00000000-0005-0000-0000-0000788D0000}"/>
    <cellStyle name="Total 2 3 5 3 8" xfId="33580" xr:uid="{00000000-0005-0000-0000-0000798D0000}"/>
    <cellStyle name="Total 2 3 5 3 9" xfId="37248" xr:uid="{00000000-0005-0000-0000-00007A8D0000}"/>
    <cellStyle name="Total 2 3 5 4" xfId="4165" xr:uid="{00000000-0005-0000-0000-00007B8D0000}"/>
    <cellStyle name="Total 2 3 5 4 2" xfId="8486" xr:uid="{00000000-0005-0000-0000-00007C8D0000}"/>
    <cellStyle name="Total 2 3 5 4 3" xfId="13319" xr:uid="{00000000-0005-0000-0000-00007D8D0000}"/>
    <cellStyle name="Total 2 3 5 4 4" xfId="20317" xr:uid="{00000000-0005-0000-0000-00007E8D0000}"/>
    <cellStyle name="Total 2 3 5 4 5" xfId="27744" xr:uid="{00000000-0005-0000-0000-00007F8D0000}"/>
    <cellStyle name="Total 2 3 5 4 6" xfId="28142" xr:uid="{00000000-0005-0000-0000-0000808D0000}"/>
    <cellStyle name="Total 2 3 5 4 7" xfId="26476" xr:uid="{00000000-0005-0000-0000-0000818D0000}"/>
    <cellStyle name="Total 2 3 5 4 8" xfId="22980" xr:uid="{00000000-0005-0000-0000-0000828D0000}"/>
    <cellStyle name="Total 2 3 5 4 9" xfId="33672" xr:uid="{00000000-0005-0000-0000-0000838D0000}"/>
    <cellStyle name="Total 2 3 5 5" xfId="3833" xr:uid="{00000000-0005-0000-0000-0000848D0000}"/>
    <cellStyle name="Total 2 3 5 5 2" xfId="8487" xr:uid="{00000000-0005-0000-0000-0000858D0000}"/>
    <cellStyle name="Total 2 3 5 5 3" xfId="12987" xr:uid="{00000000-0005-0000-0000-0000868D0000}"/>
    <cellStyle name="Total 2 3 5 5 4" xfId="19986" xr:uid="{00000000-0005-0000-0000-0000878D0000}"/>
    <cellStyle name="Total 2 3 5 5 5" xfId="19508" xr:uid="{00000000-0005-0000-0000-0000888D0000}"/>
    <cellStyle name="Total 2 3 5 5 6" xfId="29192" xr:uid="{00000000-0005-0000-0000-0000898D0000}"/>
    <cellStyle name="Total 2 3 5 5 7" xfId="18104" xr:uid="{00000000-0005-0000-0000-00008A8D0000}"/>
    <cellStyle name="Total 2 3 5 5 8" xfId="29686" xr:uid="{00000000-0005-0000-0000-00008B8D0000}"/>
    <cellStyle name="Total 2 3 5 5 9" xfId="35535" xr:uid="{00000000-0005-0000-0000-00008C8D0000}"/>
    <cellStyle name="Total 2 3 5 6" xfId="3010" xr:uid="{00000000-0005-0000-0000-00008D8D0000}"/>
    <cellStyle name="Total 2 3 5 6 2" xfId="8488" xr:uid="{00000000-0005-0000-0000-00008E8D0000}"/>
    <cellStyle name="Total 2 3 5 6 3" xfId="12164" xr:uid="{00000000-0005-0000-0000-00008F8D0000}"/>
    <cellStyle name="Total 2 3 5 6 4" xfId="19167" xr:uid="{00000000-0005-0000-0000-0000908D0000}"/>
    <cellStyle name="Total 2 3 5 6 5" xfId="24688" xr:uid="{00000000-0005-0000-0000-0000918D0000}"/>
    <cellStyle name="Total 2 3 5 6 6" xfId="23223" xr:uid="{00000000-0005-0000-0000-0000928D0000}"/>
    <cellStyle name="Total 2 3 5 6 7" xfId="18190" xr:uid="{00000000-0005-0000-0000-0000938D0000}"/>
    <cellStyle name="Total 2 3 5 6 8" xfId="33803" xr:uid="{00000000-0005-0000-0000-0000948D0000}"/>
    <cellStyle name="Total 2 3 5 6 9" xfId="37365" xr:uid="{00000000-0005-0000-0000-0000958D0000}"/>
    <cellStyle name="Total 2 3 5 7" xfId="8483" xr:uid="{00000000-0005-0000-0000-0000968D0000}"/>
    <cellStyle name="Total 2 3 5 8" xfId="10833" xr:uid="{00000000-0005-0000-0000-0000978D0000}"/>
    <cellStyle name="Total 2 3 5 9" xfId="11045" xr:uid="{00000000-0005-0000-0000-0000988D0000}"/>
    <cellStyle name="Total 2 3 6" xfId="1660" xr:uid="{00000000-0005-0000-0000-0000998D0000}"/>
    <cellStyle name="Total 2 3 6 10" xfId="23028" xr:uid="{00000000-0005-0000-0000-00009A8D0000}"/>
    <cellStyle name="Total 2 3 6 11" xfId="25736" xr:uid="{00000000-0005-0000-0000-00009B8D0000}"/>
    <cellStyle name="Total 2 3 6 12" xfId="34920" xr:uid="{00000000-0005-0000-0000-00009C8D0000}"/>
    <cellStyle name="Total 2 3 6 13" xfId="38383" xr:uid="{00000000-0005-0000-0000-00009D8D0000}"/>
    <cellStyle name="Total 2 3 6 2" xfId="3588" xr:uid="{00000000-0005-0000-0000-00009E8D0000}"/>
    <cellStyle name="Total 2 3 6 2 2" xfId="8490" xr:uid="{00000000-0005-0000-0000-00009F8D0000}"/>
    <cellStyle name="Total 2 3 6 2 3" xfId="12742" xr:uid="{00000000-0005-0000-0000-0000A08D0000}"/>
    <cellStyle name="Total 2 3 6 2 4" xfId="19743" xr:uid="{00000000-0005-0000-0000-0000A18D0000}"/>
    <cellStyle name="Total 2 3 6 2 5" xfId="28035" xr:uid="{00000000-0005-0000-0000-0000A28D0000}"/>
    <cellStyle name="Total 2 3 6 2 6" xfId="26538" xr:uid="{00000000-0005-0000-0000-0000A38D0000}"/>
    <cellStyle name="Total 2 3 6 2 7" xfId="29586" xr:uid="{00000000-0005-0000-0000-0000A48D0000}"/>
    <cellStyle name="Total 2 3 6 2 8" xfId="33586" xr:uid="{00000000-0005-0000-0000-0000A58D0000}"/>
    <cellStyle name="Total 2 3 6 2 9" xfId="37254" xr:uid="{00000000-0005-0000-0000-0000A68D0000}"/>
    <cellStyle name="Total 2 3 6 3" xfId="4137" xr:uid="{00000000-0005-0000-0000-0000A78D0000}"/>
    <cellStyle name="Total 2 3 6 3 2" xfId="8491" xr:uid="{00000000-0005-0000-0000-0000A88D0000}"/>
    <cellStyle name="Total 2 3 6 3 3" xfId="13291" xr:uid="{00000000-0005-0000-0000-0000A98D0000}"/>
    <cellStyle name="Total 2 3 6 3 4" xfId="20289" xr:uid="{00000000-0005-0000-0000-0000AA8D0000}"/>
    <cellStyle name="Total 2 3 6 3 5" xfId="10024" xr:uid="{00000000-0005-0000-0000-0000AB8D0000}"/>
    <cellStyle name="Total 2 3 6 3 6" xfId="26661" xr:uid="{00000000-0005-0000-0000-0000AC8D0000}"/>
    <cellStyle name="Total 2 3 6 3 7" xfId="17774" xr:uid="{00000000-0005-0000-0000-0000AD8D0000}"/>
    <cellStyle name="Total 2 3 6 3 8" xfId="33400" xr:uid="{00000000-0005-0000-0000-0000AE8D0000}"/>
    <cellStyle name="Total 2 3 6 3 9" xfId="37075" xr:uid="{00000000-0005-0000-0000-0000AF8D0000}"/>
    <cellStyle name="Total 2 3 6 4" xfId="3826" xr:uid="{00000000-0005-0000-0000-0000B08D0000}"/>
    <cellStyle name="Total 2 3 6 4 2" xfId="8492" xr:uid="{00000000-0005-0000-0000-0000B18D0000}"/>
    <cellStyle name="Total 2 3 6 4 3" xfId="12980" xr:uid="{00000000-0005-0000-0000-0000B28D0000}"/>
    <cellStyle name="Total 2 3 6 4 4" xfId="19979" xr:uid="{00000000-0005-0000-0000-0000B38D0000}"/>
    <cellStyle name="Total 2 3 6 4 5" xfId="27917" xr:uid="{00000000-0005-0000-0000-0000B48D0000}"/>
    <cellStyle name="Total 2 3 6 4 6" xfId="23167" xr:uid="{00000000-0005-0000-0000-0000B58D0000}"/>
    <cellStyle name="Total 2 3 6 4 7" xfId="25426" xr:uid="{00000000-0005-0000-0000-0000B68D0000}"/>
    <cellStyle name="Total 2 3 6 4 8" xfId="31653" xr:uid="{00000000-0005-0000-0000-0000B78D0000}"/>
    <cellStyle name="Total 2 3 6 4 9" xfId="35333" xr:uid="{00000000-0005-0000-0000-0000B88D0000}"/>
    <cellStyle name="Total 2 3 6 5" xfId="3181" xr:uid="{00000000-0005-0000-0000-0000B98D0000}"/>
    <cellStyle name="Total 2 3 6 5 2" xfId="8493" xr:uid="{00000000-0005-0000-0000-0000BA8D0000}"/>
    <cellStyle name="Total 2 3 6 5 3" xfId="12335" xr:uid="{00000000-0005-0000-0000-0000BB8D0000}"/>
    <cellStyle name="Total 2 3 6 5 4" xfId="19338" xr:uid="{00000000-0005-0000-0000-0000BC8D0000}"/>
    <cellStyle name="Total 2 3 6 5 5" xfId="28236" xr:uid="{00000000-0005-0000-0000-0000BD8D0000}"/>
    <cellStyle name="Total 2 3 6 5 6" xfId="18188" xr:uid="{00000000-0005-0000-0000-0000BE8D0000}"/>
    <cellStyle name="Total 2 3 6 5 7" xfId="17100" xr:uid="{00000000-0005-0000-0000-0000BF8D0000}"/>
    <cellStyle name="Total 2 3 6 5 8" xfId="24622" xr:uid="{00000000-0005-0000-0000-0000C08D0000}"/>
    <cellStyle name="Total 2 3 6 5 9" xfId="33655" xr:uid="{00000000-0005-0000-0000-0000C18D0000}"/>
    <cellStyle name="Total 2 3 6 6" xfId="8489" xr:uid="{00000000-0005-0000-0000-0000C28D0000}"/>
    <cellStyle name="Total 2 3 6 7" xfId="10814" xr:uid="{00000000-0005-0000-0000-0000C38D0000}"/>
    <cellStyle name="Total 2 3 6 8" xfId="9168" xr:uid="{00000000-0005-0000-0000-0000C48D0000}"/>
    <cellStyle name="Total 2 3 6 9" xfId="28670" xr:uid="{00000000-0005-0000-0000-0000C58D0000}"/>
    <cellStyle name="Total 2 3 7" xfId="2488" xr:uid="{00000000-0005-0000-0000-0000C68D0000}"/>
    <cellStyle name="Total 2 3 7 2" xfId="8494" xr:uid="{00000000-0005-0000-0000-0000C78D0000}"/>
    <cellStyle name="Total 2 3 7 3" xfId="11642" xr:uid="{00000000-0005-0000-0000-0000C88D0000}"/>
    <cellStyle name="Total 2 3 7 4" xfId="18645" xr:uid="{00000000-0005-0000-0000-0000C98D0000}"/>
    <cellStyle name="Total 2 3 7 5" xfId="17851" xr:uid="{00000000-0005-0000-0000-0000CA8D0000}"/>
    <cellStyle name="Total 2 3 7 6" xfId="22642" xr:uid="{00000000-0005-0000-0000-0000CB8D0000}"/>
    <cellStyle name="Total 2 3 7 7" xfId="29420" xr:uid="{00000000-0005-0000-0000-0000CC8D0000}"/>
    <cellStyle name="Total 2 3 7 8" xfId="34063" xr:uid="{00000000-0005-0000-0000-0000CD8D0000}"/>
    <cellStyle name="Total 2 3 7 9" xfId="37625" xr:uid="{00000000-0005-0000-0000-0000CE8D0000}"/>
    <cellStyle name="Total 2 3 8" xfId="3151" xr:uid="{00000000-0005-0000-0000-0000CF8D0000}"/>
    <cellStyle name="Total 2 3 8 2" xfId="8495" xr:uid="{00000000-0005-0000-0000-0000D08D0000}"/>
    <cellStyle name="Total 2 3 8 3" xfId="12305" xr:uid="{00000000-0005-0000-0000-0000D18D0000}"/>
    <cellStyle name="Total 2 3 8 4" xfId="19308" xr:uid="{00000000-0005-0000-0000-0000D28D0000}"/>
    <cellStyle name="Total 2 3 8 5" xfId="24718" xr:uid="{00000000-0005-0000-0000-0000D38D0000}"/>
    <cellStyle name="Total 2 3 8 6" xfId="19389" xr:uid="{00000000-0005-0000-0000-0000D48D0000}"/>
    <cellStyle name="Total 2 3 8 7" xfId="26504" xr:uid="{00000000-0005-0000-0000-0000D58D0000}"/>
    <cellStyle name="Total 2 3 8 8" xfId="25640" xr:uid="{00000000-0005-0000-0000-0000D68D0000}"/>
    <cellStyle name="Total 2 3 8 9" xfId="33654" xr:uid="{00000000-0005-0000-0000-0000D78D0000}"/>
    <cellStyle name="Total 2 3 9" xfId="2858" xr:uid="{00000000-0005-0000-0000-0000D88D0000}"/>
    <cellStyle name="Total 2 3 9 2" xfId="8496" xr:uid="{00000000-0005-0000-0000-0000D98D0000}"/>
    <cellStyle name="Total 2 3 9 3" xfId="12012" xr:uid="{00000000-0005-0000-0000-0000DA8D0000}"/>
    <cellStyle name="Total 2 3 9 4" xfId="19015" xr:uid="{00000000-0005-0000-0000-0000DB8D0000}"/>
    <cellStyle name="Total 2 3 9 5" xfId="28355" xr:uid="{00000000-0005-0000-0000-0000DC8D0000}"/>
    <cellStyle name="Total 2 3 9 6" xfId="28078" xr:uid="{00000000-0005-0000-0000-0000DD8D0000}"/>
    <cellStyle name="Total 2 3 9 7" xfId="29905" xr:uid="{00000000-0005-0000-0000-0000DE8D0000}"/>
    <cellStyle name="Total 2 3 9 8" xfId="31103" xr:uid="{00000000-0005-0000-0000-0000DF8D0000}"/>
    <cellStyle name="Total 2 3 9 9" xfId="34990" xr:uid="{00000000-0005-0000-0000-0000E08D0000}"/>
    <cellStyle name="Total 2 4" xfId="1187" xr:uid="{00000000-0005-0000-0000-0000E18D0000}"/>
    <cellStyle name="Total 2 4 10" xfId="4328" xr:uid="{00000000-0005-0000-0000-0000E28D0000}"/>
    <cellStyle name="Total 2 4 10 2" xfId="8498" xr:uid="{00000000-0005-0000-0000-0000E38D0000}"/>
    <cellStyle name="Total 2 4 10 3" xfId="13482" xr:uid="{00000000-0005-0000-0000-0000E48D0000}"/>
    <cellStyle name="Total 2 4 10 4" xfId="20480" xr:uid="{00000000-0005-0000-0000-0000E58D0000}"/>
    <cellStyle name="Total 2 4 10 5" xfId="27669" xr:uid="{00000000-0005-0000-0000-0000E68D0000}"/>
    <cellStyle name="Total 2 4 10 6" xfId="26671" xr:uid="{00000000-0005-0000-0000-0000E78D0000}"/>
    <cellStyle name="Total 2 4 10 7" xfId="20048" xr:uid="{00000000-0005-0000-0000-0000E88D0000}"/>
    <cellStyle name="Total 2 4 10 8" xfId="29700" xr:uid="{00000000-0005-0000-0000-0000E98D0000}"/>
    <cellStyle name="Total 2 4 10 9" xfId="31834" xr:uid="{00000000-0005-0000-0000-0000EA8D0000}"/>
    <cellStyle name="Total 2 4 11" xfId="2225" xr:uid="{00000000-0005-0000-0000-0000EB8D0000}"/>
    <cellStyle name="Total 2 4 11 2" xfId="8499" xr:uid="{00000000-0005-0000-0000-0000EC8D0000}"/>
    <cellStyle name="Total 2 4 11 3" xfId="11379" xr:uid="{00000000-0005-0000-0000-0000ED8D0000}"/>
    <cellStyle name="Total 2 4 11 4" xfId="18382" xr:uid="{00000000-0005-0000-0000-0000EE8D0000}"/>
    <cellStyle name="Total 2 4 11 5" xfId="19583" xr:uid="{00000000-0005-0000-0000-0000EF8D0000}"/>
    <cellStyle name="Total 2 4 11 6" xfId="26100" xr:uid="{00000000-0005-0000-0000-0000F08D0000}"/>
    <cellStyle name="Total 2 4 11 7" xfId="30217" xr:uid="{00000000-0005-0000-0000-0000F18D0000}"/>
    <cellStyle name="Total 2 4 11 8" xfId="34191" xr:uid="{00000000-0005-0000-0000-0000F28D0000}"/>
    <cellStyle name="Total 2 4 11 9" xfId="37753" xr:uid="{00000000-0005-0000-0000-0000F38D0000}"/>
    <cellStyle name="Total 2 4 12" xfId="8497" xr:uid="{00000000-0005-0000-0000-0000F48D0000}"/>
    <cellStyle name="Total 2 4 13" xfId="10341" xr:uid="{00000000-0005-0000-0000-0000F58D0000}"/>
    <cellStyle name="Total 2 4 14" xfId="17253" xr:uid="{00000000-0005-0000-0000-0000F68D0000}"/>
    <cellStyle name="Total 2 4 15" xfId="29394" xr:uid="{00000000-0005-0000-0000-0000F78D0000}"/>
    <cellStyle name="Total 2 4 16" xfId="25546" xr:uid="{00000000-0005-0000-0000-0000F88D0000}"/>
    <cellStyle name="Total 2 4 17" xfId="31288" xr:uid="{00000000-0005-0000-0000-0000F98D0000}"/>
    <cellStyle name="Total 2 4 18" xfId="35105" xr:uid="{00000000-0005-0000-0000-0000FA8D0000}"/>
    <cellStyle name="Total 2 4 2" xfId="2348" xr:uid="{00000000-0005-0000-0000-0000FB8D0000}"/>
    <cellStyle name="Total 2 4 2 10" xfId="10045" xr:uid="{00000000-0005-0000-0000-0000FC8D0000}"/>
    <cellStyle name="Total 2 4 2 11" xfId="26145" xr:uid="{00000000-0005-0000-0000-0000FD8D0000}"/>
    <cellStyle name="Total 2 4 2 12" xfId="30157" xr:uid="{00000000-0005-0000-0000-0000FE8D0000}"/>
    <cellStyle name="Total 2 4 2 13" xfId="34133" xr:uid="{00000000-0005-0000-0000-0000FF8D0000}"/>
    <cellStyle name="Total 2 4 2 14" xfId="37695" xr:uid="{00000000-0005-0000-0000-0000008E0000}"/>
    <cellStyle name="Total 2 4 2 2" xfId="2748" xr:uid="{00000000-0005-0000-0000-0000018E0000}"/>
    <cellStyle name="Total 2 4 2 2 2" xfId="8501" xr:uid="{00000000-0005-0000-0000-0000028E0000}"/>
    <cellStyle name="Total 2 4 2 2 3" xfId="11902" xr:uid="{00000000-0005-0000-0000-0000038E0000}"/>
    <cellStyle name="Total 2 4 2 2 4" xfId="18905" xr:uid="{00000000-0005-0000-0000-0000048E0000}"/>
    <cellStyle name="Total 2 4 2 2 5" xfId="24212" xr:uid="{00000000-0005-0000-0000-0000058E0000}"/>
    <cellStyle name="Total 2 4 2 2 6" xfId="23476" xr:uid="{00000000-0005-0000-0000-0000068E0000}"/>
    <cellStyle name="Total 2 4 2 2 7" xfId="29959" xr:uid="{00000000-0005-0000-0000-0000078E0000}"/>
    <cellStyle name="Total 2 4 2 2 8" xfId="28730" xr:uid="{00000000-0005-0000-0000-0000088E0000}"/>
    <cellStyle name="Total 2 4 2 2 9" xfId="25794" xr:uid="{00000000-0005-0000-0000-0000098E0000}"/>
    <cellStyle name="Total 2 4 2 3" xfId="4030" xr:uid="{00000000-0005-0000-0000-00000A8E0000}"/>
    <cellStyle name="Total 2 4 2 3 2" xfId="8502" xr:uid="{00000000-0005-0000-0000-00000B8E0000}"/>
    <cellStyle name="Total 2 4 2 3 3" xfId="13184" xr:uid="{00000000-0005-0000-0000-00000C8E0000}"/>
    <cellStyle name="Total 2 4 2 3 4" xfId="20182" xr:uid="{00000000-0005-0000-0000-00000D8E0000}"/>
    <cellStyle name="Total 2 4 2 3 5" xfId="23233" xr:uid="{00000000-0005-0000-0000-00000E8E0000}"/>
    <cellStyle name="Total 2 4 2 3 6" xfId="28827" xr:uid="{00000000-0005-0000-0000-00000F8E0000}"/>
    <cellStyle name="Total 2 4 2 3 7" xfId="9943" xr:uid="{00000000-0005-0000-0000-0000108E0000}"/>
    <cellStyle name="Total 2 4 2 3 8" xfId="31848" xr:uid="{00000000-0005-0000-0000-0000118E0000}"/>
    <cellStyle name="Total 2 4 2 3 9" xfId="35502" xr:uid="{00000000-0005-0000-0000-0000128E0000}"/>
    <cellStyle name="Total 2 4 2 4" xfId="4468" xr:uid="{00000000-0005-0000-0000-0000138E0000}"/>
    <cellStyle name="Total 2 4 2 4 2" xfId="8503" xr:uid="{00000000-0005-0000-0000-0000148E0000}"/>
    <cellStyle name="Total 2 4 2 4 3" xfId="13622" xr:uid="{00000000-0005-0000-0000-0000158E0000}"/>
    <cellStyle name="Total 2 4 2 4 4" xfId="20620" xr:uid="{00000000-0005-0000-0000-0000168E0000}"/>
    <cellStyle name="Total 2 4 2 4 5" xfId="17798" xr:uid="{00000000-0005-0000-0000-0000178E0000}"/>
    <cellStyle name="Total 2 4 2 4 6" xfId="25194" xr:uid="{00000000-0005-0000-0000-0000188E0000}"/>
    <cellStyle name="Total 2 4 2 4 7" xfId="25128" xr:uid="{00000000-0005-0000-0000-0000198E0000}"/>
    <cellStyle name="Total 2 4 2 4 8" xfId="32279" xr:uid="{00000000-0005-0000-0000-00001A8E0000}"/>
    <cellStyle name="Total 2 4 2 4 9" xfId="35954" xr:uid="{00000000-0005-0000-0000-00001B8E0000}"/>
    <cellStyle name="Total 2 4 2 5" xfId="4722" xr:uid="{00000000-0005-0000-0000-00001C8E0000}"/>
    <cellStyle name="Total 2 4 2 5 2" xfId="8504" xr:uid="{00000000-0005-0000-0000-00001D8E0000}"/>
    <cellStyle name="Total 2 4 2 5 3" xfId="13876" xr:uid="{00000000-0005-0000-0000-00001E8E0000}"/>
    <cellStyle name="Total 2 4 2 5 4" xfId="20874" xr:uid="{00000000-0005-0000-0000-00001F8E0000}"/>
    <cellStyle name="Total 2 4 2 5 5" xfId="10005" xr:uid="{00000000-0005-0000-0000-0000208E0000}"/>
    <cellStyle name="Total 2 4 2 5 6" xfId="25274" xr:uid="{00000000-0005-0000-0000-0000218E0000}"/>
    <cellStyle name="Total 2 4 2 5 7" xfId="27876" xr:uid="{00000000-0005-0000-0000-0000228E0000}"/>
    <cellStyle name="Total 2 4 2 5 8" xfId="29728" xr:uid="{00000000-0005-0000-0000-0000238E0000}"/>
    <cellStyle name="Total 2 4 2 5 9" xfId="33702" xr:uid="{00000000-0005-0000-0000-0000248E0000}"/>
    <cellStyle name="Total 2 4 2 6" xfId="4968" xr:uid="{00000000-0005-0000-0000-0000258E0000}"/>
    <cellStyle name="Total 2 4 2 6 2" xfId="8505" xr:uid="{00000000-0005-0000-0000-0000268E0000}"/>
    <cellStyle name="Total 2 4 2 6 3" xfId="14122" xr:uid="{00000000-0005-0000-0000-0000278E0000}"/>
    <cellStyle name="Total 2 4 2 6 4" xfId="21120" xr:uid="{00000000-0005-0000-0000-0000288E0000}"/>
    <cellStyle name="Total 2 4 2 6 5" xfId="24817" xr:uid="{00000000-0005-0000-0000-0000298E0000}"/>
    <cellStyle name="Total 2 4 2 6 6" xfId="25011" xr:uid="{00000000-0005-0000-0000-00002A8E0000}"/>
    <cellStyle name="Total 2 4 2 6 7" xfId="32014" xr:uid="{00000000-0005-0000-0000-00002B8E0000}"/>
    <cellStyle name="Total 2 4 2 6 8" xfId="35692" xr:uid="{00000000-0005-0000-0000-00002C8E0000}"/>
    <cellStyle name="Total 2 4 2 6 9" xfId="38603" xr:uid="{00000000-0005-0000-0000-00002D8E0000}"/>
    <cellStyle name="Total 2 4 2 7" xfId="8500" xr:uid="{00000000-0005-0000-0000-00002E8E0000}"/>
    <cellStyle name="Total 2 4 2 8" xfId="11502" xr:uid="{00000000-0005-0000-0000-00002F8E0000}"/>
    <cellStyle name="Total 2 4 2 9" xfId="18505" xr:uid="{00000000-0005-0000-0000-0000308E0000}"/>
    <cellStyle name="Total 2 4 3" xfId="2376" xr:uid="{00000000-0005-0000-0000-0000318E0000}"/>
    <cellStyle name="Total 2 4 3 10" xfId="19590" xr:uid="{00000000-0005-0000-0000-0000328E0000}"/>
    <cellStyle name="Total 2 4 3 11" xfId="26159" xr:uid="{00000000-0005-0000-0000-0000338E0000}"/>
    <cellStyle name="Total 2 4 3 12" xfId="30143" xr:uid="{00000000-0005-0000-0000-0000348E0000}"/>
    <cellStyle name="Total 2 4 3 13" xfId="34119" xr:uid="{00000000-0005-0000-0000-0000358E0000}"/>
    <cellStyle name="Total 2 4 3 14" xfId="37681" xr:uid="{00000000-0005-0000-0000-0000368E0000}"/>
    <cellStyle name="Total 2 4 3 2" xfId="2776" xr:uid="{00000000-0005-0000-0000-0000378E0000}"/>
    <cellStyle name="Total 2 4 3 2 2" xfId="8507" xr:uid="{00000000-0005-0000-0000-0000388E0000}"/>
    <cellStyle name="Total 2 4 3 2 3" xfId="11930" xr:uid="{00000000-0005-0000-0000-0000398E0000}"/>
    <cellStyle name="Total 2 4 3 2 4" xfId="18933" xr:uid="{00000000-0005-0000-0000-00003A8E0000}"/>
    <cellStyle name="Total 2 4 3 2 5" xfId="28394" xr:uid="{00000000-0005-0000-0000-00003B8E0000}"/>
    <cellStyle name="Total 2 4 3 2 6" xfId="26343" xr:uid="{00000000-0005-0000-0000-00003C8E0000}"/>
    <cellStyle name="Total 2 4 3 2 7" xfId="28455" xr:uid="{00000000-0005-0000-0000-00003D8E0000}"/>
    <cellStyle name="Total 2 4 3 2 8" xfId="33906" xr:uid="{00000000-0005-0000-0000-00003E8E0000}"/>
    <cellStyle name="Total 2 4 3 2 9" xfId="37468" xr:uid="{00000000-0005-0000-0000-00003F8E0000}"/>
    <cellStyle name="Total 2 4 3 3" xfId="4058" xr:uid="{00000000-0005-0000-0000-0000408E0000}"/>
    <cellStyle name="Total 2 4 3 3 2" xfId="8508" xr:uid="{00000000-0005-0000-0000-0000418E0000}"/>
    <cellStyle name="Total 2 4 3 3 3" xfId="13212" xr:uid="{00000000-0005-0000-0000-0000428E0000}"/>
    <cellStyle name="Total 2 4 3 3 4" xfId="20210" xr:uid="{00000000-0005-0000-0000-0000438E0000}"/>
    <cellStyle name="Total 2 4 3 3 5" xfId="27802" xr:uid="{00000000-0005-0000-0000-0000448E0000}"/>
    <cellStyle name="Total 2 4 3 3 6" xfId="26642" xr:uid="{00000000-0005-0000-0000-0000458E0000}"/>
    <cellStyle name="Total 2 4 3 3 7" xfId="26004" xr:uid="{00000000-0005-0000-0000-0000468E0000}"/>
    <cellStyle name="Total 2 4 3 3 8" xfId="33435" xr:uid="{00000000-0005-0000-0000-0000478E0000}"/>
    <cellStyle name="Total 2 4 3 3 9" xfId="37110" xr:uid="{00000000-0005-0000-0000-0000488E0000}"/>
    <cellStyle name="Total 2 4 3 4" xfId="4496" xr:uid="{00000000-0005-0000-0000-0000498E0000}"/>
    <cellStyle name="Total 2 4 3 4 2" xfId="8509" xr:uid="{00000000-0005-0000-0000-00004A8E0000}"/>
    <cellStyle name="Total 2 4 3 4 3" xfId="13650" xr:uid="{00000000-0005-0000-0000-00004B8E0000}"/>
    <cellStyle name="Total 2 4 3 4 4" xfId="20648" xr:uid="{00000000-0005-0000-0000-00004C8E0000}"/>
    <cellStyle name="Total 2 4 3 4 5" xfId="27587" xr:uid="{00000000-0005-0000-0000-00004D8E0000}"/>
    <cellStyle name="Total 2 4 3 4 6" xfId="26701" xr:uid="{00000000-0005-0000-0000-00004E8E0000}"/>
    <cellStyle name="Total 2 4 3 4 7" xfId="25570" xr:uid="{00000000-0005-0000-0000-00004F8E0000}"/>
    <cellStyle name="Total 2 4 3 4 8" xfId="25457" xr:uid="{00000000-0005-0000-0000-0000508E0000}"/>
    <cellStyle name="Total 2 4 3 4 9" xfId="34882" xr:uid="{00000000-0005-0000-0000-0000518E0000}"/>
    <cellStyle name="Total 2 4 3 5" xfId="4750" xr:uid="{00000000-0005-0000-0000-0000528E0000}"/>
    <cellStyle name="Total 2 4 3 5 2" xfId="8510" xr:uid="{00000000-0005-0000-0000-0000538E0000}"/>
    <cellStyle name="Total 2 4 3 5 3" xfId="13904" xr:uid="{00000000-0005-0000-0000-0000548E0000}"/>
    <cellStyle name="Total 2 4 3 5 4" xfId="20902" xr:uid="{00000000-0005-0000-0000-0000558E0000}"/>
    <cellStyle name="Total 2 4 3 5 5" xfId="27463" xr:uid="{00000000-0005-0000-0000-0000568E0000}"/>
    <cellStyle name="Total 2 4 3 5 6" xfId="24096" xr:uid="{00000000-0005-0000-0000-0000578E0000}"/>
    <cellStyle name="Total 2 4 3 5 7" xfId="28715" xr:uid="{00000000-0005-0000-0000-0000588E0000}"/>
    <cellStyle name="Total 2 4 3 5 8" xfId="25729" xr:uid="{00000000-0005-0000-0000-0000598E0000}"/>
    <cellStyle name="Total 2 4 3 5 9" xfId="31383" xr:uid="{00000000-0005-0000-0000-00005A8E0000}"/>
    <cellStyle name="Total 2 4 3 6" xfId="4996" xr:uid="{00000000-0005-0000-0000-00005B8E0000}"/>
    <cellStyle name="Total 2 4 3 6 2" xfId="8511" xr:uid="{00000000-0005-0000-0000-00005C8E0000}"/>
    <cellStyle name="Total 2 4 3 6 3" xfId="14150" xr:uid="{00000000-0005-0000-0000-00005D8E0000}"/>
    <cellStyle name="Total 2 4 3 6 4" xfId="21148" xr:uid="{00000000-0005-0000-0000-00005E8E0000}"/>
    <cellStyle name="Total 2 4 3 6 5" xfId="27341" xr:uid="{00000000-0005-0000-0000-00005F8E0000}"/>
    <cellStyle name="Total 2 4 3 6 6" xfId="29307" xr:uid="{00000000-0005-0000-0000-0000608E0000}"/>
    <cellStyle name="Total 2 4 3 6 7" xfId="32042" xr:uid="{00000000-0005-0000-0000-0000618E0000}"/>
    <cellStyle name="Total 2 4 3 6 8" xfId="35720" xr:uid="{00000000-0005-0000-0000-0000628E0000}"/>
    <cellStyle name="Total 2 4 3 6 9" xfId="38631" xr:uid="{00000000-0005-0000-0000-0000638E0000}"/>
    <cellStyle name="Total 2 4 3 7" xfId="8506" xr:uid="{00000000-0005-0000-0000-0000648E0000}"/>
    <cellStyle name="Total 2 4 3 8" xfId="11530" xr:uid="{00000000-0005-0000-0000-0000658E0000}"/>
    <cellStyle name="Total 2 4 3 9" xfId="18533" xr:uid="{00000000-0005-0000-0000-0000668E0000}"/>
    <cellStyle name="Total 2 4 4" xfId="2400" xr:uid="{00000000-0005-0000-0000-0000678E0000}"/>
    <cellStyle name="Total 2 4 4 10" xfId="22480" xr:uid="{00000000-0005-0000-0000-0000688E0000}"/>
    <cellStyle name="Total 2 4 4 11" xfId="26171" xr:uid="{00000000-0005-0000-0000-0000698E0000}"/>
    <cellStyle name="Total 2 4 4 12" xfId="10270" xr:uid="{00000000-0005-0000-0000-00006A8E0000}"/>
    <cellStyle name="Total 2 4 4 13" xfId="29629" xr:uid="{00000000-0005-0000-0000-00006B8E0000}"/>
    <cellStyle name="Total 2 4 4 14" xfId="33615" xr:uid="{00000000-0005-0000-0000-00006C8E0000}"/>
    <cellStyle name="Total 2 4 4 2" xfId="2800" xr:uid="{00000000-0005-0000-0000-00006D8E0000}"/>
    <cellStyle name="Total 2 4 4 2 2" xfId="8513" xr:uid="{00000000-0005-0000-0000-00006E8E0000}"/>
    <cellStyle name="Total 2 4 4 2 3" xfId="11954" xr:uid="{00000000-0005-0000-0000-00006F8E0000}"/>
    <cellStyle name="Total 2 4 4 2 4" xfId="18957" xr:uid="{00000000-0005-0000-0000-0000708E0000}"/>
    <cellStyle name="Total 2 4 4 2 5" xfId="15517" xr:uid="{00000000-0005-0000-0000-0000718E0000}"/>
    <cellStyle name="Total 2 4 4 2 6" xfId="17470" xr:uid="{00000000-0005-0000-0000-0000728E0000}"/>
    <cellStyle name="Total 2 4 4 2 7" xfId="28042" xr:uid="{00000000-0005-0000-0000-0000738E0000}"/>
    <cellStyle name="Total 2 4 4 2 8" xfId="25785" xr:uid="{00000000-0005-0000-0000-0000748E0000}"/>
    <cellStyle name="Total 2 4 4 2 9" xfId="34984" xr:uid="{00000000-0005-0000-0000-0000758E0000}"/>
    <cellStyle name="Total 2 4 4 3" xfId="4082" xr:uid="{00000000-0005-0000-0000-0000768E0000}"/>
    <cellStyle name="Total 2 4 4 3 2" xfId="8514" xr:uid="{00000000-0005-0000-0000-0000778E0000}"/>
    <cellStyle name="Total 2 4 4 3 3" xfId="13236" xr:uid="{00000000-0005-0000-0000-0000788E0000}"/>
    <cellStyle name="Total 2 4 4 3 4" xfId="20234" xr:uid="{00000000-0005-0000-0000-0000798E0000}"/>
    <cellStyle name="Total 2 4 4 3 5" xfId="27790" xr:uid="{00000000-0005-0000-0000-00007A8E0000}"/>
    <cellStyle name="Total 2 4 4 3 6" xfId="9373" xr:uid="{00000000-0005-0000-0000-00007B8E0000}"/>
    <cellStyle name="Total 2 4 4 3 7" xfId="28970" xr:uid="{00000000-0005-0000-0000-00007C8E0000}"/>
    <cellStyle name="Total 2 4 4 3 8" xfId="26088" xr:uid="{00000000-0005-0000-0000-00007D8E0000}"/>
    <cellStyle name="Total 2 4 4 3 9" xfId="25806" xr:uid="{00000000-0005-0000-0000-00007E8E0000}"/>
    <cellStyle name="Total 2 4 4 4" xfId="4520" xr:uid="{00000000-0005-0000-0000-00007F8E0000}"/>
    <cellStyle name="Total 2 4 4 4 2" xfId="8515" xr:uid="{00000000-0005-0000-0000-0000808E0000}"/>
    <cellStyle name="Total 2 4 4 4 3" xfId="13674" xr:uid="{00000000-0005-0000-0000-0000818E0000}"/>
    <cellStyle name="Total 2 4 4 4 4" xfId="20672" xr:uid="{00000000-0005-0000-0000-0000828E0000}"/>
    <cellStyle name="Total 2 4 4 4 5" xfId="27576" xr:uid="{00000000-0005-0000-0000-0000838E0000}"/>
    <cellStyle name="Total 2 4 4 4 6" xfId="19388" xr:uid="{00000000-0005-0000-0000-0000848E0000}"/>
    <cellStyle name="Total 2 4 4 4 7" xfId="26850" xr:uid="{00000000-0005-0000-0000-0000858E0000}"/>
    <cellStyle name="Total 2 4 4 4 8" xfId="32256" xr:uid="{00000000-0005-0000-0000-0000868E0000}"/>
    <cellStyle name="Total 2 4 4 4 9" xfId="35931" xr:uid="{00000000-0005-0000-0000-0000878E0000}"/>
    <cellStyle name="Total 2 4 4 5" xfId="4774" xr:uid="{00000000-0005-0000-0000-0000888E0000}"/>
    <cellStyle name="Total 2 4 4 5 2" xfId="8516" xr:uid="{00000000-0005-0000-0000-0000898E0000}"/>
    <cellStyle name="Total 2 4 4 5 3" xfId="13928" xr:uid="{00000000-0005-0000-0000-00008A8E0000}"/>
    <cellStyle name="Total 2 4 4 5 4" xfId="20926" xr:uid="{00000000-0005-0000-0000-00008B8E0000}"/>
    <cellStyle name="Total 2 4 4 5 5" xfId="24792" xr:uid="{00000000-0005-0000-0000-00008C8E0000}"/>
    <cellStyle name="Total 2 4 4 5 6" xfId="28171" xr:uid="{00000000-0005-0000-0000-00008D8E0000}"/>
    <cellStyle name="Total 2 4 4 5 7" xfId="24988" xr:uid="{00000000-0005-0000-0000-00008E8E0000}"/>
    <cellStyle name="Total 2 4 4 5 8" xfId="32140" xr:uid="{00000000-0005-0000-0000-00008F8E0000}"/>
    <cellStyle name="Total 2 4 4 5 9" xfId="35815" xr:uid="{00000000-0005-0000-0000-0000908E0000}"/>
    <cellStyle name="Total 2 4 4 6" xfId="5020" xr:uid="{00000000-0005-0000-0000-0000918E0000}"/>
    <cellStyle name="Total 2 4 4 6 2" xfId="8517" xr:uid="{00000000-0005-0000-0000-0000928E0000}"/>
    <cellStyle name="Total 2 4 4 6 3" xfId="14174" xr:uid="{00000000-0005-0000-0000-0000938E0000}"/>
    <cellStyle name="Total 2 4 4 6 4" xfId="21172" xr:uid="{00000000-0005-0000-0000-0000948E0000}"/>
    <cellStyle name="Total 2 4 4 6 5" xfId="27326" xr:uid="{00000000-0005-0000-0000-0000958E0000}"/>
    <cellStyle name="Total 2 4 4 6 6" xfId="26780" xr:uid="{00000000-0005-0000-0000-0000968E0000}"/>
    <cellStyle name="Total 2 4 4 6 7" xfId="32066" xr:uid="{00000000-0005-0000-0000-0000978E0000}"/>
    <cellStyle name="Total 2 4 4 6 8" xfId="35744" xr:uid="{00000000-0005-0000-0000-0000988E0000}"/>
    <cellStyle name="Total 2 4 4 6 9" xfId="38655" xr:uid="{00000000-0005-0000-0000-0000998E0000}"/>
    <cellStyle name="Total 2 4 4 7" xfId="8512" xr:uid="{00000000-0005-0000-0000-00009A8E0000}"/>
    <cellStyle name="Total 2 4 4 8" xfId="11554" xr:uid="{00000000-0005-0000-0000-00009B8E0000}"/>
    <cellStyle name="Total 2 4 4 9" xfId="18557" xr:uid="{00000000-0005-0000-0000-00009C8E0000}"/>
    <cellStyle name="Total 2 4 5" xfId="2424" xr:uid="{00000000-0005-0000-0000-00009D8E0000}"/>
    <cellStyle name="Total 2 4 5 10" xfId="23228" xr:uid="{00000000-0005-0000-0000-00009E8E0000}"/>
    <cellStyle name="Total 2 4 5 11" xfId="26177" xr:uid="{00000000-0005-0000-0000-00009F8E0000}"/>
    <cellStyle name="Total 2 4 5 12" xfId="30119" xr:uid="{00000000-0005-0000-0000-0000A08E0000}"/>
    <cellStyle name="Total 2 4 5 13" xfId="17684" xr:uid="{00000000-0005-0000-0000-0000A18E0000}"/>
    <cellStyle name="Total 2 4 5 14" xfId="25947" xr:uid="{00000000-0005-0000-0000-0000A28E0000}"/>
    <cellStyle name="Total 2 4 5 2" xfId="2824" xr:uid="{00000000-0005-0000-0000-0000A38E0000}"/>
    <cellStyle name="Total 2 4 5 2 2" xfId="8519" xr:uid="{00000000-0005-0000-0000-0000A48E0000}"/>
    <cellStyle name="Total 2 4 5 2 3" xfId="11978" xr:uid="{00000000-0005-0000-0000-0000A58E0000}"/>
    <cellStyle name="Total 2 4 5 2 4" xfId="18981" xr:uid="{00000000-0005-0000-0000-0000A68E0000}"/>
    <cellStyle name="Total 2 4 5 2 5" xfId="10022" xr:uid="{00000000-0005-0000-0000-0000A78E0000}"/>
    <cellStyle name="Total 2 4 5 2 6" xfId="19500" xr:uid="{00000000-0005-0000-0000-0000A88E0000}"/>
    <cellStyle name="Total 2 4 5 2 7" xfId="17307" xr:uid="{00000000-0005-0000-0000-0000A98E0000}"/>
    <cellStyle name="Total 2 4 5 2 8" xfId="31541" xr:uid="{00000000-0005-0000-0000-0000AA8E0000}"/>
    <cellStyle name="Total 2 4 5 2 9" xfId="35251" xr:uid="{00000000-0005-0000-0000-0000AB8E0000}"/>
    <cellStyle name="Total 2 4 5 3" xfId="4106" xr:uid="{00000000-0005-0000-0000-0000AC8E0000}"/>
    <cellStyle name="Total 2 4 5 3 2" xfId="8520" xr:uid="{00000000-0005-0000-0000-0000AD8E0000}"/>
    <cellStyle name="Total 2 4 5 3 3" xfId="13260" xr:uid="{00000000-0005-0000-0000-0000AE8E0000}"/>
    <cellStyle name="Total 2 4 5 3 4" xfId="20258" xr:uid="{00000000-0005-0000-0000-0000AF8E0000}"/>
    <cellStyle name="Total 2 4 5 3 5" xfId="24233" xr:uid="{00000000-0005-0000-0000-0000B08E0000}"/>
    <cellStyle name="Total 2 4 5 3 6" xfId="22747" xr:uid="{00000000-0005-0000-0000-0000B18E0000}"/>
    <cellStyle name="Total 2 4 5 3 7" xfId="25382" xr:uid="{00000000-0005-0000-0000-0000B28E0000}"/>
    <cellStyle name="Total 2 4 5 3 8" xfId="30224" xr:uid="{00000000-0005-0000-0000-0000B38E0000}"/>
    <cellStyle name="Total 2 4 5 3 9" xfId="31067" xr:uid="{00000000-0005-0000-0000-0000B48E0000}"/>
    <cellStyle name="Total 2 4 5 4" xfId="4544" xr:uid="{00000000-0005-0000-0000-0000B58E0000}"/>
    <cellStyle name="Total 2 4 5 4 2" xfId="8521" xr:uid="{00000000-0005-0000-0000-0000B68E0000}"/>
    <cellStyle name="Total 2 4 5 4 3" xfId="13698" xr:uid="{00000000-0005-0000-0000-0000B78E0000}"/>
    <cellStyle name="Total 2 4 5 4 4" xfId="20696" xr:uid="{00000000-0005-0000-0000-0000B88E0000}"/>
    <cellStyle name="Total 2 4 5 4 5" xfId="17426" xr:uid="{00000000-0005-0000-0000-0000B98E0000}"/>
    <cellStyle name="Total 2 4 5 4 6" xfId="17093" xr:uid="{00000000-0005-0000-0000-0000BA8E0000}"/>
    <cellStyle name="Total 2 4 5 4 7" xfId="25876" xr:uid="{00000000-0005-0000-0000-0000BB8E0000}"/>
    <cellStyle name="Total 2 4 5 4 8" xfId="32242" xr:uid="{00000000-0005-0000-0000-0000BC8E0000}"/>
    <cellStyle name="Total 2 4 5 4 9" xfId="35917" xr:uid="{00000000-0005-0000-0000-0000BD8E0000}"/>
    <cellStyle name="Total 2 4 5 5" xfId="4798" xr:uid="{00000000-0005-0000-0000-0000BE8E0000}"/>
    <cellStyle name="Total 2 4 5 5 2" xfId="8522" xr:uid="{00000000-0005-0000-0000-0000BF8E0000}"/>
    <cellStyle name="Total 2 4 5 5 3" xfId="13952" xr:uid="{00000000-0005-0000-0000-0000C08E0000}"/>
    <cellStyle name="Total 2 4 5 5 4" xfId="20950" xr:uid="{00000000-0005-0000-0000-0000C18E0000}"/>
    <cellStyle name="Total 2 4 5 5 5" xfId="27436" xr:uid="{00000000-0005-0000-0000-0000C28E0000}"/>
    <cellStyle name="Total 2 4 5 5 6" xfId="28174" xr:uid="{00000000-0005-0000-0000-0000C38E0000}"/>
    <cellStyle name="Total 2 4 5 5 7" xfId="29396" xr:uid="{00000000-0005-0000-0000-0000C48E0000}"/>
    <cellStyle name="Total 2 4 5 5 8" xfId="32128" xr:uid="{00000000-0005-0000-0000-0000C58E0000}"/>
    <cellStyle name="Total 2 4 5 5 9" xfId="35803" xr:uid="{00000000-0005-0000-0000-0000C68E0000}"/>
    <cellStyle name="Total 2 4 5 6" xfId="5044" xr:uid="{00000000-0005-0000-0000-0000C78E0000}"/>
    <cellStyle name="Total 2 4 5 6 2" xfId="8523" xr:uid="{00000000-0005-0000-0000-0000C88E0000}"/>
    <cellStyle name="Total 2 4 5 6 3" xfId="14198" xr:uid="{00000000-0005-0000-0000-0000C98E0000}"/>
    <cellStyle name="Total 2 4 5 6 4" xfId="21196" xr:uid="{00000000-0005-0000-0000-0000CA8E0000}"/>
    <cellStyle name="Total 2 4 5 6 5" xfId="27317" xr:uid="{00000000-0005-0000-0000-0000CB8E0000}"/>
    <cellStyle name="Total 2 4 5 6 6" xfId="17051" xr:uid="{00000000-0005-0000-0000-0000CC8E0000}"/>
    <cellStyle name="Total 2 4 5 6 7" xfId="32090" xr:uid="{00000000-0005-0000-0000-0000CD8E0000}"/>
    <cellStyle name="Total 2 4 5 6 8" xfId="35768" xr:uid="{00000000-0005-0000-0000-0000CE8E0000}"/>
    <cellStyle name="Total 2 4 5 6 9" xfId="38679" xr:uid="{00000000-0005-0000-0000-0000CF8E0000}"/>
    <cellStyle name="Total 2 4 5 7" xfId="8518" xr:uid="{00000000-0005-0000-0000-0000D08E0000}"/>
    <cellStyle name="Total 2 4 5 8" xfId="11578" xr:uid="{00000000-0005-0000-0000-0000D18E0000}"/>
    <cellStyle name="Total 2 4 5 9" xfId="18581" xr:uid="{00000000-0005-0000-0000-0000D28E0000}"/>
    <cellStyle name="Total 2 4 6" xfId="2626" xr:uid="{00000000-0005-0000-0000-0000D38E0000}"/>
    <cellStyle name="Total 2 4 6 2" xfId="8524" xr:uid="{00000000-0005-0000-0000-0000D48E0000}"/>
    <cellStyle name="Total 2 4 6 3" xfId="11780" xr:uid="{00000000-0005-0000-0000-0000D58E0000}"/>
    <cellStyle name="Total 2 4 6 4" xfId="18783" xr:uid="{00000000-0005-0000-0000-0000D68E0000}"/>
    <cellStyle name="Total 2 4 6 5" xfId="9571" xr:uid="{00000000-0005-0000-0000-0000D78E0000}"/>
    <cellStyle name="Total 2 4 6 6" xfId="24563" xr:uid="{00000000-0005-0000-0000-0000D88E0000}"/>
    <cellStyle name="Total 2 4 6 7" xfId="20034" xr:uid="{00000000-0005-0000-0000-0000D98E0000}"/>
    <cellStyle name="Total 2 4 6 8" xfId="33996" xr:uid="{00000000-0005-0000-0000-0000DA8E0000}"/>
    <cellStyle name="Total 2 4 6 9" xfId="37558" xr:uid="{00000000-0005-0000-0000-0000DB8E0000}"/>
    <cellStyle name="Total 2 4 7" xfId="3194" xr:uid="{00000000-0005-0000-0000-0000DC8E0000}"/>
    <cellStyle name="Total 2 4 7 2" xfId="8525" xr:uid="{00000000-0005-0000-0000-0000DD8E0000}"/>
    <cellStyle name="Total 2 4 7 3" xfId="12348" xr:uid="{00000000-0005-0000-0000-0000DE8E0000}"/>
    <cellStyle name="Total 2 4 7 4" xfId="19351" xr:uid="{00000000-0005-0000-0000-0000DF8E0000}"/>
    <cellStyle name="Total 2 4 7 5" xfId="25436" xr:uid="{00000000-0005-0000-0000-0000E08E0000}"/>
    <cellStyle name="Total 2 4 7 6" xfId="26445" xr:uid="{00000000-0005-0000-0000-0000E18E0000}"/>
    <cellStyle name="Total 2 4 7 7" xfId="25480" xr:uid="{00000000-0005-0000-0000-0000E28E0000}"/>
    <cellStyle name="Total 2 4 7 8" xfId="26537" xr:uid="{00000000-0005-0000-0000-0000E38E0000}"/>
    <cellStyle name="Total 2 4 7 9" xfId="35007" xr:uid="{00000000-0005-0000-0000-0000E48E0000}"/>
    <cellStyle name="Total 2 4 8" xfId="3709" xr:uid="{00000000-0005-0000-0000-0000E58E0000}"/>
    <cellStyle name="Total 2 4 8 2" xfId="8526" xr:uid="{00000000-0005-0000-0000-0000E68E0000}"/>
    <cellStyle name="Total 2 4 8 3" xfId="12863" xr:uid="{00000000-0005-0000-0000-0000E78E0000}"/>
    <cellStyle name="Total 2 4 8 4" xfId="19862" xr:uid="{00000000-0005-0000-0000-0000E88E0000}"/>
    <cellStyle name="Total 2 4 8 5" xfId="27975" xr:uid="{00000000-0005-0000-0000-0000E98E0000}"/>
    <cellStyle name="Total 2 4 8 6" xfId="28533" xr:uid="{00000000-0005-0000-0000-0000EA8E0000}"/>
    <cellStyle name="Total 2 4 8 7" xfId="29005" xr:uid="{00000000-0005-0000-0000-0000EB8E0000}"/>
    <cellStyle name="Total 2 4 8 8" xfId="33559" xr:uid="{00000000-0005-0000-0000-0000EC8E0000}"/>
    <cellStyle name="Total 2 4 8 9" xfId="37227" xr:uid="{00000000-0005-0000-0000-0000ED8E0000}"/>
    <cellStyle name="Total 2 4 9" xfId="3860" xr:uid="{00000000-0005-0000-0000-0000EE8E0000}"/>
    <cellStyle name="Total 2 4 9 2" xfId="8527" xr:uid="{00000000-0005-0000-0000-0000EF8E0000}"/>
    <cellStyle name="Total 2 4 9 3" xfId="13014" xr:uid="{00000000-0005-0000-0000-0000F08E0000}"/>
    <cellStyle name="Total 2 4 9 4" xfId="20013" xr:uid="{00000000-0005-0000-0000-0000F18E0000}"/>
    <cellStyle name="Total 2 4 9 5" xfId="24143" xr:uid="{00000000-0005-0000-0000-0000F28E0000}"/>
    <cellStyle name="Total 2 4 9 6" xfId="26608" xr:uid="{00000000-0005-0000-0000-0000F38E0000}"/>
    <cellStyle name="Total 2 4 9 7" xfId="28894" xr:uid="{00000000-0005-0000-0000-0000F48E0000}"/>
    <cellStyle name="Total 2 4 9 8" xfId="33475" xr:uid="{00000000-0005-0000-0000-0000F58E0000}"/>
    <cellStyle name="Total 2 4 9 9" xfId="37147" xr:uid="{00000000-0005-0000-0000-0000F68E0000}"/>
    <cellStyle name="Total 2 5" xfId="1605" xr:uid="{00000000-0005-0000-0000-0000F78E0000}"/>
    <cellStyle name="Total 2 5 2" xfId="8528" xr:uid="{00000000-0005-0000-0000-0000F88E0000}"/>
    <cellStyle name="Total 2 5 3" xfId="10759" xr:uid="{00000000-0005-0000-0000-0000F98E0000}"/>
    <cellStyle name="Total 2 5 4" xfId="17017" xr:uid="{00000000-0005-0000-0000-0000FA8E0000}"/>
    <cellStyle name="Total 2 5 5" xfId="28699" xr:uid="{00000000-0005-0000-0000-0000FB8E0000}"/>
    <cellStyle name="Total 2 5 6" xfId="24010" xr:uid="{00000000-0005-0000-0000-0000FC8E0000}"/>
    <cellStyle name="Total 2 5 7" xfId="17769" xr:uid="{00000000-0005-0000-0000-0000FD8E0000}"/>
    <cellStyle name="Total 2 5 8" xfId="34937" xr:uid="{00000000-0005-0000-0000-0000FE8E0000}"/>
    <cellStyle name="Total 2 5 9" xfId="38400" xr:uid="{00000000-0005-0000-0000-0000FF8E0000}"/>
    <cellStyle name="Total 2 6" xfId="2438" xr:uid="{00000000-0005-0000-0000-0000008F0000}"/>
    <cellStyle name="Total 2 6 2" xfId="8529" xr:uid="{00000000-0005-0000-0000-0000018F0000}"/>
    <cellStyle name="Total 2 6 3" xfId="11592" xr:uid="{00000000-0005-0000-0000-0000028F0000}"/>
    <cellStyle name="Total 2 6 4" xfId="18595" xr:uid="{00000000-0005-0000-0000-0000038F0000}"/>
    <cellStyle name="Total 2 6 5" xfId="17960" xr:uid="{00000000-0005-0000-0000-0000048F0000}"/>
    <cellStyle name="Total 2 6 6" xfId="23199" xr:uid="{00000000-0005-0000-0000-0000058F0000}"/>
    <cellStyle name="Total 2 6 7" xfId="30112" xr:uid="{00000000-0005-0000-0000-0000068F0000}"/>
    <cellStyle name="Total 2 6 8" xfId="34089" xr:uid="{00000000-0005-0000-0000-0000078F0000}"/>
    <cellStyle name="Total 2 6 9" xfId="37651" xr:uid="{00000000-0005-0000-0000-0000088F0000}"/>
    <cellStyle name="Total 2 7" xfId="8338" xr:uid="{00000000-0005-0000-0000-0000098F0000}"/>
    <cellStyle name="Total 2 8" xfId="9366" xr:uid="{00000000-0005-0000-0000-00000A8F0000}"/>
    <cellStyle name="Total 2 9" xfId="18067" xr:uid="{00000000-0005-0000-0000-00000B8F0000}"/>
    <cellStyle name="Total 3" xfId="1030" xr:uid="{00000000-0005-0000-0000-00000C8F0000}"/>
    <cellStyle name="Total 3 10" xfId="2445" xr:uid="{00000000-0005-0000-0000-00000D8F0000}"/>
    <cellStyle name="Total 3 10 2" xfId="8531" xr:uid="{00000000-0005-0000-0000-00000E8F0000}"/>
    <cellStyle name="Total 3 10 3" xfId="11599" xr:uid="{00000000-0005-0000-0000-00000F8F0000}"/>
    <cellStyle name="Total 3 10 4" xfId="18602" xr:uid="{00000000-0005-0000-0000-0000108F0000}"/>
    <cellStyle name="Total 3 10 5" xfId="22688" xr:uid="{00000000-0005-0000-0000-0000118F0000}"/>
    <cellStyle name="Total 3 10 6" xfId="18357" xr:uid="{00000000-0005-0000-0000-0000128F0000}"/>
    <cellStyle name="Total 3 10 7" xfId="30109" xr:uid="{00000000-0005-0000-0000-0000138F0000}"/>
    <cellStyle name="Total 3 10 8" xfId="34086" xr:uid="{00000000-0005-0000-0000-0000148F0000}"/>
    <cellStyle name="Total 3 10 9" xfId="37648" xr:uid="{00000000-0005-0000-0000-0000158F0000}"/>
    <cellStyle name="Total 3 11" xfId="3152" xr:uid="{00000000-0005-0000-0000-0000168F0000}"/>
    <cellStyle name="Total 3 11 2" xfId="8532" xr:uid="{00000000-0005-0000-0000-0000178F0000}"/>
    <cellStyle name="Total 3 11 3" xfId="12306" xr:uid="{00000000-0005-0000-0000-0000188F0000}"/>
    <cellStyle name="Total 3 11 4" xfId="19309" xr:uid="{00000000-0005-0000-0000-0000198F0000}"/>
    <cellStyle name="Total 3 11 5" xfId="24719" xr:uid="{00000000-0005-0000-0000-00001A8F0000}"/>
    <cellStyle name="Total 3 11 6" xfId="28088" xr:uid="{00000000-0005-0000-0000-00001B8F0000}"/>
    <cellStyle name="Total 3 11 7" xfId="29764" xr:uid="{00000000-0005-0000-0000-00001C8F0000}"/>
    <cellStyle name="Total 3 11 8" xfId="33741" xr:uid="{00000000-0005-0000-0000-00001D8F0000}"/>
    <cellStyle name="Total 3 11 9" xfId="37303" xr:uid="{00000000-0005-0000-0000-00001E8F0000}"/>
    <cellStyle name="Total 3 12" xfId="3731" xr:uid="{00000000-0005-0000-0000-00001F8F0000}"/>
    <cellStyle name="Total 3 12 2" xfId="8533" xr:uid="{00000000-0005-0000-0000-0000208F0000}"/>
    <cellStyle name="Total 3 12 3" xfId="12885" xr:uid="{00000000-0005-0000-0000-0000218F0000}"/>
    <cellStyle name="Total 3 12 4" xfId="19884" xr:uid="{00000000-0005-0000-0000-0000228F0000}"/>
    <cellStyle name="Total 3 12 5" xfId="27964" xr:uid="{00000000-0005-0000-0000-0000238F0000}"/>
    <cellStyle name="Total 3 12 6" xfId="9592" xr:uid="{00000000-0005-0000-0000-0000248F0000}"/>
    <cellStyle name="Total 3 12 7" xfId="24830" xr:uid="{00000000-0005-0000-0000-0000258F0000}"/>
    <cellStyle name="Total 3 12 8" xfId="33549" xr:uid="{00000000-0005-0000-0000-0000268F0000}"/>
    <cellStyle name="Total 3 12 9" xfId="37217" xr:uid="{00000000-0005-0000-0000-0000278F0000}"/>
    <cellStyle name="Total 3 13" xfId="3801" xr:uid="{00000000-0005-0000-0000-0000288F0000}"/>
    <cellStyle name="Total 3 13 2" xfId="8534" xr:uid="{00000000-0005-0000-0000-0000298F0000}"/>
    <cellStyle name="Total 3 13 3" xfId="12955" xr:uid="{00000000-0005-0000-0000-00002A8F0000}"/>
    <cellStyle name="Total 3 13 4" xfId="19954" xr:uid="{00000000-0005-0000-0000-00002B8F0000}"/>
    <cellStyle name="Total 3 13 5" xfId="22553" xr:uid="{00000000-0005-0000-0000-00002C8F0000}"/>
    <cellStyle name="Total 3 13 6" xfId="18180" xr:uid="{00000000-0005-0000-0000-00002D8F0000}"/>
    <cellStyle name="Total 3 13 7" xfId="26482" xr:uid="{00000000-0005-0000-0000-00002E8F0000}"/>
    <cellStyle name="Total 3 13 8" xfId="31925" xr:uid="{00000000-0005-0000-0000-00002F8F0000}"/>
    <cellStyle name="Total 3 13 9" xfId="29392" xr:uid="{00000000-0005-0000-0000-0000308F0000}"/>
    <cellStyle name="Total 3 14" xfId="4293" xr:uid="{00000000-0005-0000-0000-0000318F0000}"/>
    <cellStyle name="Total 3 14 2" xfId="8535" xr:uid="{00000000-0005-0000-0000-0000328F0000}"/>
    <cellStyle name="Total 3 14 3" xfId="13447" xr:uid="{00000000-0005-0000-0000-0000338F0000}"/>
    <cellStyle name="Total 3 14 4" xfId="20445" xr:uid="{00000000-0005-0000-0000-0000348F0000}"/>
    <cellStyle name="Total 3 14 5" xfId="21259" xr:uid="{00000000-0005-0000-0000-0000358F0000}"/>
    <cellStyle name="Total 3 14 6" xfId="28150" xr:uid="{00000000-0005-0000-0000-0000368F0000}"/>
    <cellStyle name="Total 3 14 7" xfId="17363" xr:uid="{00000000-0005-0000-0000-0000378F0000}"/>
    <cellStyle name="Total 3 14 8" xfId="31711" xr:uid="{00000000-0005-0000-0000-0000388F0000}"/>
    <cellStyle name="Total 3 14 9" xfId="35391" xr:uid="{00000000-0005-0000-0000-0000398F0000}"/>
    <cellStyle name="Total 3 15" xfId="8530" xr:uid="{00000000-0005-0000-0000-00003A8F0000}"/>
    <cellStyle name="Total 3 16" xfId="10184" xr:uid="{00000000-0005-0000-0000-00003B8F0000}"/>
    <cellStyle name="Total 3 17" xfId="17356" xr:uid="{00000000-0005-0000-0000-00003C8F0000}"/>
    <cellStyle name="Total 3 18" xfId="28979" xr:uid="{00000000-0005-0000-0000-00003D8F0000}"/>
    <cellStyle name="Total 3 19" xfId="17069" xr:uid="{00000000-0005-0000-0000-00003E8F0000}"/>
    <cellStyle name="Total 3 2" xfId="1031" xr:uid="{00000000-0005-0000-0000-00003F8F0000}"/>
    <cellStyle name="Total 3 2 10" xfId="3734" xr:uid="{00000000-0005-0000-0000-0000408F0000}"/>
    <cellStyle name="Total 3 2 10 2" xfId="8537" xr:uid="{00000000-0005-0000-0000-0000418F0000}"/>
    <cellStyle name="Total 3 2 10 3" xfId="12888" xr:uid="{00000000-0005-0000-0000-0000428F0000}"/>
    <cellStyle name="Total 3 2 10 4" xfId="19887" xr:uid="{00000000-0005-0000-0000-0000438F0000}"/>
    <cellStyle name="Total 3 2 10 5" xfId="21369" xr:uid="{00000000-0005-0000-0000-0000448F0000}"/>
    <cellStyle name="Total 3 2 10 6" xfId="22451" xr:uid="{00000000-0005-0000-0000-0000458F0000}"/>
    <cellStyle name="Total 3 2 10 7" xfId="28517" xr:uid="{00000000-0005-0000-0000-0000468F0000}"/>
    <cellStyle name="Total 3 2 10 8" xfId="29679" xr:uid="{00000000-0005-0000-0000-0000478F0000}"/>
    <cellStyle name="Total 3 2 10 9" xfId="28472" xr:uid="{00000000-0005-0000-0000-0000488F0000}"/>
    <cellStyle name="Total 3 2 11" xfId="3186" xr:uid="{00000000-0005-0000-0000-0000498F0000}"/>
    <cellStyle name="Total 3 2 11 2" xfId="8538" xr:uid="{00000000-0005-0000-0000-00004A8F0000}"/>
    <cellStyle name="Total 3 2 11 3" xfId="12340" xr:uid="{00000000-0005-0000-0000-00004B8F0000}"/>
    <cellStyle name="Total 3 2 11 4" xfId="19343" xr:uid="{00000000-0005-0000-0000-00004C8F0000}"/>
    <cellStyle name="Total 3 2 11 5" xfId="21348" xr:uid="{00000000-0005-0000-0000-00004D8F0000}"/>
    <cellStyle name="Total 3 2 11 6" xfId="26443" xr:uid="{00000000-0005-0000-0000-00004E8F0000}"/>
    <cellStyle name="Total 3 2 11 7" xfId="29745" xr:uid="{00000000-0005-0000-0000-00004F8F0000}"/>
    <cellStyle name="Total 3 2 11 8" xfId="33724" xr:uid="{00000000-0005-0000-0000-0000508F0000}"/>
    <cellStyle name="Total 3 2 11 9" xfId="37286" xr:uid="{00000000-0005-0000-0000-0000518F0000}"/>
    <cellStyle name="Total 3 2 12" xfId="4327" xr:uid="{00000000-0005-0000-0000-0000528F0000}"/>
    <cellStyle name="Total 3 2 12 2" xfId="8539" xr:uid="{00000000-0005-0000-0000-0000538F0000}"/>
    <cellStyle name="Total 3 2 12 3" xfId="13481" xr:uid="{00000000-0005-0000-0000-0000548F0000}"/>
    <cellStyle name="Total 3 2 12 4" xfId="20479" xr:uid="{00000000-0005-0000-0000-0000558F0000}"/>
    <cellStyle name="Total 3 2 12 5" xfId="22671" xr:uid="{00000000-0005-0000-0000-0000568F0000}"/>
    <cellStyle name="Total 3 2 12 6" xfId="28151" xr:uid="{00000000-0005-0000-0000-0000578F0000}"/>
    <cellStyle name="Total 3 2 12 7" xfId="23311" xr:uid="{00000000-0005-0000-0000-0000588F0000}"/>
    <cellStyle name="Total 3 2 12 8" xfId="33332" xr:uid="{00000000-0005-0000-0000-0000598F0000}"/>
    <cellStyle name="Total 3 2 12 9" xfId="37007" xr:uid="{00000000-0005-0000-0000-00005A8F0000}"/>
    <cellStyle name="Total 3 2 13" xfId="8536" xr:uid="{00000000-0005-0000-0000-00005B8F0000}"/>
    <cellStyle name="Total 3 2 14" xfId="10185" xr:uid="{00000000-0005-0000-0000-00005C8F0000}"/>
    <cellStyle name="Total 3 2 15" xfId="17358" xr:uid="{00000000-0005-0000-0000-00005D8F0000}"/>
    <cellStyle name="Total 3 2 16" xfId="10060" xr:uid="{00000000-0005-0000-0000-00005E8F0000}"/>
    <cellStyle name="Total 3 2 17" xfId="21286" xr:uid="{00000000-0005-0000-0000-00005F8F0000}"/>
    <cellStyle name="Total 3 2 18" xfId="31265" xr:uid="{00000000-0005-0000-0000-0000608F0000}"/>
    <cellStyle name="Total 3 2 19" xfId="31922" xr:uid="{00000000-0005-0000-0000-0000618F0000}"/>
    <cellStyle name="Total 3 2 2" xfId="1032" xr:uid="{00000000-0005-0000-0000-0000628F0000}"/>
    <cellStyle name="Total 3 2 2 10" xfId="3800" xr:uid="{00000000-0005-0000-0000-0000638F0000}"/>
    <cellStyle name="Total 3 2 2 10 2" xfId="8541" xr:uid="{00000000-0005-0000-0000-0000648F0000}"/>
    <cellStyle name="Total 3 2 2 10 3" xfId="12954" xr:uid="{00000000-0005-0000-0000-0000658F0000}"/>
    <cellStyle name="Total 3 2 2 10 4" xfId="19953" xr:uid="{00000000-0005-0000-0000-0000668F0000}"/>
    <cellStyle name="Total 3 2 2 10 5" xfId="27930" xr:uid="{00000000-0005-0000-0000-0000678F0000}"/>
    <cellStyle name="Total 3 2 2 10 6" xfId="28917" xr:uid="{00000000-0005-0000-0000-0000688F0000}"/>
    <cellStyle name="Total 3 2 2 10 7" xfId="18097" xr:uid="{00000000-0005-0000-0000-0000698F0000}"/>
    <cellStyle name="Total 3 2 2 10 8" xfId="33515" xr:uid="{00000000-0005-0000-0000-00006A8F0000}"/>
    <cellStyle name="Total 3 2 2 10 9" xfId="37183" xr:uid="{00000000-0005-0000-0000-00006B8F0000}"/>
    <cellStyle name="Total 3 2 2 11" xfId="4124" xr:uid="{00000000-0005-0000-0000-00006C8F0000}"/>
    <cellStyle name="Total 3 2 2 11 2" xfId="8542" xr:uid="{00000000-0005-0000-0000-00006D8F0000}"/>
    <cellStyle name="Total 3 2 2 11 3" xfId="13278" xr:uid="{00000000-0005-0000-0000-00006E8F0000}"/>
    <cellStyle name="Total 3 2 2 11 4" xfId="20276" xr:uid="{00000000-0005-0000-0000-00006F8F0000}"/>
    <cellStyle name="Total 3 2 2 11 5" xfId="27770" xr:uid="{00000000-0005-0000-0000-0000708F0000}"/>
    <cellStyle name="Total 3 2 2 11 6" xfId="26658" xr:uid="{00000000-0005-0000-0000-0000718F0000}"/>
    <cellStyle name="Total 3 2 2 11 7" xfId="17853" xr:uid="{00000000-0005-0000-0000-0000728F0000}"/>
    <cellStyle name="Total 3 2 2 11 8" xfId="30937" xr:uid="{00000000-0005-0000-0000-0000738F0000}"/>
    <cellStyle name="Total 3 2 2 11 9" xfId="34862" xr:uid="{00000000-0005-0000-0000-0000748F0000}"/>
    <cellStyle name="Total 3 2 2 12" xfId="8540" xr:uid="{00000000-0005-0000-0000-0000758F0000}"/>
    <cellStyle name="Total 3 2 2 13" xfId="10186" xr:uid="{00000000-0005-0000-0000-0000768F0000}"/>
    <cellStyle name="Total 3 2 2 14" xfId="17357" xr:uid="{00000000-0005-0000-0000-0000778F0000}"/>
    <cellStyle name="Total 3 2 2 15" xfId="28978" xr:uid="{00000000-0005-0000-0000-0000788F0000}"/>
    <cellStyle name="Total 3 2 2 16" xfId="25818" xr:uid="{00000000-0005-0000-0000-0000798F0000}"/>
    <cellStyle name="Total 3 2 2 17" xfId="19591" xr:uid="{00000000-0005-0000-0000-00007A8F0000}"/>
    <cellStyle name="Total 3 2 2 18" xfId="35094" xr:uid="{00000000-0005-0000-0000-00007B8F0000}"/>
    <cellStyle name="Total 3 2 2 19" xfId="38421" xr:uid="{00000000-0005-0000-0000-00007C8F0000}"/>
    <cellStyle name="Total 3 2 2 2" xfId="2310" xr:uid="{00000000-0005-0000-0000-00007D8F0000}"/>
    <cellStyle name="Total 3 2 2 2 10" xfId="17460" xr:uid="{00000000-0005-0000-0000-00007E8F0000}"/>
    <cellStyle name="Total 3 2 2 2 11" xfId="26126" xr:uid="{00000000-0005-0000-0000-00007F8F0000}"/>
    <cellStyle name="Total 3 2 2 2 12" xfId="23523" xr:uid="{00000000-0005-0000-0000-0000808F0000}"/>
    <cellStyle name="Total 3 2 2 2 13" xfId="34151" xr:uid="{00000000-0005-0000-0000-0000818F0000}"/>
    <cellStyle name="Total 3 2 2 2 14" xfId="37713" xr:uid="{00000000-0005-0000-0000-0000828F0000}"/>
    <cellStyle name="Total 3 2 2 2 2" xfId="2710" xr:uid="{00000000-0005-0000-0000-0000838F0000}"/>
    <cellStyle name="Total 3 2 2 2 2 2" xfId="8544" xr:uid="{00000000-0005-0000-0000-0000848F0000}"/>
    <cellStyle name="Total 3 2 2 2 2 3" xfId="11864" xr:uid="{00000000-0005-0000-0000-0000858F0000}"/>
    <cellStyle name="Total 3 2 2 2 2 4" xfId="18867" xr:uid="{00000000-0005-0000-0000-0000868F0000}"/>
    <cellStyle name="Total 3 2 2 2 2 5" xfId="24630" xr:uid="{00000000-0005-0000-0000-0000878F0000}"/>
    <cellStyle name="Total 3 2 2 2 2 6" xfId="26314" xr:uid="{00000000-0005-0000-0000-0000888F0000}"/>
    <cellStyle name="Total 3 2 2 2 2 7" xfId="17053" xr:uid="{00000000-0005-0000-0000-0000898F0000}"/>
    <cellStyle name="Total 3 2 2 2 2 8" xfId="31524" xr:uid="{00000000-0005-0000-0000-00008A8F0000}"/>
    <cellStyle name="Total 3 2 2 2 2 9" xfId="35234" xr:uid="{00000000-0005-0000-0000-00008B8F0000}"/>
    <cellStyle name="Total 3 2 2 2 3" xfId="3992" xr:uid="{00000000-0005-0000-0000-00008C8F0000}"/>
    <cellStyle name="Total 3 2 2 2 3 2" xfId="8545" xr:uid="{00000000-0005-0000-0000-00008D8F0000}"/>
    <cellStyle name="Total 3 2 2 2 3 3" xfId="13146" xr:uid="{00000000-0005-0000-0000-00008E8F0000}"/>
    <cellStyle name="Total 3 2 2 2 3 4" xfId="20144" xr:uid="{00000000-0005-0000-0000-00008F8F0000}"/>
    <cellStyle name="Total 3 2 2 2 3 5" xfId="17259" xr:uid="{00000000-0005-0000-0000-0000908F0000}"/>
    <cellStyle name="Total 3 2 2 2 3 6" xfId="28696" xr:uid="{00000000-0005-0000-0000-0000918F0000}"/>
    <cellStyle name="Total 3 2 2 2 3 7" xfId="9944" xr:uid="{00000000-0005-0000-0000-0000928F0000}"/>
    <cellStyle name="Total 3 2 2 2 3 8" xfId="24087" xr:uid="{00000000-0005-0000-0000-0000938F0000}"/>
    <cellStyle name="Total 3 2 2 2 3 9" xfId="31234" xr:uid="{00000000-0005-0000-0000-0000948F0000}"/>
    <cellStyle name="Total 3 2 2 2 4" xfId="4430" xr:uid="{00000000-0005-0000-0000-0000958F0000}"/>
    <cellStyle name="Total 3 2 2 2 4 2" xfId="8546" xr:uid="{00000000-0005-0000-0000-0000968F0000}"/>
    <cellStyle name="Total 3 2 2 2 4 3" xfId="13584" xr:uid="{00000000-0005-0000-0000-0000978F0000}"/>
    <cellStyle name="Total 3 2 2 2 4 4" xfId="20582" xr:uid="{00000000-0005-0000-0000-0000988F0000}"/>
    <cellStyle name="Total 3 2 2 2 4 5" xfId="17793" xr:uid="{00000000-0005-0000-0000-0000998F0000}"/>
    <cellStyle name="Total 3 2 2 2 4 6" xfId="17922" xr:uid="{00000000-0005-0000-0000-00009A8F0000}"/>
    <cellStyle name="Total 3 2 2 2 4 7" xfId="31895" xr:uid="{00000000-0005-0000-0000-00009B8F0000}"/>
    <cellStyle name="Total 3 2 2 2 4 8" xfId="31760" xr:uid="{00000000-0005-0000-0000-00009C8F0000}"/>
    <cellStyle name="Total 3 2 2 2 4 9" xfId="35440" xr:uid="{00000000-0005-0000-0000-00009D8F0000}"/>
    <cellStyle name="Total 3 2 2 2 5" xfId="4684" xr:uid="{00000000-0005-0000-0000-00009E8F0000}"/>
    <cellStyle name="Total 3 2 2 2 5 2" xfId="8547" xr:uid="{00000000-0005-0000-0000-00009F8F0000}"/>
    <cellStyle name="Total 3 2 2 2 5 3" xfId="13838" xr:uid="{00000000-0005-0000-0000-0000A08F0000}"/>
    <cellStyle name="Total 3 2 2 2 5 4" xfId="20836" xr:uid="{00000000-0005-0000-0000-0000A18F0000}"/>
    <cellStyle name="Total 3 2 2 2 5 5" xfId="27492" xr:uid="{00000000-0005-0000-0000-0000A28F0000}"/>
    <cellStyle name="Total 3 2 2 2 5 6" xfId="9947" xr:uid="{00000000-0005-0000-0000-0000A38F0000}"/>
    <cellStyle name="Total 3 2 2 2 5 7" xfId="26813" xr:uid="{00000000-0005-0000-0000-0000A48F0000}"/>
    <cellStyle name="Total 3 2 2 2 5 8" xfId="26075" xr:uid="{00000000-0005-0000-0000-0000A58F0000}"/>
    <cellStyle name="Total 3 2 2 2 5 9" xfId="30240" xr:uid="{00000000-0005-0000-0000-0000A68F0000}"/>
    <cellStyle name="Total 3 2 2 2 6" xfId="4930" xr:uid="{00000000-0005-0000-0000-0000A78F0000}"/>
    <cellStyle name="Total 3 2 2 2 6 2" xfId="8548" xr:uid="{00000000-0005-0000-0000-0000A88F0000}"/>
    <cellStyle name="Total 3 2 2 2 6 3" xfId="14084" xr:uid="{00000000-0005-0000-0000-0000A98F0000}"/>
    <cellStyle name="Total 3 2 2 2 6 4" xfId="21082" xr:uid="{00000000-0005-0000-0000-0000AA8F0000}"/>
    <cellStyle name="Total 3 2 2 2 6 5" xfId="27370" xr:uid="{00000000-0005-0000-0000-0000AB8F0000}"/>
    <cellStyle name="Total 3 2 2 2 6 6" xfId="26774" xr:uid="{00000000-0005-0000-0000-0000AC8F0000}"/>
    <cellStyle name="Total 3 2 2 2 6 7" xfId="31976" xr:uid="{00000000-0005-0000-0000-0000AD8F0000}"/>
    <cellStyle name="Total 3 2 2 2 6 8" xfId="35654" xr:uid="{00000000-0005-0000-0000-0000AE8F0000}"/>
    <cellStyle name="Total 3 2 2 2 6 9" xfId="38565" xr:uid="{00000000-0005-0000-0000-0000AF8F0000}"/>
    <cellStyle name="Total 3 2 2 2 7" xfId="8543" xr:uid="{00000000-0005-0000-0000-0000B08F0000}"/>
    <cellStyle name="Total 3 2 2 2 8" xfId="11464" xr:uid="{00000000-0005-0000-0000-0000B18F0000}"/>
    <cellStyle name="Total 3 2 2 2 9" xfId="18467" xr:uid="{00000000-0005-0000-0000-0000B28F0000}"/>
    <cellStyle name="Total 3 2 2 3" xfId="2083" xr:uid="{00000000-0005-0000-0000-0000B38F0000}"/>
    <cellStyle name="Total 3 2 2 3 10" xfId="24583" xr:uid="{00000000-0005-0000-0000-0000B48F0000}"/>
    <cellStyle name="Total 3 2 2 3 11" xfId="26053" xr:uid="{00000000-0005-0000-0000-0000B58F0000}"/>
    <cellStyle name="Total 3 2 2 3 12" xfId="22561" xr:uid="{00000000-0005-0000-0000-0000B68F0000}"/>
    <cellStyle name="Total 3 2 2 3 13" xfId="30859" xr:uid="{00000000-0005-0000-0000-0000B78F0000}"/>
    <cellStyle name="Total 3 2 2 3 14" xfId="34798" xr:uid="{00000000-0005-0000-0000-0000B88F0000}"/>
    <cellStyle name="Total 3 2 2 3 2" xfId="2587" xr:uid="{00000000-0005-0000-0000-0000B98F0000}"/>
    <cellStyle name="Total 3 2 2 3 2 2" xfId="8550" xr:uid="{00000000-0005-0000-0000-0000BA8F0000}"/>
    <cellStyle name="Total 3 2 2 3 2 3" xfId="11741" xr:uid="{00000000-0005-0000-0000-0000BB8F0000}"/>
    <cellStyle name="Total 3 2 2 3 2 4" xfId="18744" xr:uid="{00000000-0005-0000-0000-0000BC8F0000}"/>
    <cellStyle name="Total 3 2 2 3 2 5" xfId="23097" xr:uid="{00000000-0005-0000-0000-0000BD8F0000}"/>
    <cellStyle name="Total 3 2 2 3 2 6" xfId="17139" xr:uid="{00000000-0005-0000-0000-0000BE8F0000}"/>
    <cellStyle name="Total 3 2 2 3 2 7" xfId="30036" xr:uid="{00000000-0005-0000-0000-0000BF8F0000}"/>
    <cellStyle name="Total 3 2 2 3 2 8" xfId="30884" xr:uid="{00000000-0005-0000-0000-0000C08F0000}"/>
    <cellStyle name="Total 3 2 2 3 2 9" xfId="31431" xr:uid="{00000000-0005-0000-0000-0000C18F0000}"/>
    <cellStyle name="Total 3 2 2 3 3" xfId="3830" xr:uid="{00000000-0005-0000-0000-0000C28F0000}"/>
    <cellStyle name="Total 3 2 2 3 3 2" xfId="8551" xr:uid="{00000000-0005-0000-0000-0000C38F0000}"/>
    <cellStyle name="Total 3 2 2 3 3 3" xfId="12984" xr:uid="{00000000-0005-0000-0000-0000C48F0000}"/>
    <cellStyle name="Total 3 2 2 3 3 4" xfId="19983" xr:uid="{00000000-0005-0000-0000-0000C58F0000}"/>
    <cellStyle name="Total 3 2 2 3 3 5" xfId="27915" xr:uid="{00000000-0005-0000-0000-0000C68F0000}"/>
    <cellStyle name="Total 3 2 2 3 3 6" xfId="18084" xr:uid="{00000000-0005-0000-0000-0000C78F0000}"/>
    <cellStyle name="Total 3 2 2 3 3 7" xfId="21371" xr:uid="{00000000-0005-0000-0000-0000C88F0000}"/>
    <cellStyle name="Total 3 2 2 3 3 8" xfId="33502" xr:uid="{00000000-0005-0000-0000-0000C98F0000}"/>
    <cellStyle name="Total 3 2 2 3 3 9" xfId="37170" xr:uid="{00000000-0005-0000-0000-0000CA8F0000}"/>
    <cellStyle name="Total 3 2 2 3 4" xfId="4298" xr:uid="{00000000-0005-0000-0000-0000CB8F0000}"/>
    <cellStyle name="Total 3 2 2 3 4 2" xfId="8552" xr:uid="{00000000-0005-0000-0000-0000CC8F0000}"/>
    <cellStyle name="Total 3 2 2 3 4 3" xfId="13452" xr:uid="{00000000-0005-0000-0000-0000CD8F0000}"/>
    <cellStyle name="Total 3 2 2 3 4 4" xfId="20450" xr:uid="{00000000-0005-0000-0000-0000CE8F0000}"/>
    <cellStyle name="Total 3 2 2 3 4 5" xfId="27683" xr:uid="{00000000-0005-0000-0000-0000CF8F0000}"/>
    <cellStyle name="Total 3 2 2 3 4 6" xfId="26681" xr:uid="{00000000-0005-0000-0000-0000D08F0000}"/>
    <cellStyle name="Total 3 2 2 3 4 7" xfId="9690" xr:uid="{00000000-0005-0000-0000-0000D18F0000}"/>
    <cellStyle name="Total 3 2 2 3 4 8" xfId="25360" xr:uid="{00000000-0005-0000-0000-0000D28F0000}"/>
    <cellStyle name="Total 3 2 2 3 4 9" xfId="31016" xr:uid="{00000000-0005-0000-0000-0000D38F0000}"/>
    <cellStyle name="Total 3 2 2 3 5" xfId="4569" xr:uid="{00000000-0005-0000-0000-0000D48F0000}"/>
    <cellStyle name="Total 3 2 2 3 5 2" xfId="8553" xr:uid="{00000000-0005-0000-0000-0000D58F0000}"/>
    <cellStyle name="Total 3 2 2 3 5 3" xfId="13723" xr:uid="{00000000-0005-0000-0000-0000D68F0000}"/>
    <cellStyle name="Total 3 2 2 3 5 4" xfId="20721" xr:uid="{00000000-0005-0000-0000-0000D78F0000}"/>
    <cellStyle name="Total 3 2 2 3 5 5" xfId="27552" xr:uid="{00000000-0005-0000-0000-0000D88F0000}"/>
    <cellStyle name="Total 3 2 2 3 5 6" xfId="25019" xr:uid="{00000000-0005-0000-0000-0000D98F0000}"/>
    <cellStyle name="Total 3 2 2 3 5 7" xfId="24332" xr:uid="{00000000-0005-0000-0000-0000DA8F0000}"/>
    <cellStyle name="Total 3 2 2 3 5 8" xfId="32230" xr:uid="{00000000-0005-0000-0000-0000DB8F0000}"/>
    <cellStyle name="Total 3 2 2 3 5 9" xfId="35905" xr:uid="{00000000-0005-0000-0000-0000DC8F0000}"/>
    <cellStyle name="Total 3 2 2 3 6" xfId="4819" xr:uid="{00000000-0005-0000-0000-0000DD8F0000}"/>
    <cellStyle name="Total 3 2 2 3 6 2" xfId="8554" xr:uid="{00000000-0005-0000-0000-0000DE8F0000}"/>
    <cellStyle name="Total 3 2 2 3 6 3" xfId="13973" xr:uid="{00000000-0005-0000-0000-0000DF8F0000}"/>
    <cellStyle name="Total 3 2 2 3 6 4" xfId="20971" xr:uid="{00000000-0005-0000-0000-0000E08F0000}"/>
    <cellStyle name="Total 3 2 2 3 6 5" xfId="9483" xr:uid="{00000000-0005-0000-0000-0000E18F0000}"/>
    <cellStyle name="Total 3 2 2 3 6 6" xfId="26753" xr:uid="{00000000-0005-0000-0000-0000E28F0000}"/>
    <cellStyle name="Total 3 2 2 3 6 7" xfId="25557" xr:uid="{00000000-0005-0000-0000-0000E38F0000}"/>
    <cellStyle name="Total 3 2 2 3 6 8" xfId="30973" xr:uid="{00000000-0005-0000-0000-0000E48F0000}"/>
    <cellStyle name="Total 3 2 2 3 6 9" xfId="34899" xr:uid="{00000000-0005-0000-0000-0000E58F0000}"/>
    <cellStyle name="Total 3 2 2 3 7" xfId="8549" xr:uid="{00000000-0005-0000-0000-0000E68F0000}"/>
    <cellStyle name="Total 3 2 2 3 8" xfId="11237" xr:uid="{00000000-0005-0000-0000-0000E78F0000}"/>
    <cellStyle name="Total 3 2 2 3 9" xfId="9452" xr:uid="{00000000-0005-0000-0000-0000E88F0000}"/>
    <cellStyle name="Total 3 2 2 4" xfId="2298" xr:uid="{00000000-0005-0000-0000-0000E98F0000}"/>
    <cellStyle name="Total 3 2 2 4 10" xfId="17582" xr:uid="{00000000-0005-0000-0000-0000EA8F0000}"/>
    <cellStyle name="Total 3 2 2 4 11" xfId="26120" xr:uid="{00000000-0005-0000-0000-0000EB8F0000}"/>
    <cellStyle name="Total 3 2 2 4 12" xfId="25679" xr:uid="{00000000-0005-0000-0000-0000EC8F0000}"/>
    <cellStyle name="Total 3 2 2 4 13" xfId="31464" xr:uid="{00000000-0005-0000-0000-0000ED8F0000}"/>
    <cellStyle name="Total 3 2 2 4 14" xfId="35180" xr:uid="{00000000-0005-0000-0000-0000EE8F0000}"/>
    <cellStyle name="Total 3 2 2 4 2" xfId="2698" xr:uid="{00000000-0005-0000-0000-0000EF8F0000}"/>
    <cellStyle name="Total 3 2 2 4 2 2" xfId="8556" xr:uid="{00000000-0005-0000-0000-0000F08F0000}"/>
    <cellStyle name="Total 3 2 2 4 2 3" xfId="11852" xr:uid="{00000000-0005-0000-0000-0000F18F0000}"/>
    <cellStyle name="Total 3 2 2 4 2 4" xfId="18855" xr:uid="{00000000-0005-0000-0000-0000F28F0000}"/>
    <cellStyle name="Total 3 2 2 4 2 5" xfId="17542" xr:uid="{00000000-0005-0000-0000-0000F38F0000}"/>
    <cellStyle name="Total 3 2 2 4 2 6" xfId="26308" xr:uid="{00000000-0005-0000-0000-0000F48F0000}"/>
    <cellStyle name="Total 3 2 2 4 2 7" xfId="22943" xr:uid="{00000000-0005-0000-0000-0000F58F0000}"/>
    <cellStyle name="Total 3 2 2 4 2 8" xfId="15473" xr:uid="{00000000-0005-0000-0000-0000F68F0000}"/>
    <cellStyle name="Total 3 2 2 4 2 9" xfId="31313" xr:uid="{00000000-0005-0000-0000-0000F78F0000}"/>
    <cellStyle name="Total 3 2 2 4 3" xfId="3980" xr:uid="{00000000-0005-0000-0000-0000F88F0000}"/>
    <cellStyle name="Total 3 2 2 4 3 2" xfId="8557" xr:uid="{00000000-0005-0000-0000-0000F98F0000}"/>
    <cellStyle name="Total 3 2 2 4 3 3" xfId="13134" xr:uid="{00000000-0005-0000-0000-0000FA8F0000}"/>
    <cellStyle name="Total 3 2 2 4 3 4" xfId="20132" xr:uid="{00000000-0005-0000-0000-0000FB8F0000}"/>
    <cellStyle name="Total 3 2 2 4 3 5" xfId="22507" xr:uid="{00000000-0005-0000-0000-0000FC8F0000}"/>
    <cellStyle name="Total 3 2 2 4 3 6" xfId="9306" xr:uid="{00000000-0005-0000-0000-0000FD8F0000}"/>
    <cellStyle name="Total 3 2 2 4 3 7" xfId="25530" xr:uid="{00000000-0005-0000-0000-0000FE8F0000}"/>
    <cellStyle name="Total 3 2 2 4 3 8" xfId="31839" xr:uid="{00000000-0005-0000-0000-0000FF8F0000}"/>
    <cellStyle name="Total 3 2 2 4 3 9" xfId="35493" xr:uid="{00000000-0005-0000-0000-000000900000}"/>
    <cellStyle name="Total 3 2 2 4 4" xfId="4418" xr:uid="{00000000-0005-0000-0000-000001900000}"/>
    <cellStyle name="Total 3 2 2 4 4 2" xfId="8558" xr:uid="{00000000-0005-0000-0000-000002900000}"/>
    <cellStyle name="Total 3 2 2 4 4 3" xfId="13572" xr:uid="{00000000-0005-0000-0000-000003900000}"/>
    <cellStyle name="Total 3 2 2 4 4 4" xfId="20570" xr:uid="{00000000-0005-0000-0000-000004900000}"/>
    <cellStyle name="Total 3 2 2 4 4 5" xfId="24747" xr:uid="{00000000-0005-0000-0000-000005900000}"/>
    <cellStyle name="Total 3 2 2 4 4 6" xfId="28152" xr:uid="{00000000-0005-0000-0000-000006900000}"/>
    <cellStyle name="Total 3 2 2 4 4 7" xfId="28705" xr:uid="{00000000-0005-0000-0000-000007900000}"/>
    <cellStyle name="Total 3 2 2 4 4 8" xfId="18196" xr:uid="{00000000-0005-0000-0000-000008900000}"/>
    <cellStyle name="Total 3 2 2 4 4 9" xfId="31921" xr:uid="{00000000-0005-0000-0000-000009900000}"/>
    <cellStyle name="Total 3 2 2 4 5" xfId="4672" xr:uid="{00000000-0005-0000-0000-00000A900000}"/>
    <cellStyle name="Total 3 2 2 4 5 2" xfId="8559" xr:uid="{00000000-0005-0000-0000-00000B900000}"/>
    <cellStyle name="Total 3 2 2 4 5 3" xfId="13826" xr:uid="{00000000-0005-0000-0000-00000C900000}"/>
    <cellStyle name="Total 3 2 2 4 5 4" xfId="20824" xr:uid="{00000000-0005-0000-0000-00000D900000}"/>
    <cellStyle name="Total 3 2 2 4 5 5" xfId="27501" xr:uid="{00000000-0005-0000-0000-00000E900000}"/>
    <cellStyle name="Total 3 2 2 4 5 6" xfId="26720" xr:uid="{00000000-0005-0000-0000-00000F900000}"/>
    <cellStyle name="Total 3 2 2 4 5 7" xfId="24125" xr:uid="{00000000-0005-0000-0000-000010900000}"/>
    <cellStyle name="Total 3 2 2 4 5 8" xfId="25859" xr:uid="{00000000-0005-0000-0000-000011900000}"/>
    <cellStyle name="Total 3 2 2 4 5 9" xfId="31385" xr:uid="{00000000-0005-0000-0000-000012900000}"/>
    <cellStyle name="Total 3 2 2 4 6" xfId="4918" xr:uid="{00000000-0005-0000-0000-000013900000}"/>
    <cellStyle name="Total 3 2 2 4 6 2" xfId="8560" xr:uid="{00000000-0005-0000-0000-000014900000}"/>
    <cellStyle name="Total 3 2 2 4 6 3" xfId="14072" xr:uid="{00000000-0005-0000-0000-000015900000}"/>
    <cellStyle name="Total 3 2 2 4 6 4" xfId="21070" xr:uid="{00000000-0005-0000-0000-000016900000}"/>
    <cellStyle name="Total 3 2 2 4 6 5" xfId="27380" xr:uid="{00000000-0005-0000-0000-000017900000}"/>
    <cellStyle name="Total 3 2 2 4 6 6" xfId="23387" xr:uid="{00000000-0005-0000-0000-000018900000}"/>
    <cellStyle name="Total 3 2 2 4 6 7" xfId="31964" xr:uid="{00000000-0005-0000-0000-000019900000}"/>
    <cellStyle name="Total 3 2 2 4 6 8" xfId="35642" xr:uid="{00000000-0005-0000-0000-00001A900000}"/>
    <cellStyle name="Total 3 2 2 4 6 9" xfId="38553" xr:uid="{00000000-0005-0000-0000-00001B900000}"/>
    <cellStyle name="Total 3 2 2 4 7" xfId="8555" xr:uid="{00000000-0005-0000-0000-00001C900000}"/>
    <cellStyle name="Total 3 2 2 4 8" xfId="11452" xr:uid="{00000000-0005-0000-0000-00001D900000}"/>
    <cellStyle name="Total 3 2 2 4 9" xfId="18455" xr:uid="{00000000-0005-0000-0000-00001E900000}"/>
    <cellStyle name="Total 3 2 2 5" xfId="1889" xr:uid="{00000000-0005-0000-0000-00001F900000}"/>
    <cellStyle name="Total 3 2 2 5 10" xfId="28558" xr:uid="{00000000-0005-0000-0000-000020900000}"/>
    <cellStyle name="Total 3 2 2 5 11" xfId="28057" xr:uid="{00000000-0005-0000-0000-000021900000}"/>
    <cellStyle name="Total 3 2 2 5 12" xfId="19642" xr:uid="{00000000-0005-0000-0000-000022900000}"/>
    <cellStyle name="Total 3 2 2 5 13" xfId="24525" xr:uid="{00000000-0005-0000-0000-000023900000}"/>
    <cellStyle name="Total 3 2 2 5 14" xfId="31439" xr:uid="{00000000-0005-0000-0000-000024900000}"/>
    <cellStyle name="Total 3 2 2 5 2" xfId="2569" xr:uid="{00000000-0005-0000-0000-000025900000}"/>
    <cellStyle name="Total 3 2 2 5 2 2" xfId="8562" xr:uid="{00000000-0005-0000-0000-000026900000}"/>
    <cellStyle name="Total 3 2 2 5 2 3" xfId="11723" xr:uid="{00000000-0005-0000-0000-000027900000}"/>
    <cellStyle name="Total 3 2 2 5 2 4" xfId="18726" xr:uid="{00000000-0005-0000-0000-000028900000}"/>
    <cellStyle name="Total 3 2 2 5 2 5" xfId="23057" xr:uid="{00000000-0005-0000-0000-000029900000}"/>
    <cellStyle name="Total 3 2 2 5 2 6" xfId="25423" xr:uid="{00000000-0005-0000-0000-00002A900000}"/>
    <cellStyle name="Total 3 2 2 5 2 7" xfId="30047" xr:uid="{00000000-0005-0000-0000-00002B900000}"/>
    <cellStyle name="Total 3 2 2 5 2 8" xfId="29639" xr:uid="{00000000-0005-0000-0000-00002C900000}"/>
    <cellStyle name="Total 3 2 2 5 2 9" xfId="31134" xr:uid="{00000000-0005-0000-0000-00002D900000}"/>
    <cellStyle name="Total 3 2 2 5 3" xfId="3767" xr:uid="{00000000-0005-0000-0000-00002E900000}"/>
    <cellStyle name="Total 3 2 2 5 3 2" xfId="8563" xr:uid="{00000000-0005-0000-0000-00002F900000}"/>
    <cellStyle name="Total 3 2 2 5 3 3" xfId="12921" xr:uid="{00000000-0005-0000-0000-000030900000}"/>
    <cellStyle name="Total 3 2 2 5 3 4" xfId="19920" xr:uid="{00000000-0005-0000-0000-000031900000}"/>
    <cellStyle name="Total 3 2 2 5 3 5" xfId="23205" xr:uid="{00000000-0005-0000-0000-000032900000}"/>
    <cellStyle name="Total 3 2 2 5 3 6" xfId="28120" xr:uid="{00000000-0005-0000-0000-000033900000}"/>
    <cellStyle name="Total 3 2 2 5 3 7" xfId="28211" xr:uid="{00000000-0005-0000-0000-000034900000}"/>
    <cellStyle name="Total 3 2 2 5 3 8" xfId="33531" xr:uid="{00000000-0005-0000-0000-000035900000}"/>
    <cellStyle name="Total 3 2 2 5 3 9" xfId="37199" xr:uid="{00000000-0005-0000-0000-000036900000}"/>
    <cellStyle name="Total 3 2 2 5 4" xfId="4261" xr:uid="{00000000-0005-0000-0000-000037900000}"/>
    <cellStyle name="Total 3 2 2 5 4 2" xfId="8564" xr:uid="{00000000-0005-0000-0000-000038900000}"/>
    <cellStyle name="Total 3 2 2 5 4 3" xfId="13415" xr:uid="{00000000-0005-0000-0000-000039900000}"/>
    <cellStyle name="Total 3 2 2 5 4 4" xfId="20413" xr:uid="{00000000-0005-0000-0000-00003A900000}"/>
    <cellStyle name="Total 3 2 2 5 4 5" xfId="27701" xr:uid="{00000000-0005-0000-0000-00003B900000}"/>
    <cellStyle name="Total 3 2 2 5 4 6" xfId="25041" xr:uid="{00000000-0005-0000-0000-00003C900000}"/>
    <cellStyle name="Total 3 2 2 5 4 7" xfId="23024" xr:uid="{00000000-0005-0000-0000-00003D900000}"/>
    <cellStyle name="Total 3 2 2 5 4 8" xfId="31854" xr:uid="{00000000-0005-0000-0000-00003E900000}"/>
    <cellStyle name="Total 3 2 2 5 4 9" xfId="35508" xr:uid="{00000000-0005-0000-0000-00003F900000}"/>
    <cellStyle name="Total 3 2 2 5 5" xfId="2873" xr:uid="{00000000-0005-0000-0000-000040900000}"/>
    <cellStyle name="Total 3 2 2 5 5 2" xfId="8565" xr:uid="{00000000-0005-0000-0000-000041900000}"/>
    <cellStyle name="Total 3 2 2 5 5 3" xfId="12027" xr:uid="{00000000-0005-0000-0000-000042900000}"/>
    <cellStyle name="Total 3 2 2 5 5 4" xfId="19030" xr:uid="{00000000-0005-0000-0000-000043900000}"/>
    <cellStyle name="Total 3 2 2 5 5 5" xfId="28347" xr:uid="{00000000-0005-0000-0000-000044900000}"/>
    <cellStyle name="Total 3 2 2 5 5 6" xfId="23090" xr:uid="{00000000-0005-0000-0000-000045900000}"/>
    <cellStyle name="Total 3 2 2 5 5 7" xfId="25914" xr:uid="{00000000-0005-0000-0000-000046900000}"/>
    <cellStyle name="Total 3 2 2 5 5 8" xfId="31102" xr:uid="{00000000-0005-0000-0000-000047900000}"/>
    <cellStyle name="Total 3 2 2 5 5 9" xfId="34983" xr:uid="{00000000-0005-0000-0000-000048900000}"/>
    <cellStyle name="Total 3 2 2 5 6" xfId="3743" xr:uid="{00000000-0005-0000-0000-000049900000}"/>
    <cellStyle name="Total 3 2 2 5 6 2" xfId="8566" xr:uid="{00000000-0005-0000-0000-00004A900000}"/>
    <cellStyle name="Total 3 2 2 5 6 3" xfId="12897" xr:uid="{00000000-0005-0000-0000-00004B900000}"/>
    <cellStyle name="Total 3 2 2 5 6 4" xfId="19896" xr:uid="{00000000-0005-0000-0000-00004C900000}"/>
    <cellStyle name="Total 3 2 2 5 6 5" xfId="27958" xr:uid="{00000000-0005-0000-0000-00004D900000}"/>
    <cellStyle name="Total 3 2 2 5 6 6" xfId="9236" xr:uid="{00000000-0005-0000-0000-00004E900000}"/>
    <cellStyle name="Total 3 2 2 5 6 7" xfId="17453" xr:uid="{00000000-0005-0000-0000-00004F900000}"/>
    <cellStyle name="Total 3 2 2 5 6 8" xfId="33542" xr:uid="{00000000-0005-0000-0000-000050900000}"/>
    <cellStyle name="Total 3 2 2 5 6 9" xfId="37210" xr:uid="{00000000-0005-0000-0000-000051900000}"/>
    <cellStyle name="Total 3 2 2 5 7" xfId="8561" xr:uid="{00000000-0005-0000-0000-000052900000}"/>
    <cellStyle name="Total 3 2 2 5 8" xfId="11043" xr:uid="{00000000-0005-0000-0000-000053900000}"/>
    <cellStyle name="Total 3 2 2 5 9" xfId="15483" xr:uid="{00000000-0005-0000-0000-000054900000}"/>
    <cellStyle name="Total 3 2 2 6" xfId="1662" xr:uid="{00000000-0005-0000-0000-000055900000}"/>
    <cellStyle name="Total 3 2 2 6 10" xfId="25974" xr:uid="{00000000-0005-0000-0000-000056900000}"/>
    <cellStyle name="Total 3 2 2 6 11" xfId="22931" xr:uid="{00000000-0005-0000-0000-000057900000}"/>
    <cellStyle name="Total 3 2 2 6 12" xfId="34919" xr:uid="{00000000-0005-0000-0000-000058900000}"/>
    <cellStyle name="Total 3 2 2 6 13" xfId="38382" xr:uid="{00000000-0005-0000-0000-000059900000}"/>
    <cellStyle name="Total 3 2 2 6 2" xfId="3590" xr:uid="{00000000-0005-0000-0000-00005A900000}"/>
    <cellStyle name="Total 3 2 2 6 2 2" xfId="8568" xr:uid="{00000000-0005-0000-0000-00005B900000}"/>
    <cellStyle name="Total 3 2 2 6 2 3" xfId="12744" xr:uid="{00000000-0005-0000-0000-00005C900000}"/>
    <cellStyle name="Total 3 2 2 6 2 4" xfId="19745" xr:uid="{00000000-0005-0000-0000-00005D900000}"/>
    <cellStyle name="Total 3 2 2 6 2 5" xfId="28034" xr:uid="{00000000-0005-0000-0000-00005E900000}"/>
    <cellStyle name="Total 3 2 2 6 2 6" xfId="17767" xr:uid="{00000000-0005-0000-0000-00005F900000}"/>
    <cellStyle name="Total 3 2 2 6 2 7" xfId="25898" xr:uid="{00000000-0005-0000-0000-000060900000}"/>
    <cellStyle name="Total 3 2 2 6 2 8" xfId="31138" xr:uid="{00000000-0005-0000-0000-000061900000}"/>
    <cellStyle name="Total 3 2 2 6 2 9" xfId="19464" xr:uid="{00000000-0005-0000-0000-000062900000}"/>
    <cellStyle name="Total 3 2 2 6 3" xfId="4139" xr:uid="{00000000-0005-0000-0000-000063900000}"/>
    <cellStyle name="Total 3 2 2 6 3 2" xfId="8569" xr:uid="{00000000-0005-0000-0000-000064900000}"/>
    <cellStyle name="Total 3 2 2 6 3 3" xfId="13293" xr:uid="{00000000-0005-0000-0000-000065900000}"/>
    <cellStyle name="Total 3 2 2 6 3 4" xfId="20291" xr:uid="{00000000-0005-0000-0000-000066900000}"/>
    <cellStyle name="Total 3 2 2 6 3 5" xfId="17102" xr:uid="{00000000-0005-0000-0000-000067900000}"/>
    <cellStyle name="Total 3 2 2 6 3 6" xfId="25459" xr:uid="{00000000-0005-0000-0000-000068900000}"/>
    <cellStyle name="Total 3 2 2 6 3 7" xfId="21219" xr:uid="{00000000-0005-0000-0000-000069900000}"/>
    <cellStyle name="Total 3 2 2 6 3 8" xfId="33397" xr:uid="{00000000-0005-0000-0000-00006A900000}"/>
    <cellStyle name="Total 3 2 2 6 3 9" xfId="37072" xr:uid="{00000000-0005-0000-0000-00006B900000}"/>
    <cellStyle name="Total 3 2 2 6 4" xfId="3825" xr:uid="{00000000-0005-0000-0000-00006C900000}"/>
    <cellStyle name="Total 3 2 2 6 4 2" xfId="8570" xr:uid="{00000000-0005-0000-0000-00006D900000}"/>
    <cellStyle name="Total 3 2 2 6 4 3" xfId="12979" xr:uid="{00000000-0005-0000-0000-00006E900000}"/>
    <cellStyle name="Total 3 2 2 6 4 4" xfId="19978" xr:uid="{00000000-0005-0000-0000-00006F900000}"/>
    <cellStyle name="Total 3 2 2 6 4 5" xfId="27912" xr:uid="{00000000-0005-0000-0000-000070900000}"/>
    <cellStyle name="Total 3 2 2 6 4 6" xfId="23401" xr:uid="{00000000-0005-0000-0000-000071900000}"/>
    <cellStyle name="Total 3 2 2 6 4 7" xfId="9413" xr:uid="{00000000-0005-0000-0000-000072900000}"/>
    <cellStyle name="Total 3 2 2 6 4 8" xfId="31646" xr:uid="{00000000-0005-0000-0000-000073900000}"/>
    <cellStyle name="Total 3 2 2 6 4 9" xfId="35332" xr:uid="{00000000-0005-0000-0000-000074900000}"/>
    <cellStyle name="Total 3 2 2 6 5" xfId="2888" xr:uid="{00000000-0005-0000-0000-000075900000}"/>
    <cellStyle name="Total 3 2 2 6 5 2" xfId="8571" xr:uid="{00000000-0005-0000-0000-000076900000}"/>
    <cellStyle name="Total 3 2 2 6 5 3" xfId="12042" xr:uid="{00000000-0005-0000-0000-000077900000}"/>
    <cellStyle name="Total 3 2 2 6 5 4" xfId="19045" xr:uid="{00000000-0005-0000-0000-000078900000}"/>
    <cellStyle name="Total 3 2 2 6 5 5" xfId="9704" xr:uid="{00000000-0005-0000-0000-000079900000}"/>
    <cellStyle name="Total 3 2 2 6 5 6" xfId="28074" xr:uid="{00000000-0005-0000-0000-00007A900000}"/>
    <cellStyle name="Total 3 2 2 6 5 7" xfId="28733" xr:uid="{00000000-0005-0000-0000-00007B900000}"/>
    <cellStyle name="Total 3 2 2 6 5 8" xfId="33863" xr:uid="{00000000-0005-0000-0000-00007C900000}"/>
    <cellStyle name="Total 3 2 2 6 5 9" xfId="37425" xr:uid="{00000000-0005-0000-0000-00007D900000}"/>
    <cellStyle name="Total 3 2 2 6 6" xfId="8567" xr:uid="{00000000-0005-0000-0000-00007E900000}"/>
    <cellStyle name="Total 3 2 2 6 7" xfId="10816" xr:uid="{00000000-0005-0000-0000-00007F900000}"/>
    <cellStyle name="Total 3 2 2 6 8" xfId="9752" xr:uid="{00000000-0005-0000-0000-000080900000}"/>
    <cellStyle name="Total 3 2 2 6 9" xfId="24474" xr:uid="{00000000-0005-0000-0000-000081900000}"/>
    <cellStyle name="Total 3 2 2 7" xfId="2490" xr:uid="{00000000-0005-0000-0000-000082900000}"/>
    <cellStyle name="Total 3 2 2 7 2" xfId="8572" xr:uid="{00000000-0005-0000-0000-000083900000}"/>
    <cellStyle name="Total 3 2 2 7 3" xfId="11644" xr:uid="{00000000-0005-0000-0000-000084900000}"/>
    <cellStyle name="Total 3 2 2 7 4" xfId="18647" xr:uid="{00000000-0005-0000-0000-000085900000}"/>
    <cellStyle name="Total 3 2 2 7 5" xfId="23278" xr:uid="{00000000-0005-0000-0000-000086900000}"/>
    <cellStyle name="Total 3 2 2 7 6" xfId="26212" xr:uid="{00000000-0005-0000-0000-000087900000}"/>
    <cellStyle name="Total 3 2 2 7 7" xfId="30087" xr:uid="{00000000-0005-0000-0000-000088900000}"/>
    <cellStyle name="Total 3 2 2 7 8" xfId="34062" xr:uid="{00000000-0005-0000-0000-000089900000}"/>
    <cellStyle name="Total 3 2 2 7 9" xfId="37624" xr:uid="{00000000-0005-0000-0000-00008A900000}"/>
    <cellStyle name="Total 3 2 2 8" xfId="3154" xr:uid="{00000000-0005-0000-0000-00008B900000}"/>
    <cellStyle name="Total 3 2 2 8 2" xfId="8573" xr:uid="{00000000-0005-0000-0000-00008C900000}"/>
    <cellStyle name="Total 3 2 2 8 3" xfId="12308" xr:uid="{00000000-0005-0000-0000-00008D900000}"/>
    <cellStyle name="Total 3 2 2 8 4" xfId="19311" xr:uid="{00000000-0005-0000-0000-00008E900000}"/>
    <cellStyle name="Total 3 2 2 8 5" xfId="28246" xr:uid="{00000000-0005-0000-0000-00008F900000}"/>
    <cellStyle name="Total 3 2 2 8 6" xfId="24545" xr:uid="{00000000-0005-0000-0000-000090900000}"/>
    <cellStyle name="Total 3 2 2 8 7" xfId="29760" xr:uid="{00000000-0005-0000-0000-000091900000}"/>
    <cellStyle name="Total 3 2 2 8 8" xfId="33737" xr:uid="{00000000-0005-0000-0000-000092900000}"/>
    <cellStyle name="Total 3 2 2 8 9" xfId="37299" xr:uid="{00000000-0005-0000-0000-000093900000}"/>
    <cellStyle name="Total 3 2 2 9" xfId="2985" xr:uid="{00000000-0005-0000-0000-000094900000}"/>
    <cellStyle name="Total 3 2 2 9 2" xfId="8574" xr:uid="{00000000-0005-0000-0000-000095900000}"/>
    <cellStyle name="Total 3 2 2 9 3" xfId="12139" xr:uid="{00000000-0005-0000-0000-000096900000}"/>
    <cellStyle name="Total 3 2 2 9 4" xfId="19142" xr:uid="{00000000-0005-0000-0000-000097900000}"/>
    <cellStyle name="Total 3 2 2 9 5" xfId="25159" xr:uid="{00000000-0005-0000-0000-000098900000}"/>
    <cellStyle name="Total 3 2 2 9 6" xfId="26394" xr:uid="{00000000-0005-0000-0000-000099900000}"/>
    <cellStyle name="Total 3 2 2 9 7" xfId="17467" xr:uid="{00000000-0005-0000-0000-00009A900000}"/>
    <cellStyle name="Total 3 2 2 9 8" xfId="31109" xr:uid="{00000000-0005-0000-0000-00009B900000}"/>
    <cellStyle name="Total 3 2 2 9 9" xfId="34997" xr:uid="{00000000-0005-0000-0000-00009C900000}"/>
    <cellStyle name="Total 3 2 20" xfId="26067" xr:uid="{00000000-0005-0000-0000-00009D900000}"/>
    <cellStyle name="Total 3 2 3" xfId="2309" xr:uid="{00000000-0005-0000-0000-00009E900000}"/>
    <cellStyle name="Total 3 2 3 10" xfId="24611" xr:uid="{00000000-0005-0000-0000-00009F900000}"/>
    <cellStyle name="Total 3 2 3 11" xfId="22456" xr:uid="{00000000-0005-0000-0000-0000A0900000}"/>
    <cellStyle name="Total 3 2 3 12" xfId="30175" xr:uid="{00000000-0005-0000-0000-0000A1900000}"/>
    <cellStyle name="Total 3 2 3 13" xfId="23072" xr:uid="{00000000-0005-0000-0000-0000A2900000}"/>
    <cellStyle name="Total 3 2 3 14" xfId="34955" xr:uid="{00000000-0005-0000-0000-0000A3900000}"/>
    <cellStyle name="Total 3 2 3 2" xfId="2709" xr:uid="{00000000-0005-0000-0000-0000A4900000}"/>
    <cellStyle name="Total 3 2 3 2 2" xfId="8576" xr:uid="{00000000-0005-0000-0000-0000A5900000}"/>
    <cellStyle name="Total 3 2 3 2 3" xfId="11863" xr:uid="{00000000-0005-0000-0000-0000A6900000}"/>
    <cellStyle name="Total 3 2 3 2 4" xfId="18866" xr:uid="{00000000-0005-0000-0000-0000A7900000}"/>
    <cellStyle name="Total 3 2 3 2 5" xfId="25118" xr:uid="{00000000-0005-0000-0000-0000A8900000}"/>
    <cellStyle name="Total 3 2 3 2 6" xfId="9995" xr:uid="{00000000-0005-0000-0000-0000A9900000}"/>
    <cellStyle name="Total 3 2 3 2 7" xfId="28750" xr:uid="{00000000-0005-0000-0000-0000AA900000}"/>
    <cellStyle name="Total 3 2 3 2 8" xfId="25703" xr:uid="{00000000-0005-0000-0000-0000AB900000}"/>
    <cellStyle name="Total 3 2 3 2 9" xfId="23215" xr:uid="{00000000-0005-0000-0000-0000AC900000}"/>
    <cellStyle name="Total 3 2 3 3" xfId="3991" xr:uid="{00000000-0005-0000-0000-0000AD900000}"/>
    <cellStyle name="Total 3 2 3 3 2" xfId="8577" xr:uid="{00000000-0005-0000-0000-0000AE900000}"/>
    <cellStyle name="Total 3 2 3 3 3" xfId="13145" xr:uid="{00000000-0005-0000-0000-0000AF900000}"/>
    <cellStyle name="Total 3 2 3 3 4" xfId="20143" xr:uid="{00000000-0005-0000-0000-0000B0900000}"/>
    <cellStyle name="Total 3 2 3 3 5" xfId="27835" xr:uid="{00000000-0005-0000-0000-0000B1900000}"/>
    <cellStyle name="Total 3 2 3 3 6" xfId="26631" xr:uid="{00000000-0005-0000-0000-0000B2900000}"/>
    <cellStyle name="Total 3 2 3 3 7" xfId="19766" xr:uid="{00000000-0005-0000-0000-0000B3900000}"/>
    <cellStyle name="Total 3 2 3 3 8" xfId="22924" xr:uid="{00000000-0005-0000-0000-0000B4900000}"/>
    <cellStyle name="Total 3 2 3 3 9" xfId="25758" xr:uid="{00000000-0005-0000-0000-0000B5900000}"/>
    <cellStyle name="Total 3 2 3 4" xfId="4429" xr:uid="{00000000-0005-0000-0000-0000B6900000}"/>
    <cellStyle name="Total 3 2 3 4 2" xfId="8578" xr:uid="{00000000-0005-0000-0000-0000B7900000}"/>
    <cellStyle name="Total 3 2 3 4 3" xfId="13583" xr:uid="{00000000-0005-0000-0000-0000B8900000}"/>
    <cellStyle name="Total 3 2 3 4 4" xfId="20581" xr:uid="{00000000-0005-0000-0000-0000B9900000}"/>
    <cellStyle name="Total 3 2 3 4 5" xfId="27621" xr:uid="{00000000-0005-0000-0000-0000BA900000}"/>
    <cellStyle name="Total 3 2 3 4 6" xfId="29232" xr:uid="{00000000-0005-0000-0000-0000BB900000}"/>
    <cellStyle name="Total 3 2 3 4 7" xfId="21288" xr:uid="{00000000-0005-0000-0000-0000BC900000}"/>
    <cellStyle name="Total 3 2 3 4 8" xfId="29176" xr:uid="{00000000-0005-0000-0000-0000BD900000}"/>
    <cellStyle name="Total 3 2 3 4 9" xfId="25345" xr:uid="{00000000-0005-0000-0000-0000BE900000}"/>
    <cellStyle name="Total 3 2 3 5" xfId="4683" xr:uid="{00000000-0005-0000-0000-0000BF900000}"/>
    <cellStyle name="Total 3 2 3 5 2" xfId="8579" xr:uid="{00000000-0005-0000-0000-0000C0900000}"/>
    <cellStyle name="Total 3 2 3 5 3" xfId="13837" xr:uid="{00000000-0005-0000-0000-0000C1900000}"/>
    <cellStyle name="Total 3 2 3 5 4" xfId="20835" xr:uid="{00000000-0005-0000-0000-0000C2900000}"/>
    <cellStyle name="Total 3 2 3 5 5" xfId="9196" xr:uid="{00000000-0005-0000-0000-0000C3900000}"/>
    <cellStyle name="Total 3 2 3 5 6" xfId="17263" xr:uid="{00000000-0005-0000-0000-0000C4900000}"/>
    <cellStyle name="Total 3 2 3 5 7" xfId="19366" xr:uid="{00000000-0005-0000-0000-0000C5900000}"/>
    <cellStyle name="Total 3 2 3 5 8" xfId="31786" xr:uid="{00000000-0005-0000-0000-0000C6900000}"/>
    <cellStyle name="Total 3 2 3 5 9" xfId="35466" xr:uid="{00000000-0005-0000-0000-0000C7900000}"/>
    <cellStyle name="Total 3 2 3 6" xfId="4929" xr:uid="{00000000-0005-0000-0000-0000C8900000}"/>
    <cellStyle name="Total 3 2 3 6 2" xfId="8580" xr:uid="{00000000-0005-0000-0000-0000C9900000}"/>
    <cellStyle name="Total 3 2 3 6 3" xfId="14083" xr:uid="{00000000-0005-0000-0000-0000CA900000}"/>
    <cellStyle name="Total 3 2 3 6 4" xfId="21081" xr:uid="{00000000-0005-0000-0000-0000CB900000}"/>
    <cellStyle name="Total 3 2 3 6 5" xfId="24807" xr:uid="{00000000-0005-0000-0000-0000CC900000}"/>
    <cellStyle name="Total 3 2 3 6 6" xfId="28620" xr:uid="{00000000-0005-0000-0000-0000CD900000}"/>
    <cellStyle name="Total 3 2 3 6 7" xfId="31975" xr:uid="{00000000-0005-0000-0000-0000CE900000}"/>
    <cellStyle name="Total 3 2 3 6 8" xfId="35653" xr:uid="{00000000-0005-0000-0000-0000CF900000}"/>
    <cellStyle name="Total 3 2 3 6 9" xfId="38564" xr:uid="{00000000-0005-0000-0000-0000D0900000}"/>
    <cellStyle name="Total 3 2 3 7" xfId="8575" xr:uid="{00000000-0005-0000-0000-0000D1900000}"/>
    <cellStyle name="Total 3 2 3 8" xfId="11463" xr:uid="{00000000-0005-0000-0000-0000D2900000}"/>
    <cellStyle name="Total 3 2 3 9" xfId="18466" xr:uid="{00000000-0005-0000-0000-0000D3900000}"/>
    <cellStyle name="Total 3 2 4" xfId="2045" xr:uid="{00000000-0005-0000-0000-0000D4900000}"/>
    <cellStyle name="Total 3 2 4 10" xfId="25149" xr:uid="{00000000-0005-0000-0000-0000D5900000}"/>
    <cellStyle name="Total 3 2 4 11" xfId="19568" xr:uid="{00000000-0005-0000-0000-0000D6900000}"/>
    <cellStyle name="Total 3 2 4 12" xfId="17207" xr:uid="{00000000-0005-0000-0000-0000D7900000}"/>
    <cellStyle name="Total 3 2 4 13" xfId="34794" xr:uid="{00000000-0005-0000-0000-0000D8900000}"/>
    <cellStyle name="Total 3 2 4 14" xfId="38340" xr:uid="{00000000-0005-0000-0000-0000D9900000}"/>
    <cellStyle name="Total 3 2 4 2" xfId="2581" xr:uid="{00000000-0005-0000-0000-0000DA900000}"/>
    <cellStyle name="Total 3 2 4 2 2" xfId="8582" xr:uid="{00000000-0005-0000-0000-0000DB900000}"/>
    <cellStyle name="Total 3 2 4 2 3" xfId="11735" xr:uid="{00000000-0005-0000-0000-0000DC900000}"/>
    <cellStyle name="Total 3 2 4 2 4" xfId="18738" xr:uid="{00000000-0005-0000-0000-0000DD900000}"/>
    <cellStyle name="Total 3 2 4 2 5" xfId="23084" xr:uid="{00000000-0005-0000-0000-0000DE900000}"/>
    <cellStyle name="Total 3 2 4 2 6" xfId="26260" xr:uid="{00000000-0005-0000-0000-0000DF900000}"/>
    <cellStyle name="Total 3 2 4 2 7" xfId="30042" xr:uid="{00000000-0005-0000-0000-0000E0900000}"/>
    <cellStyle name="Total 3 2 4 2 8" xfId="34003" xr:uid="{00000000-0005-0000-0000-0000E1900000}"/>
    <cellStyle name="Total 3 2 4 2 9" xfId="37565" xr:uid="{00000000-0005-0000-0000-0000E2900000}"/>
    <cellStyle name="Total 3 2 4 3" xfId="3816" xr:uid="{00000000-0005-0000-0000-0000E3900000}"/>
    <cellStyle name="Total 3 2 4 3 2" xfId="8583" xr:uid="{00000000-0005-0000-0000-0000E4900000}"/>
    <cellStyle name="Total 3 2 4 3 3" xfId="12970" xr:uid="{00000000-0005-0000-0000-0000E5900000}"/>
    <cellStyle name="Total 3 2 4 3 4" xfId="19969" xr:uid="{00000000-0005-0000-0000-0000E6900000}"/>
    <cellStyle name="Total 3 2 4 3 5" xfId="27922" xr:uid="{00000000-0005-0000-0000-0000E7900000}"/>
    <cellStyle name="Total 3 2 4 3 6" xfId="26595" xr:uid="{00000000-0005-0000-0000-0000E8900000}"/>
    <cellStyle name="Total 3 2 4 3 7" xfId="19614" xr:uid="{00000000-0005-0000-0000-0000E9900000}"/>
    <cellStyle name="Total 3 2 4 3 8" xfId="33508" xr:uid="{00000000-0005-0000-0000-0000EA900000}"/>
    <cellStyle name="Total 3 2 4 3 9" xfId="37176" xr:uid="{00000000-0005-0000-0000-0000EB900000}"/>
    <cellStyle name="Total 3 2 4 4" xfId="4290" xr:uid="{00000000-0005-0000-0000-0000EC900000}"/>
    <cellStyle name="Total 3 2 4 4 2" xfId="8584" xr:uid="{00000000-0005-0000-0000-0000ED900000}"/>
    <cellStyle name="Total 3 2 4 4 3" xfId="13444" xr:uid="{00000000-0005-0000-0000-0000EE900000}"/>
    <cellStyle name="Total 3 2 4 4 4" xfId="20442" xr:uid="{00000000-0005-0000-0000-0000EF900000}"/>
    <cellStyle name="Total 3 2 4 4 5" xfId="27687" xr:uid="{00000000-0005-0000-0000-0000F0900000}"/>
    <cellStyle name="Total 3 2 4 4 6" xfId="26679" xr:uid="{00000000-0005-0000-0000-0000F1900000}"/>
    <cellStyle name="Total 3 2 4 4 7" xfId="28010" xr:uid="{00000000-0005-0000-0000-0000F2900000}"/>
    <cellStyle name="Total 3 2 4 4 8" xfId="17705" xr:uid="{00000000-0005-0000-0000-0000F3900000}"/>
    <cellStyle name="Total 3 2 4 4 9" xfId="28952" xr:uid="{00000000-0005-0000-0000-0000F4900000}"/>
    <cellStyle name="Total 3 2 4 5" xfId="4563" xr:uid="{00000000-0005-0000-0000-0000F5900000}"/>
    <cellStyle name="Total 3 2 4 5 2" xfId="8585" xr:uid="{00000000-0005-0000-0000-0000F6900000}"/>
    <cellStyle name="Total 3 2 4 5 3" xfId="13717" xr:uid="{00000000-0005-0000-0000-0000F7900000}"/>
    <cellStyle name="Total 3 2 4 5 4" xfId="20715" xr:uid="{00000000-0005-0000-0000-0000F8900000}"/>
    <cellStyle name="Total 3 2 4 5 5" xfId="24022" xr:uid="{00000000-0005-0000-0000-0000F9900000}"/>
    <cellStyle name="Total 3 2 4 5 6" xfId="17056" xr:uid="{00000000-0005-0000-0000-0000FA900000}"/>
    <cellStyle name="Total 3 2 4 5 7" xfId="21344" xr:uid="{00000000-0005-0000-0000-0000FB900000}"/>
    <cellStyle name="Total 3 2 4 5 8" xfId="32236" xr:uid="{00000000-0005-0000-0000-0000FC900000}"/>
    <cellStyle name="Total 3 2 4 5 9" xfId="35911" xr:uid="{00000000-0005-0000-0000-0000FD900000}"/>
    <cellStyle name="Total 3 2 4 6" xfId="4813" xr:uid="{00000000-0005-0000-0000-0000FE900000}"/>
    <cellStyle name="Total 3 2 4 6 2" xfId="8586" xr:uid="{00000000-0005-0000-0000-0000FF900000}"/>
    <cellStyle name="Total 3 2 4 6 3" xfId="13967" xr:uid="{00000000-0005-0000-0000-000000910000}"/>
    <cellStyle name="Total 3 2 4 6 4" xfId="20965" xr:uid="{00000000-0005-0000-0000-000001910000}"/>
    <cellStyle name="Total 3 2 4 6 5" xfId="27429" xr:uid="{00000000-0005-0000-0000-000002910000}"/>
    <cellStyle name="Total 3 2 4 6 6" xfId="23019" xr:uid="{00000000-0005-0000-0000-000003910000}"/>
    <cellStyle name="Total 3 2 4 6 7" xfId="17349" xr:uid="{00000000-0005-0000-0000-000004910000}"/>
    <cellStyle name="Total 3 2 4 6 8" xfId="32118" xr:uid="{00000000-0005-0000-0000-000005910000}"/>
    <cellStyle name="Total 3 2 4 6 9" xfId="35793" xr:uid="{00000000-0005-0000-0000-000006910000}"/>
    <cellStyle name="Total 3 2 4 7" xfId="8581" xr:uid="{00000000-0005-0000-0000-000007910000}"/>
    <cellStyle name="Total 3 2 4 8" xfId="11199" xr:uid="{00000000-0005-0000-0000-000008910000}"/>
    <cellStyle name="Total 3 2 4 9" xfId="9488" xr:uid="{00000000-0005-0000-0000-000009910000}"/>
    <cellStyle name="Total 3 2 5" xfId="2297" xr:uid="{00000000-0005-0000-0000-00000A910000}"/>
    <cellStyle name="Total 3 2 5 10" xfId="23126" xr:uid="{00000000-0005-0000-0000-00000B910000}"/>
    <cellStyle name="Total 3 2 5 11" xfId="18211" xr:uid="{00000000-0005-0000-0000-00000C910000}"/>
    <cellStyle name="Total 3 2 5 12" xfId="25335" xr:uid="{00000000-0005-0000-0000-00000D910000}"/>
    <cellStyle name="Total 3 2 5 13" xfId="25701" xr:uid="{00000000-0005-0000-0000-00000E910000}"/>
    <cellStyle name="Total 3 2 5 14" xfId="34806" xr:uid="{00000000-0005-0000-0000-00000F910000}"/>
    <cellStyle name="Total 3 2 5 2" xfId="2697" xr:uid="{00000000-0005-0000-0000-000010910000}"/>
    <cellStyle name="Total 3 2 5 2 2" xfId="8588" xr:uid="{00000000-0005-0000-0000-000011910000}"/>
    <cellStyle name="Total 3 2 5 2 3" xfId="11851" xr:uid="{00000000-0005-0000-0000-000012910000}"/>
    <cellStyle name="Total 3 2 5 2 4" xfId="18854" xr:uid="{00000000-0005-0000-0000-000013910000}"/>
    <cellStyle name="Total 3 2 5 2 5" xfId="28426" xr:uid="{00000000-0005-0000-0000-000014910000}"/>
    <cellStyle name="Total 3 2 5 2 6" xfId="9551" xr:uid="{00000000-0005-0000-0000-000015910000}"/>
    <cellStyle name="Total 3 2 5 2 7" xfId="29984" xr:uid="{00000000-0005-0000-0000-000016910000}"/>
    <cellStyle name="Total 3 2 5 2 8" xfId="33961" xr:uid="{00000000-0005-0000-0000-000017910000}"/>
    <cellStyle name="Total 3 2 5 2 9" xfId="37523" xr:uid="{00000000-0005-0000-0000-000018910000}"/>
    <cellStyle name="Total 3 2 5 3" xfId="3979" xr:uid="{00000000-0005-0000-0000-000019910000}"/>
    <cellStyle name="Total 3 2 5 3 2" xfId="8589" xr:uid="{00000000-0005-0000-0000-00001A910000}"/>
    <cellStyle name="Total 3 2 5 3 3" xfId="13133" xr:uid="{00000000-0005-0000-0000-00001B910000}"/>
    <cellStyle name="Total 3 2 5 3 4" xfId="20131" xr:uid="{00000000-0005-0000-0000-00001C910000}"/>
    <cellStyle name="Total 3 2 5 3 5" xfId="27841" xr:uid="{00000000-0005-0000-0000-00001D910000}"/>
    <cellStyle name="Total 3 2 5 3 6" xfId="26628" xr:uid="{00000000-0005-0000-0000-00001E910000}"/>
    <cellStyle name="Total 3 2 5 3 7" xfId="18311" xr:uid="{00000000-0005-0000-0000-00001F910000}"/>
    <cellStyle name="Total 3 2 5 3 8" xfId="25553" xr:uid="{00000000-0005-0000-0000-000020910000}"/>
    <cellStyle name="Total 3 2 5 3 9" xfId="31801" xr:uid="{00000000-0005-0000-0000-000021910000}"/>
    <cellStyle name="Total 3 2 5 4" xfId="4417" xr:uid="{00000000-0005-0000-0000-000022910000}"/>
    <cellStyle name="Total 3 2 5 4 2" xfId="8590" xr:uid="{00000000-0005-0000-0000-000023910000}"/>
    <cellStyle name="Total 3 2 5 4 3" xfId="13571" xr:uid="{00000000-0005-0000-0000-000024910000}"/>
    <cellStyle name="Total 3 2 5 4 4" xfId="20569" xr:uid="{00000000-0005-0000-0000-000025910000}"/>
    <cellStyle name="Total 3 2 5 4 5" xfId="24740" xr:uid="{00000000-0005-0000-0000-000026910000}"/>
    <cellStyle name="Total 3 2 5 4 6" xfId="25029" xr:uid="{00000000-0005-0000-0000-000027910000}"/>
    <cellStyle name="Total 3 2 5 4 7" xfId="28964" xr:uid="{00000000-0005-0000-0000-000028910000}"/>
    <cellStyle name="Total 3 2 5 4 8" xfId="25809" xr:uid="{00000000-0005-0000-0000-000029910000}"/>
    <cellStyle name="Total 3 2 5 4 9" xfId="31804" xr:uid="{00000000-0005-0000-0000-00002A910000}"/>
    <cellStyle name="Total 3 2 5 5" xfId="4671" xr:uid="{00000000-0005-0000-0000-00002B910000}"/>
    <cellStyle name="Total 3 2 5 5 2" xfId="8591" xr:uid="{00000000-0005-0000-0000-00002C910000}"/>
    <cellStyle name="Total 3 2 5 5 3" xfId="13825" xr:uid="{00000000-0005-0000-0000-00002D910000}"/>
    <cellStyle name="Total 3 2 5 5 4" xfId="20823" xr:uid="{00000000-0005-0000-0000-00002E910000}"/>
    <cellStyle name="Total 3 2 5 5 5" xfId="24253" xr:uid="{00000000-0005-0000-0000-00002F910000}"/>
    <cellStyle name="Total 3 2 5 5 6" xfId="28855" xr:uid="{00000000-0005-0000-0000-000030910000}"/>
    <cellStyle name="Total 3 2 5 5 7" xfId="25121" xr:uid="{00000000-0005-0000-0000-000031910000}"/>
    <cellStyle name="Total 3 2 5 5 8" xfId="32187" xr:uid="{00000000-0005-0000-0000-000032910000}"/>
    <cellStyle name="Total 3 2 5 5 9" xfId="35862" xr:uid="{00000000-0005-0000-0000-000033910000}"/>
    <cellStyle name="Total 3 2 5 6" xfId="4917" xr:uid="{00000000-0005-0000-0000-000034910000}"/>
    <cellStyle name="Total 3 2 5 6 2" xfId="8592" xr:uid="{00000000-0005-0000-0000-000035910000}"/>
    <cellStyle name="Total 3 2 5 6 3" xfId="14071" xr:uid="{00000000-0005-0000-0000-000036910000}"/>
    <cellStyle name="Total 3 2 5 6 4" xfId="21069" xr:uid="{00000000-0005-0000-0000-000037910000}"/>
    <cellStyle name="Total 3 2 5 6 5" xfId="22784" xr:uid="{00000000-0005-0000-0000-000038910000}"/>
    <cellStyle name="Total 3 2 5 6 6" xfId="29290" xr:uid="{00000000-0005-0000-0000-000039910000}"/>
    <cellStyle name="Total 3 2 5 6 7" xfId="31963" xr:uid="{00000000-0005-0000-0000-00003A910000}"/>
    <cellStyle name="Total 3 2 5 6 8" xfId="35641" xr:uid="{00000000-0005-0000-0000-00003B910000}"/>
    <cellStyle name="Total 3 2 5 6 9" xfId="38552" xr:uid="{00000000-0005-0000-0000-00003C910000}"/>
    <cellStyle name="Total 3 2 5 7" xfId="8587" xr:uid="{00000000-0005-0000-0000-00003D910000}"/>
    <cellStyle name="Total 3 2 5 8" xfId="11451" xr:uid="{00000000-0005-0000-0000-00003E910000}"/>
    <cellStyle name="Total 3 2 5 9" xfId="18454" xr:uid="{00000000-0005-0000-0000-00003F910000}"/>
    <cellStyle name="Total 3 2 6" xfId="2093" xr:uid="{00000000-0005-0000-0000-000040910000}"/>
    <cellStyle name="Total 3 2 6 10" xfId="28457" xr:uid="{00000000-0005-0000-0000-000041910000}"/>
    <cellStyle name="Total 3 2 6 11" xfId="29108" xr:uid="{00000000-0005-0000-0000-000042910000}"/>
    <cellStyle name="Total 3 2 6 12" xfId="26042" xr:uid="{00000000-0005-0000-0000-000043910000}"/>
    <cellStyle name="Total 3 2 6 13" xfId="31443" xr:uid="{00000000-0005-0000-0000-000044910000}"/>
    <cellStyle name="Total 3 2 6 14" xfId="35153" xr:uid="{00000000-0005-0000-0000-000045910000}"/>
    <cellStyle name="Total 3 2 6 2" xfId="2593" xr:uid="{00000000-0005-0000-0000-000046910000}"/>
    <cellStyle name="Total 3 2 6 2 2" xfId="8594" xr:uid="{00000000-0005-0000-0000-000047910000}"/>
    <cellStyle name="Total 3 2 6 2 3" xfId="11747" xr:uid="{00000000-0005-0000-0000-000048910000}"/>
    <cellStyle name="Total 3 2 6 2 4" xfId="18750" xr:uid="{00000000-0005-0000-0000-000049910000}"/>
    <cellStyle name="Total 3 2 6 2 5" xfId="25283" xr:uid="{00000000-0005-0000-0000-00004A910000}"/>
    <cellStyle name="Total 3 2 6 2 6" xfId="26265" xr:uid="{00000000-0005-0000-0000-00004B910000}"/>
    <cellStyle name="Total 3 2 6 2 7" xfId="29418" xr:uid="{00000000-0005-0000-0000-00004C910000}"/>
    <cellStyle name="Total 3 2 6 2 8" xfId="34013" xr:uid="{00000000-0005-0000-0000-00004D910000}"/>
    <cellStyle name="Total 3 2 6 2 9" xfId="37575" xr:uid="{00000000-0005-0000-0000-00004E910000}"/>
    <cellStyle name="Total 3 2 6 3" xfId="3840" xr:uid="{00000000-0005-0000-0000-00004F910000}"/>
    <cellStyle name="Total 3 2 6 3 2" xfId="8595" xr:uid="{00000000-0005-0000-0000-000050910000}"/>
    <cellStyle name="Total 3 2 6 3 3" xfId="12994" xr:uid="{00000000-0005-0000-0000-000051910000}"/>
    <cellStyle name="Total 3 2 6 3 4" xfId="19993" xr:uid="{00000000-0005-0000-0000-000052910000}"/>
    <cellStyle name="Total 3 2 6 3 5" xfId="27910" xr:uid="{00000000-0005-0000-0000-000053910000}"/>
    <cellStyle name="Total 3 2 6 3 6" xfId="17382" xr:uid="{00000000-0005-0000-0000-000054910000}"/>
    <cellStyle name="Total 3 2 6 3 7" xfId="25623" xr:uid="{00000000-0005-0000-0000-000055910000}"/>
    <cellStyle name="Total 3 2 6 3 8" xfId="26492" xr:uid="{00000000-0005-0000-0000-000056910000}"/>
    <cellStyle name="Total 3 2 6 3 9" xfId="21313" xr:uid="{00000000-0005-0000-0000-000057910000}"/>
    <cellStyle name="Total 3 2 6 4" xfId="4304" xr:uid="{00000000-0005-0000-0000-000058910000}"/>
    <cellStyle name="Total 3 2 6 4 2" xfId="8596" xr:uid="{00000000-0005-0000-0000-000059910000}"/>
    <cellStyle name="Total 3 2 6 4 3" xfId="13458" xr:uid="{00000000-0005-0000-0000-00005A910000}"/>
    <cellStyle name="Total 3 2 6 4 4" xfId="20456" xr:uid="{00000000-0005-0000-0000-00005B910000}"/>
    <cellStyle name="Total 3 2 6 4 5" xfId="27680" xr:uid="{00000000-0005-0000-0000-00005C910000}"/>
    <cellStyle name="Total 3 2 6 4 6" xfId="26682" xr:uid="{00000000-0005-0000-0000-00005D910000}"/>
    <cellStyle name="Total 3 2 6 4 7" xfId="17320" xr:uid="{00000000-0005-0000-0000-00005E910000}"/>
    <cellStyle name="Total 3 2 6 4 8" xfId="33342" xr:uid="{00000000-0005-0000-0000-00005F910000}"/>
    <cellStyle name="Total 3 2 6 4 9" xfId="37017" xr:uid="{00000000-0005-0000-0000-000060910000}"/>
    <cellStyle name="Total 3 2 6 5" xfId="4575" xr:uid="{00000000-0005-0000-0000-000061910000}"/>
    <cellStyle name="Total 3 2 6 5 2" xfId="8597" xr:uid="{00000000-0005-0000-0000-000062910000}"/>
    <cellStyle name="Total 3 2 6 5 3" xfId="13729" xr:uid="{00000000-0005-0000-0000-000063910000}"/>
    <cellStyle name="Total 3 2 6 5 4" xfId="20727" xr:uid="{00000000-0005-0000-0000-000064910000}"/>
    <cellStyle name="Total 3 2 6 5 5" xfId="18107" xr:uid="{00000000-0005-0000-0000-000065910000}"/>
    <cellStyle name="Total 3 2 6 5 6" xfId="17215" xr:uid="{00000000-0005-0000-0000-000066910000}"/>
    <cellStyle name="Total 3 2 6 5 7" xfId="18075" xr:uid="{00000000-0005-0000-0000-000067910000}"/>
    <cellStyle name="Total 3 2 6 5 8" xfId="30955" xr:uid="{00000000-0005-0000-0000-000068910000}"/>
    <cellStyle name="Total 3 2 6 5 9" xfId="34887" xr:uid="{00000000-0005-0000-0000-000069910000}"/>
    <cellStyle name="Total 3 2 6 6" xfId="4825" xr:uid="{00000000-0005-0000-0000-00006A910000}"/>
    <cellStyle name="Total 3 2 6 6 2" xfId="8598" xr:uid="{00000000-0005-0000-0000-00006B910000}"/>
    <cellStyle name="Total 3 2 6 6 3" xfId="13979" xr:uid="{00000000-0005-0000-0000-00006C910000}"/>
    <cellStyle name="Total 3 2 6 6 4" xfId="20977" xr:uid="{00000000-0005-0000-0000-00006D910000}"/>
    <cellStyle name="Total 3 2 6 6 5" xfId="24800" xr:uid="{00000000-0005-0000-0000-00006E910000}"/>
    <cellStyle name="Total 3 2 6 6 6" xfId="9348" xr:uid="{00000000-0005-0000-0000-00006F910000}"/>
    <cellStyle name="Total 3 2 6 6 7" xfId="25184" xr:uid="{00000000-0005-0000-0000-000070910000}"/>
    <cellStyle name="Total 3 2 6 6 8" xfId="28948" xr:uid="{00000000-0005-0000-0000-000071910000}"/>
    <cellStyle name="Total 3 2 6 6 9" xfId="28706" xr:uid="{00000000-0005-0000-0000-000072910000}"/>
    <cellStyle name="Total 3 2 6 7" xfId="8593" xr:uid="{00000000-0005-0000-0000-000073910000}"/>
    <cellStyle name="Total 3 2 6 8" xfId="11247" xr:uid="{00000000-0005-0000-0000-000074910000}"/>
    <cellStyle name="Total 3 2 6 9" xfId="9185" xr:uid="{00000000-0005-0000-0000-000075910000}"/>
    <cellStyle name="Total 3 2 7" xfId="1661" xr:uid="{00000000-0005-0000-0000-000076910000}"/>
    <cellStyle name="Total 3 2 7 10" xfId="17831" xr:uid="{00000000-0005-0000-0000-000077910000}"/>
    <cellStyle name="Total 3 2 7 11" xfId="27313" xr:uid="{00000000-0005-0000-0000-000078910000}"/>
    <cellStyle name="Total 3 2 7 12" xfId="26072" xr:uid="{00000000-0005-0000-0000-000079910000}"/>
    <cellStyle name="Total 3 2 7 13" xfId="25544" xr:uid="{00000000-0005-0000-0000-00007A910000}"/>
    <cellStyle name="Total 3 2 7 2" xfId="3589" xr:uid="{00000000-0005-0000-0000-00007B910000}"/>
    <cellStyle name="Total 3 2 7 2 2" xfId="8600" xr:uid="{00000000-0005-0000-0000-00007C910000}"/>
    <cellStyle name="Total 3 2 7 2 3" xfId="12743" xr:uid="{00000000-0005-0000-0000-00007D910000}"/>
    <cellStyle name="Total 3 2 7 2 4" xfId="19744" xr:uid="{00000000-0005-0000-0000-00007E910000}"/>
    <cellStyle name="Total 3 2 7 2 5" xfId="17224" xr:uid="{00000000-0005-0000-0000-00007F910000}"/>
    <cellStyle name="Total 3 2 7 2 6" xfId="24522" xr:uid="{00000000-0005-0000-0000-000080910000}"/>
    <cellStyle name="Total 3 2 7 2 7" xfId="29589" xr:uid="{00000000-0005-0000-0000-000081910000}"/>
    <cellStyle name="Total 3 2 7 2 8" xfId="33589" xr:uid="{00000000-0005-0000-0000-000082910000}"/>
    <cellStyle name="Total 3 2 7 2 9" xfId="37257" xr:uid="{00000000-0005-0000-0000-000083910000}"/>
    <cellStyle name="Total 3 2 7 3" xfId="4138" xr:uid="{00000000-0005-0000-0000-000084910000}"/>
    <cellStyle name="Total 3 2 7 3 2" xfId="8601" xr:uid="{00000000-0005-0000-0000-000085910000}"/>
    <cellStyle name="Total 3 2 7 3 3" xfId="13292" xr:uid="{00000000-0005-0000-0000-000086910000}"/>
    <cellStyle name="Total 3 2 7 3 4" xfId="20290" xr:uid="{00000000-0005-0000-0000-000087910000}"/>
    <cellStyle name="Total 3 2 7 3 5" xfId="27763" xr:uid="{00000000-0005-0000-0000-000088910000}"/>
    <cellStyle name="Total 3 2 7 3 6" xfId="22990" xr:uid="{00000000-0005-0000-0000-000089910000}"/>
    <cellStyle name="Total 3 2 7 3 7" xfId="9337" xr:uid="{00000000-0005-0000-0000-00008A910000}"/>
    <cellStyle name="Total 3 2 7 3 8" xfId="30945" xr:uid="{00000000-0005-0000-0000-00008B910000}"/>
    <cellStyle name="Total 3 2 7 3 9" xfId="31386" xr:uid="{00000000-0005-0000-0000-00008C910000}"/>
    <cellStyle name="Total 3 2 7 4" xfId="3863" xr:uid="{00000000-0005-0000-0000-00008D910000}"/>
    <cellStyle name="Total 3 2 7 4 2" xfId="8602" xr:uid="{00000000-0005-0000-0000-00008E910000}"/>
    <cellStyle name="Total 3 2 7 4 3" xfId="13017" xr:uid="{00000000-0005-0000-0000-00008F910000}"/>
    <cellStyle name="Total 3 2 7 4 4" xfId="20016" xr:uid="{00000000-0005-0000-0000-000090910000}"/>
    <cellStyle name="Total 3 2 7 4 5" xfId="25302" xr:uid="{00000000-0005-0000-0000-000091910000}"/>
    <cellStyle name="Total 3 2 7 4 6" xfId="9967" xr:uid="{00000000-0005-0000-0000-000092910000}"/>
    <cellStyle name="Total 3 2 7 4 7" xfId="28519" xr:uid="{00000000-0005-0000-0000-000093910000}"/>
    <cellStyle name="Total 3 2 7 4 8" xfId="33486" xr:uid="{00000000-0005-0000-0000-000094910000}"/>
    <cellStyle name="Total 3 2 7 4 9" xfId="37154" xr:uid="{00000000-0005-0000-0000-000095910000}"/>
    <cellStyle name="Total 3 2 7 5" xfId="4150" xr:uid="{00000000-0005-0000-0000-000096910000}"/>
    <cellStyle name="Total 3 2 7 5 2" xfId="8603" xr:uid="{00000000-0005-0000-0000-000097910000}"/>
    <cellStyle name="Total 3 2 7 5 3" xfId="13304" xr:uid="{00000000-0005-0000-0000-000098910000}"/>
    <cellStyle name="Total 3 2 7 5 4" xfId="20302" xr:uid="{00000000-0005-0000-0000-000099910000}"/>
    <cellStyle name="Total 3 2 7 5 5" xfId="27757" xr:uid="{00000000-0005-0000-0000-00009A910000}"/>
    <cellStyle name="Total 3 2 7 5 6" xfId="29211" xr:uid="{00000000-0005-0000-0000-00009B910000}"/>
    <cellStyle name="Total 3 2 7 5 7" xfId="28888" xr:uid="{00000000-0005-0000-0000-00009C910000}"/>
    <cellStyle name="Total 3 2 7 5 8" xfId="25639" xr:uid="{00000000-0005-0000-0000-00009D910000}"/>
    <cellStyle name="Total 3 2 7 5 9" xfId="29666" xr:uid="{00000000-0005-0000-0000-00009E910000}"/>
    <cellStyle name="Total 3 2 7 6" xfId="8599" xr:uid="{00000000-0005-0000-0000-00009F910000}"/>
    <cellStyle name="Total 3 2 7 7" xfId="10815" xr:uid="{00000000-0005-0000-0000-0000A0910000}"/>
    <cellStyle name="Total 3 2 7 8" xfId="9753" xr:uid="{00000000-0005-0000-0000-0000A1910000}"/>
    <cellStyle name="Total 3 2 7 9" xfId="28672" xr:uid="{00000000-0005-0000-0000-0000A2910000}"/>
    <cellStyle name="Total 3 2 8" xfId="2489" xr:uid="{00000000-0005-0000-0000-0000A3910000}"/>
    <cellStyle name="Total 3 2 8 2" xfId="8604" xr:uid="{00000000-0005-0000-0000-0000A4910000}"/>
    <cellStyle name="Total 3 2 8 3" xfId="11643" xr:uid="{00000000-0005-0000-0000-0000A5910000}"/>
    <cellStyle name="Total 3 2 8 4" xfId="18646" xr:uid="{00000000-0005-0000-0000-0000A6910000}"/>
    <cellStyle name="Total 3 2 8 5" xfId="9213" xr:uid="{00000000-0005-0000-0000-0000A7910000}"/>
    <cellStyle name="Total 3 2 8 6" xfId="26214" xr:uid="{00000000-0005-0000-0000-0000A8910000}"/>
    <cellStyle name="Total 3 2 8 7" xfId="30084" xr:uid="{00000000-0005-0000-0000-0000A9910000}"/>
    <cellStyle name="Total 3 2 8 8" xfId="29642" xr:uid="{00000000-0005-0000-0000-0000AA910000}"/>
    <cellStyle name="Total 3 2 8 9" xfId="33628" xr:uid="{00000000-0005-0000-0000-0000AB910000}"/>
    <cellStyle name="Total 3 2 9" xfId="3153" xr:uid="{00000000-0005-0000-0000-0000AC910000}"/>
    <cellStyle name="Total 3 2 9 2" xfId="8605" xr:uid="{00000000-0005-0000-0000-0000AD910000}"/>
    <cellStyle name="Total 3 2 9 3" xfId="12307" xr:uid="{00000000-0005-0000-0000-0000AE910000}"/>
    <cellStyle name="Total 3 2 9 4" xfId="19310" xr:uid="{00000000-0005-0000-0000-0000AF910000}"/>
    <cellStyle name="Total 3 2 9 5" xfId="28245" xr:uid="{00000000-0005-0000-0000-0000B0910000}"/>
    <cellStyle name="Total 3 2 9 6" xfId="26435" xr:uid="{00000000-0005-0000-0000-0000B1910000}"/>
    <cellStyle name="Total 3 2 9 7" xfId="24575" xr:uid="{00000000-0005-0000-0000-0000B2910000}"/>
    <cellStyle name="Total 3 2 9 8" xfId="18184" xr:uid="{00000000-0005-0000-0000-0000B3910000}"/>
    <cellStyle name="Total 3 2 9 9" xfId="34831" xr:uid="{00000000-0005-0000-0000-0000B4910000}"/>
    <cellStyle name="Total 3 20" xfId="22528" xr:uid="{00000000-0005-0000-0000-0000B5910000}"/>
    <cellStyle name="Total 3 21" xfId="35095" xr:uid="{00000000-0005-0000-0000-0000B6910000}"/>
    <cellStyle name="Total 3 22" xfId="38422" xr:uid="{00000000-0005-0000-0000-0000B7910000}"/>
    <cellStyle name="Total 3 3" xfId="1188" xr:uid="{00000000-0005-0000-0000-0000B8910000}"/>
    <cellStyle name="Total 3 3 10" xfId="25420" xr:uid="{00000000-0005-0000-0000-0000B9910000}"/>
    <cellStyle name="Total 3 3 11" xfId="31193" xr:uid="{00000000-0005-0000-0000-0000BA910000}"/>
    <cellStyle name="Total 3 3 12" xfId="35067" xr:uid="{00000000-0005-0000-0000-0000BB910000}"/>
    <cellStyle name="Total 3 3 13" xfId="38405" xr:uid="{00000000-0005-0000-0000-0000BC910000}"/>
    <cellStyle name="Total 3 3 2" xfId="2371" xr:uid="{00000000-0005-0000-0000-0000BD910000}"/>
    <cellStyle name="Total 3 3 2 10" xfId="15449" xr:uid="{00000000-0005-0000-0000-0000BE910000}"/>
    <cellStyle name="Total 3 3 2 11" xfId="22621" xr:uid="{00000000-0005-0000-0000-0000BF910000}"/>
    <cellStyle name="Total 3 3 2 12" xfId="30130" xr:uid="{00000000-0005-0000-0000-0000C0910000}"/>
    <cellStyle name="Total 3 3 2 13" xfId="34114" xr:uid="{00000000-0005-0000-0000-0000C1910000}"/>
    <cellStyle name="Total 3 3 2 14" xfId="37676" xr:uid="{00000000-0005-0000-0000-0000C2910000}"/>
    <cellStyle name="Total 3 3 2 2" xfId="2771" xr:uid="{00000000-0005-0000-0000-0000C3910000}"/>
    <cellStyle name="Total 3 3 2 2 2" xfId="8608" xr:uid="{00000000-0005-0000-0000-0000C4910000}"/>
    <cellStyle name="Total 3 3 2 2 3" xfId="11925" xr:uid="{00000000-0005-0000-0000-0000C5910000}"/>
    <cellStyle name="Total 3 3 2 2 4" xfId="18928" xr:uid="{00000000-0005-0000-0000-0000C6910000}"/>
    <cellStyle name="Total 3 3 2 2 5" xfId="28396" xr:uid="{00000000-0005-0000-0000-0000C7910000}"/>
    <cellStyle name="Total 3 3 2 2 6" xfId="28068" xr:uid="{00000000-0005-0000-0000-0000C8910000}"/>
    <cellStyle name="Total 3 3 2 2 7" xfId="29948" xr:uid="{00000000-0005-0000-0000-0000C9910000}"/>
    <cellStyle name="Total 3 3 2 2 8" xfId="33925" xr:uid="{00000000-0005-0000-0000-0000CA910000}"/>
    <cellStyle name="Total 3 3 2 2 9" xfId="37487" xr:uid="{00000000-0005-0000-0000-0000CB910000}"/>
    <cellStyle name="Total 3 3 2 3" xfId="4053" xr:uid="{00000000-0005-0000-0000-0000CC910000}"/>
    <cellStyle name="Total 3 3 2 3 2" xfId="8609" xr:uid="{00000000-0005-0000-0000-0000CD910000}"/>
    <cellStyle name="Total 3 3 2 3 3" xfId="13207" xr:uid="{00000000-0005-0000-0000-0000CE910000}"/>
    <cellStyle name="Total 3 3 2 3 4" xfId="20205" xr:uid="{00000000-0005-0000-0000-0000CF910000}"/>
    <cellStyle name="Total 3 3 2 3 5" xfId="27799" xr:uid="{00000000-0005-0000-0000-0000D0910000}"/>
    <cellStyle name="Total 3 3 2 3 6" xfId="18182" xr:uid="{00000000-0005-0000-0000-0000D1910000}"/>
    <cellStyle name="Total 3 3 2 3 7" xfId="24279" xr:uid="{00000000-0005-0000-0000-0000D2910000}"/>
    <cellStyle name="Total 3 3 2 3 8" xfId="33430" xr:uid="{00000000-0005-0000-0000-0000D3910000}"/>
    <cellStyle name="Total 3 3 2 3 9" xfId="37105" xr:uid="{00000000-0005-0000-0000-0000D4910000}"/>
    <cellStyle name="Total 3 3 2 4" xfId="4491" xr:uid="{00000000-0005-0000-0000-0000D5910000}"/>
    <cellStyle name="Total 3 3 2 4 2" xfId="8610" xr:uid="{00000000-0005-0000-0000-0000D6910000}"/>
    <cellStyle name="Total 3 3 2 4 3" xfId="13645" xr:uid="{00000000-0005-0000-0000-0000D7910000}"/>
    <cellStyle name="Total 3 3 2 4 4" xfId="20643" xr:uid="{00000000-0005-0000-0000-0000D8910000}"/>
    <cellStyle name="Total 3 3 2 4 5" xfId="24020" xr:uid="{00000000-0005-0000-0000-0000D9910000}"/>
    <cellStyle name="Total 3 3 2 4 6" xfId="25022" xr:uid="{00000000-0005-0000-0000-0000DA910000}"/>
    <cellStyle name="Total 3 3 2 4 7" xfId="20039" xr:uid="{00000000-0005-0000-0000-0000DB910000}"/>
    <cellStyle name="Total 3 3 2 4 8" xfId="32269" xr:uid="{00000000-0005-0000-0000-0000DC910000}"/>
    <cellStyle name="Total 3 3 2 4 9" xfId="35944" xr:uid="{00000000-0005-0000-0000-0000DD910000}"/>
    <cellStyle name="Total 3 3 2 5" xfId="4745" xr:uid="{00000000-0005-0000-0000-0000DE910000}"/>
    <cellStyle name="Total 3 3 2 5 2" xfId="8611" xr:uid="{00000000-0005-0000-0000-0000DF910000}"/>
    <cellStyle name="Total 3 3 2 5 3" xfId="13899" xr:uid="{00000000-0005-0000-0000-0000E0910000}"/>
    <cellStyle name="Total 3 3 2 5 4" xfId="20897" xr:uid="{00000000-0005-0000-0000-0000E1910000}"/>
    <cellStyle name="Total 3 3 2 5 5" xfId="27465" xr:uid="{00000000-0005-0000-0000-0000E2910000}"/>
    <cellStyle name="Total 3 3 2 5 6" xfId="26735" xr:uid="{00000000-0005-0000-0000-0000E3910000}"/>
    <cellStyle name="Total 3 3 2 5 7" xfId="25870" xr:uid="{00000000-0005-0000-0000-0000E4910000}"/>
    <cellStyle name="Total 3 3 2 5 8" xfId="32153" xr:uid="{00000000-0005-0000-0000-0000E5910000}"/>
    <cellStyle name="Total 3 3 2 5 9" xfId="35828" xr:uid="{00000000-0005-0000-0000-0000E6910000}"/>
    <cellStyle name="Total 3 3 2 6" xfId="4991" xr:uid="{00000000-0005-0000-0000-0000E7910000}"/>
    <cellStyle name="Total 3 3 2 6 2" xfId="8612" xr:uid="{00000000-0005-0000-0000-0000E8910000}"/>
    <cellStyle name="Total 3 3 2 6 3" xfId="14145" xr:uid="{00000000-0005-0000-0000-0000E9910000}"/>
    <cellStyle name="Total 3 3 2 6 4" xfId="21143" xr:uid="{00000000-0005-0000-0000-0000EA910000}"/>
    <cellStyle name="Total 3 3 2 6 5" xfId="27343" xr:uid="{00000000-0005-0000-0000-0000EB910000}"/>
    <cellStyle name="Total 3 3 2 6 6" xfId="29306" xr:uid="{00000000-0005-0000-0000-0000EC910000}"/>
    <cellStyle name="Total 3 3 2 6 7" xfId="32037" xr:uid="{00000000-0005-0000-0000-0000ED910000}"/>
    <cellStyle name="Total 3 3 2 6 8" xfId="35715" xr:uid="{00000000-0005-0000-0000-0000EE910000}"/>
    <cellStyle name="Total 3 3 2 6 9" xfId="38626" xr:uid="{00000000-0005-0000-0000-0000EF910000}"/>
    <cellStyle name="Total 3 3 2 7" xfId="8607" xr:uid="{00000000-0005-0000-0000-0000F0910000}"/>
    <cellStyle name="Total 3 3 2 8" xfId="11525" xr:uid="{00000000-0005-0000-0000-0000F1910000}"/>
    <cellStyle name="Total 3 3 2 9" xfId="18528" xr:uid="{00000000-0005-0000-0000-0000F2910000}"/>
    <cellStyle name="Total 3 3 3" xfId="2395" xr:uid="{00000000-0005-0000-0000-0000F3910000}"/>
    <cellStyle name="Total 3 3 3 10" xfId="22502" xr:uid="{00000000-0005-0000-0000-0000F4910000}"/>
    <cellStyle name="Total 3 3 3 11" xfId="23050" xr:uid="{00000000-0005-0000-0000-0000F5910000}"/>
    <cellStyle name="Total 3 3 3 12" xfId="25930" xr:uid="{00000000-0005-0000-0000-0000F6910000}"/>
    <cellStyle name="Total 3 3 3 13" xfId="31483" xr:uid="{00000000-0005-0000-0000-0000F7910000}"/>
    <cellStyle name="Total 3 3 3 14" xfId="35194" xr:uid="{00000000-0005-0000-0000-0000F8910000}"/>
    <cellStyle name="Total 3 3 3 2" xfId="2795" xr:uid="{00000000-0005-0000-0000-0000F9910000}"/>
    <cellStyle name="Total 3 3 3 2 2" xfId="8614" xr:uid="{00000000-0005-0000-0000-0000FA910000}"/>
    <cellStyle name="Total 3 3 3 2 3" xfId="11949" xr:uid="{00000000-0005-0000-0000-0000FB910000}"/>
    <cellStyle name="Total 3 3 3 2 4" xfId="18952" xr:uid="{00000000-0005-0000-0000-0000FC910000}"/>
    <cellStyle name="Total 3 3 3 2 5" xfId="23994" xr:uid="{00000000-0005-0000-0000-0000FD910000}"/>
    <cellStyle name="Total 3 3 3 2 6" xfId="17035" xr:uid="{00000000-0005-0000-0000-0000FE910000}"/>
    <cellStyle name="Total 3 3 3 2 7" xfId="26501" xr:uid="{00000000-0005-0000-0000-0000FF910000}"/>
    <cellStyle name="Total 3 3 3 2 8" xfId="29388" xr:uid="{00000000-0005-0000-0000-000000920000}"/>
    <cellStyle name="Total 3 3 3 2 9" xfId="31609" xr:uid="{00000000-0005-0000-0000-000001920000}"/>
    <cellStyle name="Total 3 3 3 3" xfId="4077" xr:uid="{00000000-0005-0000-0000-000002920000}"/>
    <cellStyle name="Total 3 3 3 3 2" xfId="8615" xr:uid="{00000000-0005-0000-0000-000003920000}"/>
    <cellStyle name="Total 3 3 3 3 3" xfId="13231" xr:uid="{00000000-0005-0000-0000-000004920000}"/>
    <cellStyle name="Total 3 3 3 3 4" xfId="20229" xr:uid="{00000000-0005-0000-0000-000005920000}"/>
    <cellStyle name="Total 3 3 3 3 5" xfId="27787" xr:uid="{00000000-0005-0000-0000-000006920000}"/>
    <cellStyle name="Total 3 3 3 3 6" xfId="23519" xr:uid="{00000000-0005-0000-0000-000007920000}"/>
    <cellStyle name="Total 3 3 3 3 7" xfId="25884" xr:uid="{00000000-0005-0000-0000-000008920000}"/>
    <cellStyle name="Total 3 3 3 3 8" xfId="33429" xr:uid="{00000000-0005-0000-0000-000009920000}"/>
    <cellStyle name="Total 3 3 3 3 9" xfId="37104" xr:uid="{00000000-0005-0000-0000-00000A920000}"/>
    <cellStyle name="Total 3 3 3 4" xfId="4515" xr:uid="{00000000-0005-0000-0000-00000B920000}"/>
    <cellStyle name="Total 3 3 3 4 2" xfId="8616" xr:uid="{00000000-0005-0000-0000-00000C920000}"/>
    <cellStyle name="Total 3 3 3 4 3" xfId="13669" xr:uid="{00000000-0005-0000-0000-00000D920000}"/>
    <cellStyle name="Total 3 3 3 4 4" xfId="20667" xr:uid="{00000000-0005-0000-0000-00000E920000}"/>
    <cellStyle name="Total 3 3 3 4 5" xfId="17535" xr:uid="{00000000-0005-0000-0000-00000F920000}"/>
    <cellStyle name="Total 3 3 3 4 6" xfId="29528" xr:uid="{00000000-0005-0000-0000-000010920000}"/>
    <cellStyle name="Total 3 3 3 4 7" xfId="24314" xr:uid="{00000000-0005-0000-0000-000011920000}"/>
    <cellStyle name="Total 3 3 3 4 8" xfId="30956" xr:uid="{00000000-0005-0000-0000-000012920000}"/>
    <cellStyle name="Total 3 3 3 4 9" xfId="34883" xr:uid="{00000000-0005-0000-0000-000013920000}"/>
    <cellStyle name="Total 3 3 3 5" xfId="4769" xr:uid="{00000000-0005-0000-0000-000014920000}"/>
    <cellStyle name="Total 3 3 3 5 2" xfId="8617" xr:uid="{00000000-0005-0000-0000-000015920000}"/>
    <cellStyle name="Total 3 3 3 5 3" xfId="13923" xr:uid="{00000000-0005-0000-0000-000016920000}"/>
    <cellStyle name="Total 3 3 3 5 4" xfId="20921" xr:uid="{00000000-0005-0000-0000-000017920000}"/>
    <cellStyle name="Total 3 3 3 5 5" xfId="24258" xr:uid="{00000000-0005-0000-0000-000018920000}"/>
    <cellStyle name="Total 3 3 3 5 6" xfId="29273" xr:uid="{00000000-0005-0000-0000-000019920000}"/>
    <cellStyle name="Total 3 3 3 5 7" xfId="18045" xr:uid="{00000000-0005-0000-0000-00001A920000}"/>
    <cellStyle name="Total 3 3 3 5 8" xfId="26068" xr:uid="{00000000-0005-0000-0000-00001B920000}"/>
    <cellStyle name="Total 3 3 3 5 9" xfId="30245" xr:uid="{00000000-0005-0000-0000-00001C920000}"/>
    <cellStyle name="Total 3 3 3 6" xfId="5015" xr:uid="{00000000-0005-0000-0000-00001D920000}"/>
    <cellStyle name="Total 3 3 3 6 2" xfId="8618" xr:uid="{00000000-0005-0000-0000-00001E920000}"/>
    <cellStyle name="Total 3 3 3 6 3" xfId="14169" xr:uid="{00000000-0005-0000-0000-00001F920000}"/>
    <cellStyle name="Total 3 3 3 6 4" xfId="21167" xr:uid="{00000000-0005-0000-0000-000020920000}"/>
    <cellStyle name="Total 3 3 3 6 5" xfId="24818" xr:uid="{00000000-0005-0000-0000-000021920000}"/>
    <cellStyle name="Total 3 3 3 6 6" xfId="19753" xr:uid="{00000000-0005-0000-0000-000022920000}"/>
    <cellStyle name="Total 3 3 3 6 7" xfId="32061" xr:uid="{00000000-0005-0000-0000-000023920000}"/>
    <cellStyle name="Total 3 3 3 6 8" xfId="35739" xr:uid="{00000000-0005-0000-0000-000024920000}"/>
    <cellStyle name="Total 3 3 3 6 9" xfId="38650" xr:uid="{00000000-0005-0000-0000-000025920000}"/>
    <cellStyle name="Total 3 3 3 7" xfId="8613" xr:uid="{00000000-0005-0000-0000-000026920000}"/>
    <cellStyle name="Total 3 3 3 8" xfId="11549" xr:uid="{00000000-0005-0000-0000-000027920000}"/>
    <cellStyle name="Total 3 3 3 9" xfId="18552" xr:uid="{00000000-0005-0000-0000-000028920000}"/>
    <cellStyle name="Total 3 3 4" xfId="2419" xr:uid="{00000000-0005-0000-0000-000029920000}"/>
    <cellStyle name="Total 3 3 4 10" xfId="17820" xr:uid="{00000000-0005-0000-0000-00002A920000}"/>
    <cellStyle name="Total 3 3 4 11" xfId="26180" xr:uid="{00000000-0005-0000-0000-00002B920000}"/>
    <cellStyle name="Total 3 3 4 12" xfId="30114" xr:uid="{00000000-0005-0000-0000-00002C920000}"/>
    <cellStyle name="Total 3 3 4 13" xfId="31487" xr:uid="{00000000-0005-0000-0000-00002D920000}"/>
    <cellStyle name="Total 3 3 4 14" xfId="35196" xr:uid="{00000000-0005-0000-0000-00002E920000}"/>
    <cellStyle name="Total 3 3 4 2" xfId="2819" xr:uid="{00000000-0005-0000-0000-00002F920000}"/>
    <cellStyle name="Total 3 3 4 2 2" xfId="8620" xr:uid="{00000000-0005-0000-0000-000030920000}"/>
    <cellStyle name="Total 3 3 4 2 3" xfId="11973" xr:uid="{00000000-0005-0000-0000-000031920000}"/>
    <cellStyle name="Total 3 3 4 2 4" xfId="18976" xr:uid="{00000000-0005-0000-0000-000032920000}"/>
    <cellStyle name="Total 3 3 4 2 5" xfId="24649" xr:uid="{00000000-0005-0000-0000-000033920000}"/>
    <cellStyle name="Total 3 3 4 2 6" xfId="23218" xr:uid="{00000000-0005-0000-0000-000034920000}"/>
    <cellStyle name="Total 3 3 4 2 7" xfId="29090" xr:uid="{00000000-0005-0000-0000-000035920000}"/>
    <cellStyle name="Total 3 3 4 2 8" xfId="33900" xr:uid="{00000000-0005-0000-0000-000036920000}"/>
    <cellStyle name="Total 3 3 4 2 9" xfId="37462" xr:uid="{00000000-0005-0000-0000-000037920000}"/>
    <cellStyle name="Total 3 3 4 3" xfId="4101" xr:uid="{00000000-0005-0000-0000-000038920000}"/>
    <cellStyle name="Total 3 3 4 3 2" xfId="8621" xr:uid="{00000000-0005-0000-0000-000039920000}"/>
    <cellStyle name="Total 3 3 4 3 3" xfId="13255" xr:uid="{00000000-0005-0000-0000-00003A920000}"/>
    <cellStyle name="Total 3 3 4 3 4" xfId="20253" xr:uid="{00000000-0005-0000-0000-00003B920000}"/>
    <cellStyle name="Total 3 3 4 3 5" xfId="27781" xr:uid="{00000000-0005-0000-0000-00003C920000}"/>
    <cellStyle name="Total 3 3 4 3 6" xfId="23104" xr:uid="{00000000-0005-0000-0000-00003D920000}"/>
    <cellStyle name="Total 3 3 4 3 7" xfId="28884" xr:uid="{00000000-0005-0000-0000-00003E920000}"/>
    <cellStyle name="Total 3 3 4 3 8" xfId="24634" xr:uid="{00000000-0005-0000-0000-00003F920000}"/>
    <cellStyle name="Total 3 3 4 3 9" xfId="17332" xr:uid="{00000000-0005-0000-0000-000040920000}"/>
    <cellStyle name="Total 3 3 4 4" xfId="4539" xr:uid="{00000000-0005-0000-0000-000041920000}"/>
    <cellStyle name="Total 3 3 4 4 2" xfId="8622" xr:uid="{00000000-0005-0000-0000-000042920000}"/>
    <cellStyle name="Total 3 3 4 4 3" xfId="13693" xr:uid="{00000000-0005-0000-0000-000043920000}"/>
    <cellStyle name="Total 3 3 4 4 4" xfId="20691" xr:uid="{00000000-0005-0000-0000-000044920000}"/>
    <cellStyle name="Total 3 3 4 4 5" xfId="27566" xr:uid="{00000000-0005-0000-0000-000045920000}"/>
    <cellStyle name="Total 3 3 4 4 6" xfId="28593" xr:uid="{00000000-0005-0000-0000-000046920000}"/>
    <cellStyle name="Total 3 3 4 4 7" xfId="26830" xr:uid="{00000000-0005-0000-0000-000047920000}"/>
    <cellStyle name="Total 3 3 4 4 8" xfId="32248" xr:uid="{00000000-0005-0000-0000-000048920000}"/>
    <cellStyle name="Total 3 3 4 4 9" xfId="35923" xr:uid="{00000000-0005-0000-0000-000049920000}"/>
    <cellStyle name="Total 3 3 4 5" xfId="4793" xr:uid="{00000000-0005-0000-0000-00004A920000}"/>
    <cellStyle name="Total 3 3 4 5 2" xfId="8623" xr:uid="{00000000-0005-0000-0000-00004B920000}"/>
    <cellStyle name="Total 3 3 4 5 3" xfId="13947" xr:uid="{00000000-0005-0000-0000-00004C920000}"/>
    <cellStyle name="Total 3 3 4 5 4" xfId="20945" xr:uid="{00000000-0005-0000-0000-00004D920000}"/>
    <cellStyle name="Total 3 3 4 5 5" xfId="24261" xr:uid="{00000000-0005-0000-0000-00004E920000}"/>
    <cellStyle name="Total 3 3 4 5 6" xfId="23396" xr:uid="{00000000-0005-0000-0000-00004F920000}"/>
    <cellStyle name="Total 3 3 4 5 7" xfId="28955" xr:uid="{00000000-0005-0000-0000-000050920000}"/>
    <cellStyle name="Total 3 3 4 5 8" xfId="30975" xr:uid="{00000000-0005-0000-0000-000051920000}"/>
    <cellStyle name="Total 3 3 4 5 9" xfId="34898" xr:uid="{00000000-0005-0000-0000-000052920000}"/>
    <cellStyle name="Total 3 3 4 6" xfId="5039" xr:uid="{00000000-0005-0000-0000-000053920000}"/>
    <cellStyle name="Total 3 3 4 6 2" xfId="8624" xr:uid="{00000000-0005-0000-0000-000054920000}"/>
    <cellStyle name="Total 3 3 4 6 3" xfId="14193" xr:uid="{00000000-0005-0000-0000-000055920000}"/>
    <cellStyle name="Total 3 3 4 6 4" xfId="21191" xr:uid="{00000000-0005-0000-0000-000056920000}"/>
    <cellStyle name="Total 3 3 4 6 5" xfId="10003" xr:uid="{00000000-0005-0000-0000-000057920000}"/>
    <cellStyle name="Total 3 3 4 6 6" xfId="25192" xr:uid="{00000000-0005-0000-0000-000058920000}"/>
    <cellStyle name="Total 3 3 4 6 7" xfId="32085" xr:uid="{00000000-0005-0000-0000-000059920000}"/>
    <cellStyle name="Total 3 3 4 6 8" xfId="35763" xr:uid="{00000000-0005-0000-0000-00005A920000}"/>
    <cellStyle name="Total 3 3 4 6 9" xfId="38674" xr:uid="{00000000-0005-0000-0000-00005B920000}"/>
    <cellStyle name="Total 3 3 4 7" xfId="8619" xr:uid="{00000000-0005-0000-0000-00005C920000}"/>
    <cellStyle name="Total 3 3 4 8" xfId="11573" xr:uid="{00000000-0005-0000-0000-00005D920000}"/>
    <cellStyle name="Total 3 3 4 9" xfId="18576" xr:uid="{00000000-0005-0000-0000-00005E920000}"/>
    <cellStyle name="Total 3 3 5" xfId="2621" xr:uid="{00000000-0005-0000-0000-00005F920000}"/>
    <cellStyle name="Total 3 3 5 10" xfId="23004" xr:uid="{00000000-0005-0000-0000-000060920000}"/>
    <cellStyle name="Total 3 3 5 11" xfId="30023" xr:uid="{00000000-0005-0000-0000-000061920000}"/>
    <cellStyle name="Total 3 3 5 12" xfId="33998" xr:uid="{00000000-0005-0000-0000-000062920000}"/>
    <cellStyle name="Total 3 3 5 13" xfId="37560" xr:uid="{00000000-0005-0000-0000-000063920000}"/>
    <cellStyle name="Total 3 3 5 2" xfId="3914" xr:uid="{00000000-0005-0000-0000-000064920000}"/>
    <cellStyle name="Total 3 3 5 2 2" xfId="8626" xr:uid="{00000000-0005-0000-0000-000065920000}"/>
    <cellStyle name="Total 3 3 5 2 3" xfId="13068" xr:uid="{00000000-0005-0000-0000-000066920000}"/>
    <cellStyle name="Total 3 3 5 2 4" xfId="20066" xr:uid="{00000000-0005-0000-0000-000067920000}"/>
    <cellStyle name="Total 3 3 5 2 5" xfId="27873" xr:uid="{00000000-0005-0000-0000-000068920000}"/>
    <cellStyle name="Total 3 3 5 2 6" xfId="17962" xr:uid="{00000000-0005-0000-0000-000069920000}"/>
    <cellStyle name="Total 3 3 5 2 7" xfId="10144" xr:uid="{00000000-0005-0000-0000-00006A920000}"/>
    <cellStyle name="Total 3 3 5 2 8" xfId="33469" xr:uid="{00000000-0005-0000-0000-00006B920000}"/>
    <cellStyle name="Total 3 3 5 2 9" xfId="37142" xr:uid="{00000000-0005-0000-0000-00006C920000}"/>
    <cellStyle name="Total 3 3 5 3" xfId="4353" xr:uid="{00000000-0005-0000-0000-00006D920000}"/>
    <cellStyle name="Total 3 3 5 3 2" xfId="8627" xr:uid="{00000000-0005-0000-0000-00006E920000}"/>
    <cellStyle name="Total 3 3 5 3 3" xfId="13507" xr:uid="{00000000-0005-0000-0000-00006F920000}"/>
    <cellStyle name="Total 3 3 5 3 4" xfId="20505" xr:uid="{00000000-0005-0000-0000-000070920000}"/>
    <cellStyle name="Total 3 3 5 3 5" xfId="27655" xr:uid="{00000000-0005-0000-0000-000071920000}"/>
    <cellStyle name="Total 3 3 5 3 6" xfId="17558" xr:uid="{00000000-0005-0000-0000-000072920000}"/>
    <cellStyle name="Total 3 3 5 3 7" xfId="25995" xr:uid="{00000000-0005-0000-0000-000073920000}"/>
    <cellStyle name="Total 3 3 5 3 8" xfId="26064" xr:uid="{00000000-0005-0000-0000-000074920000}"/>
    <cellStyle name="Total 3 3 5 3 9" xfId="30324" xr:uid="{00000000-0005-0000-0000-000075920000}"/>
    <cellStyle name="Total 3 3 5 4" xfId="4607" xr:uid="{00000000-0005-0000-0000-000076920000}"/>
    <cellStyle name="Total 3 3 5 4 2" xfId="8628" xr:uid="{00000000-0005-0000-0000-000077920000}"/>
    <cellStyle name="Total 3 3 5 4 3" xfId="13761" xr:uid="{00000000-0005-0000-0000-000078920000}"/>
    <cellStyle name="Total 3 3 5 4 4" xfId="20759" xr:uid="{00000000-0005-0000-0000-000079920000}"/>
    <cellStyle name="Total 3 3 5 4 5" xfId="27533" xr:uid="{00000000-0005-0000-0000-00007A920000}"/>
    <cellStyle name="Total 3 3 5 4 6" xfId="18076" xr:uid="{00000000-0005-0000-0000-00007B920000}"/>
    <cellStyle name="Total 3 3 5 4 7" xfId="24974" xr:uid="{00000000-0005-0000-0000-00007C920000}"/>
    <cellStyle name="Total 3 3 5 4 8" xfId="32216" xr:uid="{00000000-0005-0000-0000-00007D920000}"/>
    <cellStyle name="Total 3 3 5 4 9" xfId="35891" xr:uid="{00000000-0005-0000-0000-00007E920000}"/>
    <cellStyle name="Total 3 3 5 5" xfId="4853" xr:uid="{00000000-0005-0000-0000-00007F920000}"/>
    <cellStyle name="Total 3 3 5 5 2" xfId="8629" xr:uid="{00000000-0005-0000-0000-000080920000}"/>
    <cellStyle name="Total 3 3 5 5 3" xfId="14007" xr:uid="{00000000-0005-0000-0000-000081920000}"/>
    <cellStyle name="Total 3 3 5 5 4" xfId="21005" xr:uid="{00000000-0005-0000-0000-000082920000}"/>
    <cellStyle name="Total 3 3 5 5 5" xfId="27412" xr:uid="{00000000-0005-0000-0000-000083920000}"/>
    <cellStyle name="Total 3 3 5 5 6" xfId="23231" xr:uid="{00000000-0005-0000-0000-000084920000}"/>
    <cellStyle name="Total 3 3 5 5 7" xfId="25556" xr:uid="{00000000-0005-0000-0000-000085920000}"/>
    <cellStyle name="Total 3 3 5 5 8" xfId="31798" xr:uid="{00000000-0005-0000-0000-000086920000}"/>
    <cellStyle name="Total 3 3 5 5 9" xfId="35477" xr:uid="{00000000-0005-0000-0000-000087920000}"/>
    <cellStyle name="Total 3 3 5 6" xfId="8625" xr:uid="{00000000-0005-0000-0000-000088920000}"/>
    <cellStyle name="Total 3 3 5 7" xfId="11775" xr:uid="{00000000-0005-0000-0000-000089920000}"/>
    <cellStyle name="Total 3 3 5 8" xfId="18778" xr:uid="{00000000-0005-0000-0000-00008A920000}"/>
    <cellStyle name="Total 3 3 5 9" xfId="23010" xr:uid="{00000000-0005-0000-0000-00008B920000}"/>
    <cellStyle name="Total 3 3 6" xfId="2220" xr:uid="{00000000-0005-0000-0000-00008C920000}"/>
    <cellStyle name="Total 3 3 6 2" xfId="8630" xr:uid="{00000000-0005-0000-0000-00008D920000}"/>
    <cellStyle name="Total 3 3 6 3" xfId="11374" xr:uid="{00000000-0005-0000-0000-00008E920000}"/>
    <cellStyle name="Total 3 3 6 4" xfId="18377" xr:uid="{00000000-0005-0000-0000-00008F920000}"/>
    <cellStyle name="Total 3 3 6 5" xfId="17961" xr:uid="{00000000-0005-0000-0000-000090920000}"/>
    <cellStyle name="Total 3 3 6 6" xfId="17916" xr:uid="{00000000-0005-0000-0000-000091920000}"/>
    <cellStyle name="Total 3 3 6 7" xfId="30220" xr:uid="{00000000-0005-0000-0000-000092920000}"/>
    <cellStyle name="Total 3 3 6 8" xfId="27284" xr:uid="{00000000-0005-0000-0000-000093920000}"/>
    <cellStyle name="Total 3 3 6 9" xfId="33464" xr:uid="{00000000-0005-0000-0000-000094920000}"/>
    <cellStyle name="Total 3 3 7" xfId="8606" xr:uid="{00000000-0005-0000-0000-000095920000}"/>
    <cellStyle name="Total 3 3 8" xfId="10342" xr:uid="{00000000-0005-0000-0000-000096920000}"/>
    <cellStyle name="Total 3 3 9" xfId="10075" xr:uid="{00000000-0005-0000-0000-000097920000}"/>
    <cellStyle name="Total 3 4" xfId="1189" xr:uid="{00000000-0005-0000-0000-000098920000}"/>
    <cellStyle name="Total 3 4 10" xfId="3159" xr:uid="{00000000-0005-0000-0000-000099920000}"/>
    <cellStyle name="Total 3 4 10 2" xfId="8632" xr:uid="{00000000-0005-0000-0000-00009A920000}"/>
    <cellStyle name="Total 3 4 10 3" xfId="12313" xr:uid="{00000000-0005-0000-0000-00009B920000}"/>
    <cellStyle name="Total 3 4 10 4" xfId="19316" xr:uid="{00000000-0005-0000-0000-00009C920000}"/>
    <cellStyle name="Total 3 4 10 5" xfId="18319" xr:uid="{00000000-0005-0000-0000-00009D920000}"/>
    <cellStyle name="Total 3 4 10 6" xfId="26431" xr:uid="{00000000-0005-0000-0000-00009E920000}"/>
    <cellStyle name="Total 3 4 10 7" xfId="29761" xr:uid="{00000000-0005-0000-0000-00009F920000}"/>
    <cellStyle name="Total 3 4 10 8" xfId="33738" xr:uid="{00000000-0005-0000-0000-0000A0920000}"/>
    <cellStyle name="Total 3 4 10 9" xfId="37300" xr:uid="{00000000-0005-0000-0000-0000A1920000}"/>
    <cellStyle name="Total 3 4 11" xfId="2232" xr:uid="{00000000-0005-0000-0000-0000A2920000}"/>
    <cellStyle name="Total 3 4 11 2" xfId="8633" xr:uid="{00000000-0005-0000-0000-0000A3920000}"/>
    <cellStyle name="Total 3 4 11 3" xfId="11386" xr:uid="{00000000-0005-0000-0000-0000A4920000}"/>
    <cellStyle name="Total 3 4 11 4" xfId="18389" xr:uid="{00000000-0005-0000-0000-0000A5920000}"/>
    <cellStyle name="Total 3 4 11 5" xfId="18214" xr:uid="{00000000-0005-0000-0000-0000A6920000}"/>
    <cellStyle name="Total 3 4 11 6" xfId="26103" xr:uid="{00000000-0005-0000-0000-0000A7920000}"/>
    <cellStyle name="Total 3 4 11 7" xfId="30214" xr:uid="{00000000-0005-0000-0000-0000A8920000}"/>
    <cellStyle name="Total 3 4 11 8" xfId="25422" xr:uid="{00000000-0005-0000-0000-0000A9920000}"/>
    <cellStyle name="Total 3 4 11 9" xfId="25550" xr:uid="{00000000-0005-0000-0000-0000AA920000}"/>
    <cellStyle name="Total 3 4 12" xfId="8631" xr:uid="{00000000-0005-0000-0000-0000AB920000}"/>
    <cellStyle name="Total 3 4 13" xfId="10343" xr:uid="{00000000-0005-0000-0000-0000AC920000}"/>
    <cellStyle name="Total 3 4 14" xfId="17252" xr:uid="{00000000-0005-0000-0000-0000AD920000}"/>
    <cellStyle name="Total 3 4 15" xfId="25864" xr:uid="{00000000-0005-0000-0000-0000AE920000}"/>
    <cellStyle name="Total 3 4 16" xfId="31196" xr:uid="{00000000-0005-0000-0000-0000AF920000}"/>
    <cellStyle name="Total 3 4 17" xfId="31289" xr:uid="{00000000-0005-0000-0000-0000B0920000}"/>
    <cellStyle name="Total 3 4 18" xfId="35106" xr:uid="{00000000-0005-0000-0000-0000B1920000}"/>
    <cellStyle name="Total 3 4 2" xfId="2355" xr:uid="{00000000-0005-0000-0000-0000B2920000}"/>
    <cellStyle name="Total 3 4 2 10" xfId="17134" xr:uid="{00000000-0005-0000-0000-0000B3920000}"/>
    <cellStyle name="Total 3 4 2 11" xfId="26143" xr:uid="{00000000-0005-0000-0000-0000B4920000}"/>
    <cellStyle name="Total 3 4 2 12" xfId="30146" xr:uid="{00000000-0005-0000-0000-0000B5920000}"/>
    <cellStyle name="Total 3 4 2 13" xfId="31478" xr:uid="{00000000-0005-0000-0000-0000B6920000}"/>
    <cellStyle name="Total 3 4 2 14" xfId="35188" xr:uid="{00000000-0005-0000-0000-0000B7920000}"/>
    <cellStyle name="Total 3 4 2 2" xfId="2755" xr:uid="{00000000-0005-0000-0000-0000B8920000}"/>
    <cellStyle name="Total 3 4 2 2 2" xfId="8635" xr:uid="{00000000-0005-0000-0000-0000B9920000}"/>
    <cellStyle name="Total 3 4 2 2 3" xfId="11909" xr:uid="{00000000-0005-0000-0000-0000BA920000}"/>
    <cellStyle name="Total 3 4 2 2 4" xfId="18912" xr:uid="{00000000-0005-0000-0000-0000BB920000}"/>
    <cellStyle name="Total 3 4 2 2 5" xfId="28405" xr:uid="{00000000-0005-0000-0000-0000BC920000}"/>
    <cellStyle name="Total 3 4 2 2 6" xfId="21327" xr:uid="{00000000-0005-0000-0000-0000BD920000}"/>
    <cellStyle name="Total 3 4 2 2 7" xfId="29956" xr:uid="{00000000-0005-0000-0000-0000BE920000}"/>
    <cellStyle name="Total 3 4 2 2 8" xfId="29649" xr:uid="{00000000-0005-0000-0000-0000BF920000}"/>
    <cellStyle name="Total 3 4 2 2 9" xfId="33635" xr:uid="{00000000-0005-0000-0000-0000C0920000}"/>
    <cellStyle name="Total 3 4 2 3" xfId="4037" xr:uid="{00000000-0005-0000-0000-0000C1920000}"/>
    <cellStyle name="Total 3 4 2 3 2" xfId="8636" xr:uid="{00000000-0005-0000-0000-0000C2920000}"/>
    <cellStyle name="Total 3 4 2 3 3" xfId="13191" xr:uid="{00000000-0005-0000-0000-0000C3920000}"/>
    <cellStyle name="Total 3 4 2 3 4" xfId="20189" xr:uid="{00000000-0005-0000-0000-0000C4920000}"/>
    <cellStyle name="Total 3 4 2 3 5" xfId="19470" xr:uid="{00000000-0005-0000-0000-0000C5920000}"/>
    <cellStyle name="Total 3 4 2 3 6" xfId="24608" xr:uid="{00000000-0005-0000-0000-0000C6920000}"/>
    <cellStyle name="Total 3 4 2 3 7" xfId="17113" xr:uid="{00000000-0005-0000-0000-0000C7920000}"/>
    <cellStyle name="Total 3 4 2 3 8" xfId="33442" xr:uid="{00000000-0005-0000-0000-0000C8920000}"/>
    <cellStyle name="Total 3 4 2 3 9" xfId="37117" xr:uid="{00000000-0005-0000-0000-0000C9920000}"/>
    <cellStyle name="Total 3 4 2 4" xfId="4475" xr:uid="{00000000-0005-0000-0000-0000CA920000}"/>
    <cellStyle name="Total 3 4 2 4 2" xfId="8637" xr:uid="{00000000-0005-0000-0000-0000CB920000}"/>
    <cellStyle name="Total 3 4 2 4 3" xfId="13629" xr:uid="{00000000-0005-0000-0000-0000CC920000}"/>
    <cellStyle name="Total 3 4 2 4 4" xfId="20627" xr:uid="{00000000-0005-0000-0000-0000CD920000}"/>
    <cellStyle name="Total 3 4 2 4 5" xfId="27598" xr:uid="{00000000-0005-0000-0000-0000CE920000}"/>
    <cellStyle name="Total 3 4 2 4 6" xfId="10112" xr:uid="{00000000-0005-0000-0000-0000CF920000}"/>
    <cellStyle name="Total 3 4 2 4 7" xfId="9363" xr:uid="{00000000-0005-0000-0000-0000D0920000}"/>
    <cellStyle name="Total 3 4 2 4 8" xfId="32276" xr:uid="{00000000-0005-0000-0000-0000D1920000}"/>
    <cellStyle name="Total 3 4 2 4 9" xfId="35951" xr:uid="{00000000-0005-0000-0000-0000D2920000}"/>
    <cellStyle name="Total 3 4 2 5" xfId="4729" xr:uid="{00000000-0005-0000-0000-0000D3920000}"/>
    <cellStyle name="Total 3 4 2 5 2" xfId="8638" xr:uid="{00000000-0005-0000-0000-0000D4920000}"/>
    <cellStyle name="Total 3 4 2 5 3" xfId="13883" xr:uid="{00000000-0005-0000-0000-0000D5920000}"/>
    <cellStyle name="Total 3 4 2 5 4" xfId="20881" xr:uid="{00000000-0005-0000-0000-0000D6920000}"/>
    <cellStyle name="Total 3 4 2 5 5" xfId="9341" xr:uid="{00000000-0005-0000-0000-0000D7920000}"/>
    <cellStyle name="Total 3 4 2 5 6" xfId="26739" xr:uid="{00000000-0005-0000-0000-0000D8920000}"/>
    <cellStyle name="Total 3 4 2 5 7" xfId="26806" xr:uid="{00000000-0005-0000-0000-0000D9920000}"/>
    <cellStyle name="Total 3 4 2 5 8" xfId="32161" xr:uid="{00000000-0005-0000-0000-0000DA920000}"/>
    <cellStyle name="Total 3 4 2 5 9" xfId="35836" xr:uid="{00000000-0005-0000-0000-0000DB920000}"/>
    <cellStyle name="Total 3 4 2 6" xfId="4975" xr:uid="{00000000-0005-0000-0000-0000DC920000}"/>
    <cellStyle name="Total 3 4 2 6 2" xfId="8639" xr:uid="{00000000-0005-0000-0000-0000DD920000}"/>
    <cellStyle name="Total 3 4 2 6 3" xfId="14129" xr:uid="{00000000-0005-0000-0000-0000DE920000}"/>
    <cellStyle name="Total 3 4 2 6 4" xfId="21127" xr:uid="{00000000-0005-0000-0000-0000DF920000}"/>
    <cellStyle name="Total 3 4 2 6 5" xfId="9952" xr:uid="{00000000-0005-0000-0000-0000E0920000}"/>
    <cellStyle name="Total 3 4 2 6 6" xfId="29300" xr:uid="{00000000-0005-0000-0000-0000E1920000}"/>
    <cellStyle name="Total 3 4 2 6 7" xfId="32021" xr:uid="{00000000-0005-0000-0000-0000E2920000}"/>
    <cellStyle name="Total 3 4 2 6 8" xfId="35699" xr:uid="{00000000-0005-0000-0000-0000E3920000}"/>
    <cellStyle name="Total 3 4 2 6 9" xfId="38610" xr:uid="{00000000-0005-0000-0000-0000E4920000}"/>
    <cellStyle name="Total 3 4 2 7" xfId="8634" xr:uid="{00000000-0005-0000-0000-0000E5920000}"/>
    <cellStyle name="Total 3 4 2 8" xfId="11509" xr:uid="{00000000-0005-0000-0000-0000E6920000}"/>
    <cellStyle name="Total 3 4 2 9" xfId="18512" xr:uid="{00000000-0005-0000-0000-0000E7920000}"/>
    <cellStyle name="Total 3 4 3" xfId="2383" xr:uid="{00000000-0005-0000-0000-0000E8920000}"/>
    <cellStyle name="Total 3 4 3 10" xfId="23271" xr:uid="{00000000-0005-0000-0000-0000E9920000}"/>
    <cellStyle name="Total 3 4 3 11" xfId="18181" xr:uid="{00000000-0005-0000-0000-0000EA920000}"/>
    <cellStyle name="Total 3 4 3 12" xfId="30140" xr:uid="{00000000-0005-0000-0000-0000EB920000}"/>
    <cellStyle name="Total 3 4 3 13" xfId="34116" xr:uid="{00000000-0005-0000-0000-0000EC920000}"/>
    <cellStyle name="Total 3 4 3 14" xfId="37678" xr:uid="{00000000-0005-0000-0000-0000ED920000}"/>
    <cellStyle name="Total 3 4 3 2" xfId="2783" xr:uid="{00000000-0005-0000-0000-0000EE920000}"/>
    <cellStyle name="Total 3 4 3 2 2" xfId="8641" xr:uid="{00000000-0005-0000-0000-0000EF920000}"/>
    <cellStyle name="Total 3 4 3 2 3" xfId="11937" xr:uid="{00000000-0005-0000-0000-0000F0920000}"/>
    <cellStyle name="Total 3 4 3 2 4" xfId="18940" xr:uid="{00000000-0005-0000-0000-0000F1920000}"/>
    <cellStyle name="Total 3 4 3 2 5" xfId="28391" xr:uid="{00000000-0005-0000-0000-0000F2920000}"/>
    <cellStyle name="Total 3 4 3 2 6" xfId="26339" xr:uid="{00000000-0005-0000-0000-0000F3920000}"/>
    <cellStyle name="Total 3 4 3 2 7" xfId="25919" xr:uid="{00000000-0005-0000-0000-0000F4920000}"/>
    <cellStyle name="Total 3 4 3 2 8" xfId="33915" xr:uid="{00000000-0005-0000-0000-0000F5920000}"/>
    <cellStyle name="Total 3 4 3 2 9" xfId="37477" xr:uid="{00000000-0005-0000-0000-0000F6920000}"/>
    <cellStyle name="Total 3 4 3 3" xfId="4065" xr:uid="{00000000-0005-0000-0000-0000F7920000}"/>
    <cellStyle name="Total 3 4 3 3 2" xfId="8642" xr:uid="{00000000-0005-0000-0000-0000F8920000}"/>
    <cellStyle name="Total 3 4 3 3 3" xfId="13219" xr:uid="{00000000-0005-0000-0000-0000F9920000}"/>
    <cellStyle name="Total 3 4 3 3 4" xfId="20217" xr:uid="{00000000-0005-0000-0000-0000FA920000}"/>
    <cellStyle name="Total 3 4 3 3 5" xfId="27793" xr:uid="{00000000-0005-0000-0000-0000FB920000}"/>
    <cellStyle name="Total 3 4 3 3 6" xfId="22475" xr:uid="{00000000-0005-0000-0000-0000FC920000}"/>
    <cellStyle name="Total 3 4 3 3 7" xfId="9349" xr:uid="{00000000-0005-0000-0000-0000FD920000}"/>
    <cellStyle name="Total 3 4 3 3 8" xfId="33432" xr:uid="{00000000-0005-0000-0000-0000FE920000}"/>
    <cellStyle name="Total 3 4 3 3 9" xfId="37107" xr:uid="{00000000-0005-0000-0000-0000FF920000}"/>
    <cellStyle name="Total 3 4 3 4" xfId="4503" xr:uid="{00000000-0005-0000-0000-000000930000}"/>
    <cellStyle name="Total 3 4 3 4 2" xfId="8643" xr:uid="{00000000-0005-0000-0000-000001930000}"/>
    <cellStyle name="Total 3 4 3 4 3" xfId="13657" xr:uid="{00000000-0005-0000-0000-000002930000}"/>
    <cellStyle name="Total 3 4 3 4 4" xfId="20655" xr:uid="{00000000-0005-0000-0000-000003930000}"/>
    <cellStyle name="Total 3 4 3 4 5" xfId="24244" xr:uid="{00000000-0005-0000-0000-000004930000}"/>
    <cellStyle name="Total 3 4 3 4 6" xfId="28162" xr:uid="{00000000-0005-0000-0000-000005930000}"/>
    <cellStyle name="Total 3 4 3 4 7" xfId="21382" xr:uid="{00000000-0005-0000-0000-000006930000}"/>
    <cellStyle name="Total 3 4 3 4 8" xfId="28452" xr:uid="{00000000-0005-0000-0000-000007930000}"/>
    <cellStyle name="Total 3 4 3 4 9" xfId="33692" xr:uid="{00000000-0005-0000-0000-000008930000}"/>
    <cellStyle name="Total 3 4 3 5" xfId="4757" xr:uid="{00000000-0005-0000-0000-000009930000}"/>
    <cellStyle name="Total 3 4 3 5 2" xfId="8644" xr:uid="{00000000-0005-0000-0000-00000A930000}"/>
    <cellStyle name="Total 3 4 3 5 3" xfId="13911" xr:uid="{00000000-0005-0000-0000-00000B930000}"/>
    <cellStyle name="Total 3 4 3 5 4" xfId="20909" xr:uid="{00000000-0005-0000-0000-00000C930000}"/>
    <cellStyle name="Total 3 4 3 5 5" xfId="24788" xr:uid="{00000000-0005-0000-0000-00000D930000}"/>
    <cellStyle name="Total 3 4 3 5 6" xfId="29272" xr:uid="{00000000-0005-0000-0000-00000E930000}"/>
    <cellStyle name="Total 3 4 3 5 7" xfId="26453" xr:uid="{00000000-0005-0000-0000-00000F930000}"/>
    <cellStyle name="Total 3 4 3 5 8" xfId="32147" xr:uid="{00000000-0005-0000-0000-000010930000}"/>
    <cellStyle name="Total 3 4 3 5 9" xfId="35822" xr:uid="{00000000-0005-0000-0000-000011930000}"/>
    <cellStyle name="Total 3 4 3 6" xfId="5003" xr:uid="{00000000-0005-0000-0000-000012930000}"/>
    <cellStyle name="Total 3 4 3 6 2" xfId="8645" xr:uid="{00000000-0005-0000-0000-000013930000}"/>
    <cellStyle name="Total 3 4 3 6 3" xfId="14157" xr:uid="{00000000-0005-0000-0000-000014930000}"/>
    <cellStyle name="Total 3 4 3 6 4" xfId="21155" xr:uid="{00000000-0005-0000-0000-000015930000}"/>
    <cellStyle name="Total 3 4 3 6 5" xfId="24270" xr:uid="{00000000-0005-0000-0000-000016930000}"/>
    <cellStyle name="Total 3 4 3 6 6" xfId="23393" xr:uid="{00000000-0005-0000-0000-000017930000}"/>
    <cellStyle name="Total 3 4 3 6 7" xfId="32049" xr:uid="{00000000-0005-0000-0000-000018930000}"/>
    <cellStyle name="Total 3 4 3 6 8" xfId="35727" xr:uid="{00000000-0005-0000-0000-000019930000}"/>
    <cellStyle name="Total 3 4 3 6 9" xfId="38638" xr:uid="{00000000-0005-0000-0000-00001A930000}"/>
    <cellStyle name="Total 3 4 3 7" xfId="8640" xr:uid="{00000000-0005-0000-0000-00001B930000}"/>
    <cellStyle name="Total 3 4 3 8" xfId="11537" xr:uid="{00000000-0005-0000-0000-00001C930000}"/>
    <cellStyle name="Total 3 4 3 9" xfId="18540" xr:uid="{00000000-0005-0000-0000-00001D930000}"/>
    <cellStyle name="Total 3 4 4" xfId="2407" xr:uid="{00000000-0005-0000-0000-00001E930000}"/>
    <cellStyle name="Total 3 4 4 10" xfId="17802" xr:uid="{00000000-0005-0000-0000-00001F930000}"/>
    <cellStyle name="Total 3 4 4 11" xfId="17159" xr:uid="{00000000-0005-0000-0000-000020930000}"/>
    <cellStyle name="Total 3 4 4 12" xfId="28801" xr:uid="{00000000-0005-0000-0000-000021930000}"/>
    <cellStyle name="Total 3 4 4 13" xfId="34103" xr:uid="{00000000-0005-0000-0000-000022930000}"/>
    <cellStyle name="Total 3 4 4 14" xfId="37665" xr:uid="{00000000-0005-0000-0000-000023930000}"/>
    <cellStyle name="Total 3 4 4 2" xfId="2807" xr:uid="{00000000-0005-0000-0000-000024930000}"/>
    <cellStyle name="Total 3 4 4 2 2" xfId="8647" xr:uid="{00000000-0005-0000-0000-000025930000}"/>
    <cellStyle name="Total 3 4 4 2 3" xfId="11961" xr:uid="{00000000-0005-0000-0000-000026930000}"/>
    <cellStyle name="Total 3 4 4 2 4" xfId="18964" xr:uid="{00000000-0005-0000-0000-000027930000}"/>
    <cellStyle name="Total 3 4 4 2 5" xfId="24215" xr:uid="{00000000-0005-0000-0000-000028930000}"/>
    <cellStyle name="Total 3 4 4 2 6" xfId="28927" xr:uid="{00000000-0005-0000-0000-000029930000}"/>
    <cellStyle name="Total 3 4 4 2 7" xfId="29930" xr:uid="{00000000-0005-0000-0000-00002A930000}"/>
    <cellStyle name="Total 3 4 4 2 8" xfId="31538" xr:uid="{00000000-0005-0000-0000-00002B930000}"/>
    <cellStyle name="Total 3 4 4 2 9" xfId="35248" xr:uid="{00000000-0005-0000-0000-00002C930000}"/>
    <cellStyle name="Total 3 4 4 3" xfId="4089" xr:uid="{00000000-0005-0000-0000-00002D930000}"/>
    <cellStyle name="Total 3 4 4 3 2" xfId="8648" xr:uid="{00000000-0005-0000-0000-00002E930000}"/>
    <cellStyle name="Total 3 4 4 3 3" xfId="13243" xr:uid="{00000000-0005-0000-0000-00002F930000}"/>
    <cellStyle name="Total 3 4 4 3 4" xfId="20241" xr:uid="{00000000-0005-0000-0000-000030930000}"/>
    <cellStyle name="Total 3 4 4 3 5" xfId="27786" xr:uid="{00000000-0005-0000-0000-000031930000}"/>
    <cellStyle name="Total 3 4 4 3 6" xfId="28826" xr:uid="{00000000-0005-0000-0000-000032930000}"/>
    <cellStyle name="Total 3 4 4 3 7" xfId="24382" xr:uid="{00000000-0005-0000-0000-000033930000}"/>
    <cellStyle name="Total 3 4 4 3 8" xfId="33421" xr:uid="{00000000-0005-0000-0000-000034930000}"/>
    <cellStyle name="Total 3 4 4 3 9" xfId="37096" xr:uid="{00000000-0005-0000-0000-000035930000}"/>
    <cellStyle name="Total 3 4 4 4" xfId="4527" xr:uid="{00000000-0005-0000-0000-000036930000}"/>
    <cellStyle name="Total 3 4 4 4 2" xfId="8649" xr:uid="{00000000-0005-0000-0000-000037930000}"/>
    <cellStyle name="Total 3 4 4 4 3" xfId="13681" xr:uid="{00000000-0005-0000-0000-000038930000}"/>
    <cellStyle name="Total 3 4 4 4 4" xfId="20679" xr:uid="{00000000-0005-0000-0000-000039930000}"/>
    <cellStyle name="Total 3 4 4 4 5" xfId="27573" xr:uid="{00000000-0005-0000-0000-00003A930000}"/>
    <cellStyle name="Total 3 4 4 4 6" xfId="28856" xr:uid="{00000000-0005-0000-0000-00003B930000}"/>
    <cellStyle name="Total 3 4 4 4 7" xfId="22830" xr:uid="{00000000-0005-0000-0000-00003C930000}"/>
    <cellStyle name="Total 3 4 4 4 8" xfId="32253" xr:uid="{00000000-0005-0000-0000-00003D930000}"/>
    <cellStyle name="Total 3 4 4 4 9" xfId="35928" xr:uid="{00000000-0005-0000-0000-00003E930000}"/>
    <cellStyle name="Total 3 4 4 5" xfId="4781" xr:uid="{00000000-0005-0000-0000-00003F930000}"/>
    <cellStyle name="Total 3 4 4 5 2" xfId="8650" xr:uid="{00000000-0005-0000-0000-000040930000}"/>
    <cellStyle name="Total 3 4 4 5 3" xfId="13935" xr:uid="{00000000-0005-0000-0000-000041930000}"/>
    <cellStyle name="Total 3 4 4 5 4" xfId="20933" xr:uid="{00000000-0005-0000-0000-000042930000}"/>
    <cellStyle name="Total 3 4 4 5 5" xfId="24032" xr:uid="{00000000-0005-0000-0000-000043930000}"/>
    <cellStyle name="Total 3 4 4 5 6" xfId="22885" xr:uid="{00000000-0005-0000-0000-000044930000}"/>
    <cellStyle name="Total 3 4 4 5 7" xfId="17277" xr:uid="{00000000-0005-0000-0000-000045930000}"/>
    <cellStyle name="Total 3 4 4 5 8" xfId="10278" xr:uid="{00000000-0005-0000-0000-000046930000}"/>
    <cellStyle name="Total 3 4 4 5 9" xfId="29373" xr:uid="{00000000-0005-0000-0000-000047930000}"/>
    <cellStyle name="Total 3 4 4 6" xfId="5027" xr:uid="{00000000-0005-0000-0000-000048930000}"/>
    <cellStyle name="Total 3 4 4 6 2" xfId="8651" xr:uid="{00000000-0005-0000-0000-000049930000}"/>
    <cellStyle name="Total 3 4 4 6 3" xfId="14181" xr:uid="{00000000-0005-0000-0000-00004A930000}"/>
    <cellStyle name="Total 3 4 4 6 4" xfId="21179" xr:uid="{00000000-0005-0000-0000-00004B930000}"/>
    <cellStyle name="Total 3 4 4 6 5" xfId="17511" xr:uid="{00000000-0005-0000-0000-00004C930000}"/>
    <cellStyle name="Total 3 4 4 6 6" xfId="26794" xr:uid="{00000000-0005-0000-0000-00004D930000}"/>
    <cellStyle name="Total 3 4 4 6 7" xfId="32073" xr:uid="{00000000-0005-0000-0000-00004E930000}"/>
    <cellStyle name="Total 3 4 4 6 8" xfId="35751" xr:uid="{00000000-0005-0000-0000-00004F930000}"/>
    <cellStyle name="Total 3 4 4 6 9" xfId="38662" xr:uid="{00000000-0005-0000-0000-000050930000}"/>
    <cellStyle name="Total 3 4 4 7" xfId="8646" xr:uid="{00000000-0005-0000-0000-000051930000}"/>
    <cellStyle name="Total 3 4 4 8" xfId="11561" xr:uid="{00000000-0005-0000-0000-000052930000}"/>
    <cellStyle name="Total 3 4 4 9" xfId="18564" xr:uid="{00000000-0005-0000-0000-000053930000}"/>
    <cellStyle name="Total 3 4 5" xfId="2431" xr:uid="{00000000-0005-0000-0000-000054930000}"/>
    <cellStyle name="Total 3 4 5 10" xfId="18037" xr:uid="{00000000-0005-0000-0000-000055930000}"/>
    <cellStyle name="Total 3 4 5 11" xfId="26186" xr:uid="{00000000-0005-0000-0000-000056930000}"/>
    <cellStyle name="Total 3 4 5 12" xfId="30116" xr:uid="{00000000-0005-0000-0000-000057930000}"/>
    <cellStyle name="Total 3 4 5 13" xfId="29630" xr:uid="{00000000-0005-0000-0000-000058930000}"/>
    <cellStyle name="Total 3 4 5 14" xfId="33616" xr:uid="{00000000-0005-0000-0000-000059930000}"/>
    <cellStyle name="Total 3 4 5 2" xfId="2831" xr:uid="{00000000-0005-0000-0000-00005A930000}"/>
    <cellStyle name="Total 3 4 5 2 2" xfId="8653" xr:uid="{00000000-0005-0000-0000-00005B930000}"/>
    <cellStyle name="Total 3 4 5 2 3" xfId="11985" xr:uid="{00000000-0005-0000-0000-00005C930000}"/>
    <cellStyle name="Total 3 4 5 2 4" xfId="18988" xr:uid="{00000000-0005-0000-0000-00005D930000}"/>
    <cellStyle name="Total 3 4 5 2 5" xfId="22734" xr:uid="{00000000-0005-0000-0000-00005E930000}"/>
    <cellStyle name="Total 3 4 5 2 6" xfId="9729" xr:uid="{00000000-0005-0000-0000-00005F930000}"/>
    <cellStyle name="Total 3 4 5 2 7" xfId="29917" xr:uid="{00000000-0005-0000-0000-000060930000}"/>
    <cellStyle name="Total 3 4 5 2 8" xfId="25704" xr:uid="{00000000-0005-0000-0000-000061930000}"/>
    <cellStyle name="Total 3 4 5 2 9" xfId="31425" xr:uid="{00000000-0005-0000-0000-000062930000}"/>
    <cellStyle name="Total 3 4 5 3" xfId="4113" xr:uid="{00000000-0005-0000-0000-000063930000}"/>
    <cellStyle name="Total 3 4 5 3 2" xfId="8654" xr:uid="{00000000-0005-0000-0000-000064930000}"/>
    <cellStyle name="Total 3 4 5 3 3" xfId="13267" xr:uid="{00000000-0005-0000-0000-000065930000}"/>
    <cellStyle name="Total 3 4 5 3 4" xfId="20265" xr:uid="{00000000-0005-0000-0000-000066930000}"/>
    <cellStyle name="Total 3 4 5 3 5" xfId="27775" xr:uid="{00000000-0005-0000-0000-000067930000}"/>
    <cellStyle name="Total 3 4 5 3 6" xfId="20042" xr:uid="{00000000-0005-0000-0000-000068930000}"/>
    <cellStyle name="Total 3 4 5 3 7" xfId="22802" xr:uid="{00000000-0005-0000-0000-000069930000}"/>
    <cellStyle name="Total 3 4 5 3 8" xfId="33413" xr:uid="{00000000-0005-0000-0000-00006A930000}"/>
    <cellStyle name="Total 3 4 5 3 9" xfId="37088" xr:uid="{00000000-0005-0000-0000-00006B930000}"/>
    <cellStyle name="Total 3 4 5 4" xfId="4551" xr:uid="{00000000-0005-0000-0000-00006C930000}"/>
    <cellStyle name="Total 3 4 5 4 2" xfId="8655" xr:uid="{00000000-0005-0000-0000-00006D930000}"/>
    <cellStyle name="Total 3 4 5 4 3" xfId="13705" xr:uid="{00000000-0005-0000-0000-00006E930000}"/>
    <cellStyle name="Total 3 4 5 4 4" xfId="20703" xr:uid="{00000000-0005-0000-0000-00006F930000}"/>
    <cellStyle name="Total 3 4 5 4 5" xfId="27561" xr:uid="{00000000-0005-0000-0000-000070930000}"/>
    <cellStyle name="Total 3 4 5 4 6" xfId="28859" xr:uid="{00000000-0005-0000-0000-000071930000}"/>
    <cellStyle name="Total 3 4 5 4 7" xfId="24068" xr:uid="{00000000-0005-0000-0000-000072930000}"/>
    <cellStyle name="Total 3 4 5 4 8" xfId="24429" xr:uid="{00000000-0005-0000-0000-000073930000}"/>
    <cellStyle name="Total 3 4 5 4 9" xfId="31023" xr:uid="{00000000-0005-0000-0000-000074930000}"/>
    <cellStyle name="Total 3 4 5 5" xfId="4805" xr:uid="{00000000-0005-0000-0000-000075930000}"/>
    <cellStyle name="Total 3 4 5 5 2" xfId="8656" xr:uid="{00000000-0005-0000-0000-000076930000}"/>
    <cellStyle name="Total 3 4 5 5 3" xfId="13959" xr:uid="{00000000-0005-0000-0000-000077930000}"/>
    <cellStyle name="Total 3 4 5 5 4" xfId="20957" xr:uid="{00000000-0005-0000-0000-000078930000}"/>
    <cellStyle name="Total 3 4 5 5 5" xfId="24789" xr:uid="{00000000-0005-0000-0000-000079930000}"/>
    <cellStyle name="Total 3 4 5 5 6" xfId="9558" xr:uid="{00000000-0005-0000-0000-00007A930000}"/>
    <cellStyle name="Total 3 4 5 5 7" xfId="25183" xr:uid="{00000000-0005-0000-0000-00007B930000}"/>
    <cellStyle name="Total 3 4 5 5 8" xfId="32125" xr:uid="{00000000-0005-0000-0000-00007C930000}"/>
    <cellStyle name="Total 3 4 5 5 9" xfId="35800" xr:uid="{00000000-0005-0000-0000-00007D930000}"/>
    <cellStyle name="Total 3 4 5 6" xfId="5051" xr:uid="{00000000-0005-0000-0000-00007E930000}"/>
    <cellStyle name="Total 3 4 5 6 2" xfId="8657" xr:uid="{00000000-0005-0000-0000-00007F930000}"/>
    <cellStyle name="Total 3 4 5 6 3" xfId="14205" xr:uid="{00000000-0005-0000-0000-000080930000}"/>
    <cellStyle name="Total 3 4 5 6 4" xfId="21203" xr:uid="{00000000-0005-0000-0000-000081930000}"/>
    <cellStyle name="Total 3 4 5 6 5" xfId="27314" xr:uid="{00000000-0005-0000-0000-000082930000}"/>
    <cellStyle name="Total 3 4 5 6 6" xfId="26796" xr:uid="{00000000-0005-0000-0000-000083930000}"/>
    <cellStyle name="Total 3 4 5 6 7" xfId="32097" xr:uid="{00000000-0005-0000-0000-000084930000}"/>
    <cellStyle name="Total 3 4 5 6 8" xfId="35775" xr:uid="{00000000-0005-0000-0000-000085930000}"/>
    <cellStyle name="Total 3 4 5 6 9" xfId="38686" xr:uid="{00000000-0005-0000-0000-000086930000}"/>
    <cellStyle name="Total 3 4 5 7" xfId="8652" xr:uid="{00000000-0005-0000-0000-000087930000}"/>
    <cellStyle name="Total 3 4 5 8" xfId="11585" xr:uid="{00000000-0005-0000-0000-000088930000}"/>
    <cellStyle name="Total 3 4 5 9" xfId="18588" xr:uid="{00000000-0005-0000-0000-000089930000}"/>
    <cellStyle name="Total 3 4 6" xfId="2633" xr:uid="{00000000-0005-0000-0000-00008A930000}"/>
    <cellStyle name="Total 3 4 6 2" xfId="8658" xr:uid="{00000000-0005-0000-0000-00008B930000}"/>
    <cellStyle name="Total 3 4 6 3" xfId="11787" xr:uid="{00000000-0005-0000-0000-00008C930000}"/>
    <cellStyle name="Total 3 4 6 4" xfId="18790" xr:uid="{00000000-0005-0000-0000-00008D930000}"/>
    <cellStyle name="Total 3 4 6 5" xfId="21388" xr:uid="{00000000-0005-0000-0000-00008E930000}"/>
    <cellStyle name="Total 3 4 6 6" xfId="22960" xr:uid="{00000000-0005-0000-0000-00008F930000}"/>
    <cellStyle name="Total 3 4 6 7" xfId="30013" xr:uid="{00000000-0005-0000-0000-000090930000}"/>
    <cellStyle name="Total 3 4 6 8" xfId="33985" xr:uid="{00000000-0005-0000-0000-000091930000}"/>
    <cellStyle name="Total 3 4 6 9" xfId="37547" xr:uid="{00000000-0005-0000-0000-000092930000}"/>
    <cellStyle name="Total 3 4 7" xfId="3201" xr:uid="{00000000-0005-0000-0000-000093930000}"/>
    <cellStyle name="Total 3 4 7 2" xfId="8659" xr:uid="{00000000-0005-0000-0000-000094930000}"/>
    <cellStyle name="Total 3 4 7 3" xfId="12355" xr:uid="{00000000-0005-0000-0000-000095930000}"/>
    <cellStyle name="Total 3 4 7 4" xfId="19358" xr:uid="{00000000-0005-0000-0000-000096930000}"/>
    <cellStyle name="Total 3 4 7 5" xfId="28226" xr:uid="{00000000-0005-0000-0000-000097930000}"/>
    <cellStyle name="Total 3 4 7 6" xfId="26441" xr:uid="{00000000-0005-0000-0000-000098930000}"/>
    <cellStyle name="Total 3 4 7 7" xfId="29740" xr:uid="{00000000-0005-0000-0000-000099930000}"/>
    <cellStyle name="Total 3 4 7 8" xfId="31589" xr:uid="{00000000-0005-0000-0000-00009A930000}"/>
    <cellStyle name="Total 3 4 7 9" xfId="35298" xr:uid="{00000000-0005-0000-0000-00009B930000}"/>
    <cellStyle name="Total 3 4 8" xfId="2966" xr:uid="{00000000-0005-0000-0000-00009C930000}"/>
    <cellStyle name="Total 3 4 8 2" xfId="8660" xr:uid="{00000000-0005-0000-0000-00009D930000}"/>
    <cellStyle name="Total 3 4 8 3" xfId="12120" xr:uid="{00000000-0005-0000-0000-00009E930000}"/>
    <cellStyle name="Total 3 4 8 4" xfId="19123" xr:uid="{00000000-0005-0000-0000-00009F930000}"/>
    <cellStyle name="Total 3 4 8 5" xfId="17306" xr:uid="{00000000-0005-0000-0000-0000A0930000}"/>
    <cellStyle name="Total 3 4 8 6" xfId="25413" xr:uid="{00000000-0005-0000-0000-0000A1930000}"/>
    <cellStyle name="Total 3 4 8 7" xfId="29848" xr:uid="{00000000-0005-0000-0000-0000A2930000}"/>
    <cellStyle name="Total 3 4 8 8" xfId="33825" xr:uid="{00000000-0005-0000-0000-0000A3930000}"/>
    <cellStyle name="Total 3 4 8 9" xfId="37387" xr:uid="{00000000-0005-0000-0000-0000A4930000}"/>
    <cellStyle name="Total 3 4 9" xfId="3042" xr:uid="{00000000-0005-0000-0000-0000A5930000}"/>
    <cellStyle name="Total 3 4 9 2" xfId="8661" xr:uid="{00000000-0005-0000-0000-0000A6930000}"/>
    <cellStyle name="Total 3 4 9 3" xfId="12196" xr:uid="{00000000-0005-0000-0000-0000A7930000}"/>
    <cellStyle name="Total 3 4 9 4" xfId="19199" xr:uid="{00000000-0005-0000-0000-0000A8930000}"/>
    <cellStyle name="Total 3 4 9 5" xfId="24694" xr:uid="{00000000-0005-0000-0000-0000A9930000}"/>
    <cellStyle name="Total 3 4 9 6" xfId="23116" xr:uid="{00000000-0005-0000-0000-0000AA930000}"/>
    <cellStyle name="Total 3 4 9 7" xfId="17097" xr:uid="{00000000-0005-0000-0000-0000AB930000}"/>
    <cellStyle name="Total 3 4 9 8" xfId="19393" xr:uid="{00000000-0005-0000-0000-0000AC930000}"/>
    <cellStyle name="Total 3 4 9 9" xfId="33649" xr:uid="{00000000-0005-0000-0000-0000AD930000}"/>
    <cellStyle name="Total 3 5" xfId="2308" xr:uid="{00000000-0005-0000-0000-0000AE930000}"/>
    <cellStyle name="Total 3 5 10" xfId="19586" xr:uid="{00000000-0005-0000-0000-0000AF930000}"/>
    <cellStyle name="Total 3 5 11" xfId="26125" xr:uid="{00000000-0005-0000-0000-0000B0930000}"/>
    <cellStyle name="Total 3 5 12" xfId="25931" xr:uid="{00000000-0005-0000-0000-0000B1930000}"/>
    <cellStyle name="Total 3 5 13" xfId="34152" xr:uid="{00000000-0005-0000-0000-0000B2930000}"/>
    <cellStyle name="Total 3 5 14" xfId="37714" xr:uid="{00000000-0005-0000-0000-0000B3930000}"/>
    <cellStyle name="Total 3 5 2" xfId="2708" xr:uid="{00000000-0005-0000-0000-0000B4930000}"/>
    <cellStyle name="Total 3 5 2 2" xfId="8663" xr:uid="{00000000-0005-0000-0000-0000B5930000}"/>
    <cellStyle name="Total 3 5 2 3" xfId="11862" xr:uid="{00000000-0005-0000-0000-0000B6930000}"/>
    <cellStyle name="Total 3 5 2 4" xfId="18865" xr:uid="{00000000-0005-0000-0000-0000B7930000}"/>
    <cellStyle name="Total 3 5 2 5" xfId="24629" xr:uid="{00000000-0005-0000-0000-0000B8930000}"/>
    <cellStyle name="Total 3 5 2 6" xfId="17465" xr:uid="{00000000-0005-0000-0000-0000B9930000}"/>
    <cellStyle name="Total 3 5 2 7" xfId="29979" xr:uid="{00000000-0005-0000-0000-0000BA930000}"/>
    <cellStyle name="Total 3 5 2 8" xfId="33956" xr:uid="{00000000-0005-0000-0000-0000BB930000}"/>
    <cellStyle name="Total 3 5 2 9" xfId="37518" xr:uid="{00000000-0005-0000-0000-0000BC930000}"/>
    <cellStyle name="Total 3 5 3" xfId="3990" xr:uid="{00000000-0005-0000-0000-0000BD930000}"/>
    <cellStyle name="Total 3 5 3 2" xfId="8664" xr:uid="{00000000-0005-0000-0000-0000BE930000}"/>
    <cellStyle name="Total 3 5 3 3" xfId="13144" xr:uid="{00000000-0005-0000-0000-0000BF930000}"/>
    <cellStyle name="Total 3 5 3 4" xfId="20142" xr:uid="{00000000-0005-0000-0000-0000C0930000}"/>
    <cellStyle name="Total 3 5 3 5" xfId="9636" xr:uid="{00000000-0005-0000-0000-0000C1930000}"/>
    <cellStyle name="Total 3 5 3 6" xfId="28913" xr:uid="{00000000-0005-0000-0000-0000C2930000}"/>
    <cellStyle name="Total 3 5 3 7" xfId="23374" xr:uid="{00000000-0005-0000-0000-0000C3930000}"/>
    <cellStyle name="Total 3 5 3 8" xfId="31837" xr:uid="{00000000-0005-0000-0000-0000C4930000}"/>
    <cellStyle name="Total 3 5 3 9" xfId="35491" xr:uid="{00000000-0005-0000-0000-0000C5930000}"/>
    <cellStyle name="Total 3 5 4" xfId="4428" xr:uid="{00000000-0005-0000-0000-0000C6930000}"/>
    <cellStyle name="Total 3 5 4 2" xfId="8665" xr:uid="{00000000-0005-0000-0000-0000C7930000}"/>
    <cellStyle name="Total 3 5 4 3" xfId="13582" xr:uid="{00000000-0005-0000-0000-0000C8930000}"/>
    <cellStyle name="Total 3 5 4 4" xfId="20580" xr:uid="{00000000-0005-0000-0000-0000C9930000}"/>
    <cellStyle name="Total 3 5 4 5" xfId="17572" xr:uid="{00000000-0005-0000-0000-0000CA930000}"/>
    <cellStyle name="Total 3 5 4 6" xfId="17797" xr:uid="{00000000-0005-0000-0000-0000CB930000}"/>
    <cellStyle name="Total 3 5 4 7" xfId="28942" xr:uid="{00000000-0005-0000-0000-0000CC930000}"/>
    <cellStyle name="Total 3 5 4 8" xfId="31759" xr:uid="{00000000-0005-0000-0000-0000CD930000}"/>
    <cellStyle name="Total 3 5 4 9" xfId="35439" xr:uid="{00000000-0005-0000-0000-0000CE930000}"/>
    <cellStyle name="Total 3 5 5" xfId="4682" xr:uid="{00000000-0005-0000-0000-0000CF930000}"/>
    <cellStyle name="Total 3 5 5 2" xfId="8666" xr:uid="{00000000-0005-0000-0000-0000D0930000}"/>
    <cellStyle name="Total 3 5 5 3" xfId="13836" xr:uid="{00000000-0005-0000-0000-0000D1930000}"/>
    <cellStyle name="Total 3 5 5 4" xfId="20834" xr:uid="{00000000-0005-0000-0000-0000D2930000}"/>
    <cellStyle name="Total 3 5 5 5" xfId="27496" xr:uid="{00000000-0005-0000-0000-0000D3930000}"/>
    <cellStyle name="Total 3 5 5 6" xfId="26730" xr:uid="{00000000-0005-0000-0000-0000D4930000}"/>
    <cellStyle name="Total 3 5 5 7" xfId="28940" xr:uid="{00000000-0005-0000-0000-0000D5930000}"/>
    <cellStyle name="Total 3 5 5 8" xfId="17978" xr:uid="{00000000-0005-0000-0000-0000D6930000}"/>
    <cellStyle name="Total 3 5 5 9" xfId="25755" xr:uid="{00000000-0005-0000-0000-0000D7930000}"/>
    <cellStyle name="Total 3 5 6" xfId="4928" xr:uid="{00000000-0005-0000-0000-0000D8930000}"/>
    <cellStyle name="Total 3 5 6 2" xfId="8667" xr:uid="{00000000-0005-0000-0000-0000D9930000}"/>
    <cellStyle name="Total 3 5 6 3" xfId="14082" xr:uid="{00000000-0005-0000-0000-0000DA930000}"/>
    <cellStyle name="Total 3 5 6 4" xfId="21080" xr:uid="{00000000-0005-0000-0000-0000DB930000}"/>
    <cellStyle name="Total 3 5 6 5" xfId="18343" xr:uid="{00000000-0005-0000-0000-0000DC930000}"/>
    <cellStyle name="Total 3 5 6 6" xfId="19476" xr:uid="{00000000-0005-0000-0000-0000DD930000}"/>
    <cellStyle name="Total 3 5 6 7" xfId="31974" xr:uid="{00000000-0005-0000-0000-0000DE930000}"/>
    <cellStyle name="Total 3 5 6 8" xfId="35652" xr:uid="{00000000-0005-0000-0000-0000DF930000}"/>
    <cellStyle name="Total 3 5 6 9" xfId="38563" xr:uid="{00000000-0005-0000-0000-0000E0930000}"/>
    <cellStyle name="Total 3 5 7" xfId="8662" xr:uid="{00000000-0005-0000-0000-0000E1930000}"/>
    <cellStyle name="Total 3 5 8" xfId="11462" xr:uid="{00000000-0005-0000-0000-0000E2930000}"/>
    <cellStyle name="Total 3 5 9" xfId="18465" xr:uid="{00000000-0005-0000-0000-0000E3930000}"/>
    <cellStyle name="Total 3 6" xfId="2039" xr:uid="{00000000-0005-0000-0000-0000E4930000}"/>
    <cellStyle name="Total 3 6 10" xfId="28482" xr:uid="{00000000-0005-0000-0000-0000E5930000}"/>
    <cellStyle name="Total 3 6 11" xfId="28061" xr:uid="{00000000-0005-0000-0000-0000E6930000}"/>
    <cellStyle name="Total 3 6 12" xfId="30833" xr:uid="{00000000-0005-0000-0000-0000E7930000}"/>
    <cellStyle name="Total 3 6 13" xfId="31061" xr:uid="{00000000-0005-0000-0000-0000E8930000}"/>
    <cellStyle name="Total 3 6 14" xfId="31338" xr:uid="{00000000-0005-0000-0000-0000E9930000}"/>
    <cellStyle name="Total 3 6 2" xfId="2580" xr:uid="{00000000-0005-0000-0000-0000EA930000}"/>
    <cellStyle name="Total 3 6 2 2" xfId="8669" xr:uid="{00000000-0005-0000-0000-0000EB930000}"/>
    <cellStyle name="Total 3 6 2 3" xfId="11734" xr:uid="{00000000-0005-0000-0000-0000EC930000}"/>
    <cellStyle name="Total 3 6 2 4" xfId="18737" xr:uid="{00000000-0005-0000-0000-0000ED930000}"/>
    <cellStyle name="Total 3 6 2 5" xfId="18169" xr:uid="{00000000-0005-0000-0000-0000EE930000}"/>
    <cellStyle name="Total 3 6 2 6" xfId="26259" xr:uid="{00000000-0005-0000-0000-0000EF930000}"/>
    <cellStyle name="Total 3 6 2 7" xfId="30035" xr:uid="{00000000-0005-0000-0000-0000F0930000}"/>
    <cellStyle name="Total 3 6 2 8" xfId="31508" xr:uid="{00000000-0005-0000-0000-0000F1930000}"/>
    <cellStyle name="Total 3 6 2 9" xfId="35218" xr:uid="{00000000-0005-0000-0000-0000F2930000}"/>
    <cellStyle name="Total 3 6 3" xfId="3813" xr:uid="{00000000-0005-0000-0000-0000F3930000}"/>
    <cellStyle name="Total 3 6 3 2" xfId="8670" xr:uid="{00000000-0005-0000-0000-0000F4930000}"/>
    <cellStyle name="Total 3 6 3 3" xfId="12967" xr:uid="{00000000-0005-0000-0000-0000F5930000}"/>
    <cellStyle name="Total 3 6 3 4" xfId="19966" xr:uid="{00000000-0005-0000-0000-0000F6930000}"/>
    <cellStyle name="Total 3 6 3 5" xfId="27923" xr:uid="{00000000-0005-0000-0000-0000F7930000}"/>
    <cellStyle name="Total 3 6 3 6" xfId="17932" xr:uid="{00000000-0005-0000-0000-0000F8930000}"/>
    <cellStyle name="Total 3 6 3 7" xfId="29372" xr:uid="{00000000-0005-0000-0000-0000F9930000}"/>
    <cellStyle name="Total 3 6 3 8" xfId="25793" xr:uid="{00000000-0005-0000-0000-0000FA930000}"/>
    <cellStyle name="Total 3 6 3 9" xfId="29592" xr:uid="{00000000-0005-0000-0000-0000FB930000}"/>
    <cellStyle name="Total 3 6 4" xfId="4289" xr:uid="{00000000-0005-0000-0000-0000FC930000}"/>
    <cellStyle name="Total 3 6 4 2" xfId="8671" xr:uid="{00000000-0005-0000-0000-0000FD930000}"/>
    <cellStyle name="Total 3 6 4 3" xfId="13443" xr:uid="{00000000-0005-0000-0000-0000FE930000}"/>
    <cellStyle name="Total 3 6 4 4" xfId="20441" xr:uid="{00000000-0005-0000-0000-0000FF930000}"/>
    <cellStyle name="Total 3 6 4 5" xfId="27682" xr:uid="{00000000-0005-0000-0000-000000940000}"/>
    <cellStyle name="Total 3 6 4 6" xfId="17478" xr:uid="{00000000-0005-0000-0000-000001940000}"/>
    <cellStyle name="Total 3 6 4 7" xfId="25522" xr:uid="{00000000-0005-0000-0000-000002940000}"/>
    <cellStyle name="Total 3 6 4 8" xfId="31713" xr:uid="{00000000-0005-0000-0000-000003940000}"/>
    <cellStyle name="Total 3 6 4 9" xfId="35393" xr:uid="{00000000-0005-0000-0000-000004940000}"/>
    <cellStyle name="Total 3 6 5" xfId="4562" xr:uid="{00000000-0005-0000-0000-000005940000}"/>
    <cellStyle name="Total 3 6 5 2" xfId="8672" xr:uid="{00000000-0005-0000-0000-000006940000}"/>
    <cellStyle name="Total 3 6 5 3" xfId="13716" xr:uid="{00000000-0005-0000-0000-000007940000}"/>
    <cellStyle name="Total 3 6 5 4" xfId="20714" xr:uid="{00000000-0005-0000-0000-000008940000}"/>
    <cellStyle name="Total 3 6 5 5" xfId="27556" xr:uid="{00000000-0005-0000-0000-000009940000}"/>
    <cellStyle name="Total 3 6 5 6" xfId="24203" xr:uid="{00000000-0005-0000-0000-00000A940000}"/>
    <cellStyle name="Total 3 6 5 7" xfId="26841" xr:uid="{00000000-0005-0000-0000-00000B940000}"/>
    <cellStyle name="Total 3 6 5 8" xfId="18334" xr:uid="{00000000-0005-0000-0000-00000C940000}"/>
    <cellStyle name="Total 3 6 5 9" xfId="35049" xr:uid="{00000000-0005-0000-0000-00000D940000}"/>
    <cellStyle name="Total 3 6 6" xfId="4812" xr:uid="{00000000-0005-0000-0000-00000E940000}"/>
    <cellStyle name="Total 3 6 6 2" xfId="8673" xr:uid="{00000000-0005-0000-0000-00000F940000}"/>
    <cellStyle name="Total 3 6 6 3" xfId="13966" xr:uid="{00000000-0005-0000-0000-000010940000}"/>
    <cellStyle name="Total 3 6 6 4" xfId="20964" xr:uid="{00000000-0005-0000-0000-000011940000}"/>
    <cellStyle name="Total 3 6 6 5" xfId="24033" xr:uid="{00000000-0005-0000-0000-000012940000}"/>
    <cellStyle name="Total 3 6 6 6" xfId="26759" xr:uid="{00000000-0005-0000-0000-000013940000}"/>
    <cellStyle name="Total 3 6 6 7" xfId="17046" xr:uid="{00000000-0005-0000-0000-000014940000}"/>
    <cellStyle name="Total 3 6 6 8" xfId="31878" xr:uid="{00000000-0005-0000-0000-000015940000}"/>
    <cellStyle name="Total 3 6 6 9" xfId="35531" xr:uid="{00000000-0005-0000-0000-000016940000}"/>
    <cellStyle name="Total 3 6 7" xfId="8668" xr:uid="{00000000-0005-0000-0000-000017940000}"/>
    <cellStyle name="Total 3 6 8" xfId="11193" xr:uid="{00000000-0005-0000-0000-000018940000}"/>
    <cellStyle name="Total 3 6 9" xfId="9492" xr:uid="{00000000-0005-0000-0000-000019940000}"/>
    <cellStyle name="Total 3 7" xfId="2296" xr:uid="{00000000-0005-0000-0000-00001A940000}"/>
    <cellStyle name="Total 3 7 10" xfId="17823" xr:uid="{00000000-0005-0000-0000-00001B940000}"/>
    <cellStyle name="Total 3 7 11" xfId="26119" xr:uid="{00000000-0005-0000-0000-00001C940000}"/>
    <cellStyle name="Total 3 7 12" xfId="27890" xr:uid="{00000000-0005-0000-0000-00001D940000}"/>
    <cellStyle name="Total 3 7 13" xfId="34157" xr:uid="{00000000-0005-0000-0000-00001E940000}"/>
    <cellStyle name="Total 3 7 14" xfId="37719" xr:uid="{00000000-0005-0000-0000-00001F940000}"/>
    <cellStyle name="Total 3 7 2" xfId="2696" xr:uid="{00000000-0005-0000-0000-000020940000}"/>
    <cellStyle name="Total 3 7 2 2" xfId="8675" xr:uid="{00000000-0005-0000-0000-000021940000}"/>
    <cellStyle name="Total 3 7 2 3" xfId="11850" xr:uid="{00000000-0005-0000-0000-000022940000}"/>
    <cellStyle name="Total 3 7 2 4" xfId="18853" xr:uid="{00000000-0005-0000-0000-000023940000}"/>
    <cellStyle name="Total 3 7 2 5" xfId="19521" xr:uid="{00000000-0005-0000-0000-000024940000}"/>
    <cellStyle name="Total 3 7 2 6" xfId="23299" xr:uid="{00000000-0005-0000-0000-000025940000}"/>
    <cellStyle name="Total 3 7 2 7" xfId="29969" xr:uid="{00000000-0005-0000-0000-000026940000}"/>
    <cellStyle name="Total 3 7 2 8" xfId="33954" xr:uid="{00000000-0005-0000-0000-000027940000}"/>
    <cellStyle name="Total 3 7 2 9" xfId="37516" xr:uid="{00000000-0005-0000-0000-000028940000}"/>
    <cellStyle name="Total 3 7 3" xfId="3978" xr:uid="{00000000-0005-0000-0000-000029940000}"/>
    <cellStyle name="Total 3 7 3 2" xfId="8676" xr:uid="{00000000-0005-0000-0000-00002A940000}"/>
    <cellStyle name="Total 3 7 3 3" xfId="13132" xr:uid="{00000000-0005-0000-0000-00002B940000}"/>
    <cellStyle name="Total 3 7 3 4" xfId="20130" xr:uid="{00000000-0005-0000-0000-00002C940000}"/>
    <cellStyle name="Total 3 7 3 5" xfId="19418" xr:uid="{00000000-0005-0000-0000-00002D940000}"/>
    <cellStyle name="Total 3 7 3 6" xfId="29196" xr:uid="{00000000-0005-0000-0000-00002E940000}"/>
    <cellStyle name="Total 3 7 3 7" xfId="28932" xr:uid="{00000000-0005-0000-0000-00002F940000}"/>
    <cellStyle name="Total 3 7 3 8" xfId="26547" xr:uid="{00000000-0005-0000-0000-000030940000}"/>
    <cellStyle name="Total 3 7 3 9" xfId="29571" xr:uid="{00000000-0005-0000-0000-000031940000}"/>
    <cellStyle name="Total 3 7 4" xfId="4416" xr:uid="{00000000-0005-0000-0000-000032940000}"/>
    <cellStyle name="Total 3 7 4 2" xfId="8677" xr:uid="{00000000-0005-0000-0000-000033940000}"/>
    <cellStyle name="Total 3 7 4 3" xfId="13570" xr:uid="{00000000-0005-0000-0000-000034940000}"/>
    <cellStyle name="Total 3 7 4 4" xfId="20568" xr:uid="{00000000-0005-0000-0000-000035940000}"/>
    <cellStyle name="Total 3 7 4 5" xfId="24014" xr:uid="{00000000-0005-0000-0000-000036940000}"/>
    <cellStyle name="Total 3 7 4 6" xfId="28850" xr:uid="{00000000-0005-0000-0000-000037940000}"/>
    <cellStyle name="Total 3 7 4 7" xfId="24123" xr:uid="{00000000-0005-0000-0000-000038940000}"/>
    <cellStyle name="Total 3 7 4 8" xfId="31753" xr:uid="{00000000-0005-0000-0000-000039940000}"/>
    <cellStyle name="Total 3 7 4 9" xfId="35433" xr:uid="{00000000-0005-0000-0000-00003A940000}"/>
    <cellStyle name="Total 3 7 5" xfId="4670" xr:uid="{00000000-0005-0000-0000-00003B940000}"/>
    <cellStyle name="Total 3 7 5 2" xfId="8678" xr:uid="{00000000-0005-0000-0000-00003C940000}"/>
    <cellStyle name="Total 3 7 5 3" xfId="13824" xr:uid="{00000000-0005-0000-0000-00003D940000}"/>
    <cellStyle name="Total 3 7 5 4" xfId="20822" xr:uid="{00000000-0005-0000-0000-00003E940000}"/>
    <cellStyle name="Total 3 7 5 5" xfId="27502" xr:uid="{00000000-0005-0000-0000-00003F940000}"/>
    <cellStyle name="Total 3 7 5 6" xfId="26727" xr:uid="{00000000-0005-0000-0000-000040940000}"/>
    <cellStyle name="Total 3 7 5 7" xfId="17111" xr:uid="{00000000-0005-0000-0000-000041940000}"/>
    <cellStyle name="Total 3 7 5 8" xfId="25643" xr:uid="{00000000-0005-0000-0000-000042940000}"/>
    <cellStyle name="Total 3 7 5 9" xfId="9229" xr:uid="{00000000-0005-0000-0000-000043940000}"/>
    <cellStyle name="Total 3 7 6" xfId="4916" xr:uid="{00000000-0005-0000-0000-000044940000}"/>
    <cellStyle name="Total 3 7 6 2" xfId="8679" xr:uid="{00000000-0005-0000-0000-000045940000}"/>
    <cellStyle name="Total 3 7 6 3" xfId="14070" xr:uid="{00000000-0005-0000-0000-000046940000}"/>
    <cellStyle name="Total 3 7 6 4" xfId="21068" xr:uid="{00000000-0005-0000-0000-000047940000}"/>
    <cellStyle name="Total 3 7 6 5" xfId="27381" xr:uid="{00000000-0005-0000-0000-000048940000}"/>
    <cellStyle name="Total 3 7 6 6" xfId="24418" xr:uid="{00000000-0005-0000-0000-000049940000}"/>
    <cellStyle name="Total 3 7 6 7" xfId="31962" xr:uid="{00000000-0005-0000-0000-00004A940000}"/>
    <cellStyle name="Total 3 7 6 8" xfId="35640" xr:uid="{00000000-0005-0000-0000-00004B940000}"/>
    <cellStyle name="Total 3 7 6 9" xfId="38551" xr:uid="{00000000-0005-0000-0000-00004C940000}"/>
    <cellStyle name="Total 3 7 7" xfId="8674" xr:uid="{00000000-0005-0000-0000-00004D940000}"/>
    <cellStyle name="Total 3 7 8" xfId="11450" xr:uid="{00000000-0005-0000-0000-00004E940000}"/>
    <cellStyle name="Total 3 7 9" xfId="18453" xr:uid="{00000000-0005-0000-0000-00004F940000}"/>
    <cellStyle name="Total 3 8" xfId="1705" xr:uid="{00000000-0005-0000-0000-000050940000}"/>
    <cellStyle name="Total 3 8 10" xfId="24490" xr:uid="{00000000-0005-0000-0000-000051940000}"/>
    <cellStyle name="Total 3 8 11" xfId="29071" xr:uid="{00000000-0005-0000-0000-000052940000}"/>
    <cellStyle name="Total 3 8 12" xfId="25730" xr:uid="{00000000-0005-0000-0000-000053940000}"/>
    <cellStyle name="Total 3 8 13" xfId="19796" xr:uid="{00000000-0005-0000-0000-000054940000}"/>
    <cellStyle name="Total 3 8 14" xfId="31343" xr:uid="{00000000-0005-0000-0000-000055940000}"/>
    <cellStyle name="Total 3 8 2" xfId="2525" xr:uid="{00000000-0005-0000-0000-000056940000}"/>
    <cellStyle name="Total 3 8 2 2" xfId="8681" xr:uid="{00000000-0005-0000-0000-000057940000}"/>
    <cellStyle name="Total 3 8 2 3" xfId="11679" xr:uid="{00000000-0005-0000-0000-000058940000}"/>
    <cellStyle name="Total 3 8 2 4" xfId="18682" xr:uid="{00000000-0005-0000-0000-000059940000}"/>
    <cellStyle name="Total 3 8 2 5" xfId="9202" xr:uid="{00000000-0005-0000-0000-00005A940000}"/>
    <cellStyle name="Total 3 8 2 6" xfId="26232" xr:uid="{00000000-0005-0000-0000-00005B940000}"/>
    <cellStyle name="Total 3 8 2 7" xfId="25333" xr:uid="{00000000-0005-0000-0000-00005C940000}"/>
    <cellStyle name="Total 3 8 2 8" xfId="34046" xr:uid="{00000000-0005-0000-0000-00005D940000}"/>
    <cellStyle name="Total 3 8 2 9" xfId="37608" xr:uid="{00000000-0005-0000-0000-00005E940000}"/>
    <cellStyle name="Total 3 8 3" xfId="3679" xr:uid="{00000000-0005-0000-0000-00005F940000}"/>
    <cellStyle name="Total 3 8 3 2" xfId="8682" xr:uid="{00000000-0005-0000-0000-000060940000}"/>
    <cellStyle name="Total 3 8 3 3" xfId="12833" xr:uid="{00000000-0005-0000-0000-000061940000}"/>
    <cellStyle name="Total 3 8 3 4" xfId="19832" xr:uid="{00000000-0005-0000-0000-000062940000}"/>
    <cellStyle name="Total 3 8 3 5" xfId="19398" xr:uid="{00000000-0005-0000-0000-000063940000}"/>
    <cellStyle name="Total 3 8 3 6" xfId="9215" xr:uid="{00000000-0005-0000-0000-000064940000}"/>
    <cellStyle name="Total 3 8 3 7" xfId="28896" xr:uid="{00000000-0005-0000-0000-000065940000}"/>
    <cellStyle name="Total 3 8 3 8" xfId="35536" xr:uid="{00000000-0005-0000-0000-000066940000}"/>
    <cellStyle name="Total 3 8 3 9" xfId="38460" xr:uid="{00000000-0005-0000-0000-000067940000}"/>
    <cellStyle name="Total 3 8 4" xfId="4186" xr:uid="{00000000-0005-0000-0000-000068940000}"/>
    <cellStyle name="Total 3 8 4 2" xfId="8683" xr:uid="{00000000-0005-0000-0000-000069940000}"/>
    <cellStyle name="Total 3 8 4 3" xfId="13340" xr:uid="{00000000-0005-0000-0000-00006A940000}"/>
    <cellStyle name="Total 3 8 4 4" xfId="20338" xr:uid="{00000000-0005-0000-0000-00006B940000}"/>
    <cellStyle name="Total 3 8 4 5" xfId="27739" xr:uid="{00000000-0005-0000-0000-00006C940000}"/>
    <cellStyle name="Total 3 8 4 6" xfId="22538" xr:uid="{00000000-0005-0000-0000-00006D940000}"/>
    <cellStyle name="Total 3 8 4 7" xfId="28197" xr:uid="{00000000-0005-0000-0000-00006E940000}"/>
    <cellStyle name="Total 3 8 4 8" xfId="33377" xr:uid="{00000000-0005-0000-0000-00006F940000}"/>
    <cellStyle name="Total 3 8 4 9" xfId="37052" xr:uid="{00000000-0005-0000-0000-000070940000}"/>
    <cellStyle name="Total 3 8 5" xfId="3226" xr:uid="{00000000-0005-0000-0000-000071940000}"/>
    <cellStyle name="Total 3 8 5 2" xfId="8684" xr:uid="{00000000-0005-0000-0000-000072940000}"/>
    <cellStyle name="Total 3 8 5 3" xfId="12380" xr:uid="{00000000-0005-0000-0000-000073940000}"/>
    <cellStyle name="Total 3 8 5 4" xfId="19383" xr:uid="{00000000-0005-0000-0000-000074940000}"/>
    <cellStyle name="Total 3 8 5 5" xfId="23105" xr:uid="{00000000-0005-0000-0000-000075940000}"/>
    <cellStyle name="Total 3 8 5 6" xfId="24541" xr:uid="{00000000-0005-0000-0000-000076940000}"/>
    <cellStyle name="Total 3 8 5 7" xfId="25644" xr:uid="{00000000-0005-0000-0000-000077940000}"/>
    <cellStyle name="Total 3 8 5 8" xfId="30895" xr:uid="{00000000-0005-0000-0000-000078940000}"/>
    <cellStyle name="Total 3 8 5 9" xfId="31407" xr:uid="{00000000-0005-0000-0000-000079940000}"/>
    <cellStyle name="Total 3 8 6" xfId="2989" xr:uid="{00000000-0005-0000-0000-00007A940000}"/>
    <cellStyle name="Total 3 8 6 2" xfId="8685" xr:uid="{00000000-0005-0000-0000-00007B940000}"/>
    <cellStyle name="Total 3 8 6 3" xfId="12143" xr:uid="{00000000-0005-0000-0000-00007C940000}"/>
    <cellStyle name="Total 3 8 6 4" xfId="19146" xr:uid="{00000000-0005-0000-0000-00007D940000}"/>
    <cellStyle name="Total 3 8 6 5" xfId="24680" xr:uid="{00000000-0005-0000-0000-00007E940000}"/>
    <cellStyle name="Total 3 8 6 6" xfId="28771" xr:uid="{00000000-0005-0000-0000-00007F940000}"/>
    <cellStyle name="Total 3 8 6 7" xfId="25657" xr:uid="{00000000-0005-0000-0000-000080940000}"/>
    <cellStyle name="Total 3 8 6 8" xfId="25713" xr:uid="{00000000-0005-0000-0000-000081940000}"/>
    <cellStyle name="Total 3 8 6 9" xfId="31413" xr:uid="{00000000-0005-0000-0000-000082940000}"/>
    <cellStyle name="Total 3 8 7" xfId="8680" xr:uid="{00000000-0005-0000-0000-000083940000}"/>
    <cellStyle name="Total 3 8 8" xfId="10859" xr:uid="{00000000-0005-0000-0000-000084940000}"/>
    <cellStyle name="Total 3 8 9" xfId="9707" xr:uid="{00000000-0005-0000-0000-000085940000}"/>
    <cellStyle name="Total 3 9" xfId="1617" xr:uid="{00000000-0005-0000-0000-000086940000}"/>
    <cellStyle name="Total 3 9 2" xfId="8686" xr:uid="{00000000-0005-0000-0000-000087940000}"/>
    <cellStyle name="Total 3 9 3" xfId="10771" xr:uid="{00000000-0005-0000-0000-000088940000}"/>
    <cellStyle name="Total 3 9 4" xfId="16540" xr:uid="{00000000-0005-0000-0000-000089940000}"/>
    <cellStyle name="Total 3 9 5" xfId="28693" xr:uid="{00000000-0005-0000-0000-00008A940000}"/>
    <cellStyle name="Total 3 9 6" xfId="25967" xr:uid="{00000000-0005-0000-0000-00008B940000}"/>
    <cellStyle name="Total 3 9 7" xfId="25742" xr:uid="{00000000-0005-0000-0000-00008C940000}"/>
    <cellStyle name="Total 3 9 8" xfId="25551" xr:uid="{00000000-0005-0000-0000-00008D940000}"/>
    <cellStyle name="Total 3 9 9" xfId="31275" xr:uid="{00000000-0005-0000-0000-00008E940000}"/>
    <cellStyle name="Total 4" xfId="1033" xr:uid="{00000000-0005-0000-0000-00008F940000}"/>
    <cellStyle name="Total 4 10" xfId="3732" xr:uid="{00000000-0005-0000-0000-000090940000}"/>
    <cellStyle name="Total 4 10 2" xfId="8688" xr:uid="{00000000-0005-0000-0000-000091940000}"/>
    <cellStyle name="Total 4 10 3" xfId="12886" xr:uid="{00000000-0005-0000-0000-000092940000}"/>
    <cellStyle name="Total 4 10 4" xfId="19885" xr:uid="{00000000-0005-0000-0000-000093940000}"/>
    <cellStyle name="Total 4 10 5" xfId="19396" xr:uid="{00000000-0005-0000-0000-000094940000}"/>
    <cellStyle name="Total 4 10 6" xfId="26573" xr:uid="{00000000-0005-0000-0000-000095940000}"/>
    <cellStyle name="Total 4 10 7" xfId="24595" xr:uid="{00000000-0005-0000-0000-000096940000}"/>
    <cellStyle name="Total 4 10 8" xfId="31143" xr:uid="{00000000-0005-0000-0000-000097940000}"/>
    <cellStyle name="Total 4 10 9" xfId="35015" xr:uid="{00000000-0005-0000-0000-000098940000}"/>
    <cellStyle name="Total 4 11" xfId="3038" xr:uid="{00000000-0005-0000-0000-000099940000}"/>
    <cellStyle name="Total 4 11 2" xfId="8689" xr:uid="{00000000-0005-0000-0000-00009A940000}"/>
    <cellStyle name="Total 4 11 3" xfId="12192" xr:uid="{00000000-0005-0000-0000-00009B940000}"/>
    <cellStyle name="Total 4 11 4" xfId="19195" xr:uid="{00000000-0005-0000-0000-00009C940000}"/>
    <cellStyle name="Total 4 11 5" xfId="28296" xr:uid="{00000000-0005-0000-0000-00009D940000}"/>
    <cellStyle name="Total 4 11 6" xfId="26407" xr:uid="{00000000-0005-0000-0000-00009E940000}"/>
    <cellStyle name="Total 4 11 7" xfId="19480" xr:uid="{00000000-0005-0000-0000-00009F940000}"/>
    <cellStyle name="Total 4 11 8" xfId="33789" xr:uid="{00000000-0005-0000-0000-0000A0940000}"/>
    <cellStyle name="Total 4 11 9" xfId="37351" xr:uid="{00000000-0005-0000-0000-0000A1940000}"/>
    <cellStyle name="Total 4 12" xfId="3717" xr:uid="{00000000-0005-0000-0000-0000A2940000}"/>
    <cellStyle name="Total 4 12 2" xfId="8690" xr:uid="{00000000-0005-0000-0000-0000A3940000}"/>
    <cellStyle name="Total 4 12 3" xfId="12871" xr:uid="{00000000-0005-0000-0000-0000A4940000}"/>
    <cellStyle name="Total 4 12 4" xfId="19870" xr:uid="{00000000-0005-0000-0000-0000A5940000}"/>
    <cellStyle name="Total 4 12 5" xfId="27971" xr:uid="{00000000-0005-0000-0000-0000A6940000}"/>
    <cellStyle name="Total 4 12 6" xfId="18316" xr:uid="{00000000-0005-0000-0000-0000A7940000}"/>
    <cellStyle name="Total 4 12 7" xfId="29535" xr:uid="{00000000-0005-0000-0000-0000A8940000}"/>
    <cellStyle name="Total 4 12 8" xfId="28478" xr:uid="{00000000-0005-0000-0000-0000A9940000}"/>
    <cellStyle name="Total 4 12 9" xfId="31042" xr:uid="{00000000-0005-0000-0000-0000AA940000}"/>
    <cellStyle name="Total 4 13" xfId="8687" xr:uid="{00000000-0005-0000-0000-0000AB940000}"/>
    <cellStyle name="Total 4 14" xfId="10187" xr:uid="{00000000-0005-0000-0000-0000AC940000}"/>
    <cellStyle name="Total 4 15" xfId="17355" xr:uid="{00000000-0005-0000-0000-0000AD940000}"/>
    <cellStyle name="Total 4 16" xfId="10053" xr:uid="{00000000-0005-0000-0000-0000AE940000}"/>
    <cellStyle name="Total 4 17" xfId="17829" xr:uid="{00000000-0005-0000-0000-0000AF940000}"/>
    <cellStyle name="Total 4 18" xfId="31264" xr:uid="{00000000-0005-0000-0000-0000B0940000}"/>
    <cellStyle name="Total 4 19" xfId="17808" xr:uid="{00000000-0005-0000-0000-0000B1940000}"/>
    <cellStyle name="Total 4 2" xfId="1034" xr:uid="{00000000-0005-0000-0000-0000B2940000}"/>
    <cellStyle name="Total 4 2 10" xfId="3733" xr:uid="{00000000-0005-0000-0000-0000B3940000}"/>
    <cellStyle name="Total 4 2 10 2" xfId="8692" xr:uid="{00000000-0005-0000-0000-0000B4940000}"/>
    <cellStyle name="Total 4 2 10 3" xfId="12887" xr:uid="{00000000-0005-0000-0000-0000B5940000}"/>
    <cellStyle name="Total 4 2 10 4" xfId="19886" xr:uid="{00000000-0005-0000-0000-0000B6940000}"/>
    <cellStyle name="Total 4 2 10 5" xfId="27963" xr:uid="{00000000-0005-0000-0000-0000B7940000}"/>
    <cellStyle name="Total 4 2 10 6" xfId="28224" xr:uid="{00000000-0005-0000-0000-0000B8940000}"/>
    <cellStyle name="Total 4 2 10 7" xfId="28212" xr:uid="{00000000-0005-0000-0000-0000B9940000}"/>
    <cellStyle name="Total 4 2 10 8" xfId="33548" xr:uid="{00000000-0005-0000-0000-0000BA940000}"/>
    <cellStyle name="Total 4 2 10 9" xfId="37216" xr:uid="{00000000-0005-0000-0000-0000BB940000}"/>
    <cellStyle name="Total 4 2 11" xfId="3802" xr:uid="{00000000-0005-0000-0000-0000BC940000}"/>
    <cellStyle name="Total 4 2 11 2" xfId="8693" xr:uid="{00000000-0005-0000-0000-0000BD940000}"/>
    <cellStyle name="Total 4 2 11 3" xfId="12956" xr:uid="{00000000-0005-0000-0000-0000BE940000}"/>
    <cellStyle name="Total 4 2 11 4" xfId="19955" xr:uid="{00000000-0005-0000-0000-0000BF940000}"/>
    <cellStyle name="Total 4 2 11 5" xfId="27929" xr:uid="{00000000-0005-0000-0000-0000C0940000}"/>
    <cellStyle name="Total 4 2 11 6" xfId="23305" xr:uid="{00000000-0005-0000-0000-0000C1940000}"/>
    <cellStyle name="Total 4 2 11 7" xfId="27302" xr:uid="{00000000-0005-0000-0000-0000C2940000}"/>
    <cellStyle name="Total 4 2 11 8" xfId="33514" xr:uid="{00000000-0005-0000-0000-0000C3940000}"/>
    <cellStyle name="Total 4 2 11 9" xfId="37182" xr:uid="{00000000-0005-0000-0000-0000C4940000}"/>
    <cellStyle name="Total 4 2 12" xfId="4340" xr:uid="{00000000-0005-0000-0000-0000C5940000}"/>
    <cellStyle name="Total 4 2 12 2" xfId="8694" xr:uid="{00000000-0005-0000-0000-0000C6940000}"/>
    <cellStyle name="Total 4 2 12 3" xfId="13494" xr:uid="{00000000-0005-0000-0000-0000C7940000}"/>
    <cellStyle name="Total 4 2 12 4" xfId="20492" xr:uid="{00000000-0005-0000-0000-0000C8940000}"/>
    <cellStyle name="Total 4 2 12 5" xfId="17600" xr:uid="{00000000-0005-0000-0000-0000C9940000}"/>
    <cellStyle name="Total 4 2 12 6" xfId="15480" xr:uid="{00000000-0005-0000-0000-0000CA940000}"/>
    <cellStyle name="Total 4 2 12 7" xfId="17375" xr:uid="{00000000-0005-0000-0000-0000CB940000}"/>
    <cellStyle name="Total 4 2 12 8" xfId="33326" xr:uid="{00000000-0005-0000-0000-0000CC940000}"/>
    <cellStyle name="Total 4 2 12 9" xfId="37001" xr:uid="{00000000-0005-0000-0000-0000CD940000}"/>
    <cellStyle name="Total 4 2 13" xfId="8691" xr:uid="{00000000-0005-0000-0000-0000CE940000}"/>
    <cellStyle name="Total 4 2 14" xfId="10188" xr:uid="{00000000-0005-0000-0000-0000CF940000}"/>
    <cellStyle name="Total 4 2 15" xfId="10128" xr:uid="{00000000-0005-0000-0000-0000D0940000}"/>
    <cellStyle name="Total 4 2 16" xfId="28977" xr:uid="{00000000-0005-0000-0000-0000D1940000}"/>
    <cellStyle name="Total 4 2 17" xfId="25819" xr:uid="{00000000-0005-0000-0000-0000D2940000}"/>
    <cellStyle name="Total 4 2 18" xfId="24364" xr:uid="{00000000-0005-0000-0000-0000D3940000}"/>
    <cellStyle name="Total 4 2 19" xfId="35093" xr:uid="{00000000-0005-0000-0000-0000D4940000}"/>
    <cellStyle name="Total 4 2 2" xfId="1035" xr:uid="{00000000-0005-0000-0000-0000D5940000}"/>
    <cellStyle name="Total 4 2 2 10" xfId="3857" xr:uid="{00000000-0005-0000-0000-0000D6940000}"/>
    <cellStyle name="Total 4 2 2 10 2" xfId="8696" xr:uid="{00000000-0005-0000-0000-0000D7940000}"/>
    <cellStyle name="Total 4 2 2 10 3" xfId="13011" xr:uid="{00000000-0005-0000-0000-0000D8940000}"/>
    <cellStyle name="Total 4 2 2 10 4" xfId="20010" xr:uid="{00000000-0005-0000-0000-0000D9940000}"/>
    <cellStyle name="Total 4 2 2 10 5" xfId="17760" xr:uid="{00000000-0005-0000-0000-0000DA940000}"/>
    <cellStyle name="Total 4 2 2 10 6" xfId="28550" xr:uid="{00000000-0005-0000-0000-0000DB940000}"/>
    <cellStyle name="Total 4 2 2 10 7" xfId="17975" xr:uid="{00000000-0005-0000-0000-0000DC940000}"/>
    <cellStyle name="Total 4 2 2 10 8" xfId="18308" xr:uid="{00000000-0005-0000-0000-0000DD940000}"/>
    <cellStyle name="Total 4 2 2 10 9" xfId="31814" xr:uid="{00000000-0005-0000-0000-0000DE940000}"/>
    <cellStyle name="Total 4 2 2 11" xfId="4147" xr:uid="{00000000-0005-0000-0000-0000DF940000}"/>
    <cellStyle name="Total 4 2 2 11 2" xfId="8697" xr:uid="{00000000-0005-0000-0000-0000E0940000}"/>
    <cellStyle name="Total 4 2 2 11 3" xfId="13301" xr:uid="{00000000-0005-0000-0000-0000E1940000}"/>
    <cellStyle name="Total 4 2 2 11 4" xfId="20299" xr:uid="{00000000-0005-0000-0000-0000E2940000}"/>
    <cellStyle name="Total 4 2 2 11 5" xfId="18199" xr:uid="{00000000-0005-0000-0000-0000E3940000}"/>
    <cellStyle name="Total 4 2 2 11 6" xfId="28560" xr:uid="{00000000-0005-0000-0000-0000E4940000}"/>
    <cellStyle name="Total 4 2 2 11 7" xfId="28029" xr:uid="{00000000-0005-0000-0000-0000E5940000}"/>
    <cellStyle name="Total 4 2 2 11 8" xfId="33396" xr:uid="{00000000-0005-0000-0000-0000E6940000}"/>
    <cellStyle name="Total 4 2 2 11 9" xfId="37071" xr:uid="{00000000-0005-0000-0000-0000E7940000}"/>
    <cellStyle name="Total 4 2 2 12" xfId="8695" xr:uid="{00000000-0005-0000-0000-0000E8940000}"/>
    <cellStyle name="Total 4 2 2 13" xfId="10189" xr:uid="{00000000-0005-0000-0000-0000E9940000}"/>
    <cellStyle name="Total 4 2 2 14" xfId="17351" xr:uid="{00000000-0005-0000-0000-0000EA940000}"/>
    <cellStyle name="Total 4 2 2 15" xfId="22602" xr:uid="{00000000-0005-0000-0000-0000EB940000}"/>
    <cellStyle name="Total 4 2 2 16" xfId="17991" xr:uid="{00000000-0005-0000-0000-0000EC940000}"/>
    <cellStyle name="Total 4 2 2 17" xfId="31263" xr:uid="{00000000-0005-0000-0000-0000ED940000}"/>
    <cellStyle name="Total 4 2 2 18" xfId="31268" xr:uid="{00000000-0005-0000-0000-0000EE940000}"/>
    <cellStyle name="Total 4 2 2 19" xfId="35097" xr:uid="{00000000-0005-0000-0000-0000EF940000}"/>
    <cellStyle name="Total 4 2 2 2" xfId="2313" xr:uid="{00000000-0005-0000-0000-0000F0940000}"/>
    <cellStyle name="Total 4 2 2 2 10" xfId="22436" xr:uid="{00000000-0005-0000-0000-0000F1940000}"/>
    <cellStyle name="Total 4 2 2 2 11" xfId="17225" xr:uid="{00000000-0005-0000-0000-0000F2940000}"/>
    <cellStyle name="Total 4 2 2 2 12" xfId="10105" xr:uid="{00000000-0005-0000-0000-0000F3940000}"/>
    <cellStyle name="Total 4 2 2 2 13" xfId="17897" xr:uid="{00000000-0005-0000-0000-0000F4940000}"/>
    <cellStyle name="Total 4 2 2 2 14" xfId="23384" xr:uid="{00000000-0005-0000-0000-0000F5940000}"/>
    <cellStyle name="Total 4 2 2 2 2" xfId="2713" xr:uid="{00000000-0005-0000-0000-0000F6940000}"/>
    <cellStyle name="Total 4 2 2 2 2 2" xfId="8699" xr:uid="{00000000-0005-0000-0000-0000F7940000}"/>
    <cellStyle name="Total 4 2 2 2 2 3" xfId="11867" xr:uid="{00000000-0005-0000-0000-0000F8940000}"/>
    <cellStyle name="Total 4 2 2 2 2 4" xfId="18870" xr:uid="{00000000-0005-0000-0000-0000F9940000}"/>
    <cellStyle name="Total 4 2 2 2 2 5" xfId="24627" xr:uid="{00000000-0005-0000-0000-0000FA940000}"/>
    <cellStyle name="Total 4 2 2 2 2 6" xfId="26318" xr:uid="{00000000-0005-0000-0000-0000FB940000}"/>
    <cellStyle name="Total 4 2 2 2 2 7" xfId="24589" xr:uid="{00000000-0005-0000-0000-0000FC940000}"/>
    <cellStyle name="Total 4 2 2 2 2 8" xfId="33952" xr:uid="{00000000-0005-0000-0000-0000FD940000}"/>
    <cellStyle name="Total 4 2 2 2 2 9" xfId="37514" xr:uid="{00000000-0005-0000-0000-0000FE940000}"/>
    <cellStyle name="Total 4 2 2 2 3" xfId="3995" xr:uid="{00000000-0005-0000-0000-0000FF940000}"/>
    <cellStyle name="Total 4 2 2 2 3 2" xfId="8700" xr:uid="{00000000-0005-0000-0000-000000950000}"/>
    <cellStyle name="Total 4 2 2 2 3 3" xfId="13149" xr:uid="{00000000-0005-0000-0000-000001950000}"/>
    <cellStyle name="Total 4 2 2 2 3 4" xfId="20147" xr:uid="{00000000-0005-0000-0000-000002950000}"/>
    <cellStyle name="Total 4 2 2 2 3 5" xfId="23268" xr:uid="{00000000-0005-0000-0000-000003950000}"/>
    <cellStyle name="Total 4 2 2 2 3 6" xfId="17884" xr:uid="{00000000-0005-0000-0000-000004950000}"/>
    <cellStyle name="Total 4 2 2 2 3 7" xfId="25113" xr:uid="{00000000-0005-0000-0000-000005950000}"/>
    <cellStyle name="Total 4 2 2 2 3 8" xfId="31672" xr:uid="{00000000-0005-0000-0000-000006950000}"/>
    <cellStyle name="Total 4 2 2 2 3 9" xfId="35352" xr:uid="{00000000-0005-0000-0000-000007950000}"/>
    <cellStyle name="Total 4 2 2 2 4" xfId="4433" xr:uid="{00000000-0005-0000-0000-000008950000}"/>
    <cellStyle name="Total 4 2 2 2 4 2" xfId="8701" xr:uid="{00000000-0005-0000-0000-000009950000}"/>
    <cellStyle name="Total 4 2 2 2 4 3" xfId="13587" xr:uid="{00000000-0005-0000-0000-00000A950000}"/>
    <cellStyle name="Total 4 2 2 2 4 4" xfId="20585" xr:uid="{00000000-0005-0000-0000-00000B950000}"/>
    <cellStyle name="Total 4 2 2 2 4 5" xfId="27619" xr:uid="{00000000-0005-0000-0000-00000C950000}"/>
    <cellStyle name="Total 4 2 2 2 4 6" xfId="22696" xr:uid="{00000000-0005-0000-0000-00000D950000}"/>
    <cellStyle name="Total 4 2 2 2 4 7" xfId="31892" xr:uid="{00000000-0005-0000-0000-00000E950000}"/>
    <cellStyle name="Total 4 2 2 2 4 8" xfId="31222" xr:uid="{00000000-0005-0000-0000-00000F950000}"/>
    <cellStyle name="Total 4 2 2 2 4 9" xfId="35088" xr:uid="{00000000-0005-0000-0000-000010950000}"/>
    <cellStyle name="Total 4 2 2 2 5" xfId="4687" xr:uid="{00000000-0005-0000-0000-000011950000}"/>
    <cellStyle name="Total 4 2 2 2 5 2" xfId="8702" xr:uid="{00000000-0005-0000-0000-000012950000}"/>
    <cellStyle name="Total 4 2 2 2 5 3" xfId="13841" xr:uid="{00000000-0005-0000-0000-000013950000}"/>
    <cellStyle name="Total 4 2 2 2 5 4" xfId="20839" xr:uid="{00000000-0005-0000-0000-000014950000}"/>
    <cellStyle name="Total 4 2 2 2 5 5" xfId="27494" xr:uid="{00000000-0005-0000-0000-000015950000}"/>
    <cellStyle name="Total 4 2 2 2 5 6" xfId="26731" xr:uid="{00000000-0005-0000-0000-000016950000}"/>
    <cellStyle name="Total 4 2 2 2 5 7" xfId="17588" xr:uid="{00000000-0005-0000-0000-000017950000}"/>
    <cellStyle name="Total 4 2 2 2 5 8" xfId="18174" xr:uid="{00000000-0005-0000-0000-000018950000}"/>
    <cellStyle name="Total 4 2 2 2 5 9" xfId="35056" xr:uid="{00000000-0005-0000-0000-000019950000}"/>
    <cellStyle name="Total 4 2 2 2 6" xfId="4933" xr:uid="{00000000-0005-0000-0000-00001A950000}"/>
    <cellStyle name="Total 4 2 2 2 6 2" xfId="8703" xr:uid="{00000000-0005-0000-0000-00001B950000}"/>
    <cellStyle name="Total 4 2 2 2 6 3" xfId="14087" xr:uid="{00000000-0005-0000-0000-00001C950000}"/>
    <cellStyle name="Total 4 2 2 2 6 4" xfId="21085" xr:uid="{00000000-0005-0000-0000-00001D950000}"/>
    <cellStyle name="Total 4 2 2 2 6 5" xfId="27372" xr:uid="{00000000-0005-0000-0000-00001E950000}"/>
    <cellStyle name="Total 4 2 2 2 6 6" xfId="19661" xr:uid="{00000000-0005-0000-0000-00001F950000}"/>
    <cellStyle name="Total 4 2 2 2 6 7" xfId="31979" xr:uid="{00000000-0005-0000-0000-000020950000}"/>
    <cellStyle name="Total 4 2 2 2 6 8" xfId="35657" xr:uid="{00000000-0005-0000-0000-000021950000}"/>
    <cellStyle name="Total 4 2 2 2 6 9" xfId="38568" xr:uid="{00000000-0005-0000-0000-000022950000}"/>
    <cellStyle name="Total 4 2 2 2 7" xfId="8698" xr:uid="{00000000-0005-0000-0000-000023950000}"/>
    <cellStyle name="Total 4 2 2 2 8" xfId="11467" xr:uid="{00000000-0005-0000-0000-000024950000}"/>
    <cellStyle name="Total 4 2 2 2 9" xfId="18470" xr:uid="{00000000-0005-0000-0000-000025950000}"/>
    <cellStyle name="Total 4 2 2 3" xfId="1688" xr:uid="{00000000-0005-0000-0000-000026950000}"/>
    <cellStyle name="Total 4 2 2 3 10" xfId="28658" xr:uid="{00000000-0005-0000-0000-000027950000}"/>
    <cellStyle name="Total 4 2 2 3 11" xfId="25980" xr:uid="{00000000-0005-0000-0000-000028950000}"/>
    <cellStyle name="Total 4 2 2 3 12" xfId="30987" xr:uid="{00000000-0005-0000-0000-000029950000}"/>
    <cellStyle name="Total 4 2 2 3 13" xfId="34907" xr:uid="{00000000-0005-0000-0000-00002A950000}"/>
    <cellStyle name="Total 4 2 2 3 14" xfId="38371" xr:uid="{00000000-0005-0000-0000-00002B950000}"/>
    <cellStyle name="Total 4 2 2 3 2" xfId="2513" xr:uid="{00000000-0005-0000-0000-00002C950000}"/>
    <cellStyle name="Total 4 2 2 3 2 2" xfId="8705" xr:uid="{00000000-0005-0000-0000-00002D950000}"/>
    <cellStyle name="Total 4 2 2 3 2 3" xfId="11667" xr:uid="{00000000-0005-0000-0000-00002E950000}"/>
    <cellStyle name="Total 4 2 2 3 2 4" xfId="18670" xr:uid="{00000000-0005-0000-0000-00002F950000}"/>
    <cellStyle name="Total 4 2 2 3 2 5" xfId="23524" xr:uid="{00000000-0005-0000-0000-000030950000}"/>
    <cellStyle name="Total 4 2 2 3 2 6" xfId="26226" xr:uid="{00000000-0005-0000-0000-000031950000}"/>
    <cellStyle name="Total 4 2 2 3 2 7" xfId="30075" xr:uid="{00000000-0005-0000-0000-000032950000}"/>
    <cellStyle name="Total 4 2 2 3 2 8" xfId="34052" xr:uid="{00000000-0005-0000-0000-000033950000}"/>
    <cellStyle name="Total 4 2 2 3 2 9" xfId="37614" xr:uid="{00000000-0005-0000-0000-000034950000}"/>
    <cellStyle name="Total 4 2 2 3 3" xfId="3665" xr:uid="{00000000-0005-0000-0000-000035950000}"/>
    <cellStyle name="Total 4 2 2 3 3 2" xfId="8706" xr:uid="{00000000-0005-0000-0000-000036950000}"/>
    <cellStyle name="Total 4 2 2 3 3 3" xfId="12819" xr:uid="{00000000-0005-0000-0000-000037950000}"/>
    <cellStyle name="Total 4 2 2 3 3 4" xfId="19818" xr:uid="{00000000-0005-0000-0000-000038950000}"/>
    <cellStyle name="Total 4 2 2 3 3 5" xfId="25430" xr:uid="{00000000-0005-0000-0000-000039950000}"/>
    <cellStyle name="Total 4 2 2 3 3 6" xfId="23151" xr:uid="{00000000-0005-0000-0000-00003A950000}"/>
    <cellStyle name="Total 4 2 2 3 3 7" xfId="26017" xr:uid="{00000000-0005-0000-0000-00003B950000}"/>
    <cellStyle name="Total 4 2 2 3 3 8" xfId="33576" xr:uid="{00000000-0005-0000-0000-00003C950000}"/>
    <cellStyle name="Total 4 2 2 3 3 9" xfId="37244" xr:uid="{00000000-0005-0000-0000-00003D950000}"/>
    <cellStyle name="Total 4 2 2 3 4" xfId="4172" xr:uid="{00000000-0005-0000-0000-00003E950000}"/>
    <cellStyle name="Total 4 2 2 3 4 2" xfId="8707" xr:uid="{00000000-0005-0000-0000-00003F950000}"/>
    <cellStyle name="Total 4 2 2 3 4 3" xfId="13326" xr:uid="{00000000-0005-0000-0000-000040950000}"/>
    <cellStyle name="Total 4 2 2 3 4 4" xfId="20324" xr:uid="{00000000-0005-0000-0000-000041950000}"/>
    <cellStyle name="Total 4 2 2 3 4 5" xfId="27746" xr:uid="{00000000-0005-0000-0000-000042950000}"/>
    <cellStyle name="Total 4 2 2 3 4 6" xfId="26669" xr:uid="{00000000-0005-0000-0000-000043950000}"/>
    <cellStyle name="Total 4 2 2 3 4 7" xfId="21261" xr:uid="{00000000-0005-0000-0000-000044950000}"/>
    <cellStyle name="Total 4 2 2 3 4 8" xfId="31163" xr:uid="{00000000-0005-0000-0000-000045950000}"/>
    <cellStyle name="Total 4 2 2 3 4 9" xfId="35036" xr:uid="{00000000-0005-0000-0000-000046950000}"/>
    <cellStyle name="Total 4 2 2 3 5" xfId="3188" xr:uid="{00000000-0005-0000-0000-000047950000}"/>
    <cellStyle name="Total 4 2 2 3 5 2" xfId="8708" xr:uid="{00000000-0005-0000-0000-000048950000}"/>
    <cellStyle name="Total 4 2 2 3 5 3" xfId="12342" xr:uid="{00000000-0005-0000-0000-000049950000}"/>
    <cellStyle name="Total 4 2 2 3 5 4" xfId="19345" xr:uid="{00000000-0005-0000-0000-00004A950000}"/>
    <cellStyle name="Total 4 2 2 3 5 5" xfId="18368" xr:uid="{00000000-0005-0000-0000-00004B950000}"/>
    <cellStyle name="Total 4 2 2 3 5 6" xfId="18059" xr:uid="{00000000-0005-0000-0000-00004C950000}"/>
    <cellStyle name="Total 4 2 2 3 5 7" xfId="26094" xr:uid="{00000000-0005-0000-0000-00004D950000}"/>
    <cellStyle name="Total 4 2 2 3 5 8" xfId="33723" xr:uid="{00000000-0005-0000-0000-00004E950000}"/>
    <cellStyle name="Total 4 2 2 3 5 9" xfId="37285" xr:uid="{00000000-0005-0000-0000-00004F950000}"/>
    <cellStyle name="Total 4 2 2 3 6" xfId="2891" xr:uid="{00000000-0005-0000-0000-000050950000}"/>
    <cellStyle name="Total 4 2 2 3 6 2" xfId="8709" xr:uid="{00000000-0005-0000-0000-000051950000}"/>
    <cellStyle name="Total 4 2 2 3 6 3" xfId="12045" xr:uid="{00000000-0005-0000-0000-000052950000}"/>
    <cellStyle name="Total 4 2 2 3 6 4" xfId="19048" xr:uid="{00000000-0005-0000-0000-000053950000}"/>
    <cellStyle name="Total 4 2 2 3 6 5" xfId="24661" xr:uid="{00000000-0005-0000-0000-000054950000}"/>
    <cellStyle name="Total 4 2 2 3 6 6" xfId="29128" xr:uid="{00000000-0005-0000-0000-000055950000}"/>
    <cellStyle name="Total 4 2 2 3 6 7" xfId="29889" xr:uid="{00000000-0005-0000-0000-000056950000}"/>
    <cellStyle name="Total 4 2 2 3 6 8" xfId="33865" xr:uid="{00000000-0005-0000-0000-000057950000}"/>
    <cellStyle name="Total 4 2 2 3 6 9" xfId="37427" xr:uid="{00000000-0005-0000-0000-000058950000}"/>
    <cellStyle name="Total 4 2 2 3 7" xfId="8704" xr:uid="{00000000-0005-0000-0000-000059950000}"/>
    <cellStyle name="Total 4 2 2 3 8" xfId="10842" xr:uid="{00000000-0005-0000-0000-00005A950000}"/>
    <cellStyle name="Total 4 2 2 3 9" xfId="9261" xr:uid="{00000000-0005-0000-0000-00005B950000}"/>
    <cellStyle name="Total 4 2 2 4" xfId="2329" xr:uid="{00000000-0005-0000-0000-00005C950000}"/>
    <cellStyle name="Total 4 2 2 4 10" xfId="25339" xr:uid="{00000000-0005-0000-0000-00005D950000}"/>
    <cellStyle name="Total 4 2 2 4 11" xfId="18158" xr:uid="{00000000-0005-0000-0000-00005E950000}"/>
    <cellStyle name="Total 4 2 2 4 12" xfId="30163" xr:uid="{00000000-0005-0000-0000-00005F950000}"/>
    <cellStyle name="Total 4 2 2 4 13" xfId="34141" xr:uid="{00000000-0005-0000-0000-000060950000}"/>
    <cellStyle name="Total 4 2 2 4 14" xfId="37703" xr:uid="{00000000-0005-0000-0000-000061950000}"/>
    <cellStyle name="Total 4 2 2 4 2" xfId="2729" xr:uid="{00000000-0005-0000-0000-000062950000}"/>
    <cellStyle name="Total 4 2 2 4 2 2" xfId="8711" xr:uid="{00000000-0005-0000-0000-000063950000}"/>
    <cellStyle name="Total 4 2 2 4 2 3" xfId="11883" xr:uid="{00000000-0005-0000-0000-000064950000}"/>
    <cellStyle name="Total 4 2 2 4 2 4" xfId="18886" xr:uid="{00000000-0005-0000-0000-000065950000}"/>
    <cellStyle name="Total 4 2 2 4 2 5" xfId="24407" xr:uid="{00000000-0005-0000-0000-000066950000}"/>
    <cellStyle name="Total 4 2 2 4 2 6" xfId="17876" xr:uid="{00000000-0005-0000-0000-000067950000}"/>
    <cellStyle name="Total 4 2 2 4 2 7" xfId="22637" xr:uid="{00000000-0005-0000-0000-000068950000}"/>
    <cellStyle name="Total 4 2 2 4 2 8" xfId="33945" xr:uid="{00000000-0005-0000-0000-000069950000}"/>
    <cellStyle name="Total 4 2 2 4 2 9" xfId="37507" xr:uid="{00000000-0005-0000-0000-00006A950000}"/>
    <cellStyle name="Total 4 2 2 4 3" xfId="4011" xr:uid="{00000000-0005-0000-0000-00006B950000}"/>
    <cellStyle name="Total 4 2 2 4 3 2" xfId="8712" xr:uid="{00000000-0005-0000-0000-00006C950000}"/>
    <cellStyle name="Total 4 2 2 4 3 3" xfId="13165" xr:uid="{00000000-0005-0000-0000-00006D950000}"/>
    <cellStyle name="Total 4 2 2 4 3 4" xfId="20163" xr:uid="{00000000-0005-0000-0000-00006E950000}"/>
    <cellStyle name="Total 4 2 2 4 3 5" xfId="27825" xr:uid="{00000000-0005-0000-0000-00006F950000}"/>
    <cellStyle name="Total 4 2 2 4 3 6" xfId="23378" xr:uid="{00000000-0005-0000-0000-000070950000}"/>
    <cellStyle name="Total 4 2 2 4 3 7" xfId="17644" xr:uid="{00000000-0005-0000-0000-000071950000}"/>
    <cellStyle name="Total 4 2 2 4 3 8" xfId="29387" xr:uid="{00000000-0005-0000-0000-000072950000}"/>
    <cellStyle name="Total 4 2 2 4 3 9" xfId="31239" xr:uid="{00000000-0005-0000-0000-000073950000}"/>
    <cellStyle name="Total 4 2 2 4 4" xfId="4449" xr:uid="{00000000-0005-0000-0000-000074950000}"/>
    <cellStyle name="Total 4 2 2 4 4 2" xfId="8713" xr:uid="{00000000-0005-0000-0000-000075950000}"/>
    <cellStyle name="Total 4 2 2 4 4 3" xfId="13603" xr:uid="{00000000-0005-0000-0000-000076950000}"/>
    <cellStyle name="Total 4 2 2 4 4 4" xfId="20601" xr:uid="{00000000-0005-0000-0000-000077950000}"/>
    <cellStyle name="Total 4 2 2 4 4 5" xfId="9343" xr:uid="{00000000-0005-0000-0000-000078950000}"/>
    <cellStyle name="Total 4 2 2 4 4 6" xfId="25281" xr:uid="{00000000-0005-0000-0000-000079950000}"/>
    <cellStyle name="Total 4 2 2 4 4 7" xfId="18207" xr:uid="{00000000-0005-0000-0000-00007A950000}"/>
    <cellStyle name="Total 4 2 2 4 4 8" xfId="28756" xr:uid="{00000000-0005-0000-0000-00007B950000}"/>
    <cellStyle name="Total 4 2 2 4 4 9" xfId="25690" xr:uid="{00000000-0005-0000-0000-00007C950000}"/>
    <cellStyle name="Total 4 2 2 4 5" xfId="4703" xr:uid="{00000000-0005-0000-0000-00007D950000}"/>
    <cellStyle name="Total 4 2 2 4 5 2" xfId="8714" xr:uid="{00000000-0005-0000-0000-00007E950000}"/>
    <cellStyle name="Total 4 2 2 4 5 3" xfId="13857" xr:uid="{00000000-0005-0000-0000-00007F950000}"/>
    <cellStyle name="Total 4 2 2 4 5 4" xfId="20855" xr:uid="{00000000-0005-0000-0000-000080950000}"/>
    <cellStyle name="Total 4 2 2 4 5 5" xfId="27482" xr:uid="{00000000-0005-0000-0000-000081950000}"/>
    <cellStyle name="Total 4 2 2 4 5 6" xfId="24344" xr:uid="{00000000-0005-0000-0000-000082950000}"/>
    <cellStyle name="Total 4 2 2 4 5 7" xfId="26807" xr:uid="{00000000-0005-0000-0000-000083950000}"/>
    <cellStyle name="Total 4 2 2 4 5 8" xfId="22533" xr:uid="{00000000-0005-0000-0000-000084950000}"/>
    <cellStyle name="Total 4 2 2 4 5 9" xfId="31223" xr:uid="{00000000-0005-0000-0000-000085950000}"/>
    <cellStyle name="Total 4 2 2 4 6" xfId="4949" xr:uid="{00000000-0005-0000-0000-000086950000}"/>
    <cellStyle name="Total 4 2 2 4 6 2" xfId="8715" xr:uid="{00000000-0005-0000-0000-000087950000}"/>
    <cellStyle name="Total 4 2 2 4 6 3" xfId="14103" xr:uid="{00000000-0005-0000-0000-000088950000}"/>
    <cellStyle name="Total 4 2 2 4 6 4" xfId="21101" xr:uid="{00000000-0005-0000-0000-000089950000}"/>
    <cellStyle name="Total 4 2 2 4 6 5" xfId="15487" xr:uid="{00000000-0005-0000-0000-00008A950000}"/>
    <cellStyle name="Total 4 2 2 4 6 6" xfId="22888" xr:uid="{00000000-0005-0000-0000-00008B950000}"/>
    <cellStyle name="Total 4 2 2 4 6 7" xfId="31995" xr:uid="{00000000-0005-0000-0000-00008C950000}"/>
    <cellStyle name="Total 4 2 2 4 6 8" xfId="35673" xr:uid="{00000000-0005-0000-0000-00008D950000}"/>
    <cellStyle name="Total 4 2 2 4 6 9" xfId="38584" xr:uid="{00000000-0005-0000-0000-00008E950000}"/>
    <cellStyle name="Total 4 2 2 4 7" xfId="8710" xr:uid="{00000000-0005-0000-0000-00008F950000}"/>
    <cellStyle name="Total 4 2 2 4 8" xfId="11483" xr:uid="{00000000-0005-0000-0000-000090950000}"/>
    <cellStyle name="Total 4 2 2 4 9" xfId="18486" xr:uid="{00000000-0005-0000-0000-000091950000}"/>
    <cellStyle name="Total 4 2 2 5" xfId="1812" xr:uid="{00000000-0005-0000-0000-000092950000}"/>
    <cellStyle name="Total 4 2 2 5 10" xfId="28596" xr:uid="{00000000-0005-0000-0000-000093950000}"/>
    <cellStyle name="Total 4 2 2 5 11" xfId="22897" xr:uid="{00000000-0005-0000-0000-000094950000}"/>
    <cellStyle name="Total 4 2 2 5 12" xfId="30926" xr:uid="{00000000-0005-0000-0000-000095950000}"/>
    <cellStyle name="Total 4 2 2 5 13" xfId="34850" xr:uid="{00000000-0005-0000-0000-000096950000}"/>
    <cellStyle name="Total 4 2 2 5 14" xfId="38349" xr:uid="{00000000-0005-0000-0000-000097950000}"/>
    <cellStyle name="Total 4 2 2 5 2" xfId="2556" xr:uid="{00000000-0005-0000-0000-000098950000}"/>
    <cellStyle name="Total 4 2 2 5 2 2" xfId="8717" xr:uid="{00000000-0005-0000-0000-000099950000}"/>
    <cellStyle name="Total 4 2 2 5 2 3" xfId="11710" xr:uid="{00000000-0005-0000-0000-00009A950000}"/>
    <cellStyle name="Total 4 2 2 5 2 4" xfId="18713" xr:uid="{00000000-0005-0000-0000-00009B950000}"/>
    <cellStyle name="Total 4 2 2 5 2 5" xfId="9254" xr:uid="{00000000-0005-0000-0000-00009C950000}"/>
    <cellStyle name="Total 4 2 2 5 2 6" xfId="19475" xr:uid="{00000000-0005-0000-0000-00009D950000}"/>
    <cellStyle name="Total 4 2 2 5 2 7" xfId="24428" xr:uid="{00000000-0005-0000-0000-00009E950000}"/>
    <cellStyle name="Total 4 2 2 5 2 8" xfId="31505" xr:uid="{00000000-0005-0000-0000-00009F950000}"/>
    <cellStyle name="Total 4 2 2 5 2 9" xfId="35215" xr:uid="{00000000-0005-0000-0000-0000A0950000}"/>
    <cellStyle name="Total 4 2 2 5 3" xfId="3730" xr:uid="{00000000-0005-0000-0000-0000A1950000}"/>
    <cellStyle name="Total 4 2 2 5 3 2" xfId="8718" xr:uid="{00000000-0005-0000-0000-0000A2950000}"/>
    <cellStyle name="Total 4 2 2 5 3 3" xfId="12884" xr:uid="{00000000-0005-0000-0000-0000A3950000}"/>
    <cellStyle name="Total 4 2 2 5 3 4" xfId="19883" xr:uid="{00000000-0005-0000-0000-0000A4950000}"/>
    <cellStyle name="Total 4 2 2 5 3 5" xfId="25418" xr:uid="{00000000-0005-0000-0000-0000A5950000}"/>
    <cellStyle name="Total 4 2 2 5 3 6" xfId="17106" xr:uid="{00000000-0005-0000-0000-0000A6950000}"/>
    <cellStyle name="Total 4 2 2 5 3 7" xfId="17860" xr:uid="{00000000-0005-0000-0000-0000A7950000}"/>
    <cellStyle name="Total 4 2 2 5 3 8" xfId="33546" xr:uid="{00000000-0005-0000-0000-0000A8950000}"/>
    <cellStyle name="Total 4 2 2 5 3 9" xfId="37214" xr:uid="{00000000-0005-0000-0000-0000A9950000}"/>
    <cellStyle name="Total 4 2 2 5 4" xfId="4234" xr:uid="{00000000-0005-0000-0000-0000AA950000}"/>
    <cellStyle name="Total 4 2 2 5 4 2" xfId="8719" xr:uid="{00000000-0005-0000-0000-0000AB950000}"/>
    <cellStyle name="Total 4 2 2 5 4 3" xfId="13388" xr:uid="{00000000-0005-0000-0000-0000AC950000}"/>
    <cellStyle name="Total 4 2 2 5 4 4" xfId="20386" xr:uid="{00000000-0005-0000-0000-0000AD950000}"/>
    <cellStyle name="Total 4 2 2 5 4 5" xfId="27715" xr:uid="{00000000-0005-0000-0000-0000AE950000}"/>
    <cellStyle name="Total 4 2 2 5 4 6" xfId="24508" xr:uid="{00000000-0005-0000-0000-0000AF950000}"/>
    <cellStyle name="Total 4 2 2 5 4 7" xfId="29362" xr:uid="{00000000-0005-0000-0000-0000B0950000}"/>
    <cellStyle name="Total 4 2 2 5 4 8" xfId="21280" xr:uid="{00000000-0005-0000-0000-0000B1950000}"/>
    <cellStyle name="Total 4 2 2 5 4 9" xfId="29584" xr:uid="{00000000-0005-0000-0000-0000B2950000}"/>
    <cellStyle name="Total 4 2 2 5 5" xfId="2959" xr:uid="{00000000-0005-0000-0000-0000B3950000}"/>
    <cellStyle name="Total 4 2 2 5 5 2" xfId="8720" xr:uid="{00000000-0005-0000-0000-0000B4950000}"/>
    <cellStyle name="Total 4 2 2 5 5 3" xfId="12113" xr:uid="{00000000-0005-0000-0000-0000B5950000}"/>
    <cellStyle name="Total 4 2 2 5 5 4" xfId="19116" xr:uid="{00000000-0005-0000-0000-0000B6950000}"/>
    <cellStyle name="Total 4 2 2 5 5 5" xfId="19782" xr:uid="{00000000-0005-0000-0000-0000B7950000}"/>
    <cellStyle name="Total 4 2 2 5 5 6" xfId="23085" xr:uid="{00000000-0005-0000-0000-0000B8950000}"/>
    <cellStyle name="Total 4 2 2 5 5 7" xfId="29839" xr:uid="{00000000-0005-0000-0000-0000B9950000}"/>
    <cellStyle name="Total 4 2 2 5 5 8" xfId="33824" xr:uid="{00000000-0005-0000-0000-0000BA950000}"/>
    <cellStyle name="Total 4 2 2 5 5 9" xfId="37386" xr:uid="{00000000-0005-0000-0000-0000BB950000}"/>
    <cellStyle name="Total 4 2 2 5 6" xfId="2913" xr:uid="{00000000-0005-0000-0000-0000BC950000}"/>
    <cellStyle name="Total 4 2 2 5 6 2" xfId="8721" xr:uid="{00000000-0005-0000-0000-0000BD950000}"/>
    <cellStyle name="Total 4 2 2 5 6 3" xfId="12067" xr:uid="{00000000-0005-0000-0000-0000BE950000}"/>
    <cellStyle name="Total 4 2 2 5 6 4" xfId="19070" xr:uid="{00000000-0005-0000-0000-0000BF950000}"/>
    <cellStyle name="Total 4 2 2 5 6 5" xfId="17743" xr:uid="{00000000-0005-0000-0000-0000C0950000}"/>
    <cellStyle name="Total 4 2 2 5 6 6" xfId="28221" xr:uid="{00000000-0005-0000-0000-0000C1950000}"/>
    <cellStyle name="Total 4 2 2 5 6 7" xfId="28906" xr:uid="{00000000-0005-0000-0000-0000C2950000}"/>
    <cellStyle name="Total 4 2 2 5 6 8" xfId="33853" xr:uid="{00000000-0005-0000-0000-0000C3950000}"/>
    <cellStyle name="Total 4 2 2 5 6 9" xfId="37415" xr:uid="{00000000-0005-0000-0000-0000C4950000}"/>
    <cellStyle name="Total 4 2 2 5 7" xfId="8716" xr:uid="{00000000-0005-0000-0000-0000C5950000}"/>
    <cellStyle name="Total 4 2 2 5 8" xfId="10966" xr:uid="{00000000-0005-0000-0000-0000C6950000}"/>
    <cellStyle name="Total 4 2 2 5 9" xfId="15548" xr:uid="{00000000-0005-0000-0000-0000C7950000}"/>
    <cellStyle name="Total 4 2 2 6" xfId="1665" xr:uid="{00000000-0005-0000-0000-0000C8950000}"/>
    <cellStyle name="Total 4 2 2 6 10" xfId="24585" xr:uid="{00000000-0005-0000-0000-0000C9950000}"/>
    <cellStyle name="Total 4 2 2 6 11" xfId="25734" xr:uid="{00000000-0005-0000-0000-0000CA950000}"/>
    <cellStyle name="Total 4 2 2 6 12" xfId="34915" xr:uid="{00000000-0005-0000-0000-0000CB950000}"/>
    <cellStyle name="Total 4 2 2 6 13" xfId="38378" xr:uid="{00000000-0005-0000-0000-0000CC950000}"/>
    <cellStyle name="Total 4 2 2 6 2" xfId="3593" xr:uid="{00000000-0005-0000-0000-0000CD950000}"/>
    <cellStyle name="Total 4 2 2 6 2 2" xfId="8723" xr:uid="{00000000-0005-0000-0000-0000CE950000}"/>
    <cellStyle name="Total 4 2 2 6 2 3" xfId="12747" xr:uid="{00000000-0005-0000-0000-0000CF950000}"/>
    <cellStyle name="Total 4 2 2 6 2 4" xfId="19748" xr:uid="{00000000-0005-0000-0000-0000D0950000}"/>
    <cellStyle name="Total 4 2 2 6 2 5" xfId="17112" xr:uid="{00000000-0005-0000-0000-0000D1950000}"/>
    <cellStyle name="Total 4 2 2 6 2 6" xfId="23208" xr:uid="{00000000-0005-0000-0000-0000D2950000}"/>
    <cellStyle name="Total 4 2 2 6 2 7" xfId="29587" xr:uid="{00000000-0005-0000-0000-0000D3950000}"/>
    <cellStyle name="Total 4 2 2 6 2 8" xfId="33587" xr:uid="{00000000-0005-0000-0000-0000D4950000}"/>
    <cellStyle name="Total 4 2 2 6 2 9" xfId="37255" xr:uid="{00000000-0005-0000-0000-0000D5950000}"/>
    <cellStyle name="Total 4 2 2 6 3" xfId="4142" xr:uid="{00000000-0005-0000-0000-0000D6950000}"/>
    <cellStyle name="Total 4 2 2 6 3 2" xfId="8724" xr:uid="{00000000-0005-0000-0000-0000D7950000}"/>
    <cellStyle name="Total 4 2 2 6 3 3" xfId="13296" xr:uid="{00000000-0005-0000-0000-0000D8950000}"/>
    <cellStyle name="Total 4 2 2 6 3 4" xfId="20294" xr:uid="{00000000-0005-0000-0000-0000D9950000}"/>
    <cellStyle name="Total 4 2 2 6 3 5" xfId="27761" xr:uid="{00000000-0005-0000-0000-0000DA950000}"/>
    <cellStyle name="Total 4 2 2 6 3 6" xfId="26662" xr:uid="{00000000-0005-0000-0000-0000DB950000}"/>
    <cellStyle name="Total 4 2 2 6 3 7" xfId="18230" xr:uid="{00000000-0005-0000-0000-0000DC950000}"/>
    <cellStyle name="Total 4 2 2 6 3 8" xfId="33398" xr:uid="{00000000-0005-0000-0000-0000DD950000}"/>
    <cellStyle name="Total 4 2 2 6 3 9" xfId="37073" xr:uid="{00000000-0005-0000-0000-0000DE950000}"/>
    <cellStyle name="Total 4 2 2 6 4" xfId="3828" xr:uid="{00000000-0005-0000-0000-0000DF950000}"/>
    <cellStyle name="Total 4 2 2 6 4 2" xfId="8725" xr:uid="{00000000-0005-0000-0000-0000E0950000}"/>
    <cellStyle name="Total 4 2 2 6 4 3" xfId="12982" xr:uid="{00000000-0005-0000-0000-0000E1950000}"/>
    <cellStyle name="Total 4 2 2 6 4 4" xfId="19981" xr:uid="{00000000-0005-0000-0000-0000E2950000}"/>
    <cellStyle name="Total 4 2 2 6 4 5" xfId="27916" xr:uid="{00000000-0005-0000-0000-0000E3950000}"/>
    <cellStyle name="Total 4 2 2 6 4 6" xfId="17019" xr:uid="{00000000-0005-0000-0000-0000E4950000}"/>
    <cellStyle name="Total 4 2 2 6 4 7" xfId="25469" xr:uid="{00000000-0005-0000-0000-0000E5950000}"/>
    <cellStyle name="Total 4 2 2 6 4 8" xfId="31655" xr:uid="{00000000-0005-0000-0000-0000E6950000}"/>
    <cellStyle name="Total 4 2 2 6 4 9" xfId="35329" xr:uid="{00000000-0005-0000-0000-0000E7950000}"/>
    <cellStyle name="Total 4 2 2 6 5" xfId="3014" xr:uid="{00000000-0005-0000-0000-0000E8950000}"/>
    <cellStyle name="Total 4 2 2 6 5 2" xfId="8726" xr:uid="{00000000-0005-0000-0000-0000E9950000}"/>
    <cellStyle name="Total 4 2 2 6 5 3" xfId="12168" xr:uid="{00000000-0005-0000-0000-0000EA950000}"/>
    <cellStyle name="Total 4 2 2 6 5 4" xfId="19171" xr:uid="{00000000-0005-0000-0000-0000EB950000}"/>
    <cellStyle name="Total 4 2 2 6 5 5" xfId="25166" xr:uid="{00000000-0005-0000-0000-0000EC950000}"/>
    <cellStyle name="Total 4 2 2 6 5 6" xfId="28779" xr:uid="{00000000-0005-0000-0000-0000ED950000}"/>
    <cellStyle name="Total 4 2 2 6 5 7" xfId="29828" xr:uid="{00000000-0005-0000-0000-0000EE950000}"/>
    <cellStyle name="Total 4 2 2 6 5 8" xfId="25642" xr:uid="{00000000-0005-0000-0000-0000EF950000}"/>
    <cellStyle name="Total 4 2 2 6 5 9" xfId="31591" xr:uid="{00000000-0005-0000-0000-0000F0950000}"/>
    <cellStyle name="Total 4 2 2 6 6" xfId="8722" xr:uid="{00000000-0005-0000-0000-0000F1950000}"/>
    <cellStyle name="Total 4 2 2 6 7" xfId="10819" xr:uid="{00000000-0005-0000-0000-0000F2950000}"/>
    <cellStyle name="Total 4 2 2 6 8" xfId="9750" xr:uid="{00000000-0005-0000-0000-0000F3950000}"/>
    <cellStyle name="Total 4 2 2 6 9" xfId="24479" xr:uid="{00000000-0005-0000-0000-0000F4950000}"/>
    <cellStyle name="Total 4 2 2 7" xfId="2493" xr:uid="{00000000-0005-0000-0000-0000F5950000}"/>
    <cellStyle name="Total 4 2 2 7 2" xfId="8727" xr:uid="{00000000-0005-0000-0000-0000F6950000}"/>
    <cellStyle name="Total 4 2 2 7 3" xfId="11647" xr:uid="{00000000-0005-0000-0000-0000F7950000}"/>
    <cellStyle name="Total 4 2 2 7 4" xfId="18650" xr:uid="{00000000-0005-0000-0000-0000F8950000}"/>
    <cellStyle name="Total 4 2 2 7 5" xfId="18221" xr:uid="{00000000-0005-0000-0000-0000F9950000}"/>
    <cellStyle name="Total 4 2 2 7 6" xfId="26216" xr:uid="{00000000-0005-0000-0000-0000FA950000}"/>
    <cellStyle name="Total 4 2 2 7 7" xfId="17632" xr:uid="{00000000-0005-0000-0000-0000FB950000}"/>
    <cellStyle name="Total 4 2 2 7 8" xfId="34058" xr:uid="{00000000-0005-0000-0000-0000FC950000}"/>
    <cellStyle name="Total 4 2 2 7 9" xfId="37620" xr:uid="{00000000-0005-0000-0000-0000FD950000}"/>
    <cellStyle name="Total 4 2 2 8" xfId="3157" xr:uid="{00000000-0005-0000-0000-0000FE950000}"/>
    <cellStyle name="Total 4 2 2 8 2" xfId="8728" xr:uid="{00000000-0005-0000-0000-0000FF950000}"/>
    <cellStyle name="Total 4 2 2 8 3" xfId="12311" xr:uid="{00000000-0005-0000-0000-000000960000}"/>
    <cellStyle name="Total 4 2 2 8 4" xfId="19314" xr:uid="{00000000-0005-0000-0000-000001960000}"/>
    <cellStyle name="Total 4 2 2 8 5" xfId="24714" xr:uid="{00000000-0005-0000-0000-000002960000}"/>
    <cellStyle name="Total 4 2 2 8 6" xfId="26436" xr:uid="{00000000-0005-0000-0000-000003960000}"/>
    <cellStyle name="Total 4 2 2 8 7" xfId="29762" xr:uid="{00000000-0005-0000-0000-000004960000}"/>
    <cellStyle name="Total 4 2 2 8 8" xfId="33739" xr:uid="{00000000-0005-0000-0000-000005960000}"/>
    <cellStyle name="Total 4 2 2 8 9" xfId="37301" xr:uid="{00000000-0005-0000-0000-000006960000}"/>
    <cellStyle name="Total 4 2 2 9" xfId="2984" xr:uid="{00000000-0005-0000-0000-000007960000}"/>
    <cellStyle name="Total 4 2 2 9 2" xfId="8729" xr:uid="{00000000-0005-0000-0000-000008960000}"/>
    <cellStyle name="Total 4 2 2 9 3" xfId="12138" xr:uid="{00000000-0005-0000-0000-000009960000}"/>
    <cellStyle name="Total 4 2 2 9 4" xfId="19141" xr:uid="{00000000-0005-0000-0000-00000A960000}"/>
    <cellStyle name="Total 4 2 2 9 5" xfId="24678" xr:uid="{00000000-0005-0000-0000-00000B960000}"/>
    <cellStyle name="Total 4 2 2 9 6" xfId="28085" xr:uid="{00000000-0005-0000-0000-00000C960000}"/>
    <cellStyle name="Total 4 2 2 9 7" xfId="29843" xr:uid="{00000000-0005-0000-0000-00000D960000}"/>
    <cellStyle name="Total 4 2 2 9 8" xfId="33819" xr:uid="{00000000-0005-0000-0000-00000E960000}"/>
    <cellStyle name="Total 4 2 2 9 9" xfId="37381" xr:uid="{00000000-0005-0000-0000-00000F960000}"/>
    <cellStyle name="Total 4 2 20" xfId="38420" xr:uid="{00000000-0005-0000-0000-000010960000}"/>
    <cellStyle name="Total 4 2 3" xfId="2312" xr:uid="{00000000-0005-0000-0000-000011960000}"/>
    <cellStyle name="Total 4 2 3 10" xfId="21328" xr:uid="{00000000-0005-0000-0000-000012960000}"/>
    <cellStyle name="Total 4 2 3 11" xfId="26130" xr:uid="{00000000-0005-0000-0000-000013960000}"/>
    <cellStyle name="Total 4 2 3 12" xfId="19641" xr:uid="{00000000-0005-0000-0000-000014960000}"/>
    <cellStyle name="Total 4 2 3 13" xfId="34150" xr:uid="{00000000-0005-0000-0000-000015960000}"/>
    <cellStyle name="Total 4 2 3 14" xfId="37712" xr:uid="{00000000-0005-0000-0000-000016960000}"/>
    <cellStyle name="Total 4 2 3 2" xfId="2712" xr:uid="{00000000-0005-0000-0000-000017960000}"/>
    <cellStyle name="Total 4 2 3 2 2" xfId="8731" xr:uid="{00000000-0005-0000-0000-000018960000}"/>
    <cellStyle name="Total 4 2 3 2 3" xfId="11866" xr:uid="{00000000-0005-0000-0000-000019960000}"/>
    <cellStyle name="Total 4 2 3 2 4" xfId="18869" xr:uid="{00000000-0005-0000-0000-00001A960000}"/>
    <cellStyle name="Total 4 2 3 2 5" xfId="24632" xr:uid="{00000000-0005-0000-0000-00001B960000}"/>
    <cellStyle name="Total 4 2 3 2 6" xfId="26315" xr:uid="{00000000-0005-0000-0000-00001C960000}"/>
    <cellStyle name="Total 4 2 3 2 7" xfId="29977" xr:uid="{00000000-0005-0000-0000-00001D960000}"/>
    <cellStyle name="Total 4 2 3 2 8" xfId="31526" xr:uid="{00000000-0005-0000-0000-00001E960000}"/>
    <cellStyle name="Total 4 2 3 2 9" xfId="35236" xr:uid="{00000000-0005-0000-0000-00001F960000}"/>
    <cellStyle name="Total 4 2 3 3" xfId="3994" xr:uid="{00000000-0005-0000-0000-000020960000}"/>
    <cellStyle name="Total 4 2 3 3 2" xfId="8732" xr:uid="{00000000-0005-0000-0000-000021960000}"/>
    <cellStyle name="Total 4 2 3 3 3" xfId="13148" xr:uid="{00000000-0005-0000-0000-000022960000}"/>
    <cellStyle name="Total 4 2 3 3 4" xfId="20146" xr:uid="{00000000-0005-0000-0000-000023960000}"/>
    <cellStyle name="Total 4 2 3 3 5" xfId="17133" xr:uid="{00000000-0005-0000-0000-000024960000}"/>
    <cellStyle name="Total 4 2 3 3 6" xfId="19458" xr:uid="{00000000-0005-0000-0000-000025960000}"/>
    <cellStyle name="Total 4 2 3 3 7" xfId="29382" xr:uid="{00000000-0005-0000-0000-000026960000}"/>
    <cellStyle name="Total 4 2 3 3 8" xfId="31841" xr:uid="{00000000-0005-0000-0000-000027960000}"/>
    <cellStyle name="Total 4 2 3 3 9" xfId="35495" xr:uid="{00000000-0005-0000-0000-000028960000}"/>
    <cellStyle name="Total 4 2 3 4" xfId="4432" xr:uid="{00000000-0005-0000-0000-000029960000}"/>
    <cellStyle name="Total 4 2 3 4 2" xfId="8733" xr:uid="{00000000-0005-0000-0000-00002A960000}"/>
    <cellStyle name="Total 4 2 3 4 3" xfId="13586" xr:uid="{00000000-0005-0000-0000-00002B960000}"/>
    <cellStyle name="Total 4 2 3 4 4" xfId="20584" xr:uid="{00000000-0005-0000-0000-00002C960000}"/>
    <cellStyle name="Total 4 2 3 4 5" xfId="27616" xr:uid="{00000000-0005-0000-0000-00002D960000}"/>
    <cellStyle name="Total 4 2 3 4 6" xfId="18008" xr:uid="{00000000-0005-0000-0000-00002E960000}"/>
    <cellStyle name="Total 4 2 3 4 7" xfId="31893" xr:uid="{00000000-0005-0000-0000-00002F960000}"/>
    <cellStyle name="Total 4 2 3 4 8" xfId="21386" xr:uid="{00000000-0005-0000-0000-000030960000}"/>
    <cellStyle name="Total 4 2 3 4 9" xfId="30237" xr:uid="{00000000-0005-0000-0000-000031960000}"/>
    <cellStyle name="Total 4 2 3 5" xfId="4686" xr:uid="{00000000-0005-0000-0000-000032960000}"/>
    <cellStyle name="Total 4 2 3 5 2" xfId="8734" xr:uid="{00000000-0005-0000-0000-000033960000}"/>
    <cellStyle name="Total 4 2 3 5 3" xfId="13840" xr:uid="{00000000-0005-0000-0000-000034960000}"/>
    <cellStyle name="Total 4 2 3 5 4" xfId="20838" xr:uid="{00000000-0005-0000-0000-000035960000}"/>
    <cellStyle name="Total 4 2 3 5 5" xfId="24252" xr:uid="{00000000-0005-0000-0000-000036960000}"/>
    <cellStyle name="Total 4 2 3 5 6" xfId="17088" xr:uid="{00000000-0005-0000-0000-000037960000}"/>
    <cellStyle name="Total 4 2 3 5 7" xfId="24336" xr:uid="{00000000-0005-0000-0000-000038960000}"/>
    <cellStyle name="Total 4 2 3 5 8" xfId="32181" xr:uid="{00000000-0005-0000-0000-000039960000}"/>
    <cellStyle name="Total 4 2 3 5 9" xfId="35856" xr:uid="{00000000-0005-0000-0000-00003A960000}"/>
    <cellStyle name="Total 4 2 3 6" xfId="4932" xr:uid="{00000000-0005-0000-0000-00003B960000}"/>
    <cellStyle name="Total 4 2 3 6 2" xfId="8735" xr:uid="{00000000-0005-0000-0000-00003C960000}"/>
    <cellStyle name="Total 4 2 3 6 3" xfId="14086" xr:uid="{00000000-0005-0000-0000-00003D960000}"/>
    <cellStyle name="Total 4 2 3 6 4" xfId="21084" xr:uid="{00000000-0005-0000-0000-00003E960000}"/>
    <cellStyle name="Total 4 2 3 6 5" xfId="24268" xr:uid="{00000000-0005-0000-0000-00003F960000}"/>
    <cellStyle name="Total 4 2 3 6 6" xfId="28871" xr:uid="{00000000-0005-0000-0000-000040960000}"/>
    <cellStyle name="Total 4 2 3 6 7" xfId="31978" xr:uid="{00000000-0005-0000-0000-000041960000}"/>
    <cellStyle name="Total 4 2 3 6 8" xfId="35656" xr:uid="{00000000-0005-0000-0000-000042960000}"/>
    <cellStyle name="Total 4 2 3 6 9" xfId="38567" xr:uid="{00000000-0005-0000-0000-000043960000}"/>
    <cellStyle name="Total 4 2 3 7" xfId="8730" xr:uid="{00000000-0005-0000-0000-000044960000}"/>
    <cellStyle name="Total 4 2 3 8" xfId="11466" xr:uid="{00000000-0005-0000-0000-000045960000}"/>
    <cellStyle name="Total 4 2 3 9" xfId="18469" xr:uid="{00000000-0005-0000-0000-000046960000}"/>
    <cellStyle name="Total 4 2 4" xfId="2049" xr:uid="{00000000-0005-0000-0000-000047960000}"/>
    <cellStyle name="Total 4 2 4 10" xfId="28477" xr:uid="{00000000-0005-0000-0000-000048960000}"/>
    <cellStyle name="Total 4 2 4 11" xfId="29103" xr:uid="{00000000-0005-0000-0000-000049960000}"/>
    <cellStyle name="Total 4 2 4 12" xfId="29021" xr:uid="{00000000-0005-0000-0000-00004A960000}"/>
    <cellStyle name="Total 4 2 4 13" xfId="29609" xr:uid="{00000000-0005-0000-0000-00004B960000}"/>
    <cellStyle name="Total 4 2 4 14" xfId="28991" xr:uid="{00000000-0005-0000-0000-00004C960000}"/>
    <cellStyle name="Total 4 2 4 2" xfId="2582" xr:uid="{00000000-0005-0000-0000-00004D960000}"/>
    <cellStyle name="Total 4 2 4 2 2" xfId="8737" xr:uid="{00000000-0005-0000-0000-00004E960000}"/>
    <cellStyle name="Total 4 2 4 2 3" xfId="11736" xr:uid="{00000000-0005-0000-0000-00004F960000}"/>
    <cellStyle name="Total 4 2 4 2 4" xfId="18739" xr:uid="{00000000-0005-0000-0000-000050960000}"/>
    <cellStyle name="Total 4 2 4 2 5" xfId="19630" xr:uid="{00000000-0005-0000-0000-000051960000}"/>
    <cellStyle name="Total 4 2 4 2 6" xfId="21356" xr:uid="{00000000-0005-0000-0000-000052960000}"/>
    <cellStyle name="Total 4 2 4 2 7" xfId="17981" xr:uid="{00000000-0005-0000-0000-000053960000}"/>
    <cellStyle name="Total 4 2 4 2 8" xfId="34018" xr:uid="{00000000-0005-0000-0000-000054960000}"/>
    <cellStyle name="Total 4 2 4 2 9" xfId="37580" xr:uid="{00000000-0005-0000-0000-000055960000}"/>
    <cellStyle name="Total 4 2 4 3" xfId="3818" xr:uid="{00000000-0005-0000-0000-000056960000}"/>
    <cellStyle name="Total 4 2 4 3 2" xfId="8738" xr:uid="{00000000-0005-0000-0000-000057960000}"/>
    <cellStyle name="Total 4 2 4 3 3" xfId="12972" xr:uid="{00000000-0005-0000-0000-000058960000}"/>
    <cellStyle name="Total 4 2 4 3 4" xfId="19971" xr:uid="{00000000-0005-0000-0000-000059960000}"/>
    <cellStyle name="Total 4 2 4 3 5" xfId="27921" xr:uid="{00000000-0005-0000-0000-00005A960000}"/>
    <cellStyle name="Total 4 2 4 3 6" xfId="28817" xr:uid="{00000000-0005-0000-0000-00005B960000}"/>
    <cellStyle name="Total 4 2 4 3 7" xfId="26014" xr:uid="{00000000-0005-0000-0000-00005C960000}"/>
    <cellStyle name="Total 4 2 4 3 8" xfId="33504" xr:uid="{00000000-0005-0000-0000-00005D960000}"/>
    <cellStyle name="Total 4 2 4 3 9" xfId="37172" xr:uid="{00000000-0005-0000-0000-00005E960000}"/>
    <cellStyle name="Total 4 2 4 4" xfId="4291" xr:uid="{00000000-0005-0000-0000-00005F960000}"/>
    <cellStyle name="Total 4 2 4 4 2" xfId="8739" xr:uid="{00000000-0005-0000-0000-000060960000}"/>
    <cellStyle name="Total 4 2 4 4 3" xfId="13445" xr:uid="{00000000-0005-0000-0000-000061960000}"/>
    <cellStyle name="Total 4 2 4 4 4" xfId="20443" xr:uid="{00000000-0005-0000-0000-000062960000}"/>
    <cellStyle name="Total 4 2 4 4 5" xfId="25409" xr:uid="{00000000-0005-0000-0000-000063960000}"/>
    <cellStyle name="Total 4 2 4 4 6" xfId="19560" xr:uid="{00000000-0005-0000-0000-000064960000}"/>
    <cellStyle name="Total 4 2 4 4 7" xfId="24130" xr:uid="{00000000-0005-0000-0000-000065960000}"/>
    <cellStyle name="Total 4 2 4 4 8" xfId="31714" xr:uid="{00000000-0005-0000-0000-000066960000}"/>
    <cellStyle name="Total 4 2 4 4 9" xfId="35394" xr:uid="{00000000-0005-0000-0000-000067960000}"/>
    <cellStyle name="Total 4 2 4 5" xfId="4564" xr:uid="{00000000-0005-0000-0000-000068960000}"/>
    <cellStyle name="Total 4 2 4 5 2" xfId="8740" xr:uid="{00000000-0005-0000-0000-000069960000}"/>
    <cellStyle name="Total 4 2 4 5 3" xfId="13718" xr:uid="{00000000-0005-0000-0000-00006A960000}"/>
    <cellStyle name="Total 4 2 4 5 4" xfId="20716" xr:uid="{00000000-0005-0000-0000-00006B960000}"/>
    <cellStyle name="Total 4 2 4 5 5" xfId="24763" xr:uid="{00000000-0005-0000-0000-00006C960000}"/>
    <cellStyle name="Total 4 2 4 5 6" xfId="10079" xr:uid="{00000000-0005-0000-0000-00006D960000}"/>
    <cellStyle name="Total 4 2 4 5 7" xfId="15482" xr:uid="{00000000-0005-0000-0000-00006E960000}"/>
    <cellStyle name="Total 4 2 4 5 8" xfId="29719" xr:uid="{00000000-0005-0000-0000-00006F960000}"/>
    <cellStyle name="Total 4 2 4 5 9" xfId="33697" xr:uid="{00000000-0005-0000-0000-000070960000}"/>
    <cellStyle name="Total 4 2 4 6" xfId="4814" xr:uid="{00000000-0005-0000-0000-000071960000}"/>
    <cellStyle name="Total 4 2 4 6 2" xfId="8741" xr:uid="{00000000-0005-0000-0000-000072960000}"/>
    <cellStyle name="Total 4 2 4 6 3" xfId="13968" xr:uid="{00000000-0005-0000-0000-000073960000}"/>
    <cellStyle name="Total 4 2 4 6 4" xfId="20966" xr:uid="{00000000-0005-0000-0000-000074960000}"/>
    <cellStyle name="Total 4 2 4 6 5" xfId="27432" xr:uid="{00000000-0005-0000-0000-000075960000}"/>
    <cellStyle name="Total 4 2 4 6 6" xfId="24340" xr:uid="{00000000-0005-0000-0000-000076960000}"/>
    <cellStyle name="Total 4 2 4 6 7" xfId="25868" xr:uid="{00000000-0005-0000-0000-000077960000}"/>
    <cellStyle name="Total 4 2 4 6 8" xfId="32121" xr:uid="{00000000-0005-0000-0000-000078960000}"/>
    <cellStyle name="Total 4 2 4 6 9" xfId="35796" xr:uid="{00000000-0005-0000-0000-000079960000}"/>
    <cellStyle name="Total 4 2 4 7" xfId="8736" xr:uid="{00000000-0005-0000-0000-00007A960000}"/>
    <cellStyle name="Total 4 2 4 8" xfId="11203" xr:uid="{00000000-0005-0000-0000-00007B960000}"/>
    <cellStyle name="Total 4 2 4 9" xfId="9485" xr:uid="{00000000-0005-0000-0000-00007C960000}"/>
    <cellStyle name="Total 4 2 5" xfId="2301" xr:uid="{00000000-0005-0000-0000-00007D960000}"/>
    <cellStyle name="Total 4 2 5 10" xfId="24609" xr:uid="{00000000-0005-0000-0000-00007E960000}"/>
    <cellStyle name="Total 4 2 5 11" xfId="25327" xr:uid="{00000000-0005-0000-0000-00007F960000}"/>
    <cellStyle name="Total 4 2 5 12" xfId="30179" xr:uid="{00000000-0005-0000-0000-000080960000}"/>
    <cellStyle name="Total 4 2 5 13" xfId="31070" xr:uid="{00000000-0005-0000-0000-000081960000}"/>
    <cellStyle name="Total 4 2 5 14" xfId="31335" xr:uid="{00000000-0005-0000-0000-000082960000}"/>
    <cellStyle name="Total 4 2 5 2" xfId="2701" xr:uid="{00000000-0005-0000-0000-000083960000}"/>
    <cellStyle name="Total 4 2 5 2 2" xfId="8743" xr:uid="{00000000-0005-0000-0000-000084960000}"/>
    <cellStyle name="Total 4 2 5 2 3" xfId="11855" xr:uid="{00000000-0005-0000-0000-000085960000}"/>
    <cellStyle name="Total 4 2 5 2 4" xfId="18858" xr:uid="{00000000-0005-0000-0000-000086960000}"/>
    <cellStyle name="Total 4 2 5 2 5" xfId="24623" xr:uid="{00000000-0005-0000-0000-000087960000}"/>
    <cellStyle name="Total 4 2 5 2 6" xfId="26307" xr:uid="{00000000-0005-0000-0000-000088960000}"/>
    <cellStyle name="Total 4 2 5 2 7" xfId="29982" xr:uid="{00000000-0005-0000-0000-000089960000}"/>
    <cellStyle name="Total 4 2 5 2 8" xfId="33959" xr:uid="{00000000-0005-0000-0000-00008A960000}"/>
    <cellStyle name="Total 4 2 5 2 9" xfId="37521" xr:uid="{00000000-0005-0000-0000-00008B960000}"/>
    <cellStyle name="Total 4 2 5 3" xfId="3983" xr:uid="{00000000-0005-0000-0000-00008C960000}"/>
    <cellStyle name="Total 4 2 5 3 2" xfId="8744" xr:uid="{00000000-0005-0000-0000-00008D960000}"/>
    <cellStyle name="Total 4 2 5 3 3" xfId="13137" xr:uid="{00000000-0005-0000-0000-00008E960000}"/>
    <cellStyle name="Total 4 2 5 3 4" xfId="20135" xr:uid="{00000000-0005-0000-0000-00008F960000}"/>
    <cellStyle name="Total 4 2 5 3 5" xfId="23257" xr:uid="{00000000-0005-0000-0000-000090960000}"/>
    <cellStyle name="Total 4 2 5 3 6" xfId="17466" xr:uid="{00000000-0005-0000-0000-000091960000}"/>
    <cellStyle name="Total 4 2 5 3 7" xfId="22862" xr:uid="{00000000-0005-0000-0000-000092960000}"/>
    <cellStyle name="Total 4 2 5 3 8" xfId="19456" xr:uid="{00000000-0005-0000-0000-000093960000}"/>
    <cellStyle name="Total 4 2 5 3 9" xfId="31258" xr:uid="{00000000-0005-0000-0000-000094960000}"/>
    <cellStyle name="Total 4 2 5 4" xfId="4421" xr:uid="{00000000-0005-0000-0000-000095960000}"/>
    <cellStyle name="Total 4 2 5 4 2" xfId="8745" xr:uid="{00000000-0005-0000-0000-000096960000}"/>
    <cellStyle name="Total 4 2 5 4 3" xfId="13575" xr:uid="{00000000-0005-0000-0000-000097960000}"/>
    <cellStyle name="Total 4 2 5 4 4" xfId="20573" xr:uid="{00000000-0005-0000-0000-000098960000}"/>
    <cellStyle name="Total 4 2 5 4 5" xfId="17425" xr:uid="{00000000-0005-0000-0000-000099960000}"/>
    <cellStyle name="Total 4 2 5 4 6" xfId="25024" xr:uid="{00000000-0005-0000-0000-00009A960000}"/>
    <cellStyle name="Total 4 2 5 4 7" xfId="17037" xr:uid="{00000000-0005-0000-0000-00009B960000}"/>
    <cellStyle name="Total 4 2 5 4 8" xfId="28984" xr:uid="{00000000-0005-0000-0000-00009C960000}"/>
    <cellStyle name="Total 4 2 5 4 9" xfId="31197" xr:uid="{00000000-0005-0000-0000-00009D960000}"/>
    <cellStyle name="Total 4 2 5 5" xfId="4675" xr:uid="{00000000-0005-0000-0000-00009E960000}"/>
    <cellStyle name="Total 4 2 5 5 2" xfId="8746" xr:uid="{00000000-0005-0000-0000-00009F960000}"/>
    <cellStyle name="Total 4 2 5 5 3" xfId="13829" xr:uid="{00000000-0005-0000-0000-0000A0960000}"/>
    <cellStyle name="Total 4 2 5 5 4" xfId="20827" xr:uid="{00000000-0005-0000-0000-0000A1960000}"/>
    <cellStyle name="Total 4 2 5 5 5" xfId="24026" xr:uid="{00000000-0005-0000-0000-0000A2960000}"/>
    <cellStyle name="Total 4 2 5 5 6" xfId="28602" xr:uid="{00000000-0005-0000-0000-0000A3960000}"/>
    <cellStyle name="Total 4 2 5 5 7" xfId="25872" xr:uid="{00000000-0005-0000-0000-0000A4960000}"/>
    <cellStyle name="Total 4 2 5 5 8" xfId="32182" xr:uid="{00000000-0005-0000-0000-0000A5960000}"/>
    <cellStyle name="Total 4 2 5 5 9" xfId="35857" xr:uid="{00000000-0005-0000-0000-0000A6960000}"/>
    <cellStyle name="Total 4 2 5 6" xfId="4921" xr:uid="{00000000-0005-0000-0000-0000A7960000}"/>
    <cellStyle name="Total 4 2 5 6 2" xfId="8747" xr:uid="{00000000-0005-0000-0000-0000A8960000}"/>
    <cellStyle name="Total 4 2 5 6 3" xfId="14075" xr:uid="{00000000-0005-0000-0000-0000A9960000}"/>
    <cellStyle name="Total 4 2 5 6 4" xfId="21073" xr:uid="{00000000-0005-0000-0000-0000AA960000}"/>
    <cellStyle name="Total 4 2 5 6 5" xfId="24811" xr:uid="{00000000-0005-0000-0000-0000AB960000}"/>
    <cellStyle name="Total 4 2 5 6 6" xfId="17568" xr:uid="{00000000-0005-0000-0000-0000AC960000}"/>
    <cellStyle name="Total 4 2 5 6 7" xfId="31967" xr:uid="{00000000-0005-0000-0000-0000AD960000}"/>
    <cellStyle name="Total 4 2 5 6 8" xfId="35645" xr:uid="{00000000-0005-0000-0000-0000AE960000}"/>
    <cellStyle name="Total 4 2 5 6 9" xfId="38556" xr:uid="{00000000-0005-0000-0000-0000AF960000}"/>
    <cellStyle name="Total 4 2 5 7" xfId="8742" xr:uid="{00000000-0005-0000-0000-0000B0960000}"/>
    <cellStyle name="Total 4 2 5 8" xfId="11455" xr:uid="{00000000-0005-0000-0000-0000B1960000}"/>
    <cellStyle name="Total 4 2 5 9" xfId="18458" xr:uid="{00000000-0005-0000-0000-0000B2960000}"/>
    <cellStyle name="Total 4 2 6" xfId="1811" xr:uid="{00000000-0005-0000-0000-0000B3960000}"/>
    <cellStyle name="Total 4 2 6 10" xfId="22705" xr:uid="{00000000-0005-0000-0000-0000B4960000}"/>
    <cellStyle name="Total 4 2 6 11" xfId="18132" xr:uid="{00000000-0005-0000-0000-0000B5960000}"/>
    <cellStyle name="Total 4 2 6 12" xfId="9160" xr:uid="{00000000-0005-0000-0000-0000B6960000}"/>
    <cellStyle name="Total 4 2 6 13" xfId="31396" xr:uid="{00000000-0005-0000-0000-0000B7960000}"/>
    <cellStyle name="Total 4 2 6 14" xfId="35141" xr:uid="{00000000-0005-0000-0000-0000B8960000}"/>
    <cellStyle name="Total 4 2 6 2" xfId="2555" xr:uid="{00000000-0005-0000-0000-0000B9960000}"/>
    <cellStyle name="Total 4 2 6 2 2" xfId="8749" xr:uid="{00000000-0005-0000-0000-0000BA960000}"/>
    <cellStyle name="Total 4 2 6 2 3" xfId="11709" xr:uid="{00000000-0005-0000-0000-0000BB960000}"/>
    <cellStyle name="Total 4 2 6 2 4" xfId="18712" xr:uid="{00000000-0005-0000-0000-0000BC960000}"/>
    <cellStyle name="Total 4 2 6 2 5" xfId="25336" xr:uid="{00000000-0005-0000-0000-0000BD960000}"/>
    <cellStyle name="Total 4 2 6 2 6" xfId="26247" xr:uid="{00000000-0005-0000-0000-0000BE960000}"/>
    <cellStyle name="Total 4 2 6 2 7" xfId="30055" xr:uid="{00000000-0005-0000-0000-0000BF960000}"/>
    <cellStyle name="Total 4 2 6 2 8" xfId="23234" xr:uid="{00000000-0005-0000-0000-0000C0960000}"/>
    <cellStyle name="Total 4 2 6 2 9" xfId="30849" xr:uid="{00000000-0005-0000-0000-0000C1960000}"/>
    <cellStyle name="Total 4 2 6 3" xfId="3729" xr:uid="{00000000-0005-0000-0000-0000C2960000}"/>
    <cellStyle name="Total 4 2 6 3 2" xfId="8750" xr:uid="{00000000-0005-0000-0000-0000C3960000}"/>
    <cellStyle name="Total 4 2 6 3 3" xfId="12883" xr:uid="{00000000-0005-0000-0000-0000C4960000}"/>
    <cellStyle name="Total 4 2 6 3 4" xfId="19882" xr:uid="{00000000-0005-0000-0000-0000C5960000}"/>
    <cellStyle name="Total 4 2 6 3 5" xfId="27965" xr:uid="{00000000-0005-0000-0000-0000C6960000}"/>
    <cellStyle name="Total 4 2 6 3 6" xfId="29426" xr:uid="{00000000-0005-0000-0000-0000C7960000}"/>
    <cellStyle name="Total 4 2 6 3 7" xfId="29080" xr:uid="{00000000-0005-0000-0000-0000C8960000}"/>
    <cellStyle name="Total 4 2 6 3 8" xfId="28951" xr:uid="{00000000-0005-0000-0000-0000C9960000}"/>
    <cellStyle name="Total 4 2 6 3 9" xfId="34844" xr:uid="{00000000-0005-0000-0000-0000CA960000}"/>
    <cellStyle name="Total 4 2 6 4" xfId="4233" xr:uid="{00000000-0005-0000-0000-0000CB960000}"/>
    <cellStyle name="Total 4 2 6 4 2" xfId="8751" xr:uid="{00000000-0005-0000-0000-0000CC960000}"/>
    <cellStyle name="Total 4 2 6 4 3" xfId="13387" xr:uid="{00000000-0005-0000-0000-0000CD960000}"/>
    <cellStyle name="Total 4 2 6 4 4" xfId="20385" xr:uid="{00000000-0005-0000-0000-0000CE960000}"/>
    <cellStyle name="Total 4 2 6 4 5" xfId="17849" xr:uid="{00000000-0005-0000-0000-0000CF960000}"/>
    <cellStyle name="Total 4 2 6 4 6" xfId="17042" xr:uid="{00000000-0005-0000-0000-0000D0960000}"/>
    <cellStyle name="Total 4 2 6 4 7" xfId="24283" xr:uid="{00000000-0005-0000-0000-0000D1960000}"/>
    <cellStyle name="Total 4 2 6 4 8" xfId="31699" xr:uid="{00000000-0005-0000-0000-0000D2960000}"/>
    <cellStyle name="Total 4 2 6 4 9" xfId="35379" xr:uid="{00000000-0005-0000-0000-0000D3960000}"/>
    <cellStyle name="Total 4 2 6 5" xfId="3130" xr:uid="{00000000-0005-0000-0000-0000D4960000}"/>
    <cellStyle name="Total 4 2 6 5 2" xfId="8752" xr:uid="{00000000-0005-0000-0000-0000D5960000}"/>
    <cellStyle name="Total 4 2 6 5 3" xfId="12284" xr:uid="{00000000-0005-0000-0000-0000D6960000}"/>
    <cellStyle name="Total 4 2 6 5 4" xfId="19287" xr:uid="{00000000-0005-0000-0000-0000D7960000}"/>
    <cellStyle name="Total 4 2 6 5 5" xfId="28259" xr:uid="{00000000-0005-0000-0000-0000D8960000}"/>
    <cellStyle name="Total 4 2 6 5 6" xfId="25455" xr:uid="{00000000-0005-0000-0000-0000D9960000}"/>
    <cellStyle name="Total 4 2 6 5 7" xfId="17882" xr:uid="{00000000-0005-0000-0000-0000DA960000}"/>
    <cellStyle name="Total 4 2 6 5 8" xfId="31580" xr:uid="{00000000-0005-0000-0000-0000DB960000}"/>
    <cellStyle name="Total 4 2 6 5 9" xfId="35290" xr:uid="{00000000-0005-0000-0000-0000DC960000}"/>
    <cellStyle name="Total 4 2 6 6" xfId="2850" xr:uid="{00000000-0005-0000-0000-0000DD960000}"/>
    <cellStyle name="Total 4 2 6 6 2" xfId="8753" xr:uid="{00000000-0005-0000-0000-0000DE960000}"/>
    <cellStyle name="Total 4 2 6 6 3" xfId="12004" xr:uid="{00000000-0005-0000-0000-0000DF960000}"/>
    <cellStyle name="Total 4 2 6 6 4" xfId="19007" xr:uid="{00000000-0005-0000-0000-0000E0960000}"/>
    <cellStyle name="Total 4 2 6 6 5" xfId="28359" xr:uid="{00000000-0005-0000-0000-0000E1960000}"/>
    <cellStyle name="Total 4 2 6 6 6" xfId="28077" xr:uid="{00000000-0005-0000-0000-0000E2960000}"/>
    <cellStyle name="Total 4 2 6 6 7" xfId="28041" xr:uid="{00000000-0005-0000-0000-0000E3960000}"/>
    <cellStyle name="Total 4 2 6 6 8" xfId="33885" xr:uid="{00000000-0005-0000-0000-0000E4960000}"/>
    <cellStyle name="Total 4 2 6 6 9" xfId="37447" xr:uid="{00000000-0005-0000-0000-0000E5960000}"/>
    <cellStyle name="Total 4 2 6 7" xfId="8748" xr:uid="{00000000-0005-0000-0000-0000E6960000}"/>
    <cellStyle name="Total 4 2 6 8" xfId="10965" xr:uid="{00000000-0005-0000-0000-0000E7960000}"/>
    <cellStyle name="Total 4 2 6 9" xfId="15549" xr:uid="{00000000-0005-0000-0000-0000E8960000}"/>
    <cellStyle name="Total 4 2 7" xfId="1664" xr:uid="{00000000-0005-0000-0000-0000E9960000}"/>
    <cellStyle name="Total 4 2 7 10" xfId="15540" xr:uid="{00000000-0005-0000-0000-0000EA960000}"/>
    <cellStyle name="Total 4 2 7 11" xfId="22473" xr:uid="{00000000-0005-0000-0000-0000EB960000}"/>
    <cellStyle name="Total 4 2 7 12" xfId="31205" xr:uid="{00000000-0005-0000-0000-0000EC960000}"/>
    <cellStyle name="Total 4 2 7 13" xfId="31280" xr:uid="{00000000-0005-0000-0000-0000ED960000}"/>
    <cellStyle name="Total 4 2 7 2" xfId="3592" xr:uid="{00000000-0005-0000-0000-0000EE960000}"/>
    <cellStyle name="Total 4 2 7 2 2" xfId="8755" xr:uid="{00000000-0005-0000-0000-0000EF960000}"/>
    <cellStyle name="Total 4 2 7 2 3" xfId="12746" xr:uid="{00000000-0005-0000-0000-0000F0960000}"/>
    <cellStyle name="Total 4 2 7 2 4" xfId="19747" xr:uid="{00000000-0005-0000-0000-0000F1960000}"/>
    <cellStyle name="Total 4 2 7 2 5" xfId="28033" xr:uid="{00000000-0005-0000-0000-0000F2960000}"/>
    <cellStyle name="Total 4 2 7 2 6" xfId="22506" xr:uid="{00000000-0005-0000-0000-0000F3960000}"/>
    <cellStyle name="Total 4 2 7 2 7" xfId="29160" xr:uid="{00000000-0005-0000-0000-0000F4960000}"/>
    <cellStyle name="Total 4 2 7 2 8" xfId="29675" xr:uid="{00000000-0005-0000-0000-0000F5960000}"/>
    <cellStyle name="Total 4 2 7 2 9" xfId="24494" xr:uid="{00000000-0005-0000-0000-0000F6960000}"/>
    <cellStyle name="Total 4 2 7 3" xfId="4141" xr:uid="{00000000-0005-0000-0000-0000F7960000}"/>
    <cellStyle name="Total 4 2 7 3 2" xfId="8756" xr:uid="{00000000-0005-0000-0000-0000F8960000}"/>
    <cellStyle name="Total 4 2 7 3 3" xfId="13295" xr:uid="{00000000-0005-0000-0000-0000F9960000}"/>
    <cellStyle name="Total 4 2 7 3 4" xfId="20293" xr:uid="{00000000-0005-0000-0000-0000FA960000}"/>
    <cellStyle name="Total 4 2 7 3 5" xfId="27756" xr:uid="{00000000-0005-0000-0000-0000FB960000}"/>
    <cellStyle name="Total 4 2 7 3 6" xfId="10036" xr:uid="{00000000-0005-0000-0000-0000FC960000}"/>
    <cellStyle name="Total 4 2 7 3 7" xfId="24839" xr:uid="{00000000-0005-0000-0000-0000FD960000}"/>
    <cellStyle name="Total 4 2 7 3 8" xfId="21340" xr:uid="{00000000-0005-0000-0000-0000FE960000}"/>
    <cellStyle name="Total 4 2 7 3 9" xfId="34200" xr:uid="{00000000-0005-0000-0000-0000FF960000}"/>
    <cellStyle name="Total 4 2 7 4" xfId="3070" xr:uid="{00000000-0005-0000-0000-000000970000}"/>
    <cellStyle name="Total 4 2 7 4 2" xfId="8757" xr:uid="{00000000-0005-0000-0000-000001970000}"/>
    <cellStyle name="Total 4 2 7 4 3" xfId="12224" xr:uid="{00000000-0005-0000-0000-000002970000}"/>
    <cellStyle name="Total 4 2 7 4 4" xfId="19227" xr:uid="{00000000-0005-0000-0000-000003970000}"/>
    <cellStyle name="Total 4 2 7 4 5" xfId="18094" xr:uid="{00000000-0005-0000-0000-000004970000}"/>
    <cellStyle name="Total 4 2 7 4 6" xfId="23480" xr:uid="{00000000-0005-0000-0000-000005970000}"/>
    <cellStyle name="Total 4 2 7 4 7" xfId="28451" xr:uid="{00000000-0005-0000-0000-000006970000}"/>
    <cellStyle name="Total 4 2 7 4 8" xfId="31830" xr:uid="{00000000-0005-0000-0000-000007970000}"/>
    <cellStyle name="Total 4 2 7 4 9" xfId="35487" xr:uid="{00000000-0005-0000-0000-000008970000}"/>
    <cellStyle name="Total 4 2 7 5" xfId="2860" xr:uid="{00000000-0005-0000-0000-000009970000}"/>
    <cellStyle name="Total 4 2 7 5 2" xfId="8758" xr:uid="{00000000-0005-0000-0000-00000A970000}"/>
    <cellStyle name="Total 4 2 7 5 3" xfId="12014" xr:uid="{00000000-0005-0000-0000-00000B970000}"/>
    <cellStyle name="Total 4 2 7 5 4" xfId="19017" xr:uid="{00000000-0005-0000-0000-00000C970000}"/>
    <cellStyle name="Total 4 2 7 5 5" xfId="28351" xr:uid="{00000000-0005-0000-0000-00000D970000}"/>
    <cellStyle name="Total 4 2 7 5 6" xfId="28492" xr:uid="{00000000-0005-0000-0000-00000E970000}"/>
    <cellStyle name="Total 4 2 7 5 7" xfId="29904" xr:uid="{00000000-0005-0000-0000-00000F970000}"/>
    <cellStyle name="Total 4 2 7 5 8" xfId="24115" xr:uid="{00000000-0005-0000-0000-000010970000}"/>
    <cellStyle name="Total 4 2 7 5 9" xfId="33640" xr:uid="{00000000-0005-0000-0000-000011970000}"/>
    <cellStyle name="Total 4 2 7 6" xfId="8754" xr:uid="{00000000-0005-0000-0000-000012970000}"/>
    <cellStyle name="Total 4 2 7 7" xfId="10818" xr:uid="{00000000-0005-0000-0000-000013970000}"/>
    <cellStyle name="Total 4 2 7 8" xfId="9269" xr:uid="{00000000-0005-0000-0000-000014970000}"/>
    <cellStyle name="Total 4 2 7 9" xfId="24478" xr:uid="{00000000-0005-0000-0000-000015970000}"/>
    <cellStyle name="Total 4 2 8" xfId="2492" xr:uid="{00000000-0005-0000-0000-000016970000}"/>
    <cellStyle name="Total 4 2 8 2" xfId="8759" xr:uid="{00000000-0005-0000-0000-000017970000}"/>
    <cellStyle name="Total 4 2 8 3" xfId="11646" xr:uid="{00000000-0005-0000-0000-000018970000}"/>
    <cellStyle name="Total 4 2 8 4" xfId="18649" xr:uid="{00000000-0005-0000-0000-000019970000}"/>
    <cellStyle name="Total 4 2 8 5" xfId="18042" xr:uid="{00000000-0005-0000-0000-00001A970000}"/>
    <cellStyle name="Total 4 2 8 6" xfId="19580" xr:uid="{00000000-0005-0000-0000-00001B970000}"/>
    <cellStyle name="Total 4 2 8 7" xfId="30086" xr:uid="{00000000-0005-0000-0000-00001C970000}"/>
    <cellStyle name="Total 4 2 8 8" xfId="31497" xr:uid="{00000000-0005-0000-0000-00001D970000}"/>
    <cellStyle name="Total 4 2 8 9" xfId="35207" xr:uid="{00000000-0005-0000-0000-00001E970000}"/>
    <cellStyle name="Total 4 2 9" xfId="3156" xr:uid="{00000000-0005-0000-0000-00001F970000}"/>
    <cellStyle name="Total 4 2 9 2" xfId="8760" xr:uid="{00000000-0005-0000-0000-000020970000}"/>
    <cellStyle name="Total 4 2 9 3" xfId="12310" xr:uid="{00000000-0005-0000-0000-000021970000}"/>
    <cellStyle name="Total 4 2 9 4" xfId="19313" xr:uid="{00000000-0005-0000-0000-000022970000}"/>
    <cellStyle name="Total 4 2 9 5" xfId="10157" xr:uid="{00000000-0005-0000-0000-000023970000}"/>
    <cellStyle name="Total 4 2 9 6" xfId="26439" xr:uid="{00000000-0005-0000-0000-000024970000}"/>
    <cellStyle name="Total 4 2 9 7" xfId="28040" xr:uid="{00000000-0005-0000-0000-000025970000}"/>
    <cellStyle name="Total 4 2 9 8" xfId="31112" xr:uid="{00000000-0005-0000-0000-000026970000}"/>
    <cellStyle name="Total 4 2 9 9" xfId="35005" xr:uid="{00000000-0005-0000-0000-000027970000}"/>
    <cellStyle name="Total 4 20" xfId="29574" xr:uid="{00000000-0005-0000-0000-000028970000}"/>
    <cellStyle name="Total 4 3" xfId="2311" xr:uid="{00000000-0005-0000-0000-000029970000}"/>
    <cellStyle name="Total 4 3 10" xfId="21209" xr:uid="{00000000-0005-0000-0000-00002A970000}"/>
    <cellStyle name="Total 4 3 11" xfId="22920" xr:uid="{00000000-0005-0000-0000-00002B970000}"/>
    <cellStyle name="Total 4 3 12" xfId="30174" xr:uid="{00000000-0005-0000-0000-00002C970000}"/>
    <cellStyle name="Total 4 3 13" xfId="29624" xr:uid="{00000000-0005-0000-0000-00002D970000}"/>
    <cellStyle name="Total 4 3 14" xfId="33609" xr:uid="{00000000-0005-0000-0000-00002E970000}"/>
    <cellStyle name="Total 4 3 2" xfId="2711" xr:uid="{00000000-0005-0000-0000-00002F970000}"/>
    <cellStyle name="Total 4 3 2 2" xfId="8762" xr:uid="{00000000-0005-0000-0000-000030970000}"/>
    <cellStyle name="Total 4 3 2 3" xfId="11865" xr:uid="{00000000-0005-0000-0000-000031970000}"/>
    <cellStyle name="Total 4 3 2 4" xfId="18868" xr:uid="{00000000-0005-0000-0000-000032970000}"/>
    <cellStyle name="Total 4 3 2 5" xfId="24631" xr:uid="{00000000-0005-0000-0000-000033970000}"/>
    <cellStyle name="Total 4 3 2 6" xfId="17148" xr:uid="{00000000-0005-0000-0000-000034970000}"/>
    <cellStyle name="Total 4 3 2 7" xfId="29970" xr:uid="{00000000-0005-0000-0000-000035970000}"/>
    <cellStyle name="Total 4 3 2 8" xfId="31525" xr:uid="{00000000-0005-0000-0000-000036970000}"/>
    <cellStyle name="Total 4 3 2 9" xfId="35232" xr:uid="{00000000-0005-0000-0000-000037970000}"/>
    <cellStyle name="Total 4 3 3" xfId="3993" xr:uid="{00000000-0005-0000-0000-000038970000}"/>
    <cellStyle name="Total 4 3 3 2" xfId="8763" xr:uid="{00000000-0005-0000-0000-000039970000}"/>
    <cellStyle name="Total 4 3 3 3" xfId="13147" xr:uid="{00000000-0005-0000-0000-00003A970000}"/>
    <cellStyle name="Total 4 3 3 4" xfId="20145" xr:uid="{00000000-0005-0000-0000-00003B970000}"/>
    <cellStyle name="Total 4 3 3 5" xfId="27834" xr:uid="{00000000-0005-0000-0000-00003C970000}"/>
    <cellStyle name="Total 4 3 3 6" xfId="22722" xr:uid="{00000000-0005-0000-0000-00003D970000}"/>
    <cellStyle name="Total 4 3 3 7" xfId="28011" xr:uid="{00000000-0005-0000-0000-00003E970000}"/>
    <cellStyle name="Total 4 3 3 8" xfId="31675" xr:uid="{00000000-0005-0000-0000-00003F970000}"/>
    <cellStyle name="Total 4 3 3 9" xfId="35355" xr:uid="{00000000-0005-0000-0000-000040970000}"/>
    <cellStyle name="Total 4 3 4" xfId="4431" xr:uid="{00000000-0005-0000-0000-000041970000}"/>
    <cellStyle name="Total 4 3 4 2" xfId="8764" xr:uid="{00000000-0005-0000-0000-000042970000}"/>
    <cellStyle name="Total 4 3 4 3" xfId="13585" xr:uid="{00000000-0005-0000-0000-000043970000}"/>
    <cellStyle name="Total 4 3 4 4" xfId="20583" xr:uid="{00000000-0005-0000-0000-000044970000}"/>
    <cellStyle name="Total 4 3 4 5" xfId="17397" xr:uid="{00000000-0005-0000-0000-000045970000}"/>
    <cellStyle name="Total 4 3 4 6" xfId="29233" xr:uid="{00000000-0005-0000-0000-000046970000}"/>
    <cellStyle name="Total 4 3 4 7" xfId="31894" xr:uid="{00000000-0005-0000-0000-000047970000}"/>
    <cellStyle name="Total 4 3 4 8" xfId="25957" xr:uid="{00000000-0005-0000-0000-000048970000}"/>
    <cellStyle name="Total 4 3 4 9" xfId="31024" xr:uid="{00000000-0005-0000-0000-000049970000}"/>
    <cellStyle name="Total 4 3 5" xfId="4685" xr:uid="{00000000-0005-0000-0000-00004A970000}"/>
    <cellStyle name="Total 4 3 5 2" xfId="8765" xr:uid="{00000000-0005-0000-0000-00004B970000}"/>
    <cellStyle name="Total 4 3 5 3" xfId="13839" xr:uid="{00000000-0005-0000-0000-00004C970000}"/>
    <cellStyle name="Total 4 3 5 4" xfId="20837" xr:uid="{00000000-0005-0000-0000-00004D970000}"/>
    <cellStyle name="Total 4 3 5 5" xfId="27495" xr:uid="{00000000-0005-0000-0000-00004E970000}"/>
    <cellStyle name="Total 4 3 5 6" xfId="24342" xr:uid="{00000000-0005-0000-0000-00004F970000}"/>
    <cellStyle name="Total 4 3 5 7" xfId="25867" xr:uid="{00000000-0005-0000-0000-000050970000}"/>
    <cellStyle name="Total 4 3 5 8" xfId="32178" xr:uid="{00000000-0005-0000-0000-000051970000}"/>
    <cellStyle name="Total 4 3 5 9" xfId="35853" xr:uid="{00000000-0005-0000-0000-000052970000}"/>
    <cellStyle name="Total 4 3 6" xfId="4931" xr:uid="{00000000-0005-0000-0000-000053970000}"/>
    <cellStyle name="Total 4 3 6 2" xfId="8766" xr:uid="{00000000-0005-0000-0000-000054970000}"/>
    <cellStyle name="Total 4 3 6 3" xfId="14085" xr:uid="{00000000-0005-0000-0000-000055970000}"/>
    <cellStyle name="Total 4 3 6 4" xfId="21083" xr:uid="{00000000-0005-0000-0000-000056970000}"/>
    <cellStyle name="Total 4 3 6 5" xfId="27373" xr:uid="{00000000-0005-0000-0000-000057970000}"/>
    <cellStyle name="Total 4 3 6 6" xfId="26775" xr:uid="{00000000-0005-0000-0000-000058970000}"/>
    <cellStyle name="Total 4 3 6 7" xfId="31977" xr:uid="{00000000-0005-0000-0000-000059970000}"/>
    <cellStyle name="Total 4 3 6 8" xfId="35655" xr:uid="{00000000-0005-0000-0000-00005A970000}"/>
    <cellStyle name="Total 4 3 6 9" xfId="38566" xr:uid="{00000000-0005-0000-0000-00005B970000}"/>
    <cellStyle name="Total 4 3 7" xfId="8761" xr:uid="{00000000-0005-0000-0000-00005C970000}"/>
    <cellStyle name="Total 4 3 8" xfId="11465" xr:uid="{00000000-0005-0000-0000-00005D970000}"/>
    <cellStyle name="Total 4 3 9" xfId="18468" xr:uid="{00000000-0005-0000-0000-00005E970000}"/>
    <cellStyle name="Total 4 4" xfId="2124" xr:uid="{00000000-0005-0000-0000-00005F970000}"/>
    <cellStyle name="Total 4 4 10" xfId="24601" xr:uid="{00000000-0005-0000-0000-000060970000}"/>
    <cellStyle name="Total 4 4 11" xfId="24568" xr:uid="{00000000-0005-0000-0000-000061970000}"/>
    <cellStyle name="Total 4 4 12" xfId="30361" xr:uid="{00000000-0005-0000-0000-000062970000}"/>
    <cellStyle name="Total 4 4 13" xfId="17875" xr:uid="{00000000-0005-0000-0000-000063970000}"/>
    <cellStyle name="Total 4 4 14" xfId="17284" xr:uid="{00000000-0005-0000-0000-000064970000}"/>
    <cellStyle name="Total 4 4 2" xfId="2608" xr:uid="{00000000-0005-0000-0000-000065970000}"/>
    <cellStyle name="Total 4 4 2 2" xfId="8768" xr:uid="{00000000-0005-0000-0000-000066970000}"/>
    <cellStyle name="Total 4 4 2 3" xfId="11762" xr:uid="{00000000-0005-0000-0000-000067970000}"/>
    <cellStyle name="Total 4 4 2 4" xfId="18765" xr:uid="{00000000-0005-0000-0000-000068970000}"/>
    <cellStyle name="Total 4 4 2 5" xfId="9552" xr:uid="{00000000-0005-0000-0000-000069970000}"/>
    <cellStyle name="Total 4 4 2 6" xfId="26272" xr:uid="{00000000-0005-0000-0000-00006A970000}"/>
    <cellStyle name="Total 4 4 2 7" xfId="30029" xr:uid="{00000000-0005-0000-0000-00006B970000}"/>
    <cellStyle name="Total 4 4 2 8" xfId="34006" xr:uid="{00000000-0005-0000-0000-00006C970000}"/>
    <cellStyle name="Total 4 4 2 9" xfId="37568" xr:uid="{00000000-0005-0000-0000-00006D970000}"/>
    <cellStyle name="Total 4 4 3" xfId="3855" xr:uid="{00000000-0005-0000-0000-00006E970000}"/>
    <cellStyle name="Total 4 4 3 2" xfId="8769" xr:uid="{00000000-0005-0000-0000-00006F970000}"/>
    <cellStyle name="Total 4 4 3 3" xfId="13009" xr:uid="{00000000-0005-0000-0000-000070970000}"/>
    <cellStyle name="Total 4 4 3 4" xfId="20008" xr:uid="{00000000-0005-0000-0000-000071970000}"/>
    <cellStyle name="Total 4 4 3 5" xfId="19463" xr:uid="{00000000-0005-0000-0000-000072970000}"/>
    <cellStyle name="Total 4 4 3 6" xfId="28129" xr:uid="{00000000-0005-0000-0000-000073970000}"/>
    <cellStyle name="Total 4 4 3 7" xfId="29158" xr:uid="{00000000-0005-0000-0000-000074970000}"/>
    <cellStyle name="Total 4 4 3 8" xfId="29683" xr:uid="{00000000-0005-0000-0000-000075970000}"/>
    <cellStyle name="Total 4 4 3 9" xfId="33665" xr:uid="{00000000-0005-0000-0000-000076970000}"/>
    <cellStyle name="Total 4 4 4" xfId="4323" xr:uid="{00000000-0005-0000-0000-000077970000}"/>
    <cellStyle name="Total 4 4 4 2" xfId="8770" xr:uid="{00000000-0005-0000-0000-000078970000}"/>
    <cellStyle name="Total 4 4 4 3" xfId="13477" xr:uid="{00000000-0005-0000-0000-000079970000}"/>
    <cellStyle name="Total 4 4 4 4" xfId="20475" xr:uid="{00000000-0005-0000-0000-00007A970000}"/>
    <cellStyle name="Total 4 4 4 5" xfId="23149" xr:uid="{00000000-0005-0000-0000-00007B970000}"/>
    <cellStyle name="Total 4 4 4 6" xfId="17338" xr:uid="{00000000-0005-0000-0000-00007C970000}"/>
    <cellStyle name="Total 4 4 4 7" xfId="17212" xr:uid="{00000000-0005-0000-0000-00007D970000}"/>
    <cellStyle name="Total 4 4 4 8" xfId="31710" xr:uid="{00000000-0005-0000-0000-00007E970000}"/>
    <cellStyle name="Total 4 4 4 9" xfId="35390" xr:uid="{00000000-0005-0000-0000-00007F970000}"/>
    <cellStyle name="Total 4 4 5" xfId="4590" xr:uid="{00000000-0005-0000-0000-000080970000}"/>
    <cellStyle name="Total 4 4 5 2" xfId="8771" xr:uid="{00000000-0005-0000-0000-000081970000}"/>
    <cellStyle name="Total 4 4 5 3" xfId="13744" xr:uid="{00000000-0005-0000-0000-000082970000}"/>
    <cellStyle name="Total 4 4 5 4" xfId="20742" xr:uid="{00000000-0005-0000-0000-000083970000}"/>
    <cellStyle name="Total 4 4 5 5" xfId="18106" xr:uid="{00000000-0005-0000-0000-000084970000}"/>
    <cellStyle name="Total 4 4 5 6" xfId="28920" xr:uid="{00000000-0005-0000-0000-000085970000}"/>
    <cellStyle name="Total 4 4 5 7" xfId="9426" xr:uid="{00000000-0005-0000-0000-000086970000}"/>
    <cellStyle name="Total 4 4 5 8" xfId="32224" xr:uid="{00000000-0005-0000-0000-000087970000}"/>
    <cellStyle name="Total 4 4 5 9" xfId="35899" xr:uid="{00000000-0005-0000-0000-000088970000}"/>
    <cellStyle name="Total 4 4 6" xfId="4840" xr:uid="{00000000-0005-0000-0000-000089970000}"/>
    <cellStyle name="Total 4 4 6 2" xfId="8772" xr:uid="{00000000-0005-0000-0000-00008A970000}"/>
    <cellStyle name="Total 4 4 6 3" xfId="13994" xr:uid="{00000000-0005-0000-0000-00008B970000}"/>
    <cellStyle name="Total 4 4 6 4" xfId="20992" xr:uid="{00000000-0005-0000-0000-00008C970000}"/>
    <cellStyle name="Total 4 4 6 5" xfId="27418" xr:uid="{00000000-0005-0000-0000-00008D970000}"/>
    <cellStyle name="Total 4 4 6 6" xfId="28612" xr:uid="{00000000-0005-0000-0000-00008E970000}"/>
    <cellStyle name="Total 4 4 6 7" xfId="25445" xr:uid="{00000000-0005-0000-0000-00008F970000}"/>
    <cellStyle name="Total 4 4 6 8" xfId="32108" xr:uid="{00000000-0005-0000-0000-000090970000}"/>
    <cellStyle name="Total 4 4 6 9" xfId="35783" xr:uid="{00000000-0005-0000-0000-000091970000}"/>
    <cellStyle name="Total 4 4 7" xfId="8767" xr:uid="{00000000-0005-0000-0000-000092970000}"/>
    <cellStyle name="Total 4 4 8" xfId="11278" xr:uid="{00000000-0005-0000-0000-000093970000}"/>
    <cellStyle name="Total 4 4 9" xfId="9174" xr:uid="{00000000-0005-0000-0000-000094970000}"/>
    <cellStyle name="Total 4 5" xfId="2299" xr:uid="{00000000-0005-0000-0000-000095970000}"/>
    <cellStyle name="Total 4 5 10" xfId="19556" xr:uid="{00000000-0005-0000-0000-000096970000}"/>
    <cellStyle name="Total 4 5 11" xfId="19406" xr:uid="{00000000-0005-0000-0000-000097970000}"/>
    <cellStyle name="Total 4 5 12" xfId="21294" xr:uid="{00000000-0005-0000-0000-000098970000}"/>
    <cellStyle name="Total 4 5 13" xfId="34153" xr:uid="{00000000-0005-0000-0000-000099970000}"/>
    <cellStyle name="Total 4 5 14" xfId="37715" xr:uid="{00000000-0005-0000-0000-00009A970000}"/>
    <cellStyle name="Total 4 5 2" xfId="2699" xr:uid="{00000000-0005-0000-0000-00009B970000}"/>
    <cellStyle name="Total 4 5 2 2" xfId="8774" xr:uid="{00000000-0005-0000-0000-00009C970000}"/>
    <cellStyle name="Total 4 5 2 3" xfId="11853" xr:uid="{00000000-0005-0000-0000-00009D970000}"/>
    <cellStyle name="Total 4 5 2 4" xfId="18856" xr:uid="{00000000-0005-0000-0000-00009E970000}"/>
    <cellStyle name="Total 4 5 2 5" xfId="24621" xr:uid="{00000000-0005-0000-0000-00009F970000}"/>
    <cellStyle name="Total 4 5 2 6" xfId="17848" xr:uid="{00000000-0005-0000-0000-0000A0970000}"/>
    <cellStyle name="Total 4 5 2 7" xfId="29983" xr:uid="{00000000-0005-0000-0000-0000A1970000}"/>
    <cellStyle name="Total 4 5 2 8" xfId="33960" xr:uid="{00000000-0005-0000-0000-0000A2970000}"/>
    <cellStyle name="Total 4 5 2 9" xfId="37522" xr:uid="{00000000-0005-0000-0000-0000A3970000}"/>
    <cellStyle name="Total 4 5 3" xfId="3981" xr:uid="{00000000-0005-0000-0000-0000A4970000}"/>
    <cellStyle name="Total 4 5 3 2" xfId="8775" xr:uid="{00000000-0005-0000-0000-0000A5970000}"/>
    <cellStyle name="Total 4 5 3 3" xfId="13135" xr:uid="{00000000-0005-0000-0000-0000A6970000}"/>
    <cellStyle name="Total 4 5 3 4" xfId="20133" xr:uid="{00000000-0005-0000-0000-0000A7970000}"/>
    <cellStyle name="Total 4 5 3 5" xfId="27840" xr:uid="{00000000-0005-0000-0000-0000A8970000}"/>
    <cellStyle name="Total 4 5 3 6" xfId="26623" xr:uid="{00000000-0005-0000-0000-0000A9970000}"/>
    <cellStyle name="Total 4 5 3 7" xfId="28990" xr:uid="{00000000-0005-0000-0000-0000AA970000}"/>
    <cellStyle name="Total 4 5 3 8" xfId="9938" xr:uid="{00000000-0005-0000-0000-0000AB970000}"/>
    <cellStyle name="Total 4 5 3 9" xfId="25552" xr:uid="{00000000-0005-0000-0000-0000AC970000}"/>
    <cellStyle name="Total 4 5 4" xfId="4419" xr:uid="{00000000-0005-0000-0000-0000AD970000}"/>
    <cellStyle name="Total 4 5 4 2" xfId="8776" xr:uid="{00000000-0005-0000-0000-0000AE970000}"/>
    <cellStyle name="Total 4 5 4 3" xfId="13573" xr:uid="{00000000-0005-0000-0000-0000AF970000}"/>
    <cellStyle name="Total 4 5 4 4" xfId="20571" xr:uid="{00000000-0005-0000-0000-0000B0970000}"/>
    <cellStyle name="Total 4 5 4 5" xfId="27607" xr:uid="{00000000-0005-0000-0000-0000B1970000}"/>
    <cellStyle name="Total 4 5 4 6" xfId="19754" xr:uid="{00000000-0005-0000-0000-0000B2970000}"/>
    <cellStyle name="Total 4 5 4 7" xfId="25577" xr:uid="{00000000-0005-0000-0000-0000B3970000}"/>
    <cellStyle name="Total 4 5 4 8" xfId="31754" xr:uid="{00000000-0005-0000-0000-0000B4970000}"/>
    <cellStyle name="Total 4 5 4 9" xfId="35434" xr:uid="{00000000-0005-0000-0000-0000B5970000}"/>
    <cellStyle name="Total 4 5 5" xfId="4673" xr:uid="{00000000-0005-0000-0000-0000B6970000}"/>
    <cellStyle name="Total 4 5 5 2" xfId="8777" xr:uid="{00000000-0005-0000-0000-0000B7970000}"/>
    <cellStyle name="Total 4 5 5 3" xfId="13827" xr:uid="{00000000-0005-0000-0000-0000B8970000}"/>
    <cellStyle name="Total 4 5 5 4" xfId="20825" xr:uid="{00000000-0005-0000-0000-0000B9970000}"/>
    <cellStyle name="Total 4 5 5 5" xfId="17728" xr:uid="{00000000-0005-0000-0000-0000BA970000}"/>
    <cellStyle name="Total 4 5 5 6" xfId="28168" xr:uid="{00000000-0005-0000-0000-0000BB970000}"/>
    <cellStyle name="Total 4 5 5 7" xfId="26817" xr:uid="{00000000-0005-0000-0000-0000BC970000}"/>
    <cellStyle name="Total 4 5 5 8" xfId="25308" xr:uid="{00000000-0005-0000-0000-0000BD970000}"/>
    <cellStyle name="Total 4 5 5 9" xfId="23997" xr:uid="{00000000-0005-0000-0000-0000BE970000}"/>
    <cellStyle name="Total 4 5 6" xfId="4919" xr:uid="{00000000-0005-0000-0000-0000BF970000}"/>
    <cellStyle name="Total 4 5 6 2" xfId="8778" xr:uid="{00000000-0005-0000-0000-0000C0970000}"/>
    <cellStyle name="Total 4 5 6 3" xfId="14073" xr:uid="{00000000-0005-0000-0000-0000C1970000}"/>
    <cellStyle name="Total 4 5 6 4" xfId="21071" xr:uid="{00000000-0005-0000-0000-0000C2970000}"/>
    <cellStyle name="Total 4 5 6 5" xfId="9293" xr:uid="{00000000-0005-0000-0000-0000C3970000}"/>
    <cellStyle name="Total 4 5 6 6" xfId="29294" xr:uid="{00000000-0005-0000-0000-0000C4970000}"/>
    <cellStyle name="Total 4 5 6 7" xfId="31965" xr:uid="{00000000-0005-0000-0000-0000C5970000}"/>
    <cellStyle name="Total 4 5 6 8" xfId="35643" xr:uid="{00000000-0005-0000-0000-0000C6970000}"/>
    <cellStyle name="Total 4 5 6 9" xfId="38554" xr:uid="{00000000-0005-0000-0000-0000C7970000}"/>
    <cellStyle name="Total 4 5 7" xfId="8773" xr:uid="{00000000-0005-0000-0000-0000C8970000}"/>
    <cellStyle name="Total 4 5 8" xfId="11453" xr:uid="{00000000-0005-0000-0000-0000C9970000}"/>
    <cellStyle name="Total 4 5 9" xfId="18456" xr:uid="{00000000-0005-0000-0000-0000CA970000}"/>
    <cellStyle name="Total 4 6" xfId="2356" xr:uid="{00000000-0005-0000-0000-0000CB970000}"/>
    <cellStyle name="Total 4 6 10" xfId="23276" xr:uid="{00000000-0005-0000-0000-0000CC970000}"/>
    <cellStyle name="Total 4 6 11" xfId="19368" xr:uid="{00000000-0005-0000-0000-0000CD970000}"/>
    <cellStyle name="Total 4 6 12" xfId="30153" xr:uid="{00000000-0005-0000-0000-0000CE970000}"/>
    <cellStyle name="Total 4 6 13" xfId="34113" xr:uid="{00000000-0005-0000-0000-0000CF970000}"/>
    <cellStyle name="Total 4 6 14" xfId="37675" xr:uid="{00000000-0005-0000-0000-0000D0970000}"/>
    <cellStyle name="Total 4 6 2" xfId="2756" xr:uid="{00000000-0005-0000-0000-0000D1970000}"/>
    <cellStyle name="Total 4 6 2 2" xfId="8780" xr:uid="{00000000-0005-0000-0000-0000D2970000}"/>
    <cellStyle name="Total 4 6 2 3" xfId="11910" xr:uid="{00000000-0005-0000-0000-0000D3970000}"/>
    <cellStyle name="Total 4 6 2 4" xfId="18913" xr:uid="{00000000-0005-0000-0000-0000D4970000}"/>
    <cellStyle name="Total 4 6 2 5" xfId="24213" xr:uid="{00000000-0005-0000-0000-0000D5970000}"/>
    <cellStyle name="Total 4 6 2 6" xfId="26337" xr:uid="{00000000-0005-0000-0000-0000D6970000}"/>
    <cellStyle name="Total 4 6 2 7" xfId="10172" xr:uid="{00000000-0005-0000-0000-0000D7970000}"/>
    <cellStyle name="Total 4 6 2 8" xfId="33932" xr:uid="{00000000-0005-0000-0000-0000D8970000}"/>
    <cellStyle name="Total 4 6 2 9" xfId="37494" xr:uid="{00000000-0005-0000-0000-0000D9970000}"/>
    <cellStyle name="Total 4 6 3" xfId="4038" xr:uid="{00000000-0005-0000-0000-0000DA970000}"/>
    <cellStyle name="Total 4 6 3 2" xfId="8781" xr:uid="{00000000-0005-0000-0000-0000DB970000}"/>
    <cellStyle name="Total 4 6 3 3" xfId="13192" xr:uid="{00000000-0005-0000-0000-0000DC970000}"/>
    <cellStyle name="Total 4 6 3 4" xfId="20190" xr:uid="{00000000-0005-0000-0000-0000DD970000}"/>
    <cellStyle name="Total 4 6 3 5" xfId="27812" xr:uid="{00000000-0005-0000-0000-0000DE970000}"/>
    <cellStyle name="Total 4 6 3 6" xfId="26637" xr:uid="{00000000-0005-0000-0000-0000DF970000}"/>
    <cellStyle name="Total 4 6 3 7" xfId="28206" xr:uid="{00000000-0005-0000-0000-0000E0970000}"/>
    <cellStyle name="Total 4 6 3 8" xfId="33445" xr:uid="{00000000-0005-0000-0000-0000E1970000}"/>
    <cellStyle name="Total 4 6 3 9" xfId="37120" xr:uid="{00000000-0005-0000-0000-0000E2970000}"/>
    <cellStyle name="Total 4 6 4" xfId="4476" xr:uid="{00000000-0005-0000-0000-0000E3970000}"/>
    <cellStyle name="Total 4 6 4 2" xfId="8782" xr:uid="{00000000-0005-0000-0000-0000E4970000}"/>
    <cellStyle name="Total 4 6 4 3" xfId="13630" xr:uid="{00000000-0005-0000-0000-0000E5970000}"/>
    <cellStyle name="Total 4 6 4 4" xfId="20628" xr:uid="{00000000-0005-0000-0000-0000E6970000}"/>
    <cellStyle name="Total 4 6 4 5" xfId="9299" xr:uid="{00000000-0005-0000-0000-0000E7970000}"/>
    <cellStyle name="Total 4 6 4 6" xfId="29486" xr:uid="{00000000-0005-0000-0000-0000E8970000}"/>
    <cellStyle name="Total 4 6 4 7" xfId="25515" xr:uid="{00000000-0005-0000-0000-0000E9970000}"/>
    <cellStyle name="Total 4 6 4 8" xfId="29714" xr:uid="{00000000-0005-0000-0000-0000EA970000}"/>
    <cellStyle name="Total 4 6 4 9" xfId="9966" xr:uid="{00000000-0005-0000-0000-0000EB970000}"/>
    <cellStyle name="Total 4 6 5" xfId="4730" xr:uid="{00000000-0005-0000-0000-0000EC970000}"/>
    <cellStyle name="Total 4 6 5 2" xfId="8783" xr:uid="{00000000-0005-0000-0000-0000ED970000}"/>
    <cellStyle name="Total 4 6 5 3" xfId="13884" xr:uid="{00000000-0005-0000-0000-0000EE970000}"/>
    <cellStyle name="Total 4 6 5 4" xfId="20882" xr:uid="{00000000-0005-0000-0000-0000EF970000}"/>
    <cellStyle name="Total 4 6 5 5" xfId="27472" xr:uid="{00000000-0005-0000-0000-0000F0970000}"/>
    <cellStyle name="Total 4 6 5 6" xfId="20028" xr:uid="{00000000-0005-0000-0000-0000F1970000}"/>
    <cellStyle name="Total 4 6 5 7" xfId="26458" xr:uid="{00000000-0005-0000-0000-0000F2970000}"/>
    <cellStyle name="Total 4 6 5 8" xfId="21368" xr:uid="{00000000-0005-0000-0000-0000F3970000}"/>
    <cellStyle name="Total 4 6 5 9" xfId="22542" xr:uid="{00000000-0005-0000-0000-0000F4970000}"/>
    <cellStyle name="Total 4 6 6" xfId="4976" xr:uid="{00000000-0005-0000-0000-0000F5970000}"/>
    <cellStyle name="Total 4 6 6 2" xfId="8784" xr:uid="{00000000-0005-0000-0000-0000F6970000}"/>
    <cellStyle name="Total 4 6 6 3" xfId="14130" xr:uid="{00000000-0005-0000-0000-0000F7970000}"/>
    <cellStyle name="Total 4 6 6 4" xfId="21128" xr:uid="{00000000-0005-0000-0000-0000F8970000}"/>
    <cellStyle name="Total 4 6 6 5" xfId="27348" xr:uid="{00000000-0005-0000-0000-0000F9970000}"/>
    <cellStyle name="Total 4 6 6 6" xfId="29297" xr:uid="{00000000-0005-0000-0000-0000FA970000}"/>
    <cellStyle name="Total 4 6 6 7" xfId="32022" xr:uid="{00000000-0005-0000-0000-0000FB970000}"/>
    <cellStyle name="Total 4 6 6 8" xfId="35700" xr:uid="{00000000-0005-0000-0000-0000FC970000}"/>
    <cellStyle name="Total 4 6 6 9" xfId="38611" xr:uid="{00000000-0005-0000-0000-0000FD970000}"/>
    <cellStyle name="Total 4 6 7" xfId="8779" xr:uid="{00000000-0005-0000-0000-0000FE970000}"/>
    <cellStyle name="Total 4 6 8" xfId="11510" xr:uid="{00000000-0005-0000-0000-0000FF970000}"/>
    <cellStyle name="Total 4 6 9" xfId="18513" xr:uid="{00000000-0005-0000-0000-000000980000}"/>
    <cellStyle name="Total 4 7" xfId="1663" xr:uid="{00000000-0005-0000-0000-000001980000}"/>
    <cellStyle name="Total 4 7 10" xfId="28043" xr:uid="{00000000-0005-0000-0000-000002980000}"/>
    <cellStyle name="Total 4 7 11" xfId="25738" xr:uid="{00000000-0005-0000-0000-000003980000}"/>
    <cellStyle name="Total 4 7 12" xfId="24356" xr:uid="{00000000-0005-0000-0000-000004980000}"/>
    <cellStyle name="Total 4 7 13" xfId="31659" xr:uid="{00000000-0005-0000-0000-000005980000}"/>
    <cellStyle name="Total 4 7 2" xfId="3591" xr:uid="{00000000-0005-0000-0000-000006980000}"/>
    <cellStyle name="Total 4 7 2 2" xfId="8786" xr:uid="{00000000-0005-0000-0000-000007980000}"/>
    <cellStyle name="Total 4 7 2 3" xfId="12745" xr:uid="{00000000-0005-0000-0000-000008980000}"/>
    <cellStyle name="Total 4 7 2 4" xfId="19746" xr:uid="{00000000-0005-0000-0000-000009980000}"/>
    <cellStyle name="Total 4 7 2 5" xfId="22607" xr:uid="{00000000-0005-0000-0000-00000A980000}"/>
    <cellStyle name="Total 4 7 2 6" xfId="18358" xr:uid="{00000000-0005-0000-0000-00000B980000}"/>
    <cellStyle name="Total 4 7 2 7" xfId="29588" xr:uid="{00000000-0005-0000-0000-00000C980000}"/>
    <cellStyle name="Total 4 7 2 8" xfId="33588" xr:uid="{00000000-0005-0000-0000-00000D980000}"/>
    <cellStyle name="Total 4 7 2 9" xfId="37256" xr:uid="{00000000-0005-0000-0000-00000E980000}"/>
    <cellStyle name="Total 4 7 3" xfId="4140" xr:uid="{00000000-0005-0000-0000-00000F980000}"/>
    <cellStyle name="Total 4 7 3 2" xfId="8787" xr:uid="{00000000-0005-0000-0000-000010980000}"/>
    <cellStyle name="Total 4 7 3 3" xfId="13294" xr:uid="{00000000-0005-0000-0000-000011980000}"/>
    <cellStyle name="Total 4 7 3 4" xfId="20292" xr:uid="{00000000-0005-0000-0000-000012980000}"/>
    <cellStyle name="Total 4 7 3 5" xfId="24112" xr:uid="{00000000-0005-0000-0000-000013980000}"/>
    <cellStyle name="Total 4 7 3 6" xfId="24511" xr:uid="{00000000-0005-0000-0000-000014980000}"/>
    <cellStyle name="Total 4 7 3 7" xfId="17722" xr:uid="{00000000-0005-0000-0000-000015980000}"/>
    <cellStyle name="Total 4 7 3 8" xfId="33399" xr:uid="{00000000-0005-0000-0000-000016980000}"/>
    <cellStyle name="Total 4 7 3 9" xfId="37074" xr:uid="{00000000-0005-0000-0000-000017980000}"/>
    <cellStyle name="Total 4 7 4" xfId="3069" xr:uid="{00000000-0005-0000-0000-000018980000}"/>
    <cellStyle name="Total 4 7 4 2" xfId="8788" xr:uid="{00000000-0005-0000-0000-000019980000}"/>
    <cellStyle name="Total 4 7 4 3" xfId="12223" xr:uid="{00000000-0005-0000-0000-00001A980000}"/>
    <cellStyle name="Total 4 7 4 4" xfId="19226" xr:uid="{00000000-0005-0000-0000-00001B980000}"/>
    <cellStyle name="Total 4 7 4 5" xfId="22568" xr:uid="{00000000-0005-0000-0000-00001C980000}"/>
    <cellStyle name="Total 4 7 4 6" xfId="26414" xr:uid="{00000000-0005-0000-0000-00001D980000}"/>
    <cellStyle name="Total 4 7 4 7" xfId="29801" xr:uid="{00000000-0005-0000-0000-00001E980000}"/>
    <cellStyle name="Total 4 7 4 8" xfId="25366" xr:uid="{00000000-0005-0000-0000-00001F980000}"/>
    <cellStyle name="Total 4 7 4 9" xfId="25895" xr:uid="{00000000-0005-0000-0000-000020980000}"/>
    <cellStyle name="Total 4 7 5" xfId="3015" xr:uid="{00000000-0005-0000-0000-000021980000}"/>
    <cellStyle name="Total 4 7 5 2" xfId="8789" xr:uid="{00000000-0005-0000-0000-000022980000}"/>
    <cellStyle name="Total 4 7 5 3" xfId="12169" xr:uid="{00000000-0005-0000-0000-000023980000}"/>
    <cellStyle name="Total 4 7 5 4" xfId="19172" xr:uid="{00000000-0005-0000-0000-000024980000}"/>
    <cellStyle name="Total 4 7 5 5" xfId="28307" xr:uid="{00000000-0005-0000-0000-000025980000}"/>
    <cellStyle name="Total 4 7 5 6" xfId="26402" xr:uid="{00000000-0005-0000-0000-000026980000}"/>
    <cellStyle name="Total 4 7 5 7" xfId="28732" xr:uid="{00000000-0005-0000-0000-000027980000}"/>
    <cellStyle name="Total 4 7 5 8" xfId="31560" xr:uid="{00000000-0005-0000-0000-000028980000}"/>
    <cellStyle name="Total 4 7 5 9" xfId="35276" xr:uid="{00000000-0005-0000-0000-000029980000}"/>
    <cellStyle name="Total 4 7 6" xfId="8785" xr:uid="{00000000-0005-0000-0000-00002A980000}"/>
    <cellStyle name="Total 4 7 7" xfId="10817" xr:uid="{00000000-0005-0000-0000-00002B980000}"/>
    <cellStyle name="Total 4 7 8" xfId="9751" xr:uid="{00000000-0005-0000-0000-00002C980000}"/>
    <cellStyle name="Total 4 7 9" xfId="28671" xr:uid="{00000000-0005-0000-0000-00002D980000}"/>
    <cellStyle name="Total 4 8" xfId="2491" xr:uid="{00000000-0005-0000-0000-00002E980000}"/>
    <cellStyle name="Total 4 8 2" xfId="8790" xr:uid="{00000000-0005-0000-0000-00002F980000}"/>
    <cellStyle name="Total 4 8 3" xfId="11645" xr:uid="{00000000-0005-0000-0000-000030980000}"/>
    <cellStyle name="Total 4 8 4" xfId="18648" xr:uid="{00000000-0005-0000-0000-000031980000}"/>
    <cellStyle name="Total 4 8 5" xfId="25397" xr:uid="{00000000-0005-0000-0000-000032980000}"/>
    <cellStyle name="Total 4 8 6" xfId="26215" xr:uid="{00000000-0005-0000-0000-000033980000}"/>
    <cellStyle name="Total 4 8 7" xfId="25921" xr:uid="{00000000-0005-0000-0000-000034980000}"/>
    <cellStyle name="Total 4 8 8" xfId="30885" xr:uid="{00000000-0005-0000-0000-000035980000}"/>
    <cellStyle name="Total 4 8 9" xfId="34821" xr:uid="{00000000-0005-0000-0000-000036980000}"/>
    <cellStyle name="Total 4 9" xfId="3155" xr:uid="{00000000-0005-0000-0000-000037980000}"/>
    <cellStyle name="Total 4 9 2" xfId="8791" xr:uid="{00000000-0005-0000-0000-000038980000}"/>
    <cellStyle name="Total 4 9 3" xfId="12309" xr:uid="{00000000-0005-0000-0000-000039980000}"/>
    <cellStyle name="Total 4 9 4" xfId="19312" xr:uid="{00000000-0005-0000-0000-00003A980000}"/>
    <cellStyle name="Total 4 9 5" xfId="25482" xr:uid="{00000000-0005-0000-0000-00003B980000}"/>
    <cellStyle name="Total 4 9 6" xfId="29146" xr:uid="{00000000-0005-0000-0000-00003C980000}"/>
    <cellStyle name="Total 4 9 7" xfId="29763" xr:uid="{00000000-0005-0000-0000-00003D980000}"/>
    <cellStyle name="Total 4 9 8" xfId="33740" xr:uid="{00000000-0005-0000-0000-00003E980000}"/>
    <cellStyle name="Total 4 9 9" xfId="37302" xr:uid="{00000000-0005-0000-0000-00003F980000}"/>
    <cellStyle name="Total 5" xfId="1036" xr:uid="{00000000-0005-0000-0000-000040980000}"/>
    <cellStyle name="Total 5 10" xfId="3799" xr:uid="{00000000-0005-0000-0000-000041980000}"/>
    <cellStyle name="Total 5 10 2" xfId="8793" xr:uid="{00000000-0005-0000-0000-000042980000}"/>
    <cellStyle name="Total 5 10 3" xfId="12953" xr:uid="{00000000-0005-0000-0000-000043980000}"/>
    <cellStyle name="Total 5 10 4" xfId="19952" xr:uid="{00000000-0005-0000-0000-000044980000}"/>
    <cellStyle name="Total 5 10 5" xfId="27874" xr:uid="{00000000-0005-0000-0000-000045980000}"/>
    <cellStyle name="Total 5 10 6" xfId="28037" xr:uid="{00000000-0005-0000-0000-000046980000}"/>
    <cellStyle name="Total 5 10 7" xfId="31147" xr:uid="{00000000-0005-0000-0000-000047980000}"/>
    <cellStyle name="Total 5 10 8" xfId="35020" xr:uid="{00000000-0005-0000-0000-000048980000}"/>
    <cellStyle name="Total 5 11" xfId="2852" xr:uid="{00000000-0005-0000-0000-000049980000}"/>
    <cellStyle name="Total 5 11 2" xfId="8794" xr:uid="{00000000-0005-0000-0000-00004A980000}"/>
    <cellStyle name="Total 5 11 3" xfId="12006" xr:uid="{00000000-0005-0000-0000-00004B980000}"/>
    <cellStyle name="Total 5 11 4" xfId="19009" xr:uid="{00000000-0005-0000-0000-00004C980000}"/>
    <cellStyle name="Total 5 11 5" xfId="19774" xr:uid="{00000000-0005-0000-0000-00004D980000}"/>
    <cellStyle name="Total 5 11 6" xfId="29165" xr:uid="{00000000-0005-0000-0000-00004E980000}"/>
    <cellStyle name="Total 5 11 7" xfId="33884" xr:uid="{00000000-0005-0000-0000-00004F980000}"/>
    <cellStyle name="Total 5 11 8" xfId="37446" xr:uid="{00000000-0005-0000-0000-000050980000}"/>
    <cellStyle name="Total 5 12" xfId="8792" xr:uid="{00000000-0005-0000-0000-000051980000}"/>
    <cellStyle name="Total 5 13" xfId="10190" xr:uid="{00000000-0005-0000-0000-000052980000}"/>
    <cellStyle name="Total 5 14" xfId="17354" xr:uid="{00000000-0005-0000-0000-000053980000}"/>
    <cellStyle name="Total 5 15" xfId="25820" xr:uid="{00000000-0005-0000-0000-000054980000}"/>
    <cellStyle name="Total 5 16" xfId="25815" xr:uid="{00000000-0005-0000-0000-000055980000}"/>
    <cellStyle name="Total 5 17" xfId="35092" xr:uid="{00000000-0005-0000-0000-000056980000}"/>
    <cellStyle name="Total 5 18" xfId="38419" xr:uid="{00000000-0005-0000-0000-000057980000}"/>
    <cellStyle name="Total 5 2" xfId="2314" xr:uid="{00000000-0005-0000-0000-000058980000}"/>
    <cellStyle name="Total 5 2 10" xfId="26128" xr:uid="{00000000-0005-0000-0000-000059980000}"/>
    <cellStyle name="Total 5 2 11" xfId="30170" xr:uid="{00000000-0005-0000-0000-00005A980000}"/>
    <cellStyle name="Total 5 2 12" xfId="34146" xr:uid="{00000000-0005-0000-0000-00005B980000}"/>
    <cellStyle name="Total 5 2 13" xfId="37708" xr:uid="{00000000-0005-0000-0000-00005C980000}"/>
    <cellStyle name="Total 5 2 2" xfId="2714" xr:uid="{00000000-0005-0000-0000-00005D980000}"/>
    <cellStyle name="Total 5 2 2 2" xfId="8796" xr:uid="{00000000-0005-0000-0000-00005E980000}"/>
    <cellStyle name="Total 5 2 2 3" xfId="11868" xr:uid="{00000000-0005-0000-0000-00005F980000}"/>
    <cellStyle name="Total 5 2 2 4" xfId="18871" xr:uid="{00000000-0005-0000-0000-000060980000}"/>
    <cellStyle name="Total 5 2 2 5" xfId="26316" xr:uid="{00000000-0005-0000-0000-000061980000}"/>
    <cellStyle name="Total 5 2 2 6" xfId="29976" xr:uid="{00000000-0005-0000-0000-000062980000}"/>
    <cellStyle name="Total 5 2 2 7" xfId="31100" xr:uid="{00000000-0005-0000-0000-000063980000}"/>
    <cellStyle name="Total 5 2 2 8" xfId="34988" xr:uid="{00000000-0005-0000-0000-000064980000}"/>
    <cellStyle name="Total 5 2 3" xfId="3996" xr:uid="{00000000-0005-0000-0000-000065980000}"/>
    <cellStyle name="Total 5 2 3 2" xfId="8797" xr:uid="{00000000-0005-0000-0000-000066980000}"/>
    <cellStyle name="Total 5 2 3 3" xfId="13150" xr:uid="{00000000-0005-0000-0000-000067980000}"/>
    <cellStyle name="Total 5 2 3 4" xfId="20148" xr:uid="{00000000-0005-0000-0000-000068980000}"/>
    <cellStyle name="Total 5 2 3 5" xfId="17686" xr:uid="{00000000-0005-0000-0000-000069980000}"/>
    <cellStyle name="Total 5 2 3 6" xfId="28973" xr:uid="{00000000-0005-0000-0000-00006A980000}"/>
    <cellStyle name="Total 5 2 3 7" xfId="22995" xr:uid="{00000000-0005-0000-0000-00006B980000}"/>
    <cellStyle name="Total 5 2 3 8" xfId="30244" xr:uid="{00000000-0005-0000-0000-00006C980000}"/>
    <cellStyle name="Total 5 2 4" xfId="4434" xr:uid="{00000000-0005-0000-0000-00006D980000}"/>
    <cellStyle name="Total 5 2 4 2" xfId="8798" xr:uid="{00000000-0005-0000-0000-00006E980000}"/>
    <cellStyle name="Total 5 2 4 3" xfId="13588" xr:uid="{00000000-0005-0000-0000-00006F980000}"/>
    <cellStyle name="Total 5 2 4 4" xfId="20586" xr:uid="{00000000-0005-0000-0000-000070980000}"/>
    <cellStyle name="Total 5 2 4 5" xfId="29234" xr:uid="{00000000-0005-0000-0000-000071980000}"/>
    <cellStyle name="Total 5 2 4 6" xfId="31891" xr:uid="{00000000-0005-0000-0000-000072980000}"/>
    <cellStyle name="Total 5 2 4 7" xfId="31870" xr:uid="{00000000-0005-0000-0000-000073980000}"/>
    <cellStyle name="Total 5 2 4 8" xfId="35524" xr:uid="{00000000-0005-0000-0000-000074980000}"/>
    <cellStyle name="Total 5 2 5" xfId="4688" xr:uid="{00000000-0005-0000-0000-000075980000}"/>
    <cellStyle name="Total 5 2 5 2" xfId="8799" xr:uid="{00000000-0005-0000-0000-000076980000}"/>
    <cellStyle name="Total 5 2 5 3" xfId="13842" xr:uid="{00000000-0005-0000-0000-000077980000}"/>
    <cellStyle name="Total 5 2 5 4" xfId="20840" xr:uid="{00000000-0005-0000-0000-000078980000}"/>
    <cellStyle name="Total 5 2 5 5" xfId="25416" xr:uid="{00000000-0005-0000-0000-000079980000}"/>
    <cellStyle name="Total 5 2 5 6" xfId="26812" xr:uid="{00000000-0005-0000-0000-00007A980000}"/>
    <cellStyle name="Total 5 2 5 7" xfId="32180" xr:uid="{00000000-0005-0000-0000-00007B980000}"/>
    <cellStyle name="Total 5 2 5 8" xfId="35855" xr:uid="{00000000-0005-0000-0000-00007C980000}"/>
    <cellStyle name="Total 5 2 6" xfId="4934" xr:uid="{00000000-0005-0000-0000-00007D980000}"/>
    <cellStyle name="Total 5 2 6 2" xfId="8800" xr:uid="{00000000-0005-0000-0000-00007E980000}"/>
    <cellStyle name="Total 5 2 6 3" xfId="14088" xr:uid="{00000000-0005-0000-0000-00007F980000}"/>
    <cellStyle name="Total 5 2 6 4" xfId="21086" xr:uid="{00000000-0005-0000-0000-000080980000}"/>
    <cellStyle name="Total 5 2 6 5" xfId="28177" xr:uid="{00000000-0005-0000-0000-000081980000}"/>
    <cellStyle name="Total 5 2 6 6" xfId="31980" xr:uid="{00000000-0005-0000-0000-000082980000}"/>
    <cellStyle name="Total 5 2 6 7" xfId="35658" xr:uid="{00000000-0005-0000-0000-000083980000}"/>
    <cellStyle name="Total 5 2 6 8" xfId="38569" xr:uid="{00000000-0005-0000-0000-000084980000}"/>
    <cellStyle name="Total 5 2 7" xfId="8795" xr:uid="{00000000-0005-0000-0000-000085980000}"/>
    <cellStyle name="Total 5 2 8" xfId="11468" xr:uid="{00000000-0005-0000-0000-000086980000}"/>
    <cellStyle name="Total 5 2 9" xfId="18471" xr:uid="{00000000-0005-0000-0000-000087980000}"/>
    <cellStyle name="Total 5 3" xfId="2050" xr:uid="{00000000-0005-0000-0000-000088980000}"/>
    <cellStyle name="Total 5 3 10" xfId="29099" xr:uid="{00000000-0005-0000-0000-000089980000}"/>
    <cellStyle name="Total 5 3 11" xfId="30857" xr:uid="{00000000-0005-0000-0000-00008A980000}"/>
    <cellStyle name="Total 5 3 12" xfId="34796" xr:uid="{00000000-0005-0000-0000-00008B980000}"/>
    <cellStyle name="Total 5 3 13" xfId="38342" xr:uid="{00000000-0005-0000-0000-00008C980000}"/>
    <cellStyle name="Total 5 3 2" xfId="2583" xr:uid="{00000000-0005-0000-0000-00008D980000}"/>
    <cellStyle name="Total 5 3 2 2" xfId="8802" xr:uid="{00000000-0005-0000-0000-00008E980000}"/>
    <cellStyle name="Total 5 3 2 3" xfId="11737" xr:uid="{00000000-0005-0000-0000-00008F980000}"/>
    <cellStyle name="Total 5 3 2 4" xfId="18740" xr:uid="{00000000-0005-0000-0000-000090980000}"/>
    <cellStyle name="Total 5 3 2 5" xfId="24455" xr:uid="{00000000-0005-0000-0000-000091980000}"/>
    <cellStyle name="Total 5 3 2 6" xfId="30041" xr:uid="{00000000-0005-0000-0000-000092980000}"/>
    <cellStyle name="Total 5 3 2 7" xfId="10058" xr:uid="{00000000-0005-0000-0000-000093980000}"/>
    <cellStyle name="Total 5 3 2 8" xfId="34975" xr:uid="{00000000-0005-0000-0000-000094980000}"/>
    <cellStyle name="Total 5 3 3" xfId="3819" xr:uid="{00000000-0005-0000-0000-000095980000}"/>
    <cellStyle name="Total 5 3 3 2" xfId="8803" xr:uid="{00000000-0005-0000-0000-000096980000}"/>
    <cellStyle name="Total 5 3 3 3" xfId="12973" xr:uid="{00000000-0005-0000-0000-000097980000}"/>
    <cellStyle name="Total 5 3 3 4" xfId="19972" xr:uid="{00000000-0005-0000-0000-000098980000}"/>
    <cellStyle name="Total 5 3 3 5" xfId="26594" xr:uid="{00000000-0005-0000-0000-000099980000}"/>
    <cellStyle name="Total 5 3 3 6" xfId="25626" xr:uid="{00000000-0005-0000-0000-00009A980000}"/>
    <cellStyle name="Total 5 3 3 7" xfId="33507" xr:uid="{00000000-0005-0000-0000-00009B980000}"/>
    <cellStyle name="Total 5 3 3 8" xfId="37175" xr:uid="{00000000-0005-0000-0000-00009C980000}"/>
    <cellStyle name="Total 5 3 4" xfId="4292" xr:uid="{00000000-0005-0000-0000-00009D980000}"/>
    <cellStyle name="Total 5 3 4 2" xfId="8804" xr:uid="{00000000-0005-0000-0000-00009E980000}"/>
    <cellStyle name="Total 5 3 4 3" xfId="13446" xr:uid="{00000000-0005-0000-0000-00009F980000}"/>
    <cellStyle name="Total 5 3 4 4" xfId="20444" xr:uid="{00000000-0005-0000-0000-0000A0980000}"/>
    <cellStyle name="Total 5 3 4 5" xfId="26672" xr:uid="{00000000-0005-0000-0000-0000A1980000}"/>
    <cellStyle name="Total 5 3 4 6" xfId="25596" xr:uid="{00000000-0005-0000-0000-0000A2980000}"/>
    <cellStyle name="Total 5 3 4 7" xfId="15523" xr:uid="{00000000-0005-0000-0000-0000A3980000}"/>
    <cellStyle name="Total 5 3 4 8" xfId="31236" xr:uid="{00000000-0005-0000-0000-0000A4980000}"/>
    <cellStyle name="Total 5 3 5" xfId="4565" xr:uid="{00000000-0005-0000-0000-0000A5980000}"/>
    <cellStyle name="Total 5 3 5 2" xfId="8805" xr:uid="{00000000-0005-0000-0000-0000A6980000}"/>
    <cellStyle name="Total 5 3 5 3" xfId="13719" xr:uid="{00000000-0005-0000-0000-0000A7980000}"/>
    <cellStyle name="Total 5 3 5 4" xfId="20717" xr:uid="{00000000-0005-0000-0000-0000A8980000}"/>
    <cellStyle name="Total 5 3 5 5" xfId="25020" xr:uid="{00000000-0005-0000-0000-0000A9980000}"/>
    <cellStyle name="Total 5 3 5 6" xfId="26464" xr:uid="{00000000-0005-0000-0000-0000AA980000}"/>
    <cellStyle name="Total 5 3 5 7" xfId="32235" xr:uid="{00000000-0005-0000-0000-0000AB980000}"/>
    <cellStyle name="Total 5 3 5 8" xfId="35910" xr:uid="{00000000-0005-0000-0000-0000AC980000}"/>
    <cellStyle name="Total 5 3 6" xfId="4815" xr:uid="{00000000-0005-0000-0000-0000AD980000}"/>
    <cellStyle name="Total 5 3 6 2" xfId="8806" xr:uid="{00000000-0005-0000-0000-0000AE980000}"/>
    <cellStyle name="Total 5 3 6 3" xfId="13969" xr:uid="{00000000-0005-0000-0000-0000AF980000}"/>
    <cellStyle name="Total 5 3 6 4" xfId="20967" xr:uid="{00000000-0005-0000-0000-0000B0980000}"/>
    <cellStyle name="Total 5 3 6 5" xfId="23479" xr:uid="{00000000-0005-0000-0000-0000B1980000}"/>
    <cellStyle name="Total 5 3 6 6" xfId="24993" xr:uid="{00000000-0005-0000-0000-0000B2980000}"/>
    <cellStyle name="Total 5 3 6 7" xfId="26448" xr:uid="{00000000-0005-0000-0000-0000B3980000}"/>
    <cellStyle name="Total 5 3 6 8" xfId="35061" xr:uid="{00000000-0005-0000-0000-0000B4980000}"/>
    <cellStyle name="Total 5 3 7" xfId="8801" xr:uid="{00000000-0005-0000-0000-0000B5980000}"/>
    <cellStyle name="Total 5 3 8" xfId="11204" xr:uid="{00000000-0005-0000-0000-0000B6980000}"/>
    <cellStyle name="Total 5 3 9" xfId="9484" xr:uid="{00000000-0005-0000-0000-0000B7980000}"/>
    <cellStyle name="Total 5 4" xfId="2300" xr:uid="{00000000-0005-0000-0000-0000B8980000}"/>
    <cellStyle name="Total 5 4 10" xfId="26124" xr:uid="{00000000-0005-0000-0000-0000B9980000}"/>
    <cellStyle name="Total 5 4 11" xfId="30177" xr:uid="{00000000-0005-0000-0000-0000BA980000}"/>
    <cellStyle name="Total 5 4 12" xfId="34156" xr:uid="{00000000-0005-0000-0000-0000BB980000}"/>
    <cellStyle name="Total 5 4 13" xfId="37718" xr:uid="{00000000-0005-0000-0000-0000BC980000}"/>
    <cellStyle name="Total 5 4 2" xfId="2700" xr:uid="{00000000-0005-0000-0000-0000BD980000}"/>
    <cellStyle name="Total 5 4 2 2" xfId="8808" xr:uid="{00000000-0005-0000-0000-0000BE980000}"/>
    <cellStyle name="Total 5 4 2 3" xfId="11854" xr:uid="{00000000-0005-0000-0000-0000BF980000}"/>
    <cellStyle name="Total 5 4 2 4" xfId="18857" xr:uid="{00000000-0005-0000-0000-0000C0980000}"/>
    <cellStyle name="Total 5 4 2 5" xfId="26309" xr:uid="{00000000-0005-0000-0000-0000C1980000}"/>
    <cellStyle name="Total 5 4 2 6" xfId="29166" xr:uid="{00000000-0005-0000-0000-0000C2980000}"/>
    <cellStyle name="Total 5 4 2 7" xfId="29646" xr:uid="{00000000-0005-0000-0000-0000C3980000}"/>
    <cellStyle name="Total 5 4 2 8" xfId="31132" xr:uid="{00000000-0005-0000-0000-0000C4980000}"/>
    <cellStyle name="Total 5 4 3" xfId="3982" xr:uid="{00000000-0005-0000-0000-0000C5980000}"/>
    <cellStyle name="Total 5 4 3 2" xfId="8809" xr:uid="{00000000-0005-0000-0000-0000C6980000}"/>
    <cellStyle name="Total 5 4 3 3" xfId="13136" xr:uid="{00000000-0005-0000-0000-0000C7980000}"/>
    <cellStyle name="Total 5 4 3 4" xfId="20134" xr:uid="{00000000-0005-0000-0000-0000C8980000}"/>
    <cellStyle name="Total 5 4 3 5" xfId="19397" xr:uid="{00000000-0005-0000-0000-0000C9980000}"/>
    <cellStyle name="Total 5 4 3 6" xfId="10033" xr:uid="{00000000-0005-0000-0000-0000CA980000}"/>
    <cellStyle name="Total 5 4 3 7" xfId="19505" xr:uid="{00000000-0005-0000-0000-0000CB980000}"/>
    <cellStyle name="Total 5 4 3 8" xfId="21385" xr:uid="{00000000-0005-0000-0000-0000CC980000}"/>
    <cellStyle name="Total 5 4 4" xfId="4420" xr:uid="{00000000-0005-0000-0000-0000CD980000}"/>
    <cellStyle name="Total 5 4 4 2" xfId="8810" xr:uid="{00000000-0005-0000-0000-0000CE980000}"/>
    <cellStyle name="Total 5 4 4 3" xfId="13574" xr:uid="{00000000-0005-0000-0000-0000CF980000}"/>
    <cellStyle name="Total 5 4 4 4" xfId="20572" xr:uid="{00000000-0005-0000-0000-0000D0980000}"/>
    <cellStyle name="Total 5 4 4 5" xfId="22724" xr:uid="{00000000-0005-0000-0000-0000D1980000}"/>
    <cellStyle name="Total 5 4 4 6" xfId="28936" xr:uid="{00000000-0005-0000-0000-0000D2980000}"/>
    <cellStyle name="Total 5 4 4 7" xfId="31752" xr:uid="{00000000-0005-0000-0000-0000D3980000}"/>
    <cellStyle name="Total 5 4 4 8" xfId="35432" xr:uid="{00000000-0005-0000-0000-0000D4980000}"/>
    <cellStyle name="Total 5 4 5" xfId="4674" xr:uid="{00000000-0005-0000-0000-0000D5980000}"/>
    <cellStyle name="Total 5 4 5 2" xfId="8811" xr:uid="{00000000-0005-0000-0000-0000D6980000}"/>
    <cellStyle name="Total 5 4 5 3" xfId="13828" xr:uid="{00000000-0005-0000-0000-0000D7980000}"/>
    <cellStyle name="Total 5 4 5 4" xfId="20826" xr:uid="{00000000-0005-0000-0000-0000D8980000}"/>
    <cellStyle name="Total 5 4 5 5" xfId="19756" xr:uid="{00000000-0005-0000-0000-0000D9980000}"/>
    <cellStyle name="Total 5 4 5 6" xfId="17487" xr:uid="{00000000-0005-0000-0000-0000DA980000}"/>
    <cellStyle name="Total 5 4 5 7" xfId="31785" xr:uid="{00000000-0005-0000-0000-0000DB980000}"/>
    <cellStyle name="Total 5 4 5 8" xfId="35465" xr:uid="{00000000-0005-0000-0000-0000DC980000}"/>
    <cellStyle name="Total 5 4 6" xfId="4920" xr:uid="{00000000-0005-0000-0000-0000DD980000}"/>
    <cellStyle name="Total 5 4 6 2" xfId="8812" xr:uid="{00000000-0005-0000-0000-0000DE980000}"/>
    <cellStyle name="Total 5 4 6 3" xfId="14074" xr:uid="{00000000-0005-0000-0000-0000DF980000}"/>
    <cellStyle name="Total 5 4 6 4" xfId="21072" xr:uid="{00000000-0005-0000-0000-0000E0980000}"/>
    <cellStyle name="Total 5 4 6 5" xfId="22707" xr:uid="{00000000-0005-0000-0000-0000E1980000}"/>
    <cellStyle name="Total 5 4 6 6" xfId="31966" xr:uid="{00000000-0005-0000-0000-0000E2980000}"/>
    <cellStyle name="Total 5 4 6 7" xfId="35644" xr:uid="{00000000-0005-0000-0000-0000E3980000}"/>
    <cellStyle name="Total 5 4 6 8" xfId="38555" xr:uid="{00000000-0005-0000-0000-0000E4980000}"/>
    <cellStyle name="Total 5 4 7" xfId="8807" xr:uid="{00000000-0005-0000-0000-0000E5980000}"/>
    <cellStyle name="Total 5 4 8" xfId="11454" xr:uid="{00000000-0005-0000-0000-0000E6980000}"/>
    <cellStyle name="Total 5 4 9" xfId="18457" xr:uid="{00000000-0005-0000-0000-0000E7980000}"/>
    <cellStyle name="Total 5 5" xfId="2123" xr:uid="{00000000-0005-0000-0000-0000E8980000}"/>
    <cellStyle name="Total 5 5 10" xfId="26061" xr:uid="{00000000-0005-0000-0000-0000E9980000}"/>
    <cellStyle name="Total 5 5 11" xfId="25689" xr:uid="{00000000-0005-0000-0000-0000EA980000}"/>
    <cellStyle name="Total 5 5 12" xfId="34281" xr:uid="{00000000-0005-0000-0000-0000EB980000}"/>
    <cellStyle name="Total 5 5 13" xfId="37833" xr:uid="{00000000-0005-0000-0000-0000EC980000}"/>
    <cellStyle name="Total 5 5 2" xfId="2607" xr:uid="{00000000-0005-0000-0000-0000ED980000}"/>
    <cellStyle name="Total 5 5 2 2" xfId="8814" xr:uid="{00000000-0005-0000-0000-0000EE980000}"/>
    <cellStyle name="Total 5 5 2 3" xfId="11761" xr:uid="{00000000-0005-0000-0000-0000EF980000}"/>
    <cellStyle name="Total 5 5 2 4" xfId="18764" xr:uid="{00000000-0005-0000-0000-0000F0980000}"/>
    <cellStyle name="Total 5 5 2 5" xfId="22662" xr:uid="{00000000-0005-0000-0000-0000F1980000}"/>
    <cellStyle name="Total 5 5 2 6" xfId="18189" xr:uid="{00000000-0005-0000-0000-0000F2980000}"/>
    <cellStyle name="Total 5 5 2 7" xfId="29640" xr:uid="{00000000-0005-0000-0000-0000F3980000}"/>
    <cellStyle name="Total 5 5 2 8" xfId="33610" xr:uid="{00000000-0005-0000-0000-0000F4980000}"/>
    <cellStyle name="Total 5 5 3" xfId="3854" xr:uid="{00000000-0005-0000-0000-0000F5980000}"/>
    <cellStyle name="Total 5 5 3 2" xfId="8815" xr:uid="{00000000-0005-0000-0000-0000F6980000}"/>
    <cellStyle name="Total 5 5 3 3" xfId="13008" xr:uid="{00000000-0005-0000-0000-0000F7980000}"/>
    <cellStyle name="Total 5 5 3 4" xfId="20007" xr:uid="{00000000-0005-0000-0000-0000F8980000}"/>
    <cellStyle name="Total 5 5 3 5" xfId="17789" xr:uid="{00000000-0005-0000-0000-0000F9980000}"/>
    <cellStyle name="Total 5 5 3 6" xfId="27297" xr:uid="{00000000-0005-0000-0000-0000FA980000}"/>
    <cellStyle name="Total 5 5 3 7" xfId="33491" xr:uid="{00000000-0005-0000-0000-0000FB980000}"/>
    <cellStyle name="Total 5 5 3 8" xfId="37159" xr:uid="{00000000-0005-0000-0000-0000FC980000}"/>
    <cellStyle name="Total 5 5 4" xfId="4322" xr:uid="{00000000-0005-0000-0000-0000FD980000}"/>
    <cellStyle name="Total 5 5 4 2" xfId="8816" xr:uid="{00000000-0005-0000-0000-0000FE980000}"/>
    <cellStyle name="Total 5 5 4 3" xfId="13476" xr:uid="{00000000-0005-0000-0000-0000FF980000}"/>
    <cellStyle name="Total 5 5 4 4" xfId="20474" xr:uid="{00000000-0005-0000-0000-000000990000}"/>
    <cellStyle name="Total 5 5 4 5" xfId="28579" xr:uid="{00000000-0005-0000-0000-000001990000}"/>
    <cellStyle name="Total 5 5 4 6" xfId="22580" xr:uid="{00000000-0005-0000-0000-000002990000}"/>
    <cellStyle name="Total 5 5 4 7" xfId="26531" xr:uid="{00000000-0005-0000-0000-000003990000}"/>
    <cellStyle name="Total 5 5 4 8" xfId="31388" xr:uid="{00000000-0005-0000-0000-000004990000}"/>
    <cellStyle name="Total 5 5 5" xfId="4589" xr:uid="{00000000-0005-0000-0000-000005990000}"/>
    <cellStyle name="Total 5 5 5 2" xfId="8817" xr:uid="{00000000-0005-0000-0000-000006990000}"/>
    <cellStyle name="Total 5 5 5 3" xfId="13743" xr:uid="{00000000-0005-0000-0000-000007990000}"/>
    <cellStyle name="Total 5 5 5 4" xfId="20741" xr:uid="{00000000-0005-0000-0000-000008990000}"/>
    <cellStyle name="Total 5 5 5 5" xfId="29435" xr:uid="{00000000-0005-0000-0000-000009990000}"/>
    <cellStyle name="Total 5 5 5 6" xfId="28101" xr:uid="{00000000-0005-0000-0000-00000A990000}"/>
    <cellStyle name="Total 5 5 5 7" xfId="17619" xr:uid="{00000000-0005-0000-0000-00000B990000}"/>
    <cellStyle name="Total 5 5 5 8" xfId="35032" xr:uid="{00000000-0005-0000-0000-00000C990000}"/>
    <cellStyle name="Total 5 5 6" xfId="4839" xr:uid="{00000000-0005-0000-0000-00000D990000}"/>
    <cellStyle name="Total 5 5 6 2" xfId="8818" xr:uid="{00000000-0005-0000-0000-00000E990000}"/>
    <cellStyle name="Total 5 5 6 3" xfId="13993" xr:uid="{00000000-0005-0000-0000-00000F990000}"/>
    <cellStyle name="Total 5 5 6 4" xfId="20991" xr:uid="{00000000-0005-0000-0000-000010990000}"/>
    <cellStyle name="Total 5 5 6 5" xfId="22570" xr:uid="{00000000-0005-0000-0000-000011990000}"/>
    <cellStyle name="Total 5 5 6 6" xfId="18232" xr:uid="{00000000-0005-0000-0000-000012990000}"/>
    <cellStyle name="Total 5 5 6 7" xfId="31192" xr:uid="{00000000-0005-0000-0000-000013990000}"/>
    <cellStyle name="Total 5 5 6 8" xfId="35065" xr:uid="{00000000-0005-0000-0000-000014990000}"/>
    <cellStyle name="Total 5 5 7" xfId="8813" xr:uid="{00000000-0005-0000-0000-000015990000}"/>
    <cellStyle name="Total 5 5 8" xfId="11277" xr:uid="{00000000-0005-0000-0000-000016990000}"/>
    <cellStyle name="Total 5 5 9" xfId="9394" xr:uid="{00000000-0005-0000-0000-000017990000}"/>
    <cellStyle name="Total 5 6" xfId="1666" xr:uid="{00000000-0005-0000-0000-000018990000}"/>
    <cellStyle name="Total 5 6 10" xfId="17896" xr:uid="{00000000-0005-0000-0000-000019990000}"/>
    <cellStyle name="Total 5 6 11" xfId="34917" xr:uid="{00000000-0005-0000-0000-00001A990000}"/>
    <cellStyle name="Total 5 6 12" xfId="38380" xr:uid="{00000000-0005-0000-0000-00001B990000}"/>
    <cellStyle name="Total 5 6 2" xfId="3594" xr:uid="{00000000-0005-0000-0000-00001C990000}"/>
    <cellStyle name="Total 5 6 2 2" xfId="8820" xr:uid="{00000000-0005-0000-0000-00001D990000}"/>
    <cellStyle name="Total 5 6 2 3" xfId="12748" xr:uid="{00000000-0005-0000-0000-00001E990000}"/>
    <cellStyle name="Total 5 6 2 4" xfId="19749" xr:uid="{00000000-0005-0000-0000-00001F990000}"/>
    <cellStyle name="Total 5 6 2 5" xfId="28118" xr:uid="{00000000-0005-0000-0000-000020990000}"/>
    <cellStyle name="Total 5 6 2 6" xfId="28218" xr:uid="{00000000-0005-0000-0000-000021990000}"/>
    <cellStyle name="Total 5 6 2 7" xfId="30909" xr:uid="{00000000-0005-0000-0000-000022990000}"/>
    <cellStyle name="Total 5 6 2 8" xfId="29026" xr:uid="{00000000-0005-0000-0000-000023990000}"/>
    <cellStyle name="Total 5 6 3" xfId="4143" xr:uid="{00000000-0005-0000-0000-000024990000}"/>
    <cellStyle name="Total 5 6 3 2" xfId="8821" xr:uid="{00000000-0005-0000-0000-000025990000}"/>
    <cellStyle name="Total 5 6 3 3" xfId="13297" xr:uid="{00000000-0005-0000-0000-000026990000}"/>
    <cellStyle name="Total 5 6 3 4" xfId="20295" xr:uid="{00000000-0005-0000-0000-000027990000}"/>
    <cellStyle name="Total 5 6 3 5" xfId="23125" xr:uid="{00000000-0005-0000-0000-000028990000}"/>
    <cellStyle name="Total 5 6 3 6" xfId="29334" xr:uid="{00000000-0005-0000-0000-000029990000}"/>
    <cellStyle name="Total 5 6 3 7" xfId="23290" xr:uid="{00000000-0005-0000-0000-00002A990000}"/>
    <cellStyle name="Total 5 6 3 8" xfId="31924" xr:uid="{00000000-0005-0000-0000-00002B990000}"/>
    <cellStyle name="Total 5 6 4" xfId="3827" xr:uid="{00000000-0005-0000-0000-00002C990000}"/>
    <cellStyle name="Total 5 6 4 2" xfId="8822" xr:uid="{00000000-0005-0000-0000-00002D990000}"/>
    <cellStyle name="Total 5 6 4 3" xfId="12981" xr:uid="{00000000-0005-0000-0000-00002E990000}"/>
    <cellStyle name="Total 5 6 4 4" xfId="19980" xr:uid="{00000000-0005-0000-0000-00002F990000}"/>
    <cellStyle name="Total 5 6 4 5" xfId="29410" xr:uid="{00000000-0005-0000-0000-000030990000}"/>
    <cellStyle name="Total 5 6 4 6" xfId="27301" xr:uid="{00000000-0005-0000-0000-000031990000}"/>
    <cellStyle name="Total 5 6 4 7" xfId="31654" xr:uid="{00000000-0005-0000-0000-000032990000}"/>
    <cellStyle name="Total 5 6 4 8" xfId="35334" xr:uid="{00000000-0005-0000-0000-000033990000}"/>
    <cellStyle name="Total 5 6 5" xfId="2859" xr:uid="{00000000-0005-0000-0000-000034990000}"/>
    <cellStyle name="Total 5 6 5 2" xfId="8823" xr:uid="{00000000-0005-0000-0000-000035990000}"/>
    <cellStyle name="Total 5 6 5 3" xfId="12013" xr:uid="{00000000-0005-0000-0000-000036990000}"/>
    <cellStyle name="Total 5 6 5 4" xfId="19016" xr:uid="{00000000-0005-0000-0000-000037990000}"/>
    <cellStyle name="Total 5 6 5 5" xfId="18209" xr:uid="{00000000-0005-0000-0000-000038990000}"/>
    <cellStyle name="Total 5 6 5 6" xfId="19633" xr:uid="{00000000-0005-0000-0000-000039990000}"/>
    <cellStyle name="Total 5 6 5 7" xfId="33881" xr:uid="{00000000-0005-0000-0000-00003A990000}"/>
    <cellStyle name="Total 5 6 5 8" xfId="37443" xr:uid="{00000000-0005-0000-0000-00003B990000}"/>
    <cellStyle name="Total 5 6 6" xfId="8819" xr:uid="{00000000-0005-0000-0000-00003C990000}"/>
    <cellStyle name="Total 5 6 7" xfId="10820" xr:uid="{00000000-0005-0000-0000-00003D990000}"/>
    <cellStyle name="Total 5 6 8" xfId="9268" xr:uid="{00000000-0005-0000-0000-00003E990000}"/>
    <cellStyle name="Total 5 6 9" xfId="28930" xr:uid="{00000000-0005-0000-0000-00003F990000}"/>
    <cellStyle name="Total 5 7" xfId="2494" xr:uid="{00000000-0005-0000-0000-000040990000}"/>
    <cellStyle name="Total 5 7 2" xfId="8824" xr:uid="{00000000-0005-0000-0000-000041990000}"/>
    <cellStyle name="Total 5 7 3" xfId="11648" xr:uid="{00000000-0005-0000-0000-000042990000}"/>
    <cellStyle name="Total 5 7 4" xfId="18651" xr:uid="{00000000-0005-0000-0000-000043990000}"/>
    <cellStyle name="Total 5 7 5" xfId="9220" xr:uid="{00000000-0005-0000-0000-000044990000}"/>
    <cellStyle name="Total 5 7 6" xfId="30085" xr:uid="{00000000-0005-0000-0000-000045990000}"/>
    <cellStyle name="Total 5 7 7" xfId="34061" xr:uid="{00000000-0005-0000-0000-000046990000}"/>
    <cellStyle name="Total 5 7 8" xfId="37623" xr:uid="{00000000-0005-0000-0000-000047990000}"/>
    <cellStyle name="Total 5 8" xfId="3158" xr:uid="{00000000-0005-0000-0000-000048990000}"/>
    <cellStyle name="Total 5 8 2" xfId="8825" xr:uid="{00000000-0005-0000-0000-000049990000}"/>
    <cellStyle name="Total 5 8 3" xfId="12312" xr:uid="{00000000-0005-0000-0000-00004A990000}"/>
    <cellStyle name="Total 5 8 4" xfId="19315" xr:uid="{00000000-0005-0000-0000-00004B990000}"/>
    <cellStyle name="Total 5 8 5" xfId="28782" xr:uid="{00000000-0005-0000-0000-00004C990000}"/>
    <cellStyle name="Total 5 8 6" xfId="26497" xr:uid="{00000000-0005-0000-0000-00004D990000}"/>
    <cellStyle name="Total 5 8 7" xfId="18183" xr:uid="{00000000-0005-0000-0000-00004E990000}"/>
    <cellStyle name="Total 5 8 8" xfId="28791" xr:uid="{00000000-0005-0000-0000-00004F990000}"/>
    <cellStyle name="Total 5 9" xfId="2983" xr:uid="{00000000-0005-0000-0000-000050990000}"/>
    <cellStyle name="Total 5 9 2" xfId="8826" xr:uid="{00000000-0005-0000-0000-000051990000}"/>
    <cellStyle name="Total 5 9 3" xfId="12137" xr:uid="{00000000-0005-0000-0000-000052990000}"/>
    <cellStyle name="Total 5 9 4" xfId="19140" xr:uid="{00000000-0005-0000-0000-000053990000}"/>
    <cellStyle name="Total 5 9 5" xfId="17642" xr:uid="{00000000-0005-0000-0000-000054990000}"/>
    <cellStyle name="Total 5 9 6" xfId="28454" xr:uid="{00000000-0005-0000-0000-000055990000}"/>
    <cellStyle name="Total 5 9 7" xfId="33816" xr:uid="{00000000-0005-0000-0000-000056990000}"/>
    <cellStyle name="Total 5 9 8" xfId="37378" xr:uid="{00000000-0005-0000-0000-000057990000}"/>
    <cellStyle name="Total 6" xfId="1190" xr:uid="{00000000-0005-0000-0000-000058990000}"/>
    <cellStyle name="Total 6 10" xfId="2877" xr:uid="{00000000-0005-0000-0000-000059990000}"/>
    <cellStyle name="Total 6 10 2" xfId="8828" xr:uid="{00000000-0005-0000-0000-00005A990000}"/>
    <cellStyle name="Total 6 10 3" xfId="12031" xr:uid="{00000000-0005-0000-0000-00005B990000}"/>
    <cellStyle name="Total 6 10 4" xfId="19034" xr:uid="{00000000-0005-0000-0000-00005C990000}"/>
    <cellStyle name="Total 6 10 5" xfId="24220" xr:uid="{00000000-0005-0000-0000-00005D990000}"/>
    <cellStyle name="Total 6 10 6" xfId="28491" xr:uid="{00000000-0005-0000-0000-00005E990000}"/>
    <cellStyle name="Total 6 10 7" xfId="29082" xr:uid="{00000000-0005-0000-0000-00005F990000}"/>
    <cellStyle name="Total 6 10 8" xfId="23061" xr:uid="{00000000-0005-0000-0000-000060990000}"/>
    <cellStyle name="Total 6 10 9" xfId="31421" xr:uid="{00000000-0005-0000-0000-000061990000}"/>
    <cellStyle name="Total 6 11" xfId="2184" xr:uid="{00000000-0005-0000-0000-000062990000}"/>
    <cellStyle name="Total 6 11 2" xfId="8829" xr:uid="{00000000-0005-0000-0000-000063990000}"/>
    <cellStyle name="Total 6 11 3" xfId="11338" xr:uid="{00000000-0005-0000-0000-000064990000}"/>
    <cellStyle name="Total 6 11 4" xfId="18341" xr:uid="{00000000-0005-0000-0000-000065990000}"/>
    <cellStyle name="Total 6 11 5" xfId="25380" xr:uid="{00000000-0005-0000-0000-000066990000}"/>
    <cellStyle name="Total 6 11 6" xfId="21374" xr:uid="{00000000-0005-0000-0000-000067990000}"/>
    <cellStyle name="Total 6 11 7" xfId="30234" xr:uid="{00000000-0005-0000-0000-000068990000}"/>
    <cellStyle name="Total 6 11 8" xfId="31458" xr:uid="{00000000-0005-0000-0000-000069990000}"/>
    <cellStyle name="Total 6 11 9" xfId="35169" xr:uid="{00000000-0005-0000-0000-00006A990000}"/>
    <cellStyle name="Total 6 12" xfId="8827" xr:uid="{00000000-0005-0000-0000-00006B990000}"/>
    <cellStyle name="Total 6 13" xfId="10344" xr:uid="{00000000-0005-0000-0000-00006C990000}"/>
    <cellStyle name="Total 6 14" xfId="10074" xr:uid="{00000000-0005-0000-0000-00006D990000}"/>
    <cellStyle name="Total 6 15" xfId="21357" xr:uid="{00000000-0005-0000-0000-00006E990000}"/>
    <cellStyle name="Total 6 16" xfId="25799" xr:uid="{00000000-0005-0000-0000-00006F990000}"/>
    <cellStyle name="Total 6 17" xfId="17584" xr:uid="{00000000-0005-0000-0000-000070990000}"/>
    <cellStyle name="Total 6 18" xfId="25542" xr:uid="{00000000-0005-0000-0000-000071990000}"/>
    <cellStyle name="Total 6 2" xfId="2335" xr:uid="{00000000-0005-0000-0000-000072990000}"/>
    <cellStyle name="Total 6 2 10" xfId="17158" xr:uid="{00000000-0005-0000-0000-000073990000}"/>
    <cellStyle name="Total 6 2 11" xfId="22629" xr:uid="{00000000-0005-0000-0000-000074990000}"/>
    <cellStyle name="Total 6 2 12" xfId="26040" xr:uid="{00000000-0005-0000-0000-000075990000}"/>
    <cellStyle name="Total 6 2 13" xfId="34139" xr:uid="{00000000-0005-0000-0000-000076990000}"/>
    <cellStyle name="Total 6 2 14" xfId="37701" xr:uid="{00000000-0005-0000-0000-000077990000}"/>
    <cellStyle name="Total 6 2 2" xfId="2735" xr:uid="{00000000-0005-0000-0000-000078990000}"/>
    <cellStyle name="Total 6 2 2 2" xfId="8831" xr:uid="{00000000-0005-0000-0000-000079990000}"/>
    <cellStyle name="Total 6 2 2 3" xfId="11889" xr:uid="{00000000-0005-0000-0000-00007A990000}"/>
    <cellStyle name="Total 6 2 2 4" xfId="18892" xr:uid="{00000000-0005-0000-0000-00007B990000}"/>
    <cellStyle name="Total 6 2 2 5" xfId="24210" xr:uid="{00000000-0005-0000-0000-00007C990000}"/>
    <cellStyle name="Total 6 2 2 6" xfId="26321" xr:uid="{00000000-0005-0000-0000-00007D990000}"/>
    <cellStyle name="Total 6 2 2 7" xfId="29962" xr:uid="{00000000-0005-0000-0000-00007E990000}"/>
    <cellStyle name="Total 6 2 2 8" xfId="33939" xr:uid="{00000000-0005-0000-0000-00007F990000}"/>
    <cellStyle name="Total 6 2 2 9" xfId="37501" xr:uid="{00000000-0005-0000-0000-000080990000}"/>
    <cellStyle name="Total 6 2 3" xfId="4017" xr:uid="{00000000-0005-0000-0000-000081990000}"/>
    <cellStyle name="Total 6 2 3 2" xfId="8832" xr:uid="{00000000-0005-0000-0000-000082990000}"/>
    <cellStyle name="Total 6 2 3 3" xfId="13171" xr:uid="{00000000-0005-0000-0000-000083990000}"/>
    <cellStyle name="Total 6 2 3 4" xfId="20169" xr:uid="{00000000-0005-0000-0000-000084990000}"/>
    <cellStyle name="Total 6 2 3 5" xfId="27822" xr:uid="{00000000-0005-0000-0000-000085990000}"/>
    <cellStyle name="Total 6 2 3 6" xfId="22682" xr:uid="{00000000-0005-0000-0000-000086990000}"/>
    <cellStyle name="Total 6 2 3 7" xfId="24119" xr:uid="{00000000-0005-0000-0000-000087990000}"/>
    <cellStyle name="Total 6 2 3 8" xfId="31845" xr:uid="{00000000-0005-0000-0000-000088990000}"/>
    <cellStyle name="Total 6 2 3 9" xfId="35499" xr:uid="{00000000-0005-0000-0000-000089990000}"/>
    <cellStyle name="Total 6 2 4" xfId="4455" xr:uid="{00000000-0005-0000-0000-00008A990000}"/>
    <cellStyle name="Total 6 2 4 2" xfId="8833" xr:uid="{00000000-0005-0000-0000-00008B990000}"/>
    <cellStyle name="Total 6 2 4 3" xfId="13609" xr:uid="{00000000-0005-0000-0000-00008C990000}"/>
    <cellStyle name="Total 6 2 4 4" xfId="20607" xr:uid="{00000000-0005-0000-0000-00008D990000}"/>
    <cellStyle name="Total 6 2 4 5" xfId="24750" xr:uid="{00000000-0005-0000-0000-00008E990000}"/>
    <cellStyle name="Total 6 2 4 6" xfId="23182" xr:uid="{00000000-0005-0000-0000-00008F990000}"/>
    <cellStyle name="Total 6 2 4 7" xfId="25569" xr:uid="{00000000-0005-0000-0000-000090990000}"/>
    <cellStyle name="Total 6 2 4 8" xfId="32282" xr:uid="{00000000-0005-0000-0000-000091990000}"/>
    <cellStyle name="Total 6 2 4 9" xfId="35957" xr:uid="{00000000-0005-0000-0000-000092990000}"/>
    <cellStyle name="Total 6 2 5" xfId="4709" xr:uid="{00000000-0005-0000-0000-000093990000}"/>
    <cellStyle name="Total 6 2 5 2" xfId="8834" xr:uid="{00000000-0005-0000-0000-000094990000}"/>
    <cellStyle name="Total 6 2 5 3" xfId="13863" xr:uid="{00000000-0005-0000-0000-000095990000}"/>
    <cellStyle name="Total 6 2 5 4" xfId="20861" xr:uid="{00000000-0005-0000-0000-000096990000}"/>
    <cellStyle name="Total 6 2 5 5" xfId="17525" xr:uid="{00000000-0005-0000-0000-000097990000}"/>
    <cellStyle name="Total 6 2 5 6" xfId="22635" xr:uid="{00000000-0005-0000-0000-000098990000}"/>
    <cellStyle name="Total 6 2 5 7" xfId="17206" xr:uid="{00000000-0005-0000-0000-000099990000}"/>
    <cellStyle name="Total 6 2 5 8" xfId="32166" xr:uid="{00000000-0005-0000-0000-00009A990000}"/>
    <cellStyle name="Total 6 2 5 9" xfId="35841" xr:uid="{00000000-0005-0000-0000-00009B990000}"/>
    <cellStyle name="Total 6 2 6" xfId="4955" xr:uid="{00000000-0005-0000-0000-00009C990000}"/>
    <cellStyle name="Total 6 2 6 2" xfId="8835" xr:uid="{00000000-0005-0000-0000-00009D990000}"/>
    <cellStyle name="Total 6 2 6 3" xfId="14109" xr:uid="{00000000-0005-0000-0000-00009E990000}"/>
    <cellStyle name="Total 6 2 6 4" xfId="21107" xr:uid="{00000000-0005-0000-0000-00009F990000}"/>
    <cellStyle name="Total 6 2 6 5" xfId="27361" xr:uid="{00000000-0005-0000-0000-0000A0990000}"/>
    <cellStyle name="Total 6 2 6 6" xfId="17371" xr:uid="{00000000-0005-0000-0000-0000A1990000}"/>
    <cellStyle name="Total 6 2 6 7" xfId="32001" xr:uid="{00000000-0005-0000-0000-0000A2990000}"/>
    <cellStyle name="Total 6 2 6 8" xfId="35679" xr:uid="{00000000-0005-0000-0000-0000A3990000}"/>
    <cellStyle name="Total 6 2 6 9" xfId="38590" xr:uid="{00000000-0005-0000-0000-0000A4990000}"/>
    <cellStyle name="Total 6 2 7" xfId="8830" xr:uid="{00000000-0005-0000-0000-0000A5990000}"/>
    <cellStyle name="Total 6 2 8" xfId="11489" xr:uid="{00000000-0005-0000-0000-0000A6990000}"/>
    <cellStyle name="Total 6 2 9" xfId="18492" xr:uid="{00000000-0005-0000-0000-0000A7990000}"/>
    <cellStyle name="Total 6 3" xfId="2362" xr:uid="{00000000-0005-0000-0000-0000A8990000}"/>
    <cellStyle name="Total 6 3 10" xfId="17092" xr:uid="{00000000-0005-0000-0000-0000A9990000}"/>
    <cellStyle name="Total 6 3 11" xfId="20062" xr:uid="{00000000-0005-0000-0000-0000AA990000}"/>
    <cellStyle name="Total 6 3 12" xfId="30147" xr:uid="{00000000-0005-0000-0000-0000AB990000}"/>
    <cellStyle name="Total 6 3 13" xfId="30868" xr:uid="{00000000-0005-0000-0000-0000AC990000}"/>
    <cellStyle name="Total 6 3 14" xfId="31436" xr:uid="{00000000-0005-0000-0000-0000AD990000}"/>
    <cellStyle name="Total 6 3 2" xfId="2762" xr:uid="{00000000-0005-0000-0000-0000AE990000}"/>
    <cellStyle name="Total 6 3 2 2" xfId="8837" xr:uid="{00000000-0005-0000-0000-0000AF990000}"/>
    <cellStyle name="Total 6 3 2 3" xfId="11916" xr:uid="{00000000-0005-0000-0000-0000B0990000}"/>
    <cellStyle name="Total 6 3 2 4" xfId="18919" xr:uid="{00000000-0005-0000-0000-0000B1990000}"/>
    <cellStyle name="Total 6 3 2 5" xfId="28402" xr:uid="{00000000-0005-0000-0000-0000B2990000}"/>
    <cellStyle name="Total 6 3 2 6" xfId="19453" xr:uid="{00000000-0005-0000-0000-0000B3990000}"/>
    <cellStyle name="Total 6 3 2 7" xfId="29952" xr:uid="{00000000-0005-0000-0000-0000B4990000}"/>
    <cellStyle name="Total 6 3 2 8" xfId="33929" xr:uid="{00000000-0005-0000-0000-0000B5990000}"/>
    <cellStyle name="Total 6 3 2 9" xfId="37491" xr:uid="{00000000-0005-0000-0000-0000B6990000}"/>
    <cellStyle name="Total 6 3 3" xfId="4044" xr:uid="{00000000-0005-0000-0000-0000B7990000}"/>
    <cellStyle name="Total 6 3 3 2" xfId="8838" xr:uid="{00000000-0005-0000-0000-0000B8990000}"/>
    <cellStyle name="Total 6 3 3 3" xfId="13198" xr:uid="{00000000-0005-0000-0000-0000B9990000}"/>
    <cellStyle name="Total 6 3 3 4" xfId="20196" xr:uid="{00000000-0005-0000-0000-0000BA990000}"/>
    <cellStyle name="Total 6 3 3 5" xfId="27809" xr:uid="{00000000-0005-0000-0000-0000BB990000}"/>
    <cellStyle name="Total 6 3 3 6" xfId="17631" xr:uid="{00000000-0005-0000-0000-0000BC990000}"/>
    <cellStyle name="Total 6 3 3 7" xfId="25607" xr:uid="{00000000-0005-0000-0000-0000BD990000}"/>
    <cellStyle name="Total 6 3 3 8" xfId="25825" xr:uid="{00000000-0005-0000-0000-0000BE990000}"/>
    <cellStyle name="Total 6 3 3 9" xfId="25130" xr:uid="{00000000-0005-0000-0000-0000BF990000}"/>
    <cellStyle name="Total 6 3 4" xfId="4482" xr:uid="{00000000-0005-0000-0000-0000C0990000}"/>
    <cellStyle name="Total 6 3 4 2" xfId="8839" xr:uid="{00000000-0005-0000-0000-0000C1990000}"/>
    <cellStyle name="Total 6 3 4 3" xfId="13636" xr:uid="{00000000-0005-0000-0000-0000C2990000}"/>
    <cellStyle name="Total 6 3 4 4" xfId="20634" xr:uid="{00000000-0005-0000-0000-0000C3990000}"/>
    <cellStyle name="Total 6 3 4 5" xfId="22760" xr:uid="{00000000-0005-0000-0000-0000C4990000}"/>
    <cellStyle name="Total 6 3 4 6" xfId="10027" xr:uid="{00000000-0005-0000-0000-0000C5990000}"/>
    <cellStyle name="Total 6 3 4 7" xfId="24487" xr:uid="{00000000-0005-0000-0000-0000C6990000}"/>
    <cellStyle name="Total 6 3 4 8" xfId="32270" xr:uid="{00000000-0005-0000-0000-0000C7990000}"/>
    <cellStyle name="Total 6 3 4 9" xfId="35945" xr:uid="{00000000-0005-0000-0000-0000C8990000}"/>
    <cellStyle name="Total 6 3 5" xfId="4736" xr:uid="{00000000-0005-0000-0000-0000C9990000}"/>
    <cellStyle name="Total 6 3 5 2" xfId="8840" xr:uid="{00000000-0005-0000-0000-0000CA990000}"/>
    <cellStyle name="Total 6 3 5 3" xfId="13890" xr:uid="{00000000-0005-0000-0000-0000CB990000}"/>
    <cellStyle name="Total 6 3 5 4" xfId="20888" xr:uid="{00000000-0005-0000-0000-0000CC990000}"/>
    <cellStyle name="Total 6 3 5 5" xfId="10150" xr:uid="{00000000-0005-0000-0000-0000CD990000}"/>
    <cellStyle name="Total 6 3 5 6" xfId="28862" xr:uid="{00000000-0005-0000-0000-0000CE990000}"/>
    <cellStyle name="Total 6 3 5 7" xfId="9530" xr:uid="{00000000-0005-0000-0000-0000CF990000}"/>
    <cellStyle name="Total 6 3 5 8" xfId="32154" xr:uid="{00000000-0005-0000-0000-0000D0990000}"/>
    <cellStyle name="Total 6 3 5 9" xfId="35829" xr:uid="{00000000-0005-0000-0000-0000D1990000}"/>
    <cellStyle name="Total 6 3 6" xfId="4982" xr:uid="{00000000-0005-0000-0000-0000D2990000}"/>
    <cellStyle name="Total 6 3 6 2" xfId="8841" xr:uid="{00000000-0005-0000-0000-0000D3990000}"/>
    <cellStyle name="Total 6 3 6 3" xfId="14136" xr:uid="{00000000-0005-0000-0000-0000D4990000}"/>
    <cellStyle name="Total 6 3 6 4" xfId="21134" xr:uid="{00000000-0005-0000-0000-0000D5990000}"/>
    <cellStyle name="Total 6 3 6 5" xfId="24042" xr:uid="{00000000-0005-0000-0000-0000D6990000}"/>
    <cellStyle name="Total 6 3 6 6" xfId="25498" xr:uid="{00000000-0005-0000-0000-0000D7990000}"/>
    <cellStyle name="Total 6 3 6 7" xfId="32028" xr:uid="{00000000-0005-0000-0000-0000D8990000}"/>
    <cellStyle name="Total 6 3 6 8" xfId="35706" xr:uid="{00000000-0005-0000-0000-0000D9990000}"/>
    <cellStyle name="Total 6 3 6 9" xfId="38617" xr:uid="{00000000-0005-0000-0000-0000DA990000}"/>
    <cellStyle name="Total 6 3 7" xfId="8836" xr:uid="{00000000-0005-0000-0000-0000DB990000}"/>
    <cellStyle name="Total 6 3 8" xfId="11516" xr:uid="{00000000-0005-0000-0000-0000DC990000}"/>
    <cellStyle name="Total 6 3 9" xfId="18519" xr:uid="{00000000-0005-0000-0000-0000DD990000}"/>
    <cellStyle name="Total 6 4" xfId="2388" xr:uid="{00000000-0005-0000-0000-0000DE990000}"/>
    <cellStyle name="Total 6 4 10" xfId="23088" xr:uid="{00000000-0005-0000-0000-0000DF990000}"/>
    <cellStyle name="Total 6 4 11" xfId="25375" xr:uid="{00000000-0005-0000-0000-0000E0990000}"/>
    <cellStyle name="Total 6 4 12" xfId="29017" xr:uid="{00000000-0005-0000-0000-0000E1990000}"/>
    <cellStyle name="Total 6 4 13" xfId="31482" xr:uid="{00000000-0005-0000-0000-0000E2990000}"/>
    <cellStyle name="Total 6 4 14" xfId="35193" xr:uid="{00000000-0005-0000-0000-0000E3990000}"/>
    <cellStyle name="Total 6 4 2" xfId="2788" xr:uid="{00000000-0005-0000-0000-0000E4990000}"/>
    <cellStyle name="Total 6 4 2 2" xfId="8843" xr:uid="{00000000-0005-0000-0000-0000E5990000}"/>
    <cellStyle name="Total 6 4 2 3" xfId="11942" xr:uid="{00000000-0005-0000-0000-0000E6990000}"/>
    <cellStyle name="Total 6 4 2 4" xfId="18945" xr:uid="{00000000-0005-0000-0000-0000E7990000}"/>
    <cellStyle name="Total 6 4 2 5" xfId="24646" xr:uid="{00000000-0005-0000-0000-0000E8990000}"/>
    <cellStyle name="Total 6 4 2 6" xfId="28488" xr:uid="{00000000-0005-0000-0000-0000E9990000}"/>
    <cellStyle name="Total 6 4 2 7" xfId="18325" xr:uid="{00000000-0005-0000-0000-0000EA990000}"/>
    <cellStyle name="Total 6 4 2 8" xfId="33916" xr:uid="{00000000-0005-0000-0000-0000EB990000}"/>
    <cellStyle name="Total 6 4 2 9" xfId="37478" xr:uid="{00000000-0005-0000-0000-0000EC990000}"/>
    <cellStyle name="Total 6 4 3" xfId="4070" xr:uid="{00000000-0005-0000-0000-0000ED990000}"/>
    <cellStyle name="Total 6 4 3 2" xfId="8844" xr:uid="{00000000-0005-0000-0000-0000EE990000}"/>
    <cellStyle name="Total 6 4 3 3" xfId="13224" xr:uid="{00000000-0005-0000-0000-0000EF990000}"/>
    <cellStyle name="Total 6 4 3 4" xfId="20222" xr:uid="{00000000-0005-0000-0000-0000F0990000}"/>
    <cellStyle name="Total 6 4 3 5" xfId="27796" xr:uid="{00000000-0005-0000-0000-0000F1990000}"/>
    <cellStyle name="Total 6 4 3 6" xfId="29206" xr:uid="{00000000-0005-0000-0000-0000F2990000}"/>
    <cellStyle name="Total 6 4 3 7" xfId="23272" xr:uid="{00000000-0005-0000-0000-0000F3990000}"/>
    <cellStyle name="Total 6 4 3 8" xfId="26544" xr:uid="{00000000-0005-0000-0000-0000F4990000}"/>
    <cellStyle name="Total 6 4 3 9" xfId="29583" xr:uid="{00000000-0005-0000-0000-0000F5990000}"/>
    <cellStyle name="Total 6 4 4" xfId="4508" xr:uid="{00000000-0005-0000-0000-0000F6990000}"/>
    <cellStyle name="Total 6 4 4 2" xfId="8845" xr:uid="{00000000-0005-0000-0000-0000F7990000}"/>
    <cellStyle name="Total 6 4 4 3" xfId="13662" xr:uid="{00000000-0005-0000-0000-0000F8990000}"/>
    <cellStyle name="Total 6 4 4 4" xfId="20660" xr:uid="{00000000-0005-0000-0000-0000F9990000}"/>
    <cellStyle name="Total 6 4 4 5" xfId="24752" xr:uid="{00000000-0005-0000-0000-0000FA990000}"/>
    <cellStyle name="Total 6 4 4 6" xfId="28854" xr:uid="{00000000-0005-0000-0000-0000FB990000}"/>
    <cellStyle name="Total 6 4 4 7" xfId="9333" xr:uid="{00000000-0005-0000-0000-0000FC990000}"/>
    <cellStyle name="Total 6 4 4 8" xfId="26553" xr:uid="{00000000-0005-0000-0000-0000FD990000}"/>
    <cellStyle name="Total 6 4 4 9" xfId="24108" xr:uid="{00000000-0005-0000-0000-0000FE990000}"/>
    <cellStyle name="Total 6 4 5" xfId="4762" xr:uid="{00000000-0005-0000-0000-0000FF990000}"/>
    <cellStyle name="Total 6 4 5 2" xfId="8846" xr:uid="{00000000-0005-0000-0000-0000009A0000}"/>
    <cellStyle name="Total 6 4 5 3" xfId="13916" xr:uid="{00000000-0005-0000-0000-0000019A0000}"/>
    <cellStyle name="Total 6 4 5 4" xfId="20914" xr:uid="{00000000-0005-0000-0000-0000029A0000}"/>
    <cellStyle name="Total 6 4 5 5" xfId="27456" xr:uid="{00000000-0005-0000-0000-0000039A0000}"/>
    <cellStyle name="Total 6 4 5 6" xfId="24498" xr:uid="{00000000-0005-0000-0000-0000049A0000}"/>
    <cellStyle name="Total 6 4 5 7" xfId="25225" xr:uid="{00000000-0005-0000-0000-0000059A0000}"/>
    <cellStyle name="Total 6 4 5 8" xfId="32145" xr:uid="{00000000-0005-0000-0000-0000069A0000}"/>
    <cellStyle name="Total 6 4 5 9" xfId="35820" xr:uid="{00000000-0005-0000-0000-0000079A0000}"/>
    <cellStyle name="Total 6 4 6" xfId="5008" xr:uid="{00000000-0005-0000-0000-0000089A0000}"/>
    <cellStyle name="Total 6 4 6 2" xfId="8847" xr:uid="{00000000-0005-0000-0000-0000099A0000}"/>
    <cellStyle name="Total 6 4 6 3" xfId="14162" xr:uid="{00000000-0005-0000-0000-00000A9A0000}"/>
    <cellStyle name="Total 6 4 6 4" xfId="21160" xr:uid="{00000000-0005-0000-0000-00000B9A0000}"/>
    <cellStyle name="Total 6 4 6 5" xfId="27332" xr:uid="{00000000-0005-0000-0000-00000C9A0000}"/>
    <cellStyle name="Total 6 4 6 6" xfId="17248" xr:uid="{00000000-0005-0000-0000-00000D9A0000}"/>
    <cellStyle name="Total 6 4 6 7" xfId="32054" xr:uid="{00000000-0005-0000-0000-00000E9A0000}"/>
    <cellStyle name="Total 6 4 6 8" xfId="35732" xr:uid="{00000000-0005-0000-0000-00000F9A0000}"/>
    <cellStyle name="Total 6 4 6 9" xfId="38643" xr:uid="{00000000-0005-0000-0000-0000109A0000}"/>
    <cellStyle name="Total 6 4 7" xfId="8842" xr:uid="{00000000-0005-0000-0000-0000119A0000}"/>
    <cellStyle name="Total 6 4 8" xfId="11542" xr:uid="{00000000-0005-0000-0000-0000129A0000}"/>
    <cellStyle name="Total 6 4 9" xfId="18545" xr:uid="{00000000-0005-0000-0000-0000139A0000}"/>
    <cellStyle name="Total 6 5" xfId="2412" xr:uid="{00000000-0005-0000-0000-0000149A0000}"/>
    <cellStyle name="Total 6 5 10" xfId="9312" xr:uid="{00000000-0005-0000-0000-0000159A0000}"/>
    <cellStyle name="Total 6 5 11" xfId="17493" xr:uid="{00000000-0005-0000-0000-0000169A0000}"/>
    <cellStyle name="Total 6 5 12" xfId="30125" xr:uid="{00000000-0005-0000-0000-0000179A0000}"/>
    <cellStyle name="Total 6 5 13" xfId="34101" xr:uid="{00000000-0005-0000-0000-0000189A0000}"/>
    <cellStyle name="Total 6 5 14" xfId="37663" xr:uid="{00000000-0005-0000-0000-0000199A0000}"/>
    <cellStyle name="Total 6 5 2" xfId="2812" xr:uid="{00000000-0005-0000-0000-00001A9A0000}"/>
    <cellStyle name="Total 6 5 2 2" xfId="8849" xr:uid="{00000000-0005-0000-0000-00001B9A0000}"/>
    <cellStyle name="Total 6 5 2 3" xfId="11966" xr:uid="{00000000-0005-0000-0000-00001C9A0000}"/>
    <cellStyle name="Total 6 5 2 4" xfId="18969" xr:uid="{00000000-0005-0000-0000-00001D9A0000}"/>
    <cellStyle name="Total 6 5 2 5" xfId="28374" xr:uid="{00000000-0005-0000-0000-00001E9A0000}"/>
    <cellStyle name="Total 6 5 2 6" xfId="25056" xr:uid="{00000000-0005-0000-0000-00001F9A0000}"/>
    <cellStyle name="Total 6 5 2 7" xfId="21383" xr:uid="{00000000-0005-0000-0000-0000209A0000}"/>
    <cellStyle name="Total 6 5 2 8" xfId="31093" xr:uid="{00000000-0005-0000-0000-0000219A0000}"/>
    <cellStyle name="Total 6 5 2 9" xfId="34987" xr:uid="{00000000-0005-0000-0000-0000229A0000}"/>
    <cellStyle name="Total 6 5 3" xfId="4094" xr:uid="{00000000-0005-0000-0000-0000239A0000}"/>
    <cellStyle name="Total 6 5 3 2" xfId="8850" xr:uid="{00000000-0005-0000-0000-0000249A0000}"/>
    <cellStyle name="Total 6 5 3 3" xfId="13248" xr:uid="{00000000-0005-0000-0000-0000259A0000}"/>
    <cellStyle name="Total 6 5 3 4" xfId="20246" xr:uid="{00000000-0005-0000-0000-0000269A0000}"/>
    <cellStyle name="Total 6 5 3 5" xfId="17901" xr:uid="{00000000-0005-0000-0000-0000279A0000}"/>
    <cellStyle name="Total 6 5 3 6" xfId="26652" xr:uid="{00000000-0005-0000-0000-0000289A0000}"/>
    <cellStyle name="Total 6 5 3 7" xfId="28205" xr:uid="{00000000-0005-0000-0000-0000299A0000}"/>
    <cellStyle name="Total 6 5 3 8" xfId="31216" xr:uid="{00000000-0005-0000-0000-00002A9A0000}"/>
    <cellStyle name="Total 6 5 3 9" xfId="31279" xr:uid="{00000000-0005-0000-0000-00002B9A0000}"/>
    <cellStyle name="Total 6 5 4" xfId="4532" xr:uid="{00000000-0005-0000-0000-00002C9A0000}"/>
    <cellStyle name="Total 6 5 4 2" xfId="8851" xr:uid="{00000000-0005-0000-0000-00002D9A0000}"/>
    <cellStyle name="Total 6 5 4 3" xfId="13686" xr:uid="{00000000-0005-0000-0000-00002E9A0000}"/>
    <cellStyle name="Total 6 5 4 4" xfId="20684" xr:uid="{00000000-0005-0000-0000-00002F9A0000}"/>
    <cellStyle name="Total 6 5 4 5" xfId="24759" xr:uid="{00000000-0005-0000-0000-0000309A0000}"/>
    <cellStyle name="Total 6 5 4 6" xfId="25123" xr:uid="{00000000-0005-0000-0000-0000319A0000}"/>
    <cellStyle name="Total 6 5 4 7" xfId="17476" xr:uid="{00000000-0005-0000-0000-0000329A0000}"/>
    <cellStyle name="Total 6 5 4 8" xfId="30960" xr:uid="{00000000-0005-0000-0000-0000339A0000}"/>
    <cellStyle name="Total 6 5 4 9" xfId="31387" xr:uid="{00000000-0005-0000-0000-0000349A0000}"/>
    <cellStyle name="Total 6 5 5" xfId="4786" xr:uid="{00000000-0005-0000-0000-0000359A0000}"/>
    <cellStyle name="Total 6 5 5 2" xfId="8852" xr:uid="{00000000-0005-0000-0000-0000369A0000}"/>
    <cellStyle name="Total 6 5 5 3" xfId="13940" xr:uid="{00000000-0005-0000-0000-0000379A0000}"/>
    <cellStyle name="Total 6 5 5 4" xfId="20938" xr:uid="{00000000-0005-0000-0000-0000389A0000}"/>
    <cellStyle name="Total 6 5 5 5" xfId="17183" xr:uid="{00000000-0005-0000-0000-0000399A0000}"/>
    <cellStyle name="Total 6 5 5 6" xfId="17345" xr:uid="{00000000-0005-0000-0000-00003A9A0000}"/>
    <cellStyle name="Total 6 5 5 7" xfId="24990" xr:uid="{00000000-0005-0000-0000-00003B9A0000}"/>
    <cellStyle name="Total 6 5 5 8" xfId="19407" xr:uid="{00000000-0005-0000-0000-00003C9A0000}"/>
    <cellStyle name="Total 6 5 5 9" xfId="29573" xr:uid="{00000000-0005-0000-0000-00003D9A0000}"/>
    <cellStyle name="Total 6 5 6" xfId="5032" xr:uid="{00000000-0005-0000-0000-00003E9A0000}"/>
    <cellStyle name="Total 6 5 6 2" xfId="8853" xr:uid="{00000000-0005-0000-0000-00003F9A0000}"/>
    <cellStyle name="Total 6 5 6 3" xfId="14186" xr:uid="{00000000-0005-0000-0000-0000409A0000}"/>
    <cellStyle name="Total 6 5 6 4" xfId="21184" xr:uid="{00000000-0005-0000-0000-0000419A0000}"/>
    <cellStyle name="Total 6 5 6 5" xfId="15541" xr:uid="{00000000-0005-0000-0000-0000429A0000}"/>
    <cellStyle name="Total 6 5 6 6" xfId="9998" xr:uid="{00000000-0005-0000-0000-0000439A0000}"/>
    <cellStyle name="Total 6 5 6 7" xfId="32078" xr:uid="{00000000-0005-0000-0000-0000449A0000}"/>
    <cellStyle name="Total 6 5 6 8" xfId="35756" xr:uid="{00000000-0005-0000-0000-0000459A0000}"/>
    <cellStyle name="Total 6 5 6 9" xfId="38667" xr:uid="{00000000-0005-0000-0000-0000469A0000}"/>
    <cellStyle name="Total 6 5 7" xfId="8848" xr:uid="{00000000-0005-0000-0000-0000479A0000}"/>
    <cellStyle name="Total 6 5 8" xfId="11566" xr:uid="{00000000-0005-0000-0000-0000489A0000}"/>
    <cellStyle name="Total 6 5 9" xfId="18569" xr:uid="{00000000-0005-0000-0000-0000499A0000}"/>
    <cellStyle name="Total 6 6" xfId="2614" xr:uid="{00000000-0005-0000-0000-00004A9A0000}"/>
    <cellStyle name="Total 6 6 10" xfId="26275" xr:uid="{00000000-0005-0000-0000-00004B9A0000}"/>
    <cellStyle name="Total 6 6 11" xfId="30026" xr:uid="{00000000-0005-0000-0000-00004C9A0000}"/>
    <cellStyle name="Total 6 6 12" xfId="34001" xr:uid="{00000000-0005-0000-0000-00004D9A0000}"/>
    <cellStyle name="Total 6 6 13" xfId="37563" xr:uid="{00000000-0005-0000-0000-00004E9A0000}"/>
    <cellStyle name="Total 6 6 2" xfId="3878" xr:uid="{00000000-0005-0000-0000-00004F9A0000}"/>
    <cellStyle name="Total 6 6 2 2" xfId="8855" xr:uid="{00000000-0005-0000-0000-0000509A0000}"/>
    <cellStyle name="Total 6 6 2 3" xfId="13032" xr:uid="{00000000-0005-0000-0000-0000519A0000}"/>
    <cellStyle name="Total 6 6 2 4" xfId="20031" xr:uid="{00000000-0005-0000-0000-0000529A0000}"/>
    <cellStyle name="Total 6 6 2 5" xfId="23232" xr:uid="{00000000-0005-0000-0000-0000539A0000}"/>
    <cellStyle name="Total 6 6 2 6" xfId="26602" xr:uid="{00000000-0005-0000-0000-0000549A0000}"/>
    <cellStyle name="Total 6 6 2 7" xfId="27293" xr:uid="{00000000-0005-0000-0000-0000559A0000}"/>
    <cellStyle name="Total 6 6 2 8" xfId="33479" xr:uid="{00000000-0005-0000-0000-0000569A0000}"/>
    <cellStyle name="Total 6 6 2 9" xfId="37148" xr:uid="{00000000-0005-0000-0000-0000579A0000}"/>
    <cellStyle name="Total 6 6 3" xfId="4339" xr:uid="{00000000-0005-0000-0000-0000589A0000}"/>
    <cellStyle name="Total 6 6 3 2" xfId="8856" xr:uid="{00000000-0005-0000-0000-0000599A0000}"/>
    <cellStyle name="Total 6 6 3 3" xfId="13493" xr:uid="{00000000-0005-0000-0000-00005A9A0000}"/>
    <cellStyle name="Total 6 6 3 4" xfId="20491" xr:uid="{00000000-0005-0000-0000-00005B9A0000}"/>
    <cellStyle name="Total 6 6 3 5" xfId="27663" xr:uid="{00000000-0005-0000-0000-00005C9A0000}"/>
    <cellStyle name="Total 6 6 3 6" xfId="26691" xr:uid="{00000000-0005-0000-0000-00005D9A0000}"/>
    <cellStyle name="Total 6 6 3 7" xfId="10047" xr:uid="{00000000-0005-0000-0000-00005E9A0000}"/>
    <cellStyle name="Total 6 6 3 8" xfId="33323" xr:uid="{00000000-0005-0000-0000-00005F9A0000}"/>
    <cellStyle name="Total 6 6 3 9" xfId="36998" xr:uid="{00000000-0005-0000-0000-0000609A0000}"/>
    <cellStyle name="Total 6 6 4" xfId="4597" xr:uid="{00000000-0005-0000-0000-0000619A0000}"/>
    <cellStyle name="Total 6 6 4 2" xfId="8857" xr:uid="{00000000-0005-0000-0000-0000629A0000}"/>
    <cellStyle name="Total 6 6 4 3" xfId="13751" xr:uid="{00000000-0005-0000-0000-0000639A0000}"/>
    <cellStyle name="Total 6 6 4 4" xfId="20749" xr:uid="{00000000-0005-0000-0000-0000649A0000}"/>
    <cellStyle name="Total 6 6 4 5" xfId="24768" xr:uid="{00000000-0005-0000-0000-0000659A0000}"/>
    <cellStyle name="Total 6 6 4 6" xfId="29246" xr:uid="{00000000-0005-0000-0000-0000669A0000}"/>
    <cellStyle name="Total 6 6 4 7" xfId="24083" xr:uid="{00000000-0005-0000-0000-0000679A0000}"/>
    <cellStyle name="Total 6 6 4 8" xfId="31179" xr:uid="{00000000-0005-0000-0000-0000689A0000}"/>
    <cellStyle name="Total 6 6 4 9" xfId="31291" xr:uid="{00000000-0005-0000-0000-0000699A0000}"/>
    <cellStyle name="Total 6 6 5" xfId="4846" xr:uid="{00000000-0005-0000-0000-00006A9A0000}"/>
    <cellStyle name="Total 6 6 5 2" xfId="8858" xr:uid="{00000000-0005-0000-0000-00006B9A0000}"/>
    <cellStyle name="Total 6 6 5 3" xfId="14000" xr:uid="{00000000-0005-0000-0000-00006C9A0000}"/>
    <cellStyle name="Total 6 6 5 4" xfId="20998" xr:uid="{00000000-0005-0000-0000-00006D9A0000}"/>
    <cellStyle name="Total 6 6 5 5" xfId="27415" xr:uid="{00000000-0005-0000-0000-00006E9A0000}"/>
    <cellStyle name="Total 6 6 5 6" xfId="28175" xr:uid="{00000000-0005-0000-0000-00006F9A0000}"/>
    <cellStyle name="Total 6 6 5 7" xfId="17344" xr:uid="{00000000-0005-0000-0000-0000709A0000}"/>
    <cellStyle name="Total 6 6 5 8" xfId="32102" xr:uid="{00000000-0005-0000-0000-0000719A0000}"/>
    <cellStyle name="Total 6 6 5 9" xfId="35777" xr:uid="{00000000-0005-0000-0000-0000729A0000}"/>
    <cellStyle name="Total 6 6 6" xfId="8854" xr:uid="{00000000-0005-0000-0000-0000739A0000}"/>
    <cellStyle name="Total 6 6 7" xfId="11768" xr:uid="{00000000-0005-0000-0000-0000749A0000}"/>
    <cellStyle name="Total 6 6 8" xfId="18771" xr:uid="{00000000-0005-0000-0000-0000759A0000}"/>
    <cellStyle name="Total 6 6 9" xfId="23089" xr:uid="{00000000-0005-0000-0000-0000769A0000}"/>
    <cellStyle name="Total 6 7" xfId="3179" xr:uid="{00000000-0005-0000-0000-0000779A0000}"/>
    <cellStyle name="Total 6 7 2" xfId="8859" xr:uid="{00000000-0005-0000-0000-0000789A0000}"/>
    <cellStyle name="Total 6 7 3" xfId="12333" xr:uid="{00000000-0005-0000-0000-0000799A0000}"/>
    <cellStyle name="Total 6 7 4" xfId="19336" xr:uid="{00000000-0005-0000-0000-00007A9A0000}"/>
    <cellStyle name="Total 6 7 5" xfId="23165" xr:uid="{00000000-0005-0000-0000-00007B9A0000}"/>
    <cellStyle name="Total 6 7 6" xfId="28513" xr:uid="{00000000-0005-0000-0000-00007C9A0000}"/>
    <cellStyle name="Total 6 7 7" xfId="29732" xr:uid="{00000000-0005-0000-0000-00007D9A0000}"/>
    <cellStyle name="Total 6 7 8" xfId="31121" xr:uid="{00000000-0005-0000-0000-00007E9A0000}"/>
    <cellStyle name="Total 6 7 9" xfId="31041" xr:uid="{00000000-0005-0000-0000-00007F9A0000}"/>
    <cellStyle name="Total 6 8" xfId="3718" xr:uid="{00000000-0005-0000-0000-0000809A0000}"/>
    <cellStyle name="Total 6 8 2" xfId="8860" xr:uid="{00000000-0005-0000-0000-0000819A0000}"/>
    <cellStyle name="Total 6 8 3" xfId="12872" xr:uid="{00000000-0005-0000-0000-0000829A0000}"/>
    <cellStyle name="Total 6 8 4" xfId="19871" xr:uid="{00000000-0005-0000-0000-0000839A0000}"/>
    <cellStyle name="Total 6 8 5" xfId="25442" xr:uid="{00000000-0005-0000-0000-0000849A0000}"/>
    <cellStyle name="Total 6 8 6" xfId="18151" xr:uid="{00000000-0005-0000-0000-0000859A0000}"/>
    <cellStyle name="Total 6 8 7" xfId="26488" xr:uid="{00000000-0005-0000-0000-0000869A0000}"/>
    <cellStyle name="Total 6 8 8" xfId="33555" xr:uid="{00000000-0005-0000-0000-0000879A0000}"/>
    <cellStyle name="Total 6 8 9" xfId="37223" xr:uid="{00000000-0005-0000-0000-0000889A0000}"/>
    <cellStyle name="Total 6 9" xfId="4263" xr:uid="{00000000-0005-0000-0000-0000899A0000}"/>
    <cellStyle name="Total 6 9 2" xfId="8861" xr:uid="{00000000-0005-0000-0000-00008A9A0000}"/>
    <cellStyle name="Total 6 9 3" xfId="13417" xr:uid="{00000000-0005-0000-0000-00008B9A0000}"/>
    <cellStyle name="Total 6 9 4" xfId="20415" xr:uid="{00000000-0005-0000-0000-00008C9A0000}"/>
    <cellStyle name="Total 6 9 5" xfId="27700" xr:uid="{00000000-0005-0000-0000-00008D9A0000}"/>
    <cellStyle name="Total 6 9 6" xfId="9364" xr:uid="{00000000-0005-0000-0000-00008E9A0000}"/>
    <cellStyle name="Total 6 9 7" xfId="25126" xr:uid="{00000000-0005-0000-0000-00008F9A0000}"/>
    <cellStyle name="Total 6 9 8" xfId="31851" xr:uid="{00000000-0005-0000-0000-0000909A0000}"/>
    <cellStyle name="Total 6 9 9" xfId="35505" xr:uid="{00000000-0005-0000-0000-0000919A0000}"/>
    <cellStyle name="Total 7" xfId="9154" xr:uid="{00000000-0005-0000-0000-0000929A0000}"/>
    <cellStyle name="Total 7 2" xfId="18285" xr:uid="{00000000-0005-0000-0000-0000939A0000}"/>
    <cellStyle name="Total 7 3" xfId="25271" xr:uid="{00000000-0005-0000-0000-0000949A0000}"/>
    <cellStyle name="Total 7 4" xfId="15470" xr:uid="{00000000-0005-0000-0000-0000959A0000}"/>
    <cellStyle name="Total 7 5" xfId="35575" xr:uid="{00000000-0005-0000-0000-0000969A0000}"/>
    <cellStyle name="Total 7 6" xfId="38488" xr:uid="{00000000-0005-0000-0000-0000979A0000}"/>
    <cellStyle name="Total 8" xfId="9155" xr:uid="{00000000-0005-0000-0000-0000989A0000}"/>
    <cellStyle name="Total 8 2" xfId="18286" xr:uid="{00000000-0005-0000-0000-0000999A0000}"/>
    <cellStyle name="Total 8 3" xfId="25272" xr:uid="{00000000-0005-0000-0000-00009A9A0000}"/>
    <cellStyle name="Total 8 4" xfId="25487" xr:uid="{00000000-0005-0000-0000-00009B9A0000}"/>
    <cellStyle name="Total 8 5" xfId="35576" xr:uid="{00000000-0005-0000-0000-00009C9A0000}"/>
    <cellStyle name="Total 8 6" xfId="38489" xr:uid="{00000000-0005-0000-0000-00009D9A0000}"/>
    <cellStyle name="Total 9" xfId="9156" xr:uid="{00000000-0005-0000-0000-00009E9A0000}"/>
    <cellStyle name="Total 9 2" xfId="18287" xr:uid="{00000000-0005-0000-0000-00009F9A0000}"/>
    <cellStyle name="Total 9 3" xfId="25273" xr:uid="{00000000-0005-0000-0000-0000A09A0000}"/>
    <cellStyle name="Total 9 4" xfId="24134" xr:uid="{00000000-0005-0000-0000-0000A19A0000}"/>
    <cellStyle name="Total 9 5" xfId="35577" xr:uid="{00000000-0005-0000-0000-0000A29A0000}"/>
    <cellStyle name="Total 9 6" xfId="38490" xr:uid="{00000000-0005-0000-0000-0000A39A0000}"/>
    <cellStyle name="Vírgula" xfId="214" builtinId="3"/>
    <cellStyle name="Vírgula 10" xfId="1037" xr:uid="{00000000-0005-0000-0000-0000A59A0000}"/>
    <cellStyle name="Vírgula 10 2" xfId="8862" xr:uid="{00000000-0005-0000-0000-0000A69A0000}"/>
    <cellStyle name="Vírgula 11" xfId="1038" xr:uid="{00000000-0005-0000-0000-0000A79A0000}"/>
    <cellStyle name="Vírgula 11 2" xfId="8863" xr:uid="{00000000-0005-0000-0000-0000A89A0000}"/>
    <cellStyle name="Vírgula 12" xfId="1039" xr:uid="{00000000-0005-0000-0000-0000A99A0000}"/>
    <cellStyle name="Vírgula 12 2" xfId="8864" xr:uid="{00000000-0005-0000-0000-0000AA9A0000}"/>
    <cellStyle name="Vírgula 13" xfId="1040" xr:uid="{00000000-0005-0000-0000-0000AB9A0000}"/>
    <cellStyle name="Vírgula 13 2" xfId="8865" xr:uid="{00000000-0005-0000-0000-0000AC9A0000}"/>
    <cellStyle name="Vírgula 14" xfId="1041" xr:uid="{00000000-0005-0000-0000-0000AD9A0000}"/>
    <cellStyle name="Vírgula 14 2" xfId="8866" xr:uid="{00000000-0005-0000-0000-0000AE9A0000}"/>
    <cellStyle name="Vírgula 15" xfId="1115" xr:uid="{00000000-0005-0000-0000-0000AF9A0000}"/>
    <cellStyle name="Vírgula 15 2" xfId="1548" xr:uid="{00000000-0005-0000-0000-0000B09A0000}"/>
    <cellStyle name="Vírgula 15 2 2" xfId="8868" xr:uid="{00000000-0005-0000-0000-0000B19A0000}"/>
    <cellStyle name="Vírgula 15 3" xfId="8867" xr:uid="{00000000-0005-0000-0000-0000B29A0000}"/>
    <cellStyle name="Vírgula 16" xfId="2433" xr:uid="{00000000-0005-0000-0000-0000B39A0000}"/>
    <cellStyle name="Vírgula 16 2" xfId="8869" xr:uid="{00000000-0005-0000-0000-0000B49A0000}"/>
    <cellStyle name="Vírgula 16 3" xfId="11587" xr:uid="{00000000-0005-0000-0000-0000B59A0000}"/>
    <cellStyle name="Vírgula 2" xfId="6" xr:uid="{00000000-0005-0000-0000-0000B69A0000}"/>
    <cellStyle name="Vírgula 2 10" xfId="8870" xr:uid="{00000000-0005-0000-0000-0000B79A0000}"/>
    <cellStyle name="Vírgula 2 2" xfId="209" xr:uid="{00000000-0005-0000-0000-0000B89A0000}"/>
    <cellStyle name="Vírgula 2 2 2" xfId="1042" xr:uid="{00000000-0005-0000-0000-0000B99A0000}"/>
    <cellStyle name="Vírgula 2 2 2 2" xfId="1043" xr:uid="{00000000-0005-0000-0000-0000BA9A0000}"/>
    <cellStyle name="Vírgula 2 2 2 2 2" xfId="1044" xr:uid="{00000000-0005-0000-0000-0000BB9A0000}"/>
    <cellStyle name="Vírgula 2 2 2 2 2 2" xfId="2129" xr:uid="{00000000-0005-0000-0000-0000BC9A0000}"/>
    <cellStyle name="Vírgula 2 2 2 2 2 2 2" xfId="8875" xr:uid="{00000000-0005-0000-0000-0000BD9A0000}"/>
    <cellStyle name="Vírgula 2 2 2 2 2 2 3" xfId="11283" xr:uid="{00000000-0005-0000-0000-0000BE9A0000}"/>
    <cellStyle name="Vírgula 2 2 2 2 2 3" xfId="3597" xr:uid="{00000000-0005-0000-0000-0000BF9A0000}"/>
    <cellStyle name="Vírgula 2 2 2 2 2 3 2" xfId="8876" xr:uid="{00000000-0005-0000-0000-0000C09A0000}"/>
    <cellStyle name="Vírgula 2 2 2 2 2 3 3" xfId="12751" xr:uid="{00000000-0005-0000-0000-0000C19A0000}"/>
    <cellStyle name="Vírgula 2 2 2 2 2 4" xfId="1552" xr:uid="{00000000-0005-0000-0000-0000C29A0000}"/>
    <cellStyle name="Vírgula 2 2 2 2 2 4 2" xfId="8877" xr:uid="{00000000-0005-0000-0000-0000C39A0000}"/>
    <cellStyle name="Vírgula 2 2 2 2 2 4 3" xfId="10706" xr:uid="{00000000-0005-0000-0000-0000C49A0000}"/>
    <cellStyle name="Vírgula 2 2 2 2 2 5" xfId="8874" xr:uid="{00000000-0005-0000-0000-0000C59A0000}"/>
    <cellStyle name="Vírgula 2 2 2 2 2 6" xfId="10198" xr:uid="{00000000-0005-0000-0000-0000C69A0000}"/>
    <cellStyle name="Vírgula 2 2 2 2 3" xfId="2128" xr:uid="{00000000-0005-0000-0000-0000C79A0000}"/>
    <cellStyle name="Vírgula 2 2 2 2 3 2" xfId="8878" xr:uid="{00000000-0005-0000-0000-0000C89A0000}"/>
    <cellStyle name="Vírgula 2 2 2 2 3 3" xfId="11282" xr:uid="{00000000-0005-0000-0000-0000C99A0000}"/>
    <cellStyle name="Vírgula 2 2 2 2 4" xfId="3596" xr:uid="{00000000-0005-0000-0000-0000CA9A0000}"/>
    <cellStyle name="Vírgula 2 2 2 2 4 2" xfId="8879" xr:uid="{00000000-0005-0000-0000-0000CB9A0000}"/>
    <cellStyle name="Vírgula 2 2 2 2 4 3" xfId="12750" xr:uid="{00000000-0005-0000-0000-0000CC9A0000}"/>
    <cellStyle name="Vírgula 2 2 2 2 5" xfId="1551" xr:uid="{00000000-0005-0000-0000-0000CD9A0000}"/>
    <cellStyle name="Vírgula 2 2 2 2 5 2" xfId="8880" xr:uid="{00000000-0005-0000-0000-0000CE9A0000}"/>
    <cellStyle name="Vírgula 2 2 2 2 5 3" xfId="10705" xr:uid="{00000000-0005-0000-0000-0000CF9A0000}"/>
    <cellStyle name="Vírgula 2 2 2 2 6" xfId="8873" xr:uid="{00000000-0005-0000-0000-0000D09A0000}"/>
    <cellStyle name="Vírgula 2 2 2 2 7" xfId="10197" xr:uid="{00000000-0005-0000-0000-0000D19A0000}"/>
    <cellStyle name="Vírgula 2 2 2 3" xfId="1045" xr:uid="{00000000-0005-0000-0000-0000D29A0000}"/>
    <cellStyle name="Vírgula 2 2 2 3 2" xfId="2130" xr:uid="{00000000-0005-0000-0000-0000D39A0000}"/>
    <cellStyle name="Vírgula 2 2 2 3 2 2" xfId="8882" xr:uid="{00000000-0005-0000-0000-0000D49A0000}"/>
    <cellStyle name="Vírgula 2 2 2 3 2 3" xfId="11284" xr:uid="{00000000-0005-0000-0000-0000D59A0000}"/>
    <cellStyle name="Vírgula 2 2 2 3 3" xfId="3598" xr:uid="{00000000-0005-0000-0000-0000D69A0000}"/>
    <cellStyle name="Vírgula 2 2 2 3 3 2" xfId="8883" xr:uid="{00000000-0005-0000-0000-0000D79A0000}"/>
    <cellStyle name="Vírgula 2 2 2 3 3 3" xfId="12752" xr:uid="{00000000-0005-0000-0000-0000D89A0000}"/>
    <cellStyle name="Vírgula 2 2 2 3 4" xfId="1553" xr:uid="{00000000-0005-0000-0000-0000D99A0000}"/>
    <cellStyle name="Vírgula 2 2 2 3 4 2" xfId="8884" xr:uid="{00000000-0005-0000-0000-0000DA9A0000}"/>
    <cellStyle name="Vírgula 2 2 2 3 4 3" xfId="10707" xr:uid="{00000000-0005-0000-0000-0000DB9A0000}"/>
    <cellStyle name="Vírgula 2 2 2 3 5" xfId="8881" xr:uid="{00000000-0005-0000-0000-0000DC9A0000}"/>
    <cellStyle name="Vírgula 2 2 2 3 6" xfId="10199" xr:uid="{00000000-0005-0000-0000-0000DD9A0000}"/>
    <cellStyle name="Vírgula 2 2 2 4" xfId="2127" xr:uid="{00000000-0005-0000-0000-0000DE9A0000}"/>
    <cellStyle name="Vírgula 2 2 2 4 2" xfId="8885" xr:uid="{00000000-0005-0000-0000-0000DF9A0000}"/>
    <cellStyle name="Vírgula 2 2 2 4 3" xfId="11281" xr:uid="{00000000-0005-0000-0000-0000E09A0000}"/>
    <cellStyle name="Vírgula 2 2 2 5" xfId="3595" xr:uid="{00000000-0005-0000-0000-0000E19A0000}"/>
    <cellStyle name="Vírgula 2 2 2 5 2" xfId="8886" xr:uid="{00000000-0005-0000-0000-0000E29A0000}"/>
    <cellStyle name="Vírgula 2 2 2 5 3" xfId="12749" xr:uid="{00000000-0005-0000-0000-0000E39A0000}"/>
    <cellStyle name="Vírgula 2 2 2 6" xfId="1550" xr:uid="{00000000-0005-0000-0000-0000E49A0000}"/>
    <cellStyle name="Vírgula 2 2 2 6 2" xfId="8887" xr:uid="{00000000-0005-0000-0000-0000E59A0000}"/>
    <cellStyle name="Vírgula 2 2 2 6 3" xfId="10704" xr:uid="{00000000-0005-0000-0000-0000E69A0000}"/>
    <cellStyle name="Vírgula 2 2 2 7" xfId="8872" xr:uid="{00000000-0005-0000-0000-0000E79A0000}"/>
    <cellStyle name="Vírgula 2 2 2 8" xfId="9159" xr:uid="{00000000-0005-0000-0000-0000E89A0000}"/>
    <cellStyle name="Vírgula 2 2 2 9" xfId="10196" xr:uid="{00000000-0005-0000-0000-0000E99A0000}"/>
    <cellStyle name="Vírgula 2 2 3" xfId="1046" xr:uid="{00000000-0005-0000-0000-0000EA9A0000}"/>
    <cellStyle name="Vírgula 2 2 3 2" xfId="1047" xr:uid="{00000000-0005-0000-0000-0000EB9A0000}"/>
    <cellStyle name="Vírgula 2 2 3 2 2" xfId="1048" xr:uid="{00000000-0005-0000-0000-0000EC9A0000}"/>
    <cellStyle name="Vírgula 2 2 3 2 2 2" xfId="2133" xr:uid="{00000000-0005-0000-0000-0000ED9A0000}"/>
    <cellStyle name="Vírgula 2 2 3 2 2 2 2" xfId="8891" xr:uid="{00000000-0005-0000-0000-0000EE9A0000}"/>
    <cellStyle name="Vírgula 2 2 3 2 2 2 3" xfId="11287" xr:uid="{00000000-0005-0000-0000-0000EF9A0000}"/>
    <cellStyle name="Vírgula 2 2 3 2 2 3" xfId="3601" xr:uid="{00000000-0005-0000-0000-0000F09A0000}"/>
    <cellStyle name="Vírgula 2 2 3 2 2 3 2" xfId="8892" xr:uid="{00000000-0005-0000-0000-0000F19A0000}"/>
    <cellStyle name="Vírgula 2 2 3 2 2 3 3" xfId="12755" xr:uid="{00000000-0005-0000-0000-0000F29A0000}"/>
    <cellStyle name="Vírgula 2 2 3 2 2 4" xfId="1556" xr:uid="{00000000-0005-0000-0000-0000F39A0000}"/>
    <cellStyle name="Vírgula 2 2 3 2 2 4 2" xfId="8893" xr:uid="{00000000-0005-0000-0000-0000F49A0000}"/>
    <cellStyle name="Vírgula 2 2 3 2 2 4 3" xfId="10710" xr:uid="{00000000-0005-0000-0000-0000F59A0000}"/>
    <cellStyle name="Vírgula 2 2 3 2 2 5" xfId="8890" xr:uid="{00000000-0005-0000-0000-0000F69A0000}"/>
    <cellStyle name="Vírgula 2 2 3 2 2 6" xfId="10202" xr:uid="{00000000-0005-0000-0000-0000F79A0000}"/>
    <cellStyle name="Vírgula 2 2 3 2 3" xfId="2132" xr:uid="{00000000-0005-0000-0000-0000F89A0000}"/>
    <cellStyle name="Vírgula 2 2 3 2 3 2" xfId="8894" xr:uid="{00000000-0005-0000-0000-0000F99A0000}"/>
    <cellStyle name="Vírgula 2 2 3 2 3 3" xfId="11286" xr:uid="{00000000-0005-0000-0000-0000FA9A0000}"/>
    <cellStyle name="Vírgula 2 2 3 2 4" xfId="3600" xr:uid="{00000000-0005-0000-0000-0000FB9A0000}"/>
    <cellStyle name="Vírgula 2 2 3 2 4 2" xfId="8895" xr:uid="{00000000-0005-0000-0000-0000FC9A0000}"/>
    <cellStyle name="Vírgula 2 2 3 2 4 3" xfId="12754" xr:uid="{00000000-0005-0000-0000-0000FD9A0000}"/>
    <cellStyle name="Vírgula 2 2 3 2 5" xfId="1555" xr:uid="{00000000-0005-0000-0000-0000FE9A0000}"/>
    <cellStyle name="Vírgula 2 2 3 2 5 2" xfId="8896" xr:uid="{00000000-0005-0000-0000-0000FF9A0000}"/>
    <cellStyle name="Vírgula 2 2 3 2 5 3" xfId="10709" xr:uid="{00000000-0005-0000-0000-0000009B0000}"/>
    <cellStyle name="Vírgula 2 2 3 2 6" xfId="8889" xr:uid="{00000000-0005-0000-0000-0000019B0000}"/>
    <cellStyle name="Vírgula 2 2 3 2 7" xfId="10201" xr:uid="{00000000-0005-0000-0000-0000029B0000}"/>
    <cellStyle name="Vírgula 2 2 3 3" xfId="1049" xr:uid="{00000000-0005-0000-0000-0000039B0000}"/>
    <cellStyle name="Vírgula 2 2 3 3 2" xfId="2134" xr:uid="{00000000-0005-0000-0000-0000049B0000}"/>
    <cellStyle name="Vírgula 2 2 3 3 2 2" xfId="8898" xr:uid="{00000000-0005-0000-0000-0000059B0000}"/>
    <cellStyle name="Vírgula 2 2 3 3 2 3" xfId="11288" xr:uid="{00000000-0005-0000-0000-0000069B0000}"/>
    <cellStyle name="Vírgula 2 2 3 3 3" xfId="3602" xr:uid="{00000000-0005-0000-0000-0000079B0000}"/>
    <cellStyle name="Vírgula 2 2 3 3 3 2" xfId="8899" xr:uid="{00000000-0005-0000-0000-0000089B0000}"/>
    <cellStyle name="Vírgula 2 2 3 3 3 3" xfId="12756" xr:uid="{00000000-0005-0000-0000-0000099B0000}"/>
    <cellStyle name="Vírgula 2 2 3 3 4" xfId="1557" xr:uid="{00000000-0005-0000-0000-00000A9B0000}"/>
    <cellStyle name="Vírgula 2 2 3 3 4 2" xfId="8900" xr:uid="{00000000-0005-0000-0000-00000B9B0000}"/>
    <cellStyle name="Vírgula 2 2 3 3 4 3" xfId="10711" xr:uid="{00000000-0005-0000-0000-00000C9B0000}"/>
    <cellStyle name="Vírgula 2 2 3 3 5" xfId="8897" xr:uid="{00000000-0005-0000-0000-00000D9B0000}"/>
    <cellStyle name="Vírgula 2 2 3 3 6" xfId="10203" xr:uid="{00000000-0005-0000-0000-00000E9B0000}"/>
    <cellStyle name="Vírgula 2 2 3 4" xfId="2131" xr:uid="{00000000-0005-0000-0000-00000F9B0000}"/>
    <cellStyle name="Vírgula 2 2 3 4 2" xfId="8901" xr:uid="{00000000-0005-0000-0000-0000109B0000}"/>
    <cellStyle name="Vírgula 2 2 3 4 3" xfId="11285" xr:uid="{00000000-0005-0000-0000-0000119B0000}"/>
    <cellStyle name="Vírgula 2 2 3 5" xfId="3599" xr:uid="{00000000-0005-0000-0000-0000129B0000}"/>
    <cellStyle name="Vírgula 2 2 3 5 2" xfId="8902" xr:uid="{00000000-0005-0000-0000-0000139B0000}"/>
    <cellStyle name="Vírgula 2 2 3 5 3" xfId="12753" xr:uid="{00000000-0005-0000-0000-0000149B0000}"/>
    <cellStyle name="Vírgula 2 2 3 6" xfId="1554" xr:uid="{00000000-0005-0000-0000-0000159B0000}"/>
    <cellStyle name="Vírgula 2 2 3 6 2" xfId="8903" xr:uid="{00000000-0005-0000-0000-0000169B0000}"/>
    <cellStyle name="Vírgula 2 2 3 6 3" xfId="10708" xr:uid="{00000000-0005-0000-0000-0000179B0000}"/>
    <cellStyle name="Vírgula 2 2 3 7" xfId="8888" xr:uid="{00000000-0005-0000-0000-0000189B0000}"/>
    <cellStyle name="Vírgula 2 2 3 8" xfId="9117" xr:uid="{00000000-0005-0000-0000-0000199B0000}"/>
    <cellStyle name="Vírgula 2 2 3 9" xfId="10200" xr:uid="{00000000-0005-0000-0000-00001A9B0000}"/>
    <cellStyle name="Vírgula 2 2 4" xfId="1050" xr:uid="{00000000-0005-0000-0000-00001B9B0000}"/>
    <cellStyle name="Vírgula 2 2 4 2" xfId="8904" xr:uid="{00000000-0005-0000-0000-00001C9B0000}"/>
    <cellStyle name="Vírgula 2 2 5" xfId="1191" xr:uid="{00000000-0005-0000-0000-00001D9B0000}"/>
    <cellStyle name="Vírgula 2 2 5 2" xfId="3904" xr:uid="{00000000-0005-0000-0000-00001E9B0000}"/>
    <cellStyle name="Vírgula 2 2 5 2 2" xfId="8906" xr:uid="{00000000-0005-0000-0000-00001F9B0000}"/>
    <cellStyle name="Vírgula 2 2 5 2 3" xfId="13058" xr:uid="{00000000-0005-0000-0000-0000209B0000}"/>
    <cellStyle name="Vírgula 2 2 5 3" xfId="2210" xr:uid="{00000000-0005-0000-0000-0000219B0000}"/>
    <cellStyle name="Vírgula 2 2 5 3 2" xfId="8907" xr:uid="{00000000-0005-0000-0000-0000229B0000}"/>
    <cellStyle name="Vírgula 2 2 5 3 3" xfId="11364" xr:uid="{00000000-0005-0000-0000-0000239B0000}"/>
    <cellStyle name="Vírgula 2 2 5 4" xfId="8905" xr:uid="{00000000-0005-0000-0000-0000249B0000}"/>
    <cellStyle name="Vírgula 2 2 5 5" xfId="10345" xr:uid="{00000000-0005-0000-0000-0000259B0000}"/>
    <cellStyle name="Vírgula 2 2 6" xfId="2126" xr:uid="{00000000-0005-0000-0000-0000269B0000}"/>
    <cellStyle name="Vírgula 2 2 6 2" xfId="8908" xr:uid="{00000000-0005-0000-0000-0000279B0000}"/>
    <cellStyle name="Vírgula 2 2 7" xfId="1611" xr:uid="{00000000-0005-0000-0000-0000289B0000}"/>
    <cellStyle name="Vírgula 2 2 7 2" xfId="8909" xr:uid="{00000000-0005-0000-0000-0000299B0000}"/>
    <cellStyle name="Vírgula 2 2 7 3" xfId="10765" xr:uid="{00000000-0005-0000-0000-00002A9B0000}"/>
    <cellStyle name="Vírgula 2 2 8" xfId="8871" xr:uid="{00000000-0005-0000-0000-00002B9B0000}"/>
    <cellStyle name="Vírgula 2 3" xfId="1051" xr:uid="{00000000-0005-0000-0000-00002C9B0000}"/>
    <cellStyle name="Vírgula 2 3 2" xfId="1052" xr:uid="{00000000-0005-0000-0000-00002D9B0000}"/>
    <cellStyle name="Vírgula 2 3 2 2" xfId="1053" xr:uid="{00000000-0005-0000-0000-00002E9B0000}"/>
    <cellStyle name="Vírgula 2 3 2 2 2" xfId="1054" xr:uid="{00000000-0005-0000-0000-00002F9B0000}"/>
    <cellStyle name="Vírgula 2 3 2 2 2 2" xfId="2138" xr:uid="{00000000-0005-0000-0000-0000309B0000}"/>
    <cellStyle name="Vírgula 2 3 2 2 2 2 2" xfId="8914" xr:uid="{00000000-0005-0000-0000-0000319B0000}"/>
    <cellStyle name="Vírgula 2 3 2 2 2 2 3" xfId="11292" xr:uid="{00000000-0005-0000-0000-0000329B0000}"/>
    <cellStyle name="Vírgula 2 3 2 2 2 3" xfId="3606" xr:uid="{00000000-0005-0000-0000-0000339B0000}"/>
    <cellStyle name="Vírgula 2 3 2 2 2 3 2" xfId="8915" xr:uid="{00000000-0005-0000-0000-0000349B0000}"/>
    <cellStyle name="Vírgula 2 3 2 2 2 3 3" xfId="12760" xr:uid="{00000000-0005-0000-0000-0000359B0000}"/>
    <cellStyle name="Vírgula 2 3 2 2 2 4" xfId="1561" xr:uid="{00000000-0005-0000-0000-0000369B0000}"/>
    <cellStyle name="Vírgula 2 3 2 2 2 4 2" xfId="8916" xr:uid="{00000000-0005-0000-0000-0000379B0000}"/>
    <cellStyle name="Vírgula 2 3 2 2 2 4 3" xfId="10715" xr:uid="{00000000-0005-0000-0000-0000389B0000}"/>
    <cellStyle name="Vírgula 2 3 2 2 2 5" xfId="8913" xr:uid="{00000000-0005-0000-0000-0000399B0000}"/>
    <cellStyle name="Vírgula 2 3 2 2 2 6" xfId="10208" xr:uid="{00000000-0005-0000-0000-00003A9B0000}"/>
    <cellStyle name="Vírgula 2 3 2 2 3" xfId="2137" xr:uid="{00000000-0005-0000-0000-00003B9B0000}"/>
    <cellStyle name="Vírgula 2 3 2 2 3 2" xfId="8917" xr:uid="{00000000-0005-0000-0000-00003C9B0000}"/>
    <cellStyle name="Vírgula 2 3 2 2 3 3" xfId="11291" xr:uid="{00000000-0005-0000-0000-00003D9B0000}"/>
    <cellStyle name="Vírgula 2 3 2 2 4" xfId="3605" xr:uid="{00000000-0005-0000-0000-00003E9B0000}"/>
    <cellStyle name="Vírgula 2 3 2 2 4 2" xfId="8918" xr:uid="{00000000-0005-0000-0000-00003F9B0000}"/>
    <cellStyle name="Vírgula 2 3 2 2 4 3" xfId="12759" xr:uid="{00000000-0005-0000-0000-0000409B0000}"/>
    <cellStyle name="Vírgula 2 3 2 2 5" xfId="1560" xr:uid="{00000000-0005-0000-0000-0000419B0000}"/>
    <cellStyle name="Vírgula 2 3 2 2 5 2" xfId="8919" xr:uid="{00000000-0005-0000-0000-0000429B0000}"/>
    <cellStyle name="Vírgula 2 3 2 2 5 3" xfId="10714" xr:uid="{00000000-0005-0000-0000-0000439B0000}"/>
    <cellStyle name="Vírgula 2 3 2 2 6" xfId="8912" xr:uid="{00000000-0005-0000-0000-0000449B0000}"/>
    <cellStyle name="Vírgula 2 3 2 2 7" xfId="10207" xr:uid="{00000000-0005-0000-0000-0000459B0000}"/>
    <cellStyle name="Vírgula 2 3 2 3" xfId="1055" xr:uid="{00000000-0005-0000-0000-0000469B0000}"/>
    <cellStyle name="Vírgula 2 3 2 3 2" xfId="2139" xr:uid="{00000000-0005-0000-0000-0000479B0000}"/>
    <cellStyle name="Vírgula 2 3 2 3 2 2" xfId="8921" xr:uid="{00000000-0005-0000-0000-0000489B0000}"/>
    <cellStyle name="Vírgula 2 3 2 3 2 3" xfId="11293" xr:uid="{00000000-0005-0000-0000-0000499B0000}"/>
    <cellStyle name="Vírgula 2 3 2 3 3" xfId="3607" xr:uid="{00000000-0005-0000-0000-00004A9B0000}"/>
    <cellStyle name="Vírgula 2 3 2 3 3 2" xfId="8922" xr:uid="{00000000-0005-0000-0000-00004B9B0000}"/>
    <cellStyle name="Vírgula 2 3 2 3 3 3" xfId="12761" xr:uid="{00000000-0005-0000-0000-00004C9B0000}"/>
    <cellStyle name="Vírgula 2 3 2 3 4" xfId="1562" xr:uid="{00000000-0005-0000-0000-00004D9B0000}"/>
    <cellStyle name="Vírgula 2 3 2 3 4 2" xfId="8923" xr:uid="{00000000-0005-0000-0000-00004E9B0000}"/>
    <cellStyle name="Vírgula 2 3 2 3 4 3" xfId="10716" xr:uid="{00000000-0005-0000-0000-00004F9B0000}"/>
    <cellStyle name="Vírgula 2 3 2 3 5" xfId="8920" xr:uid="{00000000-0005-0000-0000-0000509B0000}"/>
    <cellStyle name="Vírgula 2 3 2 3 6" xfId="10209" xr:uid="{00000000-0005-0000-0000-0000519B0000}"/>
    <cellStyle name="Vírgula 2 3 2 4" xfId="2136" xr:uid="{00000000-0005-0000-0000-0000529B0000}"/>
    <cellStyle name="Vírgula 2 3 2 4 2" xfId="8924" xr:uid="{00000000-0005-0000-0000-0000539B0000}"/>
    <cellStyle name="Vírgula 2 3 2 4 3" xfId="11290" xr:uid="{00000000-0005-0000-0000-0000549B0000}"/>
    <cellStyle name="Vírgula 2 3 2 5" xfId="3604" xr:uid="{00000000-0005-0000-0000-0000559B0000}"/>
    <cellStyle name="Vírgula 2 3 2 5 2" xfId="8925" xr:uid="{00000000-0005-0000-0000-0000569B0000}"/>
    <cellStyle name="Vírgula 2 3 2 5 3" xfId="12758" xr:uid="{00000000-0005-0000-0000-0000579B0000}"/>
    <cellStyle name="Vírgula 2 3 2 6" xfId="1559" xr:uid="{00000000-0005-0000-0000-0000589B0000}"/>
    <cellStyle name="Vírgula 2 3 2 6 2" xfId="8926" xr:uid="{00000000-0005-0000-0000-0000599B0000}"/>
    <cellStyle name="Vírgula 2 3 2 6 3" xfId="10713" xr:uid="{00000000-0005-0000-0000-00005A9B0000}"/>
    <cellStyle name="Vírgula 2 3 2 7" xfId="8911" xr:uid="{00000000-0005-0000-0000-00005B9B0000}"/>
    <cellStyle name="Vírgula 2 3 2 8" xfId="10206" xr:uid="{00000000-0005-0000-0000-00005C9B0000}"/>
    <cellStyle name="Vírgula 2 3 3" xfId="1056" xr:uid="{00000000-0005-0000-0000-00005D9B0000}"/>
    <cellStyle name="Vírgula 2 3 3 2" xfId="1057" xr:uid="{00000000-0005-0000-0000-00005E9B0000}"/>
    <cellStyle name="Vírgula 2 3 3 2 2" xfId="2141" xr:uid="{00000000-0005-0000-0000-00005F9B0000}"/>
    <cellStyle name="Vírgula 2 3 3 2 2 2" xfId="8929" xr:uid="{00000000-0005-0000-0000-0000609B0000}"/>
    <cellStyle name="Vírgula 2 3 3 2 2 3" xfId="11295" xr:uid="{00000000-0005-0000-0000-0000619B0000}"/>
    <cellStyle name="Vírgula 2 3 3 2 3" xfId="3609" xr:uid="{00000000-0005-0000-0000-0000629B0000}"/>
    <cellStyle name="Vírgula 2 3 3 2 3 2" xfId="8930" xr:uid="{00000000-0005-0000-0000-0000639B0000}"/>
    <cellStyle name="Vírgula 2 3 3 2 3 3" xfId="12763" xr:uid="{00000000-0005-0000-0000-0000649B0000}"/>
    <cellStyle name="Vírgula 2 3 3 2 4" xfId="1564" xr:uid="{00000000-0005-0000-0000-0000659B0000}"/>
    <cellStyle name="Vírgula 2 3 3 2 4 2" xfId="8931" xr:uid="{00000000-0005-0000-0000-0000669B0000}"/>
    <cellStyle name="Vírgula 2 3 3 2 4 3" xfId="10718" xr:uid="{00000000-0005-0000-0000-0000679B0000}"/>
    <cellStyle name="Vírgula 2 3 3 2 5" xfId="8928" xr:uid="{00000000-0005-0000-0000-0000689B0000}"/>
    <cellStyle name="Vírgula 2 3 3 2 6" xfId="10211" xr:uid="{00000000-0005-0000-0000-0000699B0000}"/>
    <cellStyle name="Vírgula 2 3 3 3" xfId="2140" xr:uid="{00000000-0005-0000-0000-00006A9B0000}"/>
    <cellStyle name="Vírgula 2 3 3 3 2" xfId="8932" xr:uid="{00000000-0005-0000-0000-00006B9B0000}"/>
    <cellStyle name="Vírgula 2 3 3 3 3" xfId="11294" xr:uid="{00000000-0005-0000-0000-00006C9B0000}"/>
    <cellStyle name="Vírgula 2 3 3 4" xfId="3608" xr:uid="{00000000-0005-0000-0000-00006D9B0000}"/>
    <cellStyle name="Vírgula 2 3 3 4 2" xfId="8933" xr:uid="{00000000-0005-0000-0000-00006E9B0000}"/>
    <cellStyle name="Vírgula 2 3 3 4 3" xfId="12762" xr:uid="{00000000-0005-0000-0000-00006F9B0000}"/>
    <cellStyle name="Vírgula 2 3 3 5" xfId="1563" xr:uid="{00000000-0005-0000-0000-0000709B0000}"/>
    <cellStyle name="Vírgula 2 3 3 5 2" xfId="8934" xr:uid="{00000000-0005-0000-0000-0000719B0000}"/>
    <cellStyle name="Vírgula 2 3 3 5 3" xfId="10717" xr:uid="{00000000-0005-0000-0000-0000729B0000}"/>
    <cellStyle name="Vírgula 2 3 3 6" xfId="8927" xr:uid="{00000000-0005-0000-0000-0000739B0000}"/>
    <cellStyle name="Vírgula 2 3 3 7" xfId="10210" xr:uid="{00000000-0005-0000-0000-0000749B0000}"/>
    <cellStyle name="Vírgula 2 3 4" xfId="1058" xr:uid="{00000000-0005-0000-0000-0000759B0000}"/>
    <cellStyle name="Vírgula 2 3 4 2" xfId="2142" xr:uid="{00000000-0005-0000-0000-0000769B0000}"/>
    <cellStyle name="Vírgula 2 3 4 2 2" xfId="8936" xr:uid="{00000000-0005-0000-0000-0000779B0000}"/>
    <cellStyle name="Vírgula 2 3 4 2 3" xfId="11296" xr:uid="{00000000-0005-0000-0000-0000789B0000}"/>
    <cellStyle name="Vírgula 2 3 4 3" xfId="3610" xr:uid="{00000000-0005-0000-0000-0000799B0000}"/>
    <cellStyle name="Vírgula 2 3 4 3 2" xfId="8937" xr:uid="{00000000-0005-0000-0000-00007A9B0000}"/>
    <cellStyle name="Vírgula 2 3 4 3 3" xfId="12764" xr:uid="{00000000-0005-0000-0000-00007B9B0000}"/>
    <cellStyle name="Vírgula 2 3 4 4" xfId="1565" xr:uid="{00000000-0005-0000-0000-00007C9B0000}"/>
    <cellStyle name="Vírgula 2 3 4 4 2" xfId="8938" xr:uid="{00000000-0005-0000-0000-00007D9B0000}"/>
    <cellStyle name="Vírgula 2 3 4 4 3" xfId="10719" xr:uid="{00000000-0005-0000-0000-00007E9B0000}"/>
    <cellStyle name="Vírgula 2 3 4 5" xfId="8935" xr:uid="{00000000-0005-0000-0000-00007F9B0000}"/>
    <cellStyle name="Vírgula 2 3 4 6" xfId="10212" xr:uid="{00000000-0005-0000-0000-0000809B0000}"/>
    <cellStyle name="Vírgula 2 3 5" xfId="2135" xr:uid="{00000000-0005-0000-0000-0000819B0000}"/>
    <cellStyle name="Vírgula 2 3 5 2" xfId="8939" xr:uid="{00000000-0005-0000-0000-0000829B0000}"/>
    <cellStyle name="Vírgula 2 3 5 3" xfId="11289" xr:uid="{00000000-0005-0000-0000-0000839B0000}"/>
    <cellStyle name="Vírgula 2 3 6" xfId="3603" xr:uid="{00000000-0005-0000-0000-0000849B0000}"/>
    <cellStyle name="Vírgula 2 3 6 2" xfId="8940" xr:uid="{00000000-0005-0000-0000-0000859B0000}"/>
    <cellStyle name="Vírgula 2 3 6 3" xfId="12757" xr:uid="{00000000-0005-0000-0000-0000869B0000}"/>
    <cellStyle name="Vírgula 2 3 7" xfId="1558" xr:uid="{00000000-0005-0000-0000-0000879B0000}"/>
    <cellStyle name="Vírgula 2 3 7 2" xfId="8941" xr:uid="{00000000-0005-0000-0000-0000889B0000}"/>
    <cellStyle name="Vírgula 2 3 7 3" xfId="10712" xr:uid="{00000000-0005-0000-0000-0000899B0000}"/>
    <cellStyle name="Vírgula 2 3 8" xfId="8910" xr:uid="{00000000-0005-0000-0000-00008A9B0000}"/>
    <cellStyle name="Vírgula 2 3 9" xfId="10205" xr:uid="{00000000-0005-0000-0000-00008B9B0000}"/>
    <cellStyle name="Vírgula 2 4" xfId="1059" xr:uid="{00000000-0005-0000-0000-00008C9B0000}"/>
    <cellStyle name="Vírgula 2 4 2" xfId="8942" xr:uid="{00000000-0005-0000-0000-00008D9B0000}"/>
    <cellStyle name="Vírgula 2 5" xfId="1060" xr:uid="{00000000-0005-0000-0000-00008E9B0000}"/>
    <cellStyle name="Vírgula 2 5 2" xfId="8943" xr:uid="{00000000-0005-0000-0000-00008F9B0000}"/>
    <cellStyle name="Vírgula 2 6" xfId="1118" xr:uid="{00000000-0005-0000-0000-0000909B0000}"/>
    <cellStyle name="Vírgula 2 6 2" xfId="1566" xr:uid="{00000000-0005-0000-0000-0000919B0000}"/>
    <cellStyle name="Vírgula 2 6 2 2" xfId="8945" xr:uid="{00000000-0005-0000-0000-0000929B0000}"/>
    <cellStyle name="Vírgula 2 6 3" xfId="5056" xr:uid="{00000000-0005-0000-0000-0000939B0000}"/>
    <cellStyle name="Vírgula 2 6 3 2" xfId="8946" xr:uid="{00000000-0005-0000-0000-0000949B0000}"/>
    <cellStyle name="Vírgula 2 6 3 3" xfId="14210" xr:uid="{00000000-0005-0000-0000-0000959B0000}"/>
    <cellStyle name="Vírgula 2 6 4" xfId="8944" xr:uid="{00000000-0005-0000-0000-0000969B0000}"/>
    <cellStyle name="Vírgula 2 6 5" xfId="10272" xr:uid="{00000000-0005-0000-0000-0000979B0000}"/>
    <cellStyle name="Vírgula 2 7" xfId="1192" xr:uid="{00000000-0005-0000-0000-0000989B0000}"/>
    <cellStyle name="Vírgula 2 7 2" xfId="3881" xr:uid="{00000000-0005-0000-0000-0000999B0000}"/>
    <cellStyle name="Vírgula 2 7 2 2" xfId="8948" xr:uid="{00000000-0005-0000-0000-00009A9B0000}"/>
    <cellStyle name="Vírgula 2 7 2 3" xfId="13035" xr:uid="{00000000-0005-0000-0000-00009B9B0000}"/>
    <cellStyle name="Vírgula 2 7 3" xfId="2187" xr:uid="{00000000-0005-0000-0000-00009C9B0000}"/>
    <cellStyle name="Vírgula 2 7 3 2" xfId="8949" xr:uid="{00000000-0005-0000-0000-00009D9B0000}"/>
    <cellStyle name="Vírgula 2 7 3 3" xfId="11341" xr:uid="{00000000-0005-0000-0000-00009E9B0000}"/>
    <cellStyle name="Vírgula 2 7 4" xfId="8947" xr:uid="{00000000-0005-0000-0000-00009F9B0000}"/>
    <cellStyle name="Vírgula 2 7 5" xfId="10346" xr:uid="{00000000-0005-0000-0000-0000A09B0000}"/>
    <cellStyle name="Vírgula 2 8" xfId="1195" xr:uid="{00000000-0005-0000-0000-0000A19B0000}"/>
    <cellStyle name="Vírgula 2 8 2" xfId="3204" xr:uid="{00000000-0005-0000-0000-0000A29B0000}"/>
    <cellStyle name="Vírgula 2 8 2 2" xfId="8951" xr:uid="{00000000-0005-0000-0000-0000A39B0000}"/>
    <cellStyle name="Vírgula 2 8 2 3" xfId="12358" xr:uid="{00000000-0005-0000-0000-0000A49B0000}"/>
    <cellStyle name="Vírgula 2 8 3" xfId="8950" xr:uid="{00000000-0005-0000-0000-0000A59B0000}"/>
    <cellStyle name="Vírgula 2 8 4" xfId="10349" xr:uid="{00000000-0005-0000-0000-0000A69B0000}"/>
    <cellStyle name="Vírgula 2 9" xfId="1549" xr:uid="{00000000-0005-0000-0000-0000A79B0000}"/>
    <cellStyle name="Vírgula 2 9 2" xfId="8952" xr:uid="{00000000-0005-0000-0000-0000A89B0000}"/>
    <cellStyle name="Vírgula 2 9 3" xfId="10703" xr:uid="{00000000-0005-0000-0000-0000A99B0000}"/>
    <cellStyle name="Vírgula 3" xfId="10" xr:uid="{00000000-0005-0000-0000-0000AA9B0000}"/>
    <cellStyle name="Vírgula 3 2" xfId="1061" xr:uid="{00000000-0005-0000-0000-0000AB9B0000}"/>
    <cellStyle name="Vírgula 3 2 2" xfId="1062" xr:uid="{00000000-0005-0000-0000-0000AC9B0000}"/>
    <cellStyle name="Vírgula 3 2 2 2" xfId="8955" xr:uid="{00000000-0005-0000-0000-0000AD9B0000}"/>
    <cellStyle name="Vírgula 3 2 3" xfId="1063" xr:uid="{00000000-0005-0000-0000-0000AE9B0000}"/>
    <cellStyle name="Vírgula 3 2 3 2" xfId="8956" xr:uid="{00000000-0005-0000-0000-0000AF9B0000}"/>
    <cellStyle name="Vírgula 3 2 4" xfId="8954" xr:uid="{00000000-0005-0000-0000-0000B09B0000}"/>
    <cellStyle name="Vírgula 3 3" xfId="1064" xr:uid="{00000000-0005-0000-0000-0000B19B0000}"/>
    <cellStyle name="Vírgula 3 3 2" xfId="1065" xr:uid="{00000000-0005-0000-0000-0000B29B0000}"/>
    <cellStyle name="Vírgula 3 3 2 2" xfId="1066" xr:uid="{00000000-0005-0000-0000-0000B39B0000}"/>
    <cellStyle name="Vírgula 3 3 2 2 2" xfId="1067" xr:uid="{00000000-0005-0000-0000-0000B49B0000}"/>
    <cellStyle name="Vírgula 3 3 2 2 2 2" xfId="2146" xr:uid="{00000000-0005-0000-0000-0000B59B0000}"/>
    <cellStyle name="Vírgula 3 3 2 2 2 2 2" xfId="8961" xr:uid="{00000000-0005-0000-0000-0000B69B0000}"/>
    <cellStyle name="Vírgula 3 3 2 2 2 2 3" xfId="11300" xr:uid="{00000000-0005-0000-0000-0000B79B0000}"/>
    <cellStyle name="Vírgula 3 3 2 2 2 3" xfId="3614" xr:uid="{00000000-0005-0000-0000-0000B89B0000}"/>
    <cellStyle name="Vírgula 3 3 2 2 2 3 2" xfId="8962" xr:uid="{00000000-0005-0000-0000-0000B99B0000}"/>
    <cellStyle name="Vírgula 3 3 2 2 2 3 3" xfId="12768" xr:uid="{00000000-0005-0000-0000-0000BA9B0000}"/>
    <cellStyle name="Vírgula 3 3 2 2 2 4" xfId="1571" xr:uid="{00000000-0005-0000-0000-0000BB9B0000}"/>
    <cellStyle name="Vírgula 3 3 2 2 2 4 2" xfId="8963" xr:uid="{00000000-0005-0000-0000-0000BC9B0000}"/>
    <cellStyle name="Vírgula 3 3 2 2 2 4 3" xfId="10725" xr:uid="{00000000-0005-0000-0000-0000BD9B0000}"/>
    <cellStyle name="Vírgula 3 3 2 2 2 5" xfId="8960" xr:uid="{00000000-0005-0000-0000-0000BE9B0000}"/>
    <cellStyle name="Vírgula 3 3 2 2 2 6" xfId="10221" xr:uid="{00000000-0005-0000-0000-0000BF9B0000}"/>
    <cellStyle name="Vírgula 3 3 2 2 3" xfId="2145" xr:uid="{00000000-0005-0000-0000-0000C09B0000}"/>
    <cellStyle name="Vírgula 3 3 2 2 3 2" xfId="8964" xr:uid="{00000000-0005-0000-0000-0000C19B0000}"/>
    <cellStyle name="Vírgula 3 3 2 2 3 3" xfId="11299" xr:uid="{00000000-0005-0000-0000-0000C29B0000}"/>
    <cellStyle name="Vírgula 3 3 2 2 4" xfId="3613" xr:uid="{00000000-0005-0000-0000-0000C39B0000}"/>
    <cellStyle name="Vírgula 3 3 2 2 4 2" xfId="8965" xr:uid="{00000000-0005-0000-0000-0000C49B0000}"/>
    <cellStyle name="Vírgula 3 3 2 2 4 3" xfId="12767" xr:uid="{00000000-0005-0000-0000-0000C59B0000}"/>
    <cellStyle name="Vírgula 3 3 2 2 5" xfId="1570" xr:uid="{00000000-0005-0000-0000-0000C69B0000}"/>
    <cellStyle name="Vírgula 3 3 2 2 5 2" xfId="8966" xr:uid="{00000000-0005-0000-0000-0000C79B0000}"/>
    <cellStyle name="Vírgula 3 3 2 2 5 3" xfId="10724" xr:uid="{00000000-0005-0000-0000-0000C89B0000}"/>
    <cellStyle name="Vírgula 3 3 2 2 6" xfId="8959" xr:uid="{00000000-0005-0000-0000-0000C99B0000}"/>
    <cellStyle name="Vírgula 3 3 2 2 7" xfId="10220" xr:uid="{00000000-0005-0000-0000-0000CA9B0000}"/>
    <cellStyle name="Vírgula 3 3 2 3" xfId="1068" xr:uid="{00000000-0005-0000-0000-0000CB9B0000}"/>
    <cellStyle name="Vírgula 3 3 2 3 2" xfId="2147" xr:uid="{00000000-0005-0000-0000-0000CC9B0000}"/>
    <cellStyle name="Vírgula 3 3 2 3 2 2" xfId="8968" xr:uid="{00000000-0005-0000-0000-0000CD9B0000}"/>
    <cellStyle name="Vírgula 3 3 2 3 2 3" xfId="11301" xr:uid="{00000000-0005-0000-0000-0000CE9B0000}"/>
    <cellStyle name="Vírgula 3 3 2 3 3" xfId="3615" xr:uid="{00000000-0005-0000-0000-0000CF9B0000}"/>
    <cellStyle name="Vírgula 3 3 2 3 3 2" xfId="8969" xr:uid="{00000000-0005-0000-0000-0000D09B0000}"/>
    <cellStyle name="Vírgula 3 3 2 3 3 3" xfId="12769" xr:uid="{00000000-0005-0000-0000-0000D19B0000}"/>
    <cellStyle name="Vírgula 3 3 2 3 4" xfId="1572" xr:uid="{00000000-0005-0000-0000-0000D29B0000}"/>
    <cellStyle name="Vírgula 3 3 2 3 4 2" xfId="8970" xr:uid="{00000000-0005-0000-0000-0000D39B0000}"/>
    <cellStyle name="Vírgula 3 3 2 3 4 3" xfId="10726" xr:uid="{00000000-0005-0000-0000-0000D49B0000}"/>
    <cellStyle name="Vírgula 3 3 2 3 5" xfId="8967" xr:uid="{00000000-0005-0000-0000-0000D59B0000}"/>
    <cellStyle name="Vírgula 3 3 2 3 6" xfId="10222" xr:uid="{00000000-0005-0000-0000-0000D69B0000}"/>
    <cellStyle name="Vírgula 3 3 2 4" xfId="2144" xr:uid="{00000000-0005-0000-0000-0000D79B0000}"/>
    <cellStyle name="Vírgula 3 3 2 4 2" xfId="8971" xr:uid="{00000000-0005-0000-0000-0000D89B0000}"/>
    <cellStyle name="Vírgula 3 3 2 4 3" xfId="11298" xr:uid="{00000000-0005-0000-0000-0000D99B0000}"/>
    <cellStyle name="Vírgula 3 3 2 5" xfId="3612" xr:uid="{00000000-0005-0000-0000-0000DA9B0000}"/>
    <cellStyle name="Vírgula 3 3 2 5 2" xfId="8972" xr:uid="{00000000-0005-0000-0000-0000DB9B0000}"/>
    <cellStyle name="Vírgula 3 3 2 5 3" xfId="12766" xr:uid="{00000000-0005-0000-0000-0000DC9B0000}"/>
    <cellStyle name="Vírgula 3 3 2 6" xfId="1569" xr:uid="{00000000-0005-0000-0000-0000DD9B0000}"/>
    <cellStyle name="Vírgula 3 3 2 6 2" xfId="8973" xr:uid="{00000000-0005-0000-0000-0000DE9B0000}"/>
    <cellStyle name="Vírgula 3 3 2 6 3" xfId="10723" xr:uid="{00000000-0005-0000-0000-0000DF9B0000}"/>
    <cellStyle name="Vírgula 3 3 2 7" xfId="8958" xr:uid="{00000000-0005-0000-0000-0000E09B0000}"/>
    <cellStyle name="Vírgula 3 3 2 8" xfId="10219" xr:uid="{00000000-0005-0000-0000-0000E19B0000}"/>
    <cellStyle name="Vírgula 3 3 3" xfId="1069" xr:uid="{00000000-0005-0000-0000-0000E29B0000}"/>
    <cellStyle name="Vírgula 3 3 3 2" xfId="1070" xr:uid="{00000000-0005-0000-0000-0000E39B0000}"/>
    <cellStyle name="Vírgula 3 3 3 2 2" xfId="2149" xr:uid="{00000000-0005-0000-0000-0000E49B0000}"/>
    <cellStyle name="Vírgula 3 3 3 2 2 2" xfId="8976" xr:uid="{00000000-0005-0000-0000-0000E59B0000}"/>
    <cellStyle name="Vírgula 3 3 3 2 2 3" xfId="11303" xr:uid="{00000000-0005-0000-0000-0000E69B0000}"/>
    <cellStyle name="Vírgula 3 3 3 2 3" xfId="3617" xr:uid="{00000000-0005-0000-0000-0000E79B0000}"/>
    <cellStyle name="Vírgula 3 3 3 2 3 2" xfId="8977" xr:uid="{00000000-0005-0000-0000-0000E89B0000}"/>
    <cellStyle name="Vírgula 3 3 3 2 3 3" xfId="12771" xr:uid="{00000000-0005-0000-0000-0000E99B0000}"/>
    <cellStyle name="Vírgula 3 3 3 2 4" xfId="1574" xr:uid="{00000000-0005-0000-0000-0000EA9B0000}"/>
    <cellStyle name="Vírgula 3 3 3 2 4 2" xfId="8978" xr:uid="{00000000-0005-0000-0000-0000EB9B0000}"/>
    <cellStyle name="Vírgula 3 3 3 2 4 3" xfId="10728" xr:uid="{00000000-0005-0000-0000-0000EC9B0000}"/>
    <cellStyle name="Vírgula 3 3 3 2 5" xfId="8975" xr:uid="{00000000-0005-0000-0000-0000ED9B0000}"/>
    <cellStyle name="Vírgula 3 3 3 2 6" xfId="10224" xr:uid="{00000000-0005-0000-0000-0000EE9B0000}"/>
    <cellStyle name="Vírgula 3 3 3 3" xfId="2148" xr:uid="{00000000-0005-0000-0000-0000EF9B0000}"/>
    <cellStyle name="Vírgula 3 3 3 3 2" xfId="8979" xr:uid="{00000000-0005-0000-0000-0000F09B0000}"/>
    <cellStyle name="Vírgula 3 3 3 3 3" xfId="11302" xr:uid="{00000000-0005-0000-0000-0000F19B0000}"/>
    <cellStyle name="Vírgula 3 3 3 4" xfId="3616" xr:uid="{00000000-0005-0000-0000-0000F29B0000}"/>
    <cellStyle name="Vírgula 3 3 3 4 2" xfId="8980" xr:uid="{00000000-0005-0000-0000-0000F39B0000}"/>
    <cellStyle name="Vírgula 3 3 3 4 3" xfId="12770" xr:uid="{00000000-0005-0000-0000-0000F49B0000}"/>
    <cellStyle name="Vírgula 3 3 3 5" xfId="1573" xr:uid="{00000000-0005-0000-0000-0000F59B0000}"/>
    <cellStyle name="Vírgula 3 3 3 5 2" xfId="8981" xr:uid="{00000000-0005-0000-0000-0000F69B0000}"/>
    <cellStyle name="Vírgula 3 3 3 5 3" xfId="10727" xr:uid="{00000000-0005-0000-0000-0000F79B0000}"/>
    <cellStyle name="Vírgula 3 3 3 6" xfId="8974" xr:uid="{00000000-0005-0000-0000-0000F89B0000}"/>
    <cellStyle name="Vírgula 3 3 3 7" xfId="10223" xr:uid="{00000000-0005-0000-0000-0000F99B0000}"/>
    <cellStyle name="Vírgula 3 3 4" xfId="1071" xr:uid="{00000000-0005-0000-0000-0000FA9B0000}"/>
    <cellStyle name="Vírgula 3 3 4 2" xfId="2150" xr:uid="{00000000-0005-0000-0000-0000FB9B0000}"/>
    <cellStyle name="Vírgula 3 3 4 2 2" xfId="8983" xr:uid="{00000000-0005-0000-0000-0000FC9B0000}"/>
    <cellStyle name="Vírgula 3 3 4 2 3" xfId="11304" xr:uid="{00000000-0005-0000-0000-0000FD9B0000}"/>
    <cellStyle name="Vírgula 3 3 4 3" xfId="3618" xr:uid="{00000000-0005-0000-0000-0000FE9B0000}"/>
    <cellStyle name="Vírgula 3 3 4 3 2" xfId="8984" xr:uid="{00000000-0005-0000-0000-0000FF9B0000}"/>
    <cellStyle name="Vírgula 3 3 4 3 3" xfId="12772" xr:uid="{00000000-0005-0000-0000-0000009C0000}"/>
    <cellStyle name="Vírgula 3 3 4 4" xfId="1575" xr:uid="{00000000-0005-0000-0000-0000019C0000}"/>
    <cellStyle name="Vírgula 3 3 4 4 2" xfId="8985" xr:uid="{00000000-0005-0000-0000-0000029C0000}"/>
    <cellStyle name="Vírgula 3 3 4 4 3" xfId="10729" xr:uid="{00000000-0005-0000-0000-0000039C0000}"/>
    <cellStyle name="Vírgula 3 3 4 5" xfId="8982" xr:uid="{00000000-0005-0000-0000-0000049C0000}"/>
    <cellStyle name="Vírgula 3 3 4 6" xfId="10225" xr:uid="{00000000-0005-0000-0000-0000059C0000}"/>
    <cellStyle name="Vírgula 3 3 5" xfId="2143" xr:uid="{00000000-0005-0000-0000-0000069C0000}"/>
    <cellStyle name="Vírgula 3 3 5 2" xfId="8986" xr:uid="{00000000-0005-0000-0000-0000079C0000}"/>
    <cellStyle name="Vírgula 3 3 5 3" xfId="11297" xr:uid="{00000000-0005-0000-0000-0000089C0000}"/>
    <cellStyle name="Vírgula 3 3 6" xfId="3611" xr:uid="{00000000-0005-0000-0000-0000099C0000}"/>
    <cellStyle name="Vírgula 3 3 6 2" xfId="8987" xr:uid="{00000000-0005-0000-0000-00000A9C0000}"/>
    <cellStyle name="Vírgula 3 3 6 3" xfId="12765" xr:uid="{00000000-0005-0000-0000-00000B9C0000}"/>
    <cellStyle name="Vírgula 3 3 7" xfId="1568" xr:uid="{00000000-0005-0000-0000-00000C9C0000}"/>
    <cellStyle name="Vírgula 3 3 7 2" xfId="8988" xr:uid="{00000000-0005-0000-0000-00000D9C0000}"/>
    <cellStyle name="Vírgula 3 3 7 3" xfId="10722" xr:uid="{00000000-0005-0000-0000-00000E9C0000}"/>
    <cellStyle name="Vírgula 3 3 8" xfId="8957" xr:uid="{00000000-0005-0000-0000-00000F9C0000}"/>
    <cellStyle name="Vírgula 3 3 9" xfId="10218" xr:uid="{00000000-0005-0000-0000-0000109C0000}"/>
    <cellStyle name="Vírgula 3 4" xfId="1072" xr:uid="{00000000-0005-0000-0000-0000119C0000}"/>
    <cellStyle name="Vírgula 3 4 2" xfId="8989" xr:uid="{00000000-0005-0000-0000-0000129C0000}"/>
    <cellStyle name="Vírgula 3 5" xfId="1073" xr:uid="{00000000-0005-0000-0000-0000139C0000}"/>
    <cellStyle name="Vírgula 3 5 2" xfId="8990" xr:uid="{00000000-0005-0000-0000-0000149C0000}"/>
    <cellStyle name="Vírgula 3 6" xfId="1567" xr:uid="{00000000-0005-0000-0000-0000159C0000}"/>
    <cellStyle name="Vírgula 3 6 2" xfId="8991" xr:uid="{00000000-0005-0000-0000-0000169C0000}"/>
    <cellStyle name="Vírgula 3 7" xfId="8953" xr:uid="{00000000-0005-0000-0000-0000179C0000}"/>
    <cellStyle name="Vírgula 4" xfId="210" xr:uid="{00000000-0005-0000-0000-0000189C0000}"/>
    <cellStyle name="Vírgula 4 2" xfId="1074" xr:uid="{00000000-0005-0000-0000-0000199C0000}"/>
    <cellStyle name="Vírgula 4 2 2" xfId="1075" xr:uid="{00000000-0005-0000-0000-00001A9C0000}"/>
    <cellStyle name="Vírgula 4 2 2 2" xfId="1076" xr:uid="{00000000-0005-0000-0000-00001B9C0000}"/>
    <cellStyle name="Vírgula 4 2 2 2 2" xfId="1077" xr:uid="{00000000-0005-0000-0000-00001C9C0000}"/>
    <cellStyle name="Vírgula 4 2 2 2 2 2" xfId="2154" xr:uid="{00000000-0005-0000-0000-00001D9C0000}"/>
    <cellStyle name="Vírgula 4 2 2 2 2 2 2" xfId="8997" xr:uid="{00000000-0005-0000-0000-00001E9C0000}"/>
    <cellStyle name="Vírgula 4 2 2 2 2 2 3" xfId="11308" xr:uid="{00000000-0005-0000-0000-00001F9C0000}"/>
    <cellStyle name="Vírgula 4 2 2 2 2 3" xfId="3622" xr:uid="{00000000-0005-0000-0000-0000209C0000}"/>
    <cellStyle name="Vírgula 4 2 2 2 2 3 2" xfId="8998" xr:uid="{00000000-0005-0000-0000-0000219C0000}"/>
    <cellStyle name="Vírgula 4 2 2 2 2 3 3" xfId="12776" xr:uid="{00000000-0005-0000-0000-0000229C0000}"/>
    <cellStyle name="Vírgula 4 2 2 2 2 4" xfId="1580" xr:uid="{00000000-0005-0000-0000-0000239C0000}"/>
    <cellStyle name="Vírgula 4 2 2 2 2 4 2" xfId="8999" xr:uid="{00000000-0005-0000-0000-0000249C0000}"/>
    <cellStyle name="Vírgula 4 2 2 2 2 4 3" xfId="10734" xr:uid="{00000000-0005-0000-0000-0000259C0000}"/>
    <cellStyle name="Vírgula 4 2 2 2 2 5" xfId="8996" xr:uid="{00000000-0005-0000-0000-0000269C0000}"/>
    <cellStyle name="Vírgula 4 2 2 2 2 6" xfId="10231" xr:uid="{00000000-0005-0000-0000-0000279C0000}"/>
    <cellStyle name="Vírgula 4 2 2 2 3" xfId="2153" xr:uid="{00000000-0005-0000-0000-0000289C0000}"/>
    <cellStyle name="Vírgula 4 2 2 2 3 2" xfId="9000" xr:uid="{00000000-0005-0000-0000-0000299C0000}"/>
    <cellStyle name="Vírgula 4 2 2 2 3 3" xfId="11307" xr:uid="{00000000-0005-0000-0000-00002A9C0000}"/>
    <cellStyle name="Vírgula 4 2 2 2 4" xfId="3621" xr:uid="{00000000-0005-0000-0000-00002B9C0000}"/>
    <cellStyle name="Vírgula 4 2 2 2 4 2" xfId="9001" xr:uid="{00000000-0005-0000-0000-00002C9C0000}"/>
    <cellStyle name="Vírgula 4 2 2 2 4 3" xfId="12775" xr:uid="{00000000-0005-0000-0000-00002D9C0000}"/>
    <cellStyle name="Vírgula 4 2 2 2 5" xfId="1579" xr:uid="{00000000-0005-0000-0000-00002E9C0000}"/>
    <cellStyle name="Vírgula 4 2 2 2 5 2" xfId="9002" xr:uid="{00000000-0005-0000-0000-00002F9C0000}"/>
    <cellStyle name="Vírgula 4 2 2 2 5 3" xfId="10733" xr:uid="{00000000-0005-0000-0000-0000309C0000}"/>
    <cellStyle name="Vírgula 4 2 2 2 6" xfId="8995" xr:uid="{00000000-0005-0000-0000-0000319C0000}"/>
    <cellStyle name="Vírgula 4 2 2 2 7" xfId="10230" xr:uid="{00000000-0005-0000-0000-0000329C0000}"/>
    <cellStyle name="Vírgula 4 2 2 3" xfId="1078" xr:uid="{00000000-0005-0000-0000-0000339C0000}"/>
    <cellStyle name="Vírgula 4 2 2 3 2" xfId="2155" xr:uid="{00000000-0005-0000-0000-0000349C0000}"/>
    <cellStyle name="Vírgula 4 2 2 3 2 2" xfId="9004" xr:uid="{00000000-0005-0000-0000-0000359C0000}"/>
    <cellStyle name="Vírgula 4 2 2 3 2 3" xfId="11309" xr:uid="{00000000-0005-0000-0000-0000369C0000}"/>
    <cellStyle name="Vírgula 4 2 2 3 3" xfId="3623" xr:uid="{00000000-0005-0000-0000-0000379C0000}"/>
    <cellStyle name="Vírgula 4 2 2 3 3 2" xfId="9005" xr:uid="{00000000-0005-0000-0000-0000389C0000}"/>
    <cellStyle name="Vírgula 4 2 2 3 3 3" xfId="12777" xr:uid="{00000000-0005-0000-0000-0000399C0000}"/>
    <cellStyle name="Vírgula 4 2 2 3 4" xfId="1581" xr:uid="{00000000-0005-0000-0000-00003A9C0000}"/>
    <cellStyle name="Vírgula 4 2 2 3 4 2" xfId="9006" xr:uid="{00000000-0005-0000-0000-00003B9C0000}"/>
    <cellStyle name="Vírgula 4 2 2 3 4 3" xfId="10735" xr:uid="{00000000-0005-0000-0000-00003C9C0000}"/>
    <cellStyle name="Vírgula 4 2 2 3 5" xfId="9003" xr:uid="{00000000-0005-0000-0000-00003D9C0000}"/>
    <cellStyle name="Vírgula 4 2 2 3 6" xfId="10232" xr:uid="{00000000-0005-0000-0000-00003E9C0000}"/>
    <cellStyle name="Vírgula 4 2 2 4" xfId="2152" xr:uid="{00000000-0005-0000-0000-00003F9C0000}"/>
    <cellStyle name="Vírgula 4 2 2 4 2" xfId="9007" xr:uid="{00000000-0005-0000-0000-0000409C0000}"/>
    <cellStyle name="Vírgula 4 2 2 4 3" xfId="11306" xr:uid="{00000000-0005-0000-0000-0000419C0000}"/>
    <cellStyle name="Vírgula 4 2 2 5" xfId="3620" xr:uid="{00000000-0005-0000-0000-0000429C0000}"/>
    <cellStyle name="Vírgula 4 2 2 5 2" xfId="9008" xr:uid="{00000000-0005-0000-0000-0000439C0000}"/>
    <cellStyle name="Vírgula 4 2 2 5 3" xfId="12774" xr:uid="{00000000-0005-0000-0000-0000449C0000}"/>
    <cellStyle name="Vírgula 4 2 2 6" xfId="1578" xr:uid="{00000000-0005-0000-0000-0000459C0000}"/>
    <cellStyle name="Vírgula 4 2 2 6 2" xfId="9009" xr:uid="{00000000-0005-0000-0000-0000469C0000}"/>
    <cellStyle name="Vírgula 4 2 2 6 3" xfId="10732" xr:uid="{00000000-0005-0000-0000-0000479C0000}"/>
    <cellStyle name="Vírgula 4 2 2 7" xfId="8994" xr:uid="{00000000-0005-0000-0000-0000489C0000}"/>
    <cellStyle name="Vírgula 4 2 2 8" xfId="10229" xr:uid="{00000000-0005-0000-0000-0000499C0000}"/>
    <cellStyle name="Vírgula 4 2 3" xfId="1079" xr:uid="{00000000-0005-0000-0000-00004A9C0000}"/>
    <cellStyle name="Vírgula 4 2 3 2" xfId="1080" xr:uid="{00000000-0005-0000-0000-00004B9C0000}"/>
    <cellStyle name="Vírgula 4 2 3 2 2" xfId="2157" xr:uid="{00000000-0005-0000-0000-00004C9C0000}"/>
    <cellStyle name="Vírgula 4 2 3 2 2 2" xfId="9012" xr:uid="{00000000-0005-0000-0000-00004D9C0000}"/>
    <cellStyle name="Vírgula 4 2 3 2 2 3" xfId="11311" xr:uid="{00000000-0005-0000-0000-00004E9C0000}"/>
    <cellStyle name="Vírgula 4 2 3 2 3" xfId="3625" xr:uid="{00000000-0005-0000-0000-00004F9C0000}"/>
    <cellStyle name="Vírgula 4 2 3 2 3 2" xfId="9013" xr:uid="{00000000-0005-0000-0000-0000509C0000}"/>
    <cellStyle name="Vírgula 4 2 3 2 3 3" xfId="12779" xr:uid="{00000000-0005-0000-0000-0000519C0000}"/>
    <cellStyle name="Vírgula 4 2 3 2 4" xfId="1583" xr:uid="{00000000-0005-0000-0000-0000529C0000}"/>
    <cellStyle name="Vírgula 4 2 3 2 4 2" xfId="9014" xr:uid="{00000000-0005-0000-0000-0000539C0000}"/>
    <cellStyle name="Vírgula 4 2 3 2 4 3" xfId="10737" xr:uid="{00000000-0005-0000-0000-0000549C0000}"/>
    <cellStyle name="Vírgula 4 2 3 2 5" xfId="9011" xr:uid="{00000000-0005-0000-0000-0000559C0000}"/>
    <cellStyle name="Vírgula 4 2 3 2 6" xfId="10234" xr:uid="{00000000-0005-0000-0000-0000569C0000}"/>
    <cellStyle name="Vírgula 4 2 3 3" xfId="2156" xr:uid="{00000000-0005-0000-0000-0000579C0000}"/>
    <cellStyle name="Vírgula 4 2 3 3 2" xfId="9015" xr:uid="{00000000-0005-0000-0000-0000589C0000}"/>
    <cellStyle name="Vírgula 4 2 3 3 3" xfId="11310" xr:uid="{00000000-0005-0000-0000-0000599C0000}"/>
    <cellStyle name="Vírgula 4 2 3 4" xfId="3624" xr:uid="{00000000-0005-0000-0000-00005A9C0000}"/>
    <cellStyle name="Vírgula 4 2 3 4 2" xfId="9016" xr:uid="{00000000-0005-0000-0000-00005B9C0000}"/>
    <cellStyle name="Vírgula 4 2 3 4 3" xfId="12778" xr:uid="{00000000-0005-0000-0000-00005C9C0000}"/>
    <cellStyle name="Vírgula 4 2 3 5" xfId="1582" xr:uid="{00000000-0005-0000-0000-00005D9C0000}"/>
    <cellStyle name="Vírgula 4 2 3 5 2" xfId="9017" xr:uid="{00000000-0005-0000-0000-00005E9C0000}"/>
    <cellStyle name="Vírgula 4 2 3 5 3" xfId="10736" xr:uid="{00000000-0005-0000-0000-00005F9C0000}"/>
    <cellStyle name="Vírgula 4 2 3 6" xfId="9010" xr:uid="{00000000-0005-0000-0000-0000609C0000}"/>
    <cellStyle name="Vírgula 4 2 3 7" xfId="10233" xr:uid="{00000000-0005-0000-0000-0000619C0000}"/>
    <cellStyle name="Vírgula 4 2 4" xfId="1081" xr:uid="{00000000-0005-0000-0000-0000629C0000}"/>
    <cellStyle name="Vírgula 4 2 4 2" xfId="2158" xr:uid="{00000000-0005-0000-0000-0000639C0000}"/>
    <cellStyle name="Vírgula 4 2 4 2 2" xfId="9019" xr:uid="{00000000-0005-0000-0000-0000649C0000}"/>
    <cellStyle name="Vírgula 4 2 4 2 3" xfId="11312" xr:uid="{00000000-0005-0000-0000-0000659C0000}"/>
    <cellStyle name="Vírgula 4 2 4 3" xfId="3626" xr:uid="{00000000-0005-0000-0000-0000669C0000}"/>
    <cellStyle name="Vírgula 4 2 4 3 2" xfId="9020" xr:uid="{00000000-0005-0000-0000-0000679C0000}"/>
    <cellStyle name="Vírgula 4 2 4 3 3" xfId="12780" xr:uid="{00000000-0005-0000-0000-0000689C0000}"/>
    <cellStyle name="Vírgula 4 2 4 4" xfId="1584" xr:uid="{00000000-0005-0000-0000-0000699C0000}"/>
    <cellStyle name="Vírgula 4 2 4 4 2" xfId="9021" xr:uid="{00000000-0005-0000-0000-00006A9C0000}"/>
    <cellStyle name="Vírgula 4 2 4 4 3" xfId="10738" xr:uid="{00000000-0005-0000-0000-00006B9C0000}"/>
    <cellStyle name="Vírgula 4 2 4 5" xfId="9018" xr:uid="{00000000-0005-0000-0000-00006C9C0000}"/>
    <cellStyle name="Vírgula 4 2 4 6" xfId="10235" xr:uid="{00000000-0005-0000-0000-00006D9C0000}"/>
    <cellStyle name="Vírgula 4 2 5" xfId="2151" xr:uid="{00000000-0005-0000-0000-00006E9C0000}"/>
    <cellStyle name="Vírgula 4 2 5 2" xfId="9022" xr:uid="{00000000-0005-0000-0000-00006F9C0000}"/>
    <cellStyle name="Vírgula 4 2 5 3" xfId="11305" xr:uid="{00000000-0005-0000-0000-0000709C0000}"/>
    <cellStyle name="Vírgula 4 2 6" xfId="3619" xr:uid="{00000000-0005-0000-0000-0000719C0000}"/>
    <cellStyle name="Vírgula 4 2 6 2" xfId="9023" xr:uid="{00000000-0005-0000-0000-0000729C0000}"/>
    <cellStyle name="Vírgula 4 2 6 3" xfId="12773" xr:uid="{00000000-0005-0000-0000-0000739C0000}"/>
    <cellStyle name="Vírgula 4 2 7" xfId="1577" xr:uid="{00000000-0005-0000-0000-0000749C0000}"/>
    <cellStyle name="Vírgula 4 2 7 2" xfId="9024" xr:uid="{00000000-0005-0000-0000-0000759C0000}"/>
    <cellStyle name="Vírgula 4 2 7 3" xfId="10731" xr:uid="{00000000-0005-0000-0000-0000769C0000}"/>
    <cellStyle name="Vírgula 4 2 8" xfId="8993" xr:uid="{00000000-0005-0000-0000-0000779C0000}"/>
    <cellStyle name="Vírgula 4 2 9" xfId="10228" xr:uid="{00000000-0005-0000-0000-0000789C0000}"/>
    <cellStyle name="Vírgula 4 3" xfId="1082" xr:uid="{00000000-0005-0000-0000-0000799C0000}"/>
    <cellStyle name="Vírgula 4 3 2" xfId="9025" xr:uid="{00000000-0005-0000-0000-00007A9C0000}"/>
    <cellStyle name="Vírgula 4 4" xfId="1083" xr:uid="{00000000-0005-0000-0000-00007B9C0000}"/>
    <cellStyle name="Vírgula 4 4 2" xfId="9026" xr:uid="{00000000-0005-0000-0000-00007C9C0000}"/>
    <cellStyle name="Vírgula 4 5" xfId="1576" xr:uid="{00000000-0005-0000-0000-00007D9C0000}"/>
    <cellStyle name="Vírgula 4 5 2" xfId="9027" xr:uid="{00000000-0005-0000-0000-00007E9C0000}"/>
    <cellStyle name="Vírgula 4 6" xfId="8992" xr:uid="{00000000-0005-0000-0000-00007F9C0000}"/>
    <cellStyle name="Vírgula 5" xfId="211" xr:uid="{00000000-0005-0000-0000-0000809C0000}"/>
    <cellStyle name="Vírgula 5 2" xfId="1084" xr:uid="{00000000-0005-0000-0000-0000819C0000}"/>
    <cellStyle name="Vírgula 5 2 2" xfId="1707" xr:uid="{00000000-0005-0000-0000-0000829C0000}"/>
    <cellStyle name="Vírgula 5 2 2 2" xfId="9030" xr:uid="{00000000-0005-0000-0000-0000839C0000}"/>
    <cellStyle name="Vírgula 5 2 3" xfId="3627" xr:uid="{00000000-0005-0000-0000-0000849C0000}"/>
    <cellStyle name="Vírgula 5 2 3 2" xfId="9031" xr:uid="{00000000-0005-0000-0000-0000859C0000}"/>
    <cellStyle name="Vírgula 5 2 4" xfId="9029" xr:uid="{00000000-0005-0000-0000-0000869C0000}"/>
    <cellStyle name="Vírgula 5 3" xfId="1085" xr:uid="{00000000-0005-0000-0000-0000879C0000}"/>
    <cellStyle name="Vírgula 5 3 2" xfId="9032" xr:uid="{00000000-0005-0000-0000-0000889C0000}"/>
    <cellStyle name="Vírgula 5 4" xfId="1086" xr:uid="{00000000-0005-0000-0000-0000899C0000}"/>
    <cellStyle name="Vírgula 5 4 2" xfId="9033" xr:uid="{00000000-0005-0000-0000-00008A9C0000}"/>
    <cellStyle name="Vírgula 5 5" xfId="9028" xr:uid="{00000000-0005-0000-0000-00008B9C0000}"/>
    <cellStyle name="Vírgula 6" xfId="212" xr:uid="{00000000-0005-0000-0000-00008C9C0000}"/>
    <cellStyle name="Vírgula 6 10" xfId="5053" xr:uid="{00000000-0005-0000-0000-00008D9C0000}"/>
    <cellStyle name="Vírgula 6 10 2" xfId="9035" xr:uid="{00000000-0005-0000-0000-00008E9C0000}"/>
    <cellStyle name="Vírgula 6 10 3" xfId="14207" xr:uid="{00000000-0005-0000-0000-00008F9C0000}"/>
    <cellStyle name="Vírgula 6 11" xfId="9034" xr:uid="{00000000-0005-0000-0000-0000909C0000}"/>
    <cellStyle name="Vírgula 6 12" xfId="9370" xr:uid="{00000000-0005-0000-0000-0000919C0000}"/>
    <cellStyle name="Vírgula 6 2" xfId="1087" xr:uid="{00000000-0005-0000-0000-0000929C0000}"/>
    <cellStyle name="Vírgula 6 2 2" xfId="1088" xr:uid="{00000000-0005-0000-0000-0000939C0000}"/>
    <cellStyle name="Vírgula 6 2 2 2" xfId="1089" xr:uid="{00000000-0005-0000-0000-0000949C0000}"/>
    <cellStyle name="Vírgula 6 2 2 2 2" xfId="2162" xr:uid="{00000000-0005-0000-0000-0000959C0000}"/>
    <cellStyle name="Vírgula 6 2 2 2 2 2" xfId="9039" xr:uid="{00000000-0005-0000-0000-0000969C0000}"/>
    <cellStyle name="Vírgula 6 2 2 2 2 3" xfId="11316" xr:uid="{00000000-0005-0000-0000-0000979C0000}"/>
    <cellStyle name="Vírgula 6 2 2 2 3" xfId="3631" xr:uid="{00000000-0005-0000-0000-0000989C0000}"/>
    <cellStyle name="Vírgula 6 2 2 2 3 2" xfId="9040" xr:uid="{00000000-0005-0000-0000-0000999C0000}"/>
    <cellStyle name="Vírgula 6 2 2 2 3 3" xfId="12785" xr:uid="{00000000-0005-0000-0000-00009A9C0000}"/>
    <cellStyle name="Vírgula 6 2 2 2 4" xfId="1588" xr:uid="{00000000-0005-0000-0000-00009B9C0000}"/>
    <cellStyle name="Vírgula 6 2 2 2 4 2" xfId="9041" xr:uid="{00000000-0005-0000-0000-00009C9C0000}"/>
    <cellStyle name="Vírgula 6 2 2 2 4 3" xfId="10742" xr:uid="{00000000-0005-0000-0000-00009D9C0000}"/>
    <cellStyle name="Vírgula 6 2 2 2 5" xfId="9038" xr:uid="{00000000-0005-0000-0000-00009E9C0000}"/>
    <cellStyle name="Vírgula 6 2 2 2 6" xfId="10243" xr:uid="{00000000-0005-0000-0000-00009F9C0000}"/>
    <cellStyle name="Vírgula 6 2 2 3" xfId="2161" xr:uid="{00000000-0005-0000-0000-0000A09C0000}"/>
    <cellStyle name="Vírgula 6 2 2 3 2" xfId="9042" xr:uid="{00000000-0005-0000-0000-0000A19C0000}"/>
    <cellStyle name="Vírgula 6 2 2 3 3" xfId="11315" xr:uid="{00000000-0005-0000-0000-0000A29C0000}"/>
    <cellStyle name="Vírgula 6 2 2 4" xfId="3630" xr:uid="{00000000-0005-0000-0000-0000A39C0000}"/>
    <cellStyle name="Vírgula 6 2 2 4 2" xfId="9043" xr:uid="{00000000-0005-0000-0000-0000A49C0000}"/>
    <cellStyle name="Vírgula 6 2 2 4 3" xfId="12784" xr:uid="{00000000-0005-0000-0000-0000A59C0000}"/>
    <cellStyle name="Vírgula 6 2 2 5" xfId="1587" xr:uid="{00000000-0005-0000-0000-0000A69C0000}"/>
    <cellStyle name="Vírgula 6 2 2 5 2" xfId="9044" xr:uid="{00000000-0005-0000-0000-0000A79C0000}"/>
    <cellStyle name="Vírgula 6 2 2 5 3" xfId="10741" xr:uid="{00000000-0005-0000-0000-0000A89C0000}"/>
    <cellStyle name="Vírgula 6 2 2 6" xfId="9037" xr:uid="{00000000-0005-0000-0000-0000A99C0000}"/>
    <cellStyle name="Vírgula 6 2 2 7" xfId="10242" xr:uid="{00000000-0005-0000-0000-0000AA9C0000}"/>
    <cellStyle name="Vírgula 6 2 3" xfId="1090" xr:uid="{00000000-0005-0000-0000-0000AB9C0000}"/>
    <cellStyle name="Vírgula 6 2 3 2" xfId="2163" xr:uid="{00000000-0005-0000-0000-0000AC9C0000}"/>
    <cellStyle name="Vírgula 6 2 3 2 2" xfId="9046" xr:uid="{00000000-0005-0000-0000-0000AD9C0000}"/>
    <cellStyle name="Vírgula 6 2 3 2 3" xfId="11317" xr:uid="{00000000-0005-0000-0000-0000AE9C0000}"/>
    <cellStyle name="Vírgula 6 2 3 3" xfId="3632" xr:uid="{00000000-0005-0000-0000-0000AF9C0000}"/>
    <cellStyle name="Vírgula 6 2 3 3 2" xfId="9047" xr:uid="{00000000-0005-0000-0000-0000B09C0000}"/>
    <cellStyle name="Vírgula 6 2 3 3 3" xfId="12786" xr:uid="{00000000-0005-0000-0000-0000B19C0000}"/>
    <cellStyle name="Vírgula 6 2 3 4" xfId="1589" xr:uid="{00000000-0005-0000-0000-0000B29C0000}"/>
    <cellStyle name="Vírgula 6 2 3 4 2" xfId="9048" xr:uid="{00000000-0005-0000-0000-0000B39C0000}"/>
    <cellStyle name="Vírgula 6 2 3 4 3" xfId="10743" xr:uid="{00000000-0005-0000-0000-0000B49C0000}"/>
    <cellStyle name="Vírgula 6 2 3 5" xfId="9045" xr:uid="{00000000-0005-0000-0000-0000B59C0000}"/>
    <cellStyle name="Vírgula 6 2 3 6" xfId="10244" xr:uid="{00000000-0005-0000-0000-0000B69C0000}"/>
    <cellStyle name="Vírgula 6 2 4" xfId="1091" xr:uid="{00000000-0005-0000-0000-0000B79C0000}"/>
    <cellStyle name="Vírgula 6 2 4 2" xfId="9049" xr:uid="{00000000-0005-0000-0000-0000B89C0000}"/>
    <cellStyle name="Vírgula 6 2 5" xfId="2160" xr:uid="{00000000-0005-0000-0000-0000B99C0000}"/>
    <cellStyle name="Vírgula 6 2 5 2" xfId="9050" xr:uid="{00000000-0005-0000-0000-0000BA9C0000}"/>
    <cellStyle name="Vírgula 6 2 5 3" xfId="11314" xr:uid="{00000000-0005-0000-0000-0000BB9C0000}"/>
    <cellStyle name="Vírgula 6 2 6" xfId="3629" xr:uid="{00000000-0005-0000-0000-0000BC9C0000}"/>
    <cellStyle name="Vírgula 6 2 6 2" xfId="9051" xr:uid="{00000000-0005-0000-0000-0000BD9C0000}"/>
    <cellStyle name="Vírgula 6 2 6 3" xfId="12783" xr:uid="{00000000-0005-0000-0000-0000BE9C0000}"/>
    <cellStyle name="Vírgula 6 2 7" xfId="1586" xr:uid="{00000000-0005-0000-0000-0000BF9C0000}"/>
    <cellStyle name="Vírgula 6 2 7 2" xfId="9052" xr:uid="{00000000-0005-0000-0000-0000C09C0000}"/>
    <cellStyle name="Vírgula 6 2 7 3" xfId="10740" xr:uid="{00000000-0005-0000-0000-0000C19C0000}"/>
    <cellStyle name="Vírgula 6 2 8" xfId="9036" xr:uid="{00000000-0005-0000-0000-0000C29C0000}"/>
    <cellStyle name="Vírgula 6 2 9" xfId="10241" xr:uid="{00000000-0005-0000-0000-0000C39C0000}"/>
    <cellStyle name="Vírgula 6 3" xfId="1092" xr:uid="{00000000-0005-0000-0000-0000C49C0000}"/>
    <cellStyle name="Vírgula 6 3 2" xfId="9053" xr:uid="{00000000-0005-0000-0000-0000C59C0000}"/>
    <cellStyle name="Vírgula 6 3 3" xfId="9158" xr:uid="{00000000-0005-0000-0000-0000C69C0000}"/>
    <cellStyle name="Vírgula 6 4" xfId="1093" xr:uid="{00000000-0005-0000-0000-0000C79C0000}"/>
    <cellStyle name="Vírgula 6 4 2" xfId="1094" xr:uid="{00000000-0005-0000-0000-0000C89C0000}"/>
    <cellStyle name="Vírgula 6 4 2 2" xfId="2165" xr:uid="{00000000-0005-0000-0000-0000C99C0000}"/>
    <cellStyle name="Vírgula 6 4 2 2 2" xfId="9056" xr:uid="{00000000-0005-0000-0000-0000CA9C0000}"/>
    <cellStyle name="Vírgula 6 4 2 2 3" xfId="11319" xr:uid="{00000000-0005-0000-0000-0000CB9C0000}"/>
    <cellStyle name="Vírgula 6 4 2 3" xfId="3634" xr:uid="{00000000-0005-0000-0000-0000CC9C0000}"/>
    <cellStyle name="Vírgula 6 4 2 3 2" xfId="9057" xr:uid="{00000000-0005-0000-0000-0000CD9C0000}"/>
    <cellStyle name="Vírgula 6 4 2 3 3" xfId="12788" xr:uid="{00000000-0005-0000-0000-0000CE9C0000}"/>
    <cellStyle name="Vírgula 6 4 2 4" xfId="1591" xr:uid="{00000000-0005-0000-0000-0000CF9C0000}"/>
    <cellStyle name="Vírgula 6 4 2 4 2" xfId="9058" xr:uid="{00000000-0005-0000-0000-0000D09C0000}"/>
    <cellStyle name="Vírgula 6 4 2 4 3" xfId="10745" xr:uid="{00000000-0005-0000-0000-0000D19C0000}"/>
    <cellStyle name="Vírgula 6 4 2 5" xfId="9055" xr:uid="{00000000-0005-0000-0000-0000D29C0000}"/>
    <cellStyle name="Vírgula 6 4 2 6" xfId="10248" xr:uid="{00000000-0005-0000-0000-0000D39C0000}"/>
    <cellStyle name="Vírgula 6 4 3" xfId="2164" xr:uid="{00000000-0005-0000-0000-0000D49C0000}"/>
    <cellStyle name="Vírgula 6 4 3 2" xfId="9059" xr:uid="{00000000-0005-0000-0000-0000D59C0000}"/>
    <cellStyle name="Vírgula 6 4 3 3" xfId="11318" xr:uid="{00000000-0005-0000-0000-0000D69C0000}"/>
    <cellStyle name="Vírgula 6 4 4" xfId="3633" xr:uid="{00000000-0005-0000-0000-0000D79C0000}"/>
    <cellStyle name="Vírgula 6 4 4 2" xfId="9060" xr:uid="{00000000-0005-0000-0000-0000D89C0000}"/>
    <cellStyle name="Vírgula 6 4 4 3" xfId="12787" xr:uid="{00000000-0005-0000-0000-0000D99C0000}"/>
    <cellStyle name="Vírgula 6 4 5" xfId="1590" xr:uid="{00000000-0005-0000-0000-0000DA9C0000}"/>
    <cellStyle name="Vírgula 6 4 5 2" xfId="9061" xr:uid="{00000000-0005-0000-0000-0000DB9C0000}"/>
    <cellStyle name="Vírgula 6 4 5 3" xfId="10744" xr:uid="{00000000-0005-0000-0000-0000DC9C0000}"/>
    <cellStyle name="Vírgula 6 4 6" xfId="9054" xr:uid="{00000000-0005-0000-0000-0000DD9C0000}"/>
    <cellStyle name="Vírgula 6 4 7" xfId="10247" xr:uid="{00000000-0005-0000-0000-0000DE9C0000}"/>
    <cellStyle name="Vírgula 6 5" xfId="1095" xr:uid="{00000000-0005-0000-0000-0000DF9C0000}"/>
    <cellStyle name="Vírgula 6 5 2" xfId="2166" xr:uid="{00000000-0005-0000-0000-0000E09C0000}"/>
    <cellStyle name="Vírgula 6 5 2 2" xfId="9063" xr:uid="{00000000-0005-0000-0000-0000E19C0000}"/>
    <cellStyle name="Vírgula 6 5 2 3" xfId="11320" xr:uid="{00000000-0005-0000-0000-0000E29C0000}"/>
    <cellStyle name="Vírgula 6 5 3" xfId="3635" xr:uid="{00000000-0005-0000-0000-0000E39C0000}"/>
    <cellStyle name="Vírgula 6 5 3 2" xfId="9064" xr:uid="{00000000-0005-0000-0000-0000E49C0000}"/>
    <cellStyle name="Vírgula 6 5 3 3" xfId="12789" xr:uid="{00000000-0005-0000-0000-0000E59C0000}"/>
    <cellStyle name="Vírgula 6 5 4" xfId="1592" xr:uid="{00000000-0005-0000-0000-0000E69C0000}"/>
    <cellStyle name="Vírgula 6 5 4 2" xfId="9065" xr:uid="{00000000-0005-0000-0000-0000E79C0000}"/>
    <cellStyle name="Vírgula 6 5 4 3" xfId="10746" xr:uid="{00000000-0005-0000-0000-0000E89C0000}"/>
    <cellStyle name="Vírgula 6 5 5" xfId="9062" xr:uid="{00000000-0005-0000-0000-0000E99C0000}"/>
    <cellStyle name="Vírgula 6 5 6" xfId="10249" xr:uid="{00000000-0005-0000-0000-0000EA9C0000}"/>
    <cellStyle name="Vírgula 6 6" xfId="1096" xr:uid="{00000000-0005-0000-0000-0000EB9C0000}"/>
    <cellStyle name="Vírgula 6 6 2" xfId="9066" xr:uid="{00000000-0005-0000-0000-0000EC9C0000}"/>
    <cellStyle name="Vírgula 6 7" xfId="2159" xr:uid="{00000000-0005-0000-0000-0000ED9C0000}"/>
    <cellStyle name="Vírgula 6 7 2" xfId="9067" xr:uid="{00000000-0005-0000-0000-0000EE9C0000}"/>
    <cellStyle name="Vírgula 6 7 3" xfId="11313" xr:uid="{00000000-0005-0000-0000-0000EF9C0000}"/>
    <cellStyle name="Vírgula 6 8" xfId="3628" xr:uid="{00000000-0005-0000-0000-0000F09C0000}"/>
    <cellStyle name="Vírgula 6 8 2" xfId="9068" xr:uid="{00000000-0005-0000-0000-0000F19C0000}"/>
    <cellStyle name="Vírgula 6 8 3" xfId="12782" xr:uid="{00000000-0005-0000-0000-0000F29C0000}"/>
    <cellStyle name="Vírgula 6 9" xfId="1585" xr:uid="{00000000-0005-0000-0000-0000F39C0000}"/>
    <cellStyle name="Vírgula 6 9 2" xfId="9069" xr:uid="{00000000-0005-0000-0000-0000F49C0000}"/>
    <cellStyle name="Vírgula 6 9 3" xfId="10739" xr:uid="{00000000-0005-0000-0000-0000F59C0000}"/>
    <cellStyle name="Vírgula 7" xfId="1097" xr:uid="{00000000-0005-0000-0000-0000F69C0000}"/>
    <cellStyle name="Vírgula 7 2" xfId="1098" xr:uid="{00000000-0005-0000-0000-0000F79C0000}"/>
    <cellStyle name="Vírgula 7 2 2" xfId="9071" xr:uid="{00000000-0005-0000-0000-0000F89C0000}"/>
    <cellStyle name="Vírgula 7 3" xfId="9070" xr:uid="{00000000-0005-0000-0000-0000F99C0000}"/>
    <cellStyle name="Vírgula 8" xfId="1099" xr:uid="{00000000-0005-0000-0000-0000FA9C0000}"/>
    <cellStyle name="Vírgula 8 10" xfId="10253" xr:uid="{00000000-0005-0000-0000-0000FB9C0000}"/>
    <cellStyle name="Vírgula 8 2" xfId="1100" xr:uid="{00000000-0005-0000-0000-0000FC9C0000}"/>
    <cellStyle name="Vírgula 8 2 2" xfId="1101" xr:uid="{00000000-0005-0000-0000-0000FD9C0000}"/>
    <cellStyle name="Vírgula 8 2 2 2" xfId="9074" xr:uid="{00000000-0005-0000-0000-0000FE9C0000}"/>
    <cellStyle name="Vírgula 8 2 3" xfId="9073" xr:uid="{00000000-0005-0000-0000-0000FF9C0000}"/>
    <cellStyle name="Vírgula 8 3" xfId="1102" xr:uid="{00000000-0005-0000-0000-0000009D0000}"/>
    <cellStyle name="Vírgula 8 3 2" xfId="1103" xr:uid="{00000000-0005-0000-0000-0000019D0000}"/>
    <cellStyle name="Vírgula 8 3 2 2" xfId="2169" xr:uid="{00000000-0005-0000-0000-0000029D0000}"/>
    <cellStyle name="Vírgula 8 3 2 2 2" xfId="9077" xr:uid="{00000000-0005-0000-0000-0000039D0000}"/>
    <cellStyle name="Vírgula 8 3 2 2 3" xfId="11323" xr:uid="{00000000-0005-0000-0000-0000049D0000}"/>
    <cellStyle name="Vírgula 8 3 2 3" xfId="3638" xr:uid="{00000000-0005-0000-0000-0000059D0000}"/>
    <cellStyle name="Vírgula 8 3 2 3 2" xfId="9078" xr:uid="{00000000-0005-0000-0000-0000069D0000}"/>
    <cellStyle name="Vírgula 8 3 2 3 3" xfId="12792" xr:uid="{00000000-0005-0000-0000-0000079D0000}"/>
    <cellStyle name="Vírgula 8 3 2 4" xfId="1595" xr:uid="{00000000-0005-0000-0000-0000089D0000}"/>
    <cellStyle name="Vírgula 8 3 2 4 2" xfId="9079" xr:uid="{00000000-0005-0000-0000-0000099D0000}"/>
    <cellStyle name="Vírgula 8 3 2 4 3" xfId="10749" xr:uid="{00000000-0005-0000-0000-00000A9D0000}"/>
    <cellStyle name="Vírgula 8 3 2 5" xfId="9076" xr:uid="{00000000-0005-0000-0000-00000B9D0000}"/>
    <cellStyle name="Vírgula 8 3 2 6" xfId="10257" xr:uid="{00000000-0005-0000-0000-00000C9D0000}"/>
    <cellStyle name="Vírgula 8 3 3" xfId="2168" xr:uid="{00000000-0005-0000-0000-00000D9D0000}"/>
    <cellStyle name="Vírgula 8 3 3 2" xfId="9080" xr:uid="{00000000-0005-0000-0000-00000E9D0000}"/>
    <cellStyle name="Vírgula 8 3 3 3" xfId="11322" xr:uid="{00000000-0005-0000-0000-00000F9D0000}"/>
    <cellStyle name="Vírgula 8 3 4" xfId="3637" xr:uid="{00000000-0005-0000-0000-0000109D0000}"/>
    <cellStyle name="Vírgula 8 3 4 2" xfId="9081" xr:uid="{00000000-0005-0000-0000-0000119D0000}"/>
    <cellStyle name="Vírgula 8 3 4 3" xfId="12791" xr:uid="{00000000-0005-0000-0000-0000129D0000}"/>
    <cellStyle name="Vírgula 8 3 5" xfId="1594" xr:uid="{00000000-0005-0000-0000-0000139D0000}"/>
    <cellStyle name="Vírgula 8 3 5 2" xfId="9082" xr:uid="{00000000-0005-0000-0000-0000149D0000}"/>
    <cellStyle name="Vírgula 8 3 5 3" xfId="10748" xr:uid="{00000000-0005-0000-0000-0000159D0000}"/>
    <cellStyle name="Vírgula 8 3 6" xfId="9075" xr:uid="{00000000-0005-0000-0000-0000169D0000}"/>
    <cellStyle name="Vírgula 8 3 7" xfId="10256" xr:uid="{00000000-0005-0000-0000-0000179D0000}"/>
    <cellStyle name="Vírgula 8 4" xfId="1104" xr:uid="{00000000-0005-0000-0000-0000189D0000}"/>
    <cellStyle name="Vírgula 8 4 2" xfId="2170" xr:uid="{00000000-0005-0000-0000-0000199D0000}"/>
    <cellStyle name="Vírgula 8 4 2 2" xfId="9084" xr:uid="{00000000-0005-0000-0000-00001A9D0000}"/>
    <cellStyle name="Vírgula 8 4 2 3" xfId="11324" xr:uid="{00000000-0005-0000-0000-00001B9D0000}"/>
    <cellStyle name="Vírgula 8 4 3" xfId="3639" xr:uid="{00000000-0005-0000-0000-00001C9D0000}"/>
    <cellStyle name="Vírgula 8 4 3 2" xfId="9085" xr:uid="{00000000-0005-0000-0000-00001D9D0000}"/>
    <cellStyle name="Vírgula 8 4 3 3" xfId="12793" xr:uid="{00000000-0005-0000-0000-00001E9D0000}"/>
    <cellStyle name="Vírgula 8 4 4" xfId="1596" xr:uid="{00000000-0005-0000-0000-00001F9D0000}"/>
    <cellStyle name="Vírgula 8 4 4 2" xfId="9086" xr:uid="{00000000-0005-0000-0000-0000209D0000}"/>
    <cellStyle name="Vírgula 8 4 4 3" xfId="10750" xr:uid="{00000000-0005-0000-0000-0000219D0000}"/>
    <cellStyle name="Vírgula 8 4 5" xfId="9083" xr:uid="{00000000-0005-0000-0000-0000229D0000}"/>
    <cellStyle name="Vírgula 8 4 6" xfId="10258" xr:uid="{00000000-0005-0000-0000-0000239D0000}"/>
    <cellStyle name="Vírgula 8 5" xfId="1105" xr:uid="{00000000-0005-0000-0000-0000249D0000}"/>
    <cellStyle name="Vírgula 8 5 2" xfId="9087" xr:uid="{00000000-0005-0000-0000-0000259D0000}"/>
    <cellStyle name="Vírgula 8 6" xfId="2167" xr:uid="{00000000-0005-0000-0000-0000269D0000}"/>
    <cellStyle name="Vírgula 8 6 2" xfId="9088" xr:uid="{00000000-0005-0000-0000-0000279D0000}"/>
    <cellStyle name="Vírgula 8 6 3" xfId="11321" xr:uid="{00000000-0005-0000-0000-0000289D0000}"/>
    <cellStyle name="Vírgula 8 7" xfId="3636" xr:uid="{00000000-0005-0000-0000-0000299D0000}"/>
    <cellStyle name="Vírgula 8 7 2" xfId="9089" xr:uid="{00000000-0005-0000-0000-00002A9D0000}"/>
    <cellStyle name="Vírgula 8 7 3" xfId="12790" xr:uid="{00000000-0005-0000-0000-00002B9D0000}"/>
    <cellStyle name="Vírgula 8 8" xfId="1593" xr:uid="{00000000-0005-0000-0000-00002C9D0000}"/>
    <cellStyle name="Vírgula 8 8 2" xfId="9090" xr:uid="{00000000-0005-0000-0000-00002D9D0000}"/>
    <cellStyle name="Vírgula 8 8 3" xfId="10747" xr:uid="{00000000-0005-0000-0000-00002E9D0000}"/>
    <cellStyle name="Vírgula 8 9" xfId="9072" xr:uid="{00000000-0005-0000-0000-00002F9D0000}"/>
    <cellStyle name="Vírgula 9" xfId="1106" xr:uid="{00000000-0005-0000-0000-0000309D0000}"/>
    <cellStyle name="Vírgula 9 10" xfId="10260" xr:uid="{00000000-0005-0000-0000-0000319D0000}"/>
    <cellStyle name="Vírgula 9 2" xfId="1107" xr:uid="{00000000-0005-0000-0000-0000329D0000}"/>
    <cellStyle name="Vírgula 9 2 2" xfId="9092" xr:uid="{00000000-0005-0000-0000-0000339D0000}"/>
    <cellStyle name="Vírgula 9 3" xfId="1108" xr:uid="{00000000-0005-0000-0000-0000349D0000}"/>
    <cellStyle name="Vírgula 9 3 2" xfId="1109" xr:uid="{00000000-0005-0000-0000-0000359D0000}"/>
    <cellStyle name="Vírgula 9 3 2 2" xfId="2173" xr:uid="{00000000-0005-0000-0000-0000369D0000}"/>
    <cellStyle name="Vírgula 9 3 2 2 2" xfId="9095" xr:uid="{00000000-0005-0000-0000-0000379D0000}"/>
    <cellStyle name="Vírgula 9 3 2 2 3" xfId="11327" xr:uid="{00000000-0005-0000-0000-0000389D0000}"/>
    <cellStyle name="Vírgula 9 3 2 3" xfId="3642" xr:uid="{00000000-0005-0000-0000-0000399D0000}"/>
    <cellStyle name="Vírgula 9 3 2 3 2" xfId="9096" xr:uid="{00000000-0005-0000-0000-00003A9D0000}"/>
    <cellStyle name="Vírgula 9 3 2 3 3" xfId="12796" xr:uid="{00000000-0005-0000-0000-00003B9D0000}"/>
    <cellStyle name="Vírgula 9 3 2 4" xfId="1599" xr:uid="{00000000-0005-0000-0000-00003C9D0000}"/>
    <cellStyle name="Vírgula 9 3 2 4 2" xfId="9097" xr:uid="{00000000-0005-0000-0000-00003D9D0000}"/>
    <cellStyle name="Vírgula 9 3 2 4 3" xfId="10753" xr:uid="{00000000-0005-0000-0000-00003E9D0000}"/>
    <cellStyle name="Vírgula 9 3 2 5" xfId="9094" xr:uid="{00000000-0005-0000-0000-00003F9D0000}"/>
    <cellStyle name="Vírgula 9 3 2 6" xfId="10263" xr:uid="{00000000-0005-0000-0000-0000409D0000}"/>
    <cellStyle name="Vírgula 9 3 3" xfId="2172" xr:uid="{00000000-0005-0000-0000-0000419D0000}"/>
    <cellStyle name="Vírgula 9 3 3 2" xfId="9098" xr:uid="{00000000-0005-0000-0000-0000429D0000}"/>
    <cellStyle name="Vírgula 9 3 3 3" xfId="11326" xr:uid="{00000000-0005-0000-0000-0000439D0000}"/>
    <cellStyle name="Vírgula 9 3 4" xfId="3641" xr:uid="{00000000-0005-0000-0000-0000449D0000}"/>
    <cellStyle name="Vírgula 9 3 4 2" xfId="9099" xr:uid="{00000000-0005-0000-0000-0000459D0000}"/>
    <cellStyle name="Vírgula 9 3 4 3" xfId="12795" xr:uid="{00000000-0005-0000-0000-0000469D0000}"/>
    <cellStyle name="Vírgula 9 3 5" xfId="1598" xr:uid="{00000000-0005-0000-0000-0000479D0000}"/>
    <cellStyle name="Vírgula 9 3 5 2" xfId="9100" xr:uid="{00000000-0005-0000-0000-0000489D0000}"/>
    <cellStyle name="Vírgula 9 3 5 3" xfId="10752" xr:uid="{00000000-0005-0000-0000-0000499D0000}"/>
    <cellStyle name="Vírgula 9 3 6" xfId="9093" xr:uid="{00000000-0005-0000-0000-00004A9D0000}"/>
    <cellStyle name="Vírgula 9 3 7" xfId="10262" xr:uid="{00000000-0005-0000-0000-00004B9D0000}"/>
    <cellStyle name="Vírgula 9 4" xfId="1110" xr:uid="{00000000-0005-0000-0000-00004C9D0000}"/>
    <cellStyle name="Vírgula 9 4 2" xfId="2174" xr:uid="{00000000-0005-0000-0000-00004D9D0000}"/>
    <cellStyle name="Vírgula 9 4 2 2" xfId="9102" xr:uid="{00000000-0005-0000-0000-00004E9D0000}"/>
    <cellStyle name="Vírgula 9 4 2 3" xfId="11328" xr:uid="{00000000-0005-0000-0000-00004F9D0000}"/>
    <cellStyle name="Vírgula 9 4 3" xfId="3643" xr:uid="{00000000-0005-0000-0000-0000509D0000}"/>
    <cellStyle name="Vírgula 9 4 3 2" xfId="9103" xr:uid="{00000000-0005-0000-0000-0000519D0000}"/>
    <cellStyle name="Vírgula 9 4 3 3" xfId="12797" xr:uid="{00000000-0005-0000-0000-0000529D0000}"/>
    <cellStyle name="Vírgula 9 4 4" xfId="1600" xr:uid="{00000000-0005-0000-0000-0000539D0000}"/>
    <cellStyle name="Vírgula 9 4 4 2" xfId="9104" xr:uid="{00000000-0005-0000-0000-0000549D0000}"/>
    <cellStyle name="Vírgula 9 4 4 3" xfId="10754" xr:uid="{00000000-0005-0000-0000-0000559D0000}"/>
    <cellStyle name="Vírgula 9 4 5" xfId="9101" xr:uid="{00000000-0005-0000-0000-0000569D0000}"/>
    <cellStyle name="Vírgula 9 4 6" xfId="10264" xr:uid="{00000000-0005-0000-0000-0000579D0000}"/>
    <cellStyle name="Vírgula 9 5" xfId="1111" xr:uid="{00000000-0005-0000-0000-0000589D0000}"/>
    <cellStyle name="Vírgula 9 5 2" xfId="9105" xr:uid="{00000000-0005-0000-0000-0000599D0000}"/>
    <cellStyle name="Vírgula 9 6" xfId="2171" xr:uid="{00000000-0005-0000-0000-00005A9D0000}"/>
    <cellStyle name="Vírgula 9 6 2" xfId="9106" xr:uid="{00000000-0005-0000-0000-00005B9D0000}"/>
    <cellStyle name="Vírgula 9 6 3" xfId="11325" xr:uid="{00000000-0005-0000-0000-00005C9D0000}"/>
    <cellStyle name="Vírgula 9 7" xfId="3640" xr:uid="{00000000-0005-0000-0000-00005D9D0000}"/>
    <cellStyle name="Vírgula 9 7 2" xfId="9107" xr:uid="{00000000-0005-0000-0000-00005E9D0000}"/>
    <cellStyle name="Vírgula 9 7 3" xfId="12794" xr:uid="{00000000-0005-0000-0000-00005F9D0000}"/>
    <cellStyle name="Vírgula 9 8" xfId="1597" xr:uid="{00000000-0005-0000-0000-0000609D0000}"/>
    <cellStyle name="Vírgula 9 8 2" xfId="9108" xr:uid="{00000000-0005-0000-0000-0000619D0000}"/>
    <cellStyle name="Vírgula 9 8 3" xfId="10751" xr:uid="{00000000-0005-0000-0000-0000629D0000}"/>
    <cellStyle name="Vírgula 9 9" xfId="9091" xr:uid="{00000000-0005-0000-0000-0000639D0000}"/>
  </cellStyles>
  <dxfs count="0"/>
  <tableStyles count="0" defaultTableStyle="TableStyleMedium2" defaultPivotStyle="PivotStyleLight16"/>
  <colors>
    <mruColors>
      <color rgb="FF006600"/>
      <color rgb="FFFFFF99"/>
      <color rgb="FFBE0602"/>
      <color rgb="FFDA42C8"/>
      <color rgb="FFFFFFCC"/>
      <color rgb="FFFDBAA5"/>
      <color rgb="FF7A5D00"/>
      <color rgb="FFAC8300"/>
      <color rgb="FFDA42C4"/>
      <color rgb="FFC5C5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7432018213189759E-4"/>
          <c:y val="0.13502410525044203"/>
          <c:w val="0.60565295800253005"/>
          <c:h val="0.847106601214597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2-152C-4056-A327-52705452809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152C-4056-A327-52705452809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4-152C-4056-A327-52705452809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152C-4056-A327-52705452809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6-152C-4056-A327-52705452809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152C-4056-A327-527054528094}"/>
              </c:ext>
            </c:extLst>
          </c:dPt>
          <c:dLbls>
            <c:dLbl>
              <c:idx val="0"/>
              <c:layout>
                <c:manualLayout>
                  <c:x val="2.3501765531582737E-2"/>
                  <c:y val="2.2315202231520122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2C-4056-A327-527054528094}"/>
                </c:ext>
              </c:extLst>
            </c:dLbl>
            <c:dLbl>
              <c:idx val="1"/>
              <c:layout>
                <c:manualLayout>
                  <c:x val="-1.5667843687721863E-2"/>
                  <c:y val="5.5788005578800556E-3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2C-4056-A327-527054528094}"/>
                </c:ext>
              </c:extLst>
            </c:dLbl>
            <c:dLbl>
              <c:idx val="2"/>
              <c:layout>
                <c:manualLayout>
                  <c:x val="-2.8202118637899353E-2"/>
                  <c:y val="-1.6736401673640166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52C-4056-A327-527054528094}"/>
                </c:ext>
              </c:extLst>
            </c:dLbl>
            <c:dLbl>
              <c:idx val="3"/>
              <c:layout>
                <c:manualLayout>
                  <c:x val="-1.0967490581405304E-2"/>
                  <c:y val="-5.0209205020920501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52C-4056-A327-527054528094}"/>
                </c:ext>
              </c:extLst>
            </c:dLbl>
            <c:dLbl>
              <c:idx val="4"/>
              <c:layout>
                <c:manualLayout>
                  <c:x val="2.9768903006671513E-2"/>
                  <c:y val="-6.6945606694560664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52C-4056-A327-527054528094}"/>
                </c:ext>
              </c:extLst>
            </c:dLbl>
            <c:dLbl>
              <c:idx val="5"/>
              <c:layout>
                <c:manualLayout>
                  <c:x val="5.0137099800709961E-2"/>
                  <c:y val="-5.5788005578800558E-2"/>
                </c:manualLayout>
              </c:layout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52C-4056-A327-52705452809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'(14)Orç.Tot'!$B$78:$B$83</c:f>
              <c:strCache>
                <c:ptCount val="6"/>
                <c:pt idx="0">
                  <c:v>Participação da Despesa com Pessoal</c:v>
                </c:pt>
                <c:pt idx="1">
                  <c:v>Participação da Despesa com Benefício Social, Uniforme e EPI</c:v>
                </c:pt>
                <c:pt idx="2">
                  <c:v>Participação das Despesas Gerais</c:v>
                </c:pt>
                <c:pt idx="3">
                  <c:v>Participação da Despesa com Veículo</c:v>
                </c:pt>
                <c:pt idx="4">
                  <c:v>Participação da Despesa com Depreciação de Capital</c:v>
                </c:pt>
                <c:pt idx="5">
                  <c:v>Participação da Despesa com Taxa de Arrecadação</c:v>
                </c:pt>
              </c:strCache>
            </c:strRef>
          </c:cat>
          <c:val>
            <c:numRef>
              <c:f>'(14)Orç.Tot'!$J$78:$J$83</c:f>
              <c:numCache>
                <c:formatCode>General</c:formatCode>
                <c:ptCount val="6"/>
                <c:pt idx="0">
                  <c:v>0.47114213021709772</c:v>
                </c:pt>
                <c:pt idx="1">
                  <c:v>9.2885216531946924E-2</c:v>
                </c:pt>
                <c:pt idx="2">
                  <c:v>0.11545149611676311</c:v>
                </c:pt>
                <c:pt idx="3">
                  <c:v>2.0676994039128697E-2</c:v>
                </c:pt>
                <c:pt idx="4">
                  <c:v>0.11607037164694546</c:v>
                </c:pt>
                <c:pt idx="5">
                  <c:v>0.18377379144811801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2C-4056-A327-527054528094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457191379873159"/>
          <c:y val="4.2527152725156218E-2"/>
          <c:w val="0.33602737998863524"/>
          <c:h val="0.942839258063453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pt-BR"/>
              <a:t>Fluxo de Caixa Projetado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70C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1"/>
          <c:val>
            <c:numRef>
              <c:f>'(15)Fluxo_Caixa'!$G$85:$K$85</c:f>
              <c:numCache>
                <c:formatCode>"R$ "#,##0.00_);[Red]"(R$ "#,##0.00\)</c:formatCode>
                <c:ptCount val="5"/>
                <c:pt idx="0">
                  <c:v>1147048.3265319895</c:v>
                </c:pt>
                <c:pt idx="1">
                  <c:v>3299714.8055657391</c:v>
                </c:pt>
                <c:pt idx="2">
                  <c:v>5600654.2548361402</c:v>
                </c:pt>
                <c:pt idx="3">
                  <c:v>8053697.4991258224</c:v>
                </c:pt>
                <c:pt idx="4">
                  <c:v>10662756.926542588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0000"/>
                  </a:soli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  <a:scene3d>
                    <a:camera prst="orthographicFront">
                      <a:rot lat="0" lon="0" rev="0"/>
                    </a:camera>
                    <a:lightRig rig="threePt" dir="t">
                      <a:rot lat="0" lon="0" rev="1200000"/>
                    </a:lightRig>
                  </a:scene3d>
                  <a:sp3d>
                    <a:bevelT w="63500" h="25400"/>
                  </a:sp3d>
                </c14:spPr>
              </c14:invertSolidFillFmt>
            </c:ext>
            <c:ext xmlns:c16="http://schemas.microsoft.com/office/drawing/2014/chart" uri="{C3380CC4-5D6E-409C-BE32-E72D297353CC}">
              <c16:uniqueId val="{00000000-A2D8-43AB-9DFD-79C0E49DD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26896128"/>
        <c:axId val="226902016"/>
      </c:barChart>
      <c:catAx>
        <c:axId val="22689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b="1"/>
            </a:pPr>
            <a:endParaRPr lang="pt-BR"/>
          </a:p>
        </c:txPr>
        <c:crossAx val="226902016"/>
        <c:crosses val="autoZero"/>
        <c:auto val="1"/>
        <c:lblAlgn val="ctr"/>
        <c:lblOffset val="100"/>
        <c:noMultiLvlLbl val="0"/>
      </c:catAx>
      <c:valAx>
        <c:axId val="226902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R$ &quot;#,##0.00_);[Red]&quot;(R$ 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i="1"/>
            </a:pPr>
            <a:endParaRPr lang="pt-BR"/>
          </a:p>
        </c:txPr>
        <c:crossAx val="226896128"/>
        <c:crosses val="autoZero"/>
        <c:crossBetween val="between"/>
      </c:valAx>
      <c:spPr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52" footer="0.3149606200000005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84</xdr:row>
      <xdr:rowOff>85725</xdr:rowOff>
    </xdr:from>
    <xdr:to>
      <xdr:col>9</xdr:col>
      <xdr:colOff>628649</xdr:colOff>
      <xdr:row>97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3D9F484-C7F0-42A1-A5D3-3ACE49214E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19088</xdr:colOff>
      <xdr:row>89</xdr:row>
      <xdr:rowOff>72601</xdr:rowOff>
    </xdr:from>
    <xdr:to>
      <xdr:col>11</xdr:col>
      <xdr:colOff>0</xdr:colOff>
      <xdr:row>104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xvianna\Excel\PLANILHAS%20RIT\2001\05-Mai\BALA.04.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3.%20Servi&#231;os\3.3.%20Licita&#231;&#227;o-Empresarial\CORLEUB_Passo_Fundo\ANO_2019\(01)%202017%20-%20Edital_10-2017%20(25-out-2017)\(03)%20PROPOSTA_FINANCEIRA\(MODELO)%20Tarifa-Maxima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ervidor1\3.%20Servi&#231;os\3.2.%20Licita&#231;&#227;o-P&#250;blica\CRICIUMA\ANO_2019\(01)%20RELAT&#211;RIOS-LICITA&#199;&#195;O%20(Jun-18)%20ANDAMENTO\2.%20NOVOS%20(abr-2019)\Anexos\Edital_Concorrencia_Publica\Anexo_III_Est_Viab_Econ_Financ\OFICIAL\Anexo_III_Est_Viab_Econ_Financ(25anos).xlsx?5273DCB2" TargetMode="External"/><Relationship Id="rId1" Type="http://schemas.openxmlformats.org/officeDocument/2006/relationships/externalLinkPath" Target="file:///\\5273DCB2\Anexo_III_Est_Viab_Econ_Financ(25anos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consultoria\LICITACAO%20ARAQUARI\Antigos%20Publicados%20(04_11)\Anexo%20X\PropostaPrec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tos\Erechim\Planilha%20Tarif&#225;ria\Tarifa_Proposta_Erechim_V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cermari5517\Documents\Consultoria%202011\Prorroga&#231;&#227;o\PropostaPrec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3.%20Servi&#231;os\3.2.%20Licita&#231;&#227;o-P&#250;blica\CRICIUMA\ANO_2019\(03)%20INFORMA&#199;&#213;ES\DocRecebido(jun19)Watuzi\PLANILHAS\informa&#231;&#227;o%20linhas_frota_pa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EMPRESAS"/>
      <sheetName val="KM"/>
      <sheetName val="Km URBANA"/>
      <sheetName val="Km METROP"/>
      <sheetName val="DADOS"/>
      <sheetName val="B.VARIAVEIS"/>
      <sheetName val="CUSTOS"/>
      <sheetName val="URBANO 1ª PARTE"/>
      <sheetName val="DIARIAS"/>
      <sheetName val="DIARIA URBANO"/>
      <sheetName val=" URBANO 2ª PARTE"/>
      <sheetName val="MET. 1ª PARTE"/>
      <sheetName val="DIARIA MET."/>
      <sheetName val="MET. 2ª PARTE"/>
      <sheetName val="_URBANO 2ª PAR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Sum."/>
      <sheetName val="(01)Ins."/>
      <sheetName val="(02)Opr."/>
      <sheetName val="(03)Frota"/>
      <sheetName val="(04)Enc.Soc."/>
      <sheetName val="(05)Coef.Param."/>
      <sheetName val="(06)SBE"/>
      <sheetName val="(07)GPS"/>
      <sheetName val="(08)CFTV"/>
      <sheetName val="(09)SCG"/>
      <sheetName val="(10)Cust_Var."/>
      <sheetName val="(11)Cust_Fixo"/>
      <sheetName val="(12)Compos."/>
      <sheetName val="(13)Tarifa"/>
      <sheetName val="(14)Orcam."/>
      <sheetName val="(15)Plan_Frot."/>
      <sheetName val="(16)FXC"/>
      <sheetName val="lista"/>
      <sheetName val="(17)WACC"/>
      <sheetName val="(18)CMPC"/>
      <sheetName val="Patam.Tarifa"/>
      <sheetName val="VN"/>
      <sheetName val="P.F.C.O."/>
      <sheetName val="AUX."/>
      <sheetName val="V.T."/>
      <sheetName val="EPI"/>
      <sheetName val="Relac_Linhas"/>
      <sheetName val="Prog_Opr."/>
      <sheetName val="H-101"/>
      <sheetName val="H-102"/>
      <sheetName val="H-102A"/>
      <sheetName val="H-103"/>
      <sheetName val="H-104"/>
      <sheetName val="H-107"/>
      <sheetName val="H-109"/>
      <sheetName val="H-201"/>
      <sheetName val="H-202"/>
      <sheetName val="H-301"/>
      <sheetName val="H-302"/>
      <sheetName val="H-303"/>
      <sheetName val="H-304"/>
      <sheetName val="H-305"/>
      <sheetName val="H-306"/>
      <sheetName val="H-307"/>
      <sheetName val="H-308"/>
      <sheetName val="H-401"/>
      <sheetName val="H-401A"/>
      <sheetName val="H-402"/>
      <sheetName val="H-403"/>
      <sheetName val="H-405"/>
      <sheetName val="H-406"/>
      <sheetName val="H-407"/>
      <sheetName val="H-408"/>
      <sheetName val="H-409"/>
      <sheetName val="H-410"/>
      <sheetName val="H-411"/>
      <sheetName val="H-411A"/>
      <sheetName val="H-501"/>
      <sheetName val="H-601"/>
      <sheetName val="H-602"/>
      <sheetName val="H-603"/>
      <sheetName val="H-604"/>
      <sheetName val="H-605"/>
      <sheetName val="I-101"/>
      <sheetName val="I-102"/>
      <sheetName val="I-102A"/>
      <sheetName val="I-103"/>
      <sheetName val="I-104"/>
      <sheetName val="I-107"/>
      <sheetName val="I-109"/>
      <sheetName val="I-201"/>
      <sheetName val="I-202"/>
      <sheetName val="I-301"/>
      <sheetName val="I-302"/>
      <sheetName val="I-303"/>
      <sheetName val="I-304"/>
      <sheetName val="I-305"/>
      <sheetName val="I-306"/>
      <sheetName val="I-307"/>
      <sheetName val="I-308"/>
      <sheetName val="I-401"/>
      <sheetName val="I-401A"/>
      <sheetName val="I-402"/>
      <sheetName val="I-403"/>
      <sheetName val="I-405"/>
      <sheetName val="I-406"/>
      <sheetName val="I-407"/>
      <sheetName val="I-408"/>
      <sheetName val="I-409"/>
      <sheetName val="I-410"/>
      <sheetName val="I-411"/>
      <sheetName val="I-411A"/>
      <sheetName val="I-501"/>
      <sheetName val="I-601"/>
      <sheetName val="I-602"/>
      <sheetName val="I-603"/>
      <sheetName val="I-604"/>
      <sheetName val="I-605"/>
    </sheetNames>
    <sheetDataSet>
      <sheetData sheetId="0"/>
      <sheetData sheetId="1"/>
      <sheetData sheetId="2"/>
      <sheetData sheetId="3"/>
      <sheetData sheetId="4"/>
      <sheetData sheetId="5">
        <row r="33">
          <cell r="B33">
            <v>0.4016304</v>
          </cell>
        </row>
      </sheetData>
      <sheetData sheetId="6">
        <row r="7">
          <cell r="E7">
            <v>0.40250000000000002</v>
          </cell>
        </row>
        <row r="16">
          <cell r="E16">
            <v>0.05</v>
          </cell>
        </row>
        <row r="18">
          <cell r="E18">
            <v>125000</v>
          </cell>
        </row>
        <row r="25">
          <cell r="E25">
            <v>0.12</v>
          </cell>
        </row>
        <row r="28">
          <cell r="E28">
            <v>1E-4</v>
          </cell>
        </row>
        <row r="29">
          <cell r="E29">
            <v>4.0000000000000002E-4</v>
          </cell>
        </row>
        <row r="30">
          <cell r="E30">
            <v>2.9999999999999997E-4</v>
          </cell>
        </row>
        <row r="31">
          <cell r="E31">
            <v>2.2000000000000002</v>
          </cell>
        </row>
        <row r="32">
          <cell r="E32">
            <v>2.2000000000000002</v>
          </cell>
        </row>
        <row r="33">
          <cell r="E33">
            <v>0.2</v>
          </cell>
        </row>
        <row r="34">
          <cell r="E34">
            <v>0.12</v>
          </cell>
        </row>
        <row r="35">
          <cell r="E35">
            <v>0.09</v>
          </cell>
        </row>
        <row r="36">
          <cell r="E36">
            <v>3.3E-3</v>
          </cell>
        </row>
        <row r="37">
          <cell r="E37">
            <v>1.6999999999999999E-3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(1)Res."/>
      <sheetName val="(2)Ins."/>
      <sheetName val="(3)Dad.Opr."/>
      <sheetName val="(4)Prog.Opr."/>
      <sheetName val="(5)SBE"/>
      <sheetName val="(6)SAP e SIU"/>
      <sheetName val="(7)SAO e CCO"/>
      <sheetName val="(8)SVFE"/>
      <sheetName val="(9)S.M.Trab."/>
      <sheetName val="(10)F.U."/>
      <sheetName val="(11)Enc.Soc."/>
      <sheetName val="(12)Coef."/>
      <sheetName val="(13)Inv.Imob."/>
      <sheetName val="(14)Dep_Out."/>
      <sheetName val="(15)Mem.Calc."/>
      <sheetName val="(16)Orçam."/>
      <sheetName val="(17)PlanFrot"/>
      <sheetName val="(18)FXC"/>
      <sheetName val="(19)WACC"/>
      <sheetName val="AUX(1)"/>
      <sheetName val="VN"/>
      <sheetName val="P.F.C.O."/>
      <sheetName val="AUX(2)"/>
      <sheetName val="RPS(Simplificado)"/>
      <sheetName val="RPS(DetalhadoI)"/>
      <sheetName val="RPS(DetalhadoII)"/>
      <sheetName val="RPS(Base Num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Dados Preliminares"/>
      <sheetName val="Coeficientes"/>
      <sheetName val="REM-DEP"/>
      <sheetName val="Plano Frota"/>
      <sheetName val="Planilha"/>
      <sheetName val="PlanoContas"/>
      <sheetName val="DRMM"/>
      <sheetName val="Inv-Obrigatorios"/>
      <sheetName val="Imobilizações"/>
      <sheetName val="RE"/>
      <sheetName val="FluxoCaixa"/>
      <sheetName val="Resumo"/>
      <sheetName val="COO"/>
      <sheetName val="FIN-00"/>
      <sheetName val="FIN-01"/>
      <sheetName val="FIN-02"/>
      <sheetName val="FIN-03"/>
      <sheetName val="FIN-04"/>
      <sheetName val="FIN-05"/>
      <sheetName val="FIN-06"/>
      <sheetName val="FIN-07"/>
      <sheetName val="FIN-08"/>
      <sheetName val="FIN-09"/>
      <sheetName val="FIN-10"/>
      <sheetName val="FIN-11"/>
      <sheetName val="FIN-12"/>
      <sheetName val="FIN-13"/>
      <sheetName val="FIN-14"/>
      <sheetName val="FIN-15"/>
      <sheetName val="FIN-16"/>
      <sheetName val="FIN-17"/>
      <sheetName val="FIN-18"/>
      <sheetName val="FIN-19"/>
      <sheetName val="FIN-20"/>
      <sheetName val="Total-Juros-Amor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1">
          <cell r="D11">
            <v>36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a"/>
      <sheetName val="01 Preços"/>
      <sheetName val="Coeficiente teste"/>
      <sheetName val="02 Coeficientes"/>
      <sheetName val="03 Dados Operacionais"/>
      <sheetName val="04 Frota"/>
      <sheetName val="05 CustVar"/>
      <sheetName val="06 Peças Acessorios"/>
      <sheetName val="07 Depreciac"/>
      <sheetName val="08 Remuner"/>
      <sheetName val="09 Custos Pessoal"/>
      <sheetName val="10 Custos Admin"/>
      <sheetName val="11 Outros custos"/>
      <sheetName val="Análise Tarifária"/>
      <sheetName val="Coeficientes nao vinculados"/>
    </sheetNames>
    <sheetDataSet>
      <sheetData sheetId="0" refreshError="1"/>
      <sheetData sheetId="1" refreshError="1"/>
      <sheetData sheetId="2" refreshError="1"/>
      <sheetData sheetId="3">
        <row r="64">
          <cell r="B64">
            <v>1.6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4">
          <cell r="C4">
            <v>355123</v>
          </cell>
        </row>
        <row r="9">
          <cell r="C9">
            <v>3388.7291666666665</v>
          </cell>
        </row>
        <row r="10">
          <cell r="C10">
            <v>2.1832360951438283</v>
          </cell>
        </row>
        <row r="11">
          <cell r="C11">
            <v>44</v>
          </cell>
        </row>
        <row r="12">
          <cell r="C12">
            <v>4</v>
          </cell>
        </row>
        <row r="13">
          <cell r="C13">
            <v>48</v>
          </cell>
        </row>
      </sheetData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Dados Preliminares"/>
      <sheetName val="Coeficientes"/>
      <sheetName val="REM-DEP"/>
      <sheetName val="Plano Frota"/>
      <sheetName val="Planilha"/>
      <sheetName val="PlanoContas"/>
      <sheetName val="DRMM"/>
      <sheetName val="Inv-Obrigatorios"/>
      <sheetName val="Imobilizações"/>
      <sheetName val="RE"/>
      <sheetName val="FluxoCaixa"/>
      <sheetName val="Resumo"/>
      <sheetName val="COO"/>
      <sheetName val="FIN-00"/>
      <sheetName val="FIN-01"/>
      <sheetName val="FIN-02"/>
      <sheetName val="FIN-03"/>
      <sheetName val="FIN-04"/>
      <sheetName val="FIN-05"/>
      <sheetName val="FIN-06"/>
      <sheetName val="FIN-07"/>
      <sheetName val="FIN-08"/>
      <sheetName val="FIN-09"/>
      <sheetName val="FIN-10"/>
      <sheetName val="FIN-11"/>
      <sheetName val="FIN-12"/>
      <sheetName val="FIN-13"/>
      <sheetName val="FIN-14"/>
      <sheetName val="FIN-15"/>
      <sheetName val="FIN-16"/>
      <sheetName val="FIN-17"/>
      <sheetName val="FIN-18"/>
      <sheetName val="FIN-19"/>
      <sheetName val="FIN-20"/>
      <sheetName val="Total-Juros-Amort.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1">
          <cell r="D11">
            <v>36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ao"/>
      <sheetName val="(1)Estrut."/>
      <sheetName val="(2)Ficha_Tec."/>
      <sheetName val="(3)Linha"/>
      <sheetName val="(4)Frota"/>
      <sheetName val="(5)Pass."/>
      <sheetName val="AUX.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K2" t="str">
            <v>Dianteira</v>
          </cell>
        </row>
        <row r="3">
          <cell r="K3" t="str">
            <v>Traseira</v>
          </cell>
        </row>
        <row r="4">
          <cell r="K4" t="str">
            <v>Não possui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1"/>
  <dimension ref="A1:O48"/>
  <sheetViews>
    <sheetView view="pageLayout" zoomScale="130" zoomScaleNormal="100" zoomScaleSheetLayoutView="85" zoomScalePageLayoutView="130" workbookViewId="0">
      <selection activeCell="A25" sqref="A25:O28"/>
    </sheetView>
  </sheetViews>
  <sheetFormatPr defaultColWidth="9.109375" defaultRowHeight="14.1" customHeight="1" x14ac:dyDescent="0.25"/>
  <cols>
    <col min="1" max="12" width="6.6640625" style="41" customWidth="1"/>
    <col min="13" max="13" width="7.5546875" style="41" customWidth="1"/>
    <col min="14" max="16" width="5.6640625" style="41" customWidth="1"/>
    <col min="17" max="17" width="5.109375" style="41" customWidth="1"/>
    <col min="18" max="18" width="5.88671875" style="41" customWidth="1"/>
    <col min="19" max="16384" width="9.109375" style="41"/>
  </cols>
  <sheetData>
    <row r="1" spans="1:15" ht="14.1" customHeight="1" x14ac:dyDescent="0.25">
      <c r="A1" s="395" t="s">
        <v>506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</row>
    <row r="2" spans="1:15" ht="14.1" customHeight="1" x14ac:dyDescent="0.25">
      <c r="A2" s="395"/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</row>
    <row r="3" spans="1:15" ht="14.1" customHeight="1" x14ac:dyDescent="0.25">
      <c r="A3" s="395"/>
      <c r="B3" s="395"/>
      <c r="C3" s="395"/>
      <c r="D3" s="395"/>
      <c r="E3" s="395"/>
      <c r="F3" s="395"/>
      <c r="G3" s="395"/>
      <c r="H3" s="395"/>
      <c r="I3" s="395"/>
      <c r="J3" s="395"/>
      <c r="K3" s="395"/>
      <c r="L3" s="395"/>
      <c r="M3" s="395"/>
      <c r="N3" s="395"/>
      <c r="O3" s="395"/>
    </row>
    <row r="4" spans="1:15" ht="14.1" customHeight="1" x14ac:dyDescent="0.25">
      <c r="A4" s="395"/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5"/>
      <c r="N4" s="395"/>
      <c r="O4" s="395"/>
    </row>
    <row r="5" spans="1:15" ht="14.1" customHeight="1" x14ac:dyDescent="0.2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2"/>
    </row>
    <row r="6" spans="1:15" ht="14.1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</row>
    <row r="7" spans="1:15" ht="14.1" customHeight="1" x14ac:dyDescent="0.25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1:15" ht="14.1" customHeight="1" x14ac:dyDescent="0.25">
      <c r="A8" s="42"/>
    </row>
    <row r="9" spans="1:15" ht="14.1" customHeight="1" x14ac:dyDescent="0.25">
      <c r="A9" s="42"/>
    </row>
    <row r="10" spans="1:15" ht="14.1" customHeight="1" x14ac:dyDescent="0.25">
      <c r="A10" s="42"/>
    </row>
    <row r="11" spans="1:15" ht="14.1" customHeight="1" x14ac:dyDescent="0.25">
      <c r="A11" s="42"/>
    </row>
    <row r="12" spans="1:15" ht="14.1" customHeight="1" x14ac:dyDescent="0.25">
      <c r="A12" s="42"/>
    </row>
    <row r="13" spans="1:15" ht="14.1" customHeight="1" x14ac:dyDescent="0.25">
      <c r="A13" s="42"/>
    </row>
    <row r="14" spans="1:15" ht="14.1" customHeight="1" x14ac:dyDescent="0.25">
      <c r="A14" s="42"/>
      <c r="H14"/>
    </row>
    <row r="21" spans="1:15" ht="14.1" customHeight="1" x14ac:dyDescent="0.25">
      <c r="A21" s="42"/>
    </row>
    <row r="22" spans="1:15" ht="14.1" customHeight="1" x14ac:dyDescent="0.25">
      <c r="A22" s="42"/>
    </row>
    <row r="23" spans="1:15" ht="14.1" customHeight="1" x14ac:dyDescent="0.25">
      <c r="A23" s="42"/>
    </row>
    <row r="24" spans="1:15" ht="14.1" customHeight="1" x14ac:dyDescent="0.25">
      <c r="A24" s="42"/>
    </row>
    <row r="25" spans="1:15" ht="14.1" customHeight="1" x14ac:dyDescent="0.25">
      <c r="A25" s="394" t="s">
        <v>507</v>
      </c>
      <c r="B25" s="394"/>
      <c r="C25" s="394"/>
      <c r="D25" s="394"/>
      <c r="E25" s="394"/>
      <c r="F25" s="394"/>
      <c r="G25" s="394"/>
      <c r="H25" s="394"/>
      <c r="I25" s="394"/>
      <c r="J25" s="394"/>
      <c r="K25" s="394"/>
      <c r="L25" s="394"/>
      <c r="M25" s="394"/>
      <c r="N25" s="394"/>
      <c r="O25" s="394"/>
    </row>
    <row r="26" spans="1:15" ht="14.1" customHeight="1" x14ac:dyDescent="0.25">
      <c r="A26" s="394"/>
      <c r="B26" s="394"/>
      <c r="C26" s="394"/>
      <c r="D26" s="394"/>
      <c r="E26" s="394"/>
      <c r="F26" s="394"/>
      <c r="G26" s="394"/>
      <c r="H26" s="394"/>
      <c r="I26" s="394"/>
      <c r="J26" s="394"/>
      <c r="K26" s="394"/>
      <c r="L26" s="394"/>
      <c r="M26" s="394"/>
      <c r="N26" s="394"/>
      <c r="O26" s="394"/>
    </row>
    <row r="27" spans="1:15" ht="14.1" customHeight="1" x14ac:dyDescent="0.25">
      <c r="A27" s="394"/>
      <c r="B27" s="394"/>
      <c r="C27" s="394"/>
      <c r="D27" s="394"/>
      <c r="E27" s="394"/>
      <c r="F27" s="394"/>
      <c r="G27" s="394"/>
      <c r="H27" s="394"/>
      <c r="I27" s="394"/>
      <c r="J27" s="394"/>
      <c r="K27" s="394"/>
      <c r="L27" s="394"/>
      <c r="M27" s="394"/>
      <c r="N27" s="394"/>
      <c r="O27" s="394"/>
    </row>
    <row r="28" spans="1:15" ht="14.1" customHeight="1" x14ac:dyDescent="0.25">
      <c r="A28" s="394"/>
      <c r="B28" s="394"/>
      <c r="C28" s="394"/>
      <c r="D28" s="394"/>
      <c r="E28" s="394"/>
      <c r="F28" s="394"/>
      <c r="G28" s="394"/>
      <c r="H28" s="394"/>
      <c r="I28" s="394"/>
      <c r="J28" s="394"/>
      <c r="K28" s="394"/>
      <c r="L28" s="394"/>
      <c r="M28" s="394"/>
      <c r="N28" s="394"/>
      <c r="O28" s="394"/>
    </row>
    <row r="29" spans="1:15" ht="14.1" customHeight="1" x14ac:dyDescent="0.25">
      <c r="A29" s="42"/>
    </row>
    <row r="30" spans="1:15" ht="14.1" customHeight="1" x14ac:dyDescent="0.25">
      <c r="A30" s="42"/>
      <c r="B30" s="396" t="s">
        <v>262</v>
      </c>
      <c r="C30" s="396"/>
      <c r="D30" s="396"/>
      <c r="E30" s="396"/>
      <c r="F30" s="396"/>
      <c r="G30" s="396"/>
      <c r="H30" s="396"/>
      <c r="I30" s="396"/>
      <c r="J30" s="396"/>
      <c r="K30" s="396"/>
      <c r="O30" s="48"/>
    </row>
    <row r="31" spans="1:15" ht="14.1" customHeight="1" x14ac:dyDescent="0.25">
      <c r="A31" s="42"/>
      <c r="B31" s="393" t="str">
        <f>'(1)Premis.'!A1</f>
        <v>Planilha 1 - Premissas Básicas para Determinação do Custo do Serviço</v>
      </c>
      <c r="C31" s="393"/>
      <c r="D31" s="393"/>
      <c r="E31" s="393"/>
      <c r="F31" s="393"/>
      <c r="G31" s="393"/>
      <c r="H31" s="393"/>
      <c r="I31" s="393"/>
      <c r="J31" s="393"/>
      <c r="K31" s="393"/>
      <c r="O31" s="48"/>
    </row>
    <row r="32" spans="1:15" ht="14.1" customHeight="1" x14ac:dyDescent="0.25">
      <c r="A32" s="42"/>
      <c r="B32" s="393" t="str">
        <f>'(2)Ins.'!A1</f>
        <v>Planilha 2 - Preços dos Insumos Básicos</v>
      </c>
      <c r="C32" s="393"/>
      <c r="D32" s="393"/>
      <c r="E32" s="393"/>
      <c r="F32" s="393"/>
      <c r="G32" s="393"/>
      <c r="H32" s="393"/>
      <c r="I32" s="393"/>
      <c r="J32" s="393"/>
      <c r="K32" s="393"/>
      <c r="O32" s="48"/>
    </row>
    <row r="33" spans="1:15" ht="14.1" customHeight="1" x14ac:dyDescent="0.25">
      <c r="A33" s="42"/>
      <c r="B33" s="393" t="str">
        <f>'(3)Invest.'!A1</f>
        <v>Planilha 3 - Investimentos Iniciais</v>
      </c>
      <c r="C33" s="393"/>
      <c r="D33" s="393"/>
      <c r="E33" s="393"/>
      <c r="F33" s="393"/>
      <c r="G33" s="393"/>
      <c r="H33" s="393"/>
      <c r="I33" s="393"/>
      <c r="J33" s="393"/>
      <c r="K33" s="393"/>
      <c r="O33" s="48"/>
    </row>
    <row r="34" spans="1:15" ht="14.1" customHeight="1" x14ac:dyDescent="0.25">
      <c r="A34" s="42"/>
      <c r="B34" s="393" t="str">
        <f>'(4)Enc.Soc.'!A1</f>
        <v>Planilha 4 - Encargos Sociais</v>
      </c>
      <c r="C34" s="393"/>
      <c r="D34" s="393"/>
      <c r="E34" s="393"/>
      <c r="F34" s="393"/>
      <c r="G34" s="393"/>
      <c r="H34" s="393"/>
      <c r="I34" s="393"/>
      <c r="J34" s="393"/>
      <c r="K34" s="393"/>
    </row>
    <row r="35" spans="1:15" ht="14.1" customHeight="1" x14ac:dyDescent="0.25">
      <c r="A35" s="42"/>
      <c r="B35" s="393" t="str">
        <f>'(5)Comp.Pessoal'!A1</f>
        <v>Planilha 5 - Composição da Despesa com Pessoal</v>
      </c>
      <c r="C35" s="393"/>
      <c r="D35" s="393"/>
      <c r="E35" s="393"/>
      <c r="F35" s="393"/>
      <c r="G35" s="393"/>
      <c r="H35" s="393"/>
      <c r="I35" s="393"/>
      <c r="J35" s="393"/>
      <c r="K35" s="393"/>
    </row>
    <row r="36" spans="1:15" ht="14.1" customHeight="1" x14ac:dyDescent="0.25">
      <c r="A36" s="42"/>
      <c r="B36" s="393" t="str">
        <f>'(6)Comp.Benef.'!A1</f>
        <v>Planilha 6 - Composição da Despesa com Benefício Social</v>
      </c>
      <c r="C36" s="393"/>
      <c r="D36" s="393"/>
      <c r="E36" s="393"/>
      <c r="F36" s="393"/>
      <c r="G36" s="393"/>
      <c r="H36" s="393"/>
      <c r="I36" s="393"/>
      <c r="J36" s="393"/>
      <c r="K36" s="393"/>
    </row>
    <row r="37" spans="1:15" ht="14.1" customHeight="1" x14ac:dyDescent="0.25">
      <c r="A37" s="42"/>
      <c r="B37" s="393" t="str">
        <f>'(7)Comp.Desp.G'!A1</f>
        <v>Planilha 7 - Composição da Despesa Geral</v>
      </c>
      <c r="C37" s="393"/>
      <c r="D37" s="393"/>
      <c r="E37" s="393"/>
      <c r="F37" s="393"/>
      <c r="G37" s="393"/>
      <c r="H37" s="393"/>
      <c r="I37" s="393"/>
      <c r="J37" s="393"/>
      <c r="K37" s="393"/>
    </row>
    <row r="38" spans="1:15" ht="14.1" customHeight="1" x14ac:dyDescent="0.25">
      <c r="A38" s="42"/>
      <c r="B38" s="393" t="str">
        <f>'(8)Comp.Veic.Ocr'!A1</f>
        <v>Planilha 8 - Composição da Despesa com Veículo de Fiscalização OCR</v>
      </c>
      <c r="C38" s="393"/>
      <c r="D38" s="393"/>
      <c r="E38" s="393"/>
      <c r="F38" s="393"/>
      <c r="G38" s="393"/>
      <c r="H38" s="393"/>
      <c r="I38" s="393"/>
      <c r="J38" s="393"/>
      <c r="K38" s="393"/>
    </row>
    <row r="39" spans="1:15" ht="14.1" customHeight="1" x14ac:dyDescent="0.25">
      <c r="A39" s="42"/>
      <c r="B39" s="393" t="str">
        <f>'(10)Comp.Deprec.'!A1</f>
        <v>Planilha 10 - Composição da Depreciação de Veículo, Máquina e Equipamento</v>
      </c>
      <c r="C39" s="393"/>
      <c r="D39" s="393"/>
      <c r="E39" s="393"/>
      <c r="F39" s="393"/>
      <c r="G39" s="393"/>
      <c r="H39" s="393"/>
      <c r="I39" s="393"/>
      <c r="J39" s="393"/>
      <c r="K39" s="393"/>
    </row>
    <row r="40" spans="1:15" ht="14.1" customHeight="1" x14ac:dyDescent="0.25">
      <c r="A40" s="42"/>
      <c r="B40" s="393" t="str">
        <f>'(11)Proj.Deprec.'!A1</f>
        <v>Planilha 11 - Projeção da Depreciação Total</v>
      </c>
      <c r="C40" s="393"/>
      <c r="D40" s="393"/>
      <c r="E40" s="393"/>
      <c r="F40" s="393"/>
      <c r="G40" s="393"/>
      <c r="H40" s="393"/>
      <c r="I40" s="393"/>
      <c r="J40" s="393"/>
      <c r="K40" s="393"/>
    </row>
    <row r="41" spans="1:15" ht="14.1" customHeight="1" x14ac:dyDescent="0.25">
      <c r="B41" s="397" t="str">
        <f>'(12)Comp.Prev.Fat'!A1</f>
        <v>Planilha 12 - Composição da Previsão de Faturamento</v>
      </c>
      <c r="C41" s="397"/>
      <c r="D41" s="397"/>
      <c r="E41" s="397"/>
      <c r="F41" s="397"/>
      <c r="G41" s="397"/>
      <c r="H41" s="397"/>
      <c r="I41" s="397"/>
      <c r="J41" s="397"/>
      <c r="K41" s="397"/>
    </row>
    <row r="42" spans="1:15" ht="14.1" customHeight="1" x14ac:dyDescent="0.25">
      <c r="B42" s="397" t="str">
        <f>'(13)Comp.Desp.Gat'!A1</f>
        <v>Planilha 13 - Composição da Despesa com Gateway de Pagamento</v>
      </c>
      <c r="C42" s="397"/>
      <c r="D42" s="397"/>
      <c r="E42" s="397"/>
      <c r="F42" s="397"/>
      <c r="G42" s="397"/>
      <c r="H42" s="397"/>
      <c r="I42" s="397"/>
      <c r="J42" s="397"/>
      <c r="K42" s="397"/>
    </row>
    <row r="43" spans="1:15" ht="14.1" customHeight="1" x14ac:dyDescent="0.25">
      <c r="A43" s="42"/>
      <c r="B43" s="393" t="str">
        <f>'(14)Orç.Tot'!A1</f>
        <v>Planilha 14 - Orçamento Anual do Custo do Serviço</v>
      </c>
      <c r="C43" s="393"/>
      <c r="D43" s="393"/>
      <c r="E43" s="393"/>
      <c r="F43" s="393"/>
      <c r="G43" s="393"/>
      <c r="H43" s="393"/>
      <c r="I43" s="393"/>
      <c r="J43" s="393"/>
      <c r="K43" s="393"/>
    </row>
    <row r="44" spans="1:15" ht="14.1" customHeight="1" x14ac:dyDescent="0.25">
      <c r="B44" s="393" t="str">
        <f>'(15)Fluxo_Caixa'!A1</f>
        <v>Planilha 15 - Fluxo de Caixa Projetado</v>
      </c>
      <c r="C44" s="393"/>
      <c r="D44" s="393"/>
      <c r="E44" s="393"/>
      <c r="F44" s="393"/>
      <c r="G44" s="393"/>
      <c r="H44" s="393"/>
      <c r="I44" s="393"/>
      <c r="J44" s="393"/>
      <c r="K44" s="393"/>
    </row>
    <row r="48" spans="1:15" ht="14.1" customHeight="1" x14ac:dyDescent="0.25">
      <c r="C48" s="48"/>
    </row>
  </sheetData>
  <sheetProtection selectLockedCells="1"/>
  <mergeCells count="17">
    <mergeCell ref="B44:K44"/>
    <mergeCell ref="B43:K43"/>
    <mergeCell ref="B40:K40"/>
    <mergeCell ref="B41:K41"/>
    <mergeCell ref="B42:K42"/>
    <mergeCell ref="B38:K38"/>
    <mergeCell ref="B39:K39"/>
    <mergeCell ref="A25:O28"/>
    <mergeCell ref="A1:O4"/>
    <mergeCell ref="B30:K30"/>
    <mergeCell ref="B31:K31"/>
    <mergeCell ref="B32:K32"/>
    <mergeCell ref="B33:K33"/>
    <mergeCell ref="B34:K34"/>
    <mergeCell ref="B35:K35"/>
    <mergeCell ref="B36:K36"/>
    <mergeCell ref="B37:K37"/>
  </mergeCells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>
    <pageSetUpPr fitToPage="1"/>
  </sheetPr>
  <dimension ref="A1:D16"/>
  <sheetViews>
    <sheetView view="pageLayout" topLeftCell="C1" zoomScaleNormal="100" workbookViewId="0">
      <selection activeCell="C7" sqref="C7"/>
    </sheetView>
  </sheetViews>
  <sheetFormatPr defaultColWidth="17.33203125" defaultRowHeight="14.1" customHeight="1" x14ac:dyDescent="0.25"/>
  <cols>
    <col min="1" max="1" width="5.88671875" style="49" bestFit="1" customWidth="1"/>
    <col min="2" max="2" width="63.44140625" style="49" customWidth="1"/>
    <col min="3" max="3" width="96.5546875" style="49" customWidth="1"/>
    <col min="4" max="4" width="11.109375" style="49" bestFit="1" customWidth="1"/>
    <col min="5" max="6" width="8.109375" style="49" customWidth="1"/>
    <col min="7" max="26" width="8.6640625" style="49" customWidth="1"/>
    <col min="27" max="16384" width="17.33203125" style="49"/>
  </cols>
  <sheetData>
    <row r="1" spans="1:4" ht="21.9" customHeight="1" x14ac:dyDescent="0.25">
      <c r="A1" s="398" t="s">
        <v>266</v>
      </c>
      <c r="B1" s="399"/>
      <c r="C1" s="400"/>
    </row>
    <row r="2" spans="1:4" ht="5.0999999999999996" customHeight="1" x14ac:dyDescent="0.25">
      <c r="A2" s="401"/>
      <c r="B2" s="401"/>
      <c r="C2" s="401"/>
    </row>
    <row r="3" spans="1:4" s="12" customFormat="1" ht="14.1" customHeight="1" x14ac:dyDescent="0.25">
      <c r="A3" s="252" t="s">
        <v>46</v>
      </c>
      <c r="B3" s="252" t="s">
        <v>45</v>
      </c>
      <c r="C3" s="252" t="s">
        <v>42</v>
      </c>
    </row>
    <row r="4" spans="1:4" ht="13.8" x14ac:dyDescent="0.25">
      <c r="A4" s="144">
        <v>1</v>
      </c>
      <c r="B4" s="145" t="s">
        <v>376</v>
      </c>
      <c r="C4" s="145">
        <v>2026</v>
      </c>
      <c r="D4" s="50"/>
    </row>
    <row r="5" spans="1:4" ht="13.8" x14ac:dyDescent="0.25">
      <c r="A5" s="144">
        <f>A4+1</f>
        <v>2</v>
      </c>
      <c r="B5" s="145" t="s">
        <v>493</v>
      </c>
      <c r="C5" s="145">
        <v>684</v>
      </c>
      <c r="D5" s="50"/>
    </row>
    <row r="6" spans="1:4" ht="13.8" x14ac:dyDescent="0.25">
      <c r="A6" s="144">
        <f>A5+1</f>
        <v>3</v>
      </c>
      <c r="B6" s="145" t="s">
        <v>420</v>
      </c>
      <c r="C6" s="145">
        <v>100</v>
      </c>
    </row>
    <row r="7" spans="1:4" ht="13.8" x14ac:dyDescent="0.25">
      <c r="A7" s="144">
        <f t="shared" ref="A7:A16" si="0">A6+1</f>
        <v>4</v>
      </c>
      <c r="B7" s="145" t="s">
        <v>421</v>
      </c>
      <c r="C7" s="145">
        <v>10</v>
      </c>
    </row>
    <row r="8" spans="1:4" ht="13.8" x14ac:dyDescent="0.25">
      <c r="A8" s="144">
        <f t="shared" si="0"/>
        <v>5</v>
      </c>
      <c r="B8" s="145" t="s">
        <v>422</v>
      </c>
      <c r="C8" s="145">
        <v>60</v>
      </c>
    </row>
    <row r="9" spans="1:4" ht="13.8" x14ac:dyDescent="0.25">
      <c r="A9" s="144">
        <f t="shared" si="0"/>
        <v>6</v>
      </c>
      <c r="B9" s="145" t="s">
        <v>437</v>
      </c>
      <c r="C9" s="346">
        <v>2.5</v>
      </c>
    </row>
    <row r="10" spans="1:4" ht="13.8" x14ac:dyDescent="0.25">
      <c r="A10" s="144">
        <f t="shared" si="0"/>
        <v>7</v>
      </c>
      <c r="B10" s="145" t="s">
        <v>438</v>
      </c>
      <c r="C10" s="346">
        <v>0.6</v>
      </c>
    </row>
    <row r="11" spans="1:4" ht="13.8" x14ac:dyDescent="0.25">
      <c r="A11" s="144">
        <f t="shared" si="0"/>
        <v>8</v>
      </c>
      <c r="B11" s="145" t="s">
        <v>494</v>
      </c>
      <c r="C11" s="224">
        <v>2.5</v>
      </c>
    </row>
    <row r="12" spans="1:4" ht="13.8" x14ac:dyDescent="0.25">
      <c r="A12" s="144">
        <f t="shared" si="0"/>
        <v>9</v>
      </c>
      <c r="B12" s="145" t="s">
        <v>477</v>
      </c>
      <c r="C12" s="223" t="s">
        <v>508</v>
      </c>
    </row>
    <row r="13" spans="1:4" ht="13.8" x14ac:dyDescent="0.25">
      <c r="A13" s="144">
        <f t="shared" si="0"/>
        <v>10</v>
      </c>
      <c r="B13" s="145" t="s">
        <v>487</v>
      </c>
      <c r="C13" s="222">
        <v>8</v>
      </c>
    </row>
    <row r="14" spans="1:4" ht="13.8" x14ac:dyDescent="0.25">
      <c r="A14" s="144">
        <f t="shared" si="0"/>
        <v>11</v>
      </c>
      <c r="B14" s="145" t="s">
        <v>478</v>
      </c>
      <c r="C14" s="223" t="s">
        <v>509</v>
      </c>
    </row>
    <row r="15" spans="1:4" ht="13.8" x14ac:dyDescent="0.25">
      <c r="A15" s="144">
        <f t="shared" si="0"/>
        <v>12</v>
      </c>
      <c r="B15" s="145" t="s">
        <v>487</v>
      </c>
      <c r="C15" s="224">
        <v>4</v>
      </c>
    </row>
    <row r="16" spans="1:4" ht="13.8" x14ac:dyDescent="0.25">
      <c r="A16" s="144">
        <f t="shared" si="0"/>
        <v>13</v>
      </c>
      <c r="B16" s="145" t="s">
        <v>284</v>
      </c>
      <c r="C16" s="346">
        <v>0.1</v>
      </c>
    </row>
  </sheetData>
  <sheetProtection selectLockedCells="1"/>
  <mergeCells count="2">
    <mergeCell ref="A1:C1"/>
    <mergeCell ref="A2:C2"/>
  </mergeCells>
  <printOptions horizontalCentered="1"/>
  <pageMargins left="0.25" right="0.25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I74"/>
  <sheetViews>
    <sheetView view="pageLayout" topLeftCell="A19" zoomScaleNormal="100" workbookViewId="0">
      <selection activeCell="B27" sqref="B27:G27"/>
    </sheetView>
  </sheetViews>
  <sheetFormatPr defaultColWidth="9.109375" defaultRowHeight="14.1" customHeight="1" x14ac:dyDescent="0.25"/>
  <cols>
    <col min="1" max="1" width="3.33203125" style="14" customWidth="1"/>
    <col min="2" max="2" width="3.33203125" style="51" customWidth="1"/>
    <col min="3" max="3" width="77.33203125" style="14" customWidth="1"/>
    <col min="4" max="4" width="10.5546875" style="14" customWidth="1"/>
    <col min="5" max="5" width="9.109375" style="14" bestFit="1" customWidth="1"/>
    <col min="6" max="6" width="14.109375" style="14" bestFit="1" customWidth="1"/>
    <col min="7" max="7" width="11.33203125" style="14" bestFit="1" customWidth="1"/>
    <col min="8" max="8" width="19" style="14" bestFit="1" customWidth="1"/>
    <col min="9" max="16384" width="9.109375" style="14"/>
  </cols>
  <sheetData>
    <row r="1" spans="1:9" s="82" customFormat="1" ht="21.9" customHeight="1" x14ac:dyDescent="0.25">
      <c r="A1" s="435" t="s">
        <v>282</v>
      </c>
      <c r="B1" s="436"/>
      <c r="C1" s="436"/>
      <c r="D1" s="436"/>
      <c r="E1" s="436"/>
      <c r="F1" s="436"/>
      <c r="G1" s="437"/>
    </row>
    <row r="2" spans="1:9" s="12" customFormat="1" ht="5.0999999999999996" customHeight="1" x14ac:dyDescent="0.25">
      <c r="A2" s="439"/>
      <c r="B2" s="439"/>
      <c r="C2" s="439"/>
      <c r="D2" s="439"/>
      <c r="E2" s="439"/>
      <c r="F2" s="439"/>
      <c r="G2" s="439"/>
    </row>
    <row r="3" spans="1:9" s="82" customFormat="1" ht="15.6" x14ac:dyDescent="0.25">
      <c r="A3" s="146" t="s">
        <v>332</v>
      </c>
      <c r="B3" s="440" t="s">
        <v>336</v>
      </c>
      <c r="C3" s="441"/>
      <c r="D3" s="441"/>
      <c r="E3" s="441"/>
      <c r="F3" s="441"/>
      <c r="G3" s="442"/>
    </row>
    <row r="4" spans="1:9" s="12" customFormat="1" ht="12" customHeight="1" x14ac:dyDescent="0.25">
      <c r="A4" s="438" t="s">
        <v>47</v>
      </c>
      <c r="B4" s="438"/>
      <c r="C4" s="438"/>
      <c r="D4" s="58" t="s">
        <v>4</v>
      </c>
      <c r="E4" s="246" t="s">
        <v>10</v>
      </c>
      <c r="F4" s="58" t="s">
        <v>4</v>
      </c>
      <c r="G4" s="60" t="s">
        <v>293</v>
      </c>
    </row>
    <row r="5" spans="1:9" ht="5.0999999999999996" customHeight="1" x14ac:dyDescent="0.25">
      <c r="A5" s="424"/>
      <c r="B5" s="424"/>
      <c r="C5" s="424"/>
      <c r="D5" s="424"/>
      <c r="E5" s="424"/>
      <c r="F5" s="424"/>
      <c r="G5" s="424"/>
    </row>
    <row r="6" spans="1:9" ht="14.1" customHeight="1" x14ac:dyDescent="0.25">
      <c r="A6" s="80" t="s">
        <v>31</v>
      </c>
      <c r="B6" s="422" t="s">
        <v>19</v>
      </c>
      <c r="C6" s="427"/>
      <c r="D6" s="427"/>
      <c r="E6" s="427"/>
      <c r="F6" s="427"/>
      <c r="G6" s="428"/>
    </row>
    <row r="7" spans="1:9" ht="14.1" customHeight="1" x14ac:dyDescent="0.25">
      <c r="A7" s="336"/>
      <c r="B7" s="85" t="s">
        <v>203</v>
      </c>
      <c r="C7" s="86" t="s">
        <v>48</v>
      </c>
      <c r="D7" s="87" t="s">
        <v>285</v>
      </c>
      <c r="E7" s="347">
        <v>6.84</v>
      </c>
      <c r="F7" s="87" t="s">
        <v>52</v>
      </c>
      <c r="G7" s="88">
        <v>1900</v>
      </c>
      <c r="I7" s="73"/>
    </row>
    <row r="8" spans="1:9" ht="5.0999999999999996" customHeight="1" x14ac:dyDescent="0.25">
      <c r="A8" s="424"/>
      <c r="B8" s="424"/>
      <c r="C8" s="424"/>
      <c r="D8" s="424"/>
      <c r="E8" s="424"/>
      <c r="F8" s="424"/>
      <c r="G8" s="424"/>
    </row>
    <row r="9" spans="1:9" ht="14.1" customHeight="1" x14ac:dyDescent="0.25">
      <c r="A9" s="80" t="s">
        <v>32</v>
      </c>
      <c r="B9" s="422" t="s">
        <v>20</v>
      </c>
      <c r="C9" s="423"/>
      <c r="D9" s="423"/>
      <c r="E9" s="423"/>
      <c r="F9" s="423"/>
      <c r="G9" s="434"/>
      <c r="I9" s="73"/>
    </row>
    <row r="10" spans="1:9" ht="14.1" customHeight="1" x14ac:dyDescent="0.25">
      <c r="A10" s="254"/>
      <c r="B10" s="85" t="s">
        <v>202</v>
      </c>
      <c r="C10" s="86" t="s">
        <v>510</v>
      </c>
      <c r="D10" s="87" t="s">
        <v>285</v>
      </c>
      <c r="E10" s="89">
        <v>1</v>
      </c>
      <c r="F10" s="87" t="s">
        <v>52</v>
      </c>
      <c r="G10" s="88">
        <v>3000</v>
      </c>
    </row>
    <row r="11" spans="1:9" ht="5.0999999999999996" customHeight="1" x14ac:dyDescent="0.25">
      <c r="A11" s="424"/>
      <c r="B11" s="424"/>
      <c r="C11" s="424"/>
      <c r="D11" s="424"/>
      <c r="E11" s="424"/>
      <c r="F11" s="424"/>
      <c r="G11" s="424"/>
    </row>
    <row r="12" spans="1:9" s="82" customFormat="1" ht="15.6" x14ac:dyDescent="0.25">
      <c r="A12" s="81" t="s">
        <v>333</v>
      </c>
      <c r="B12" s="429" t="s">
        <v>337</v>
      </c>
      <c r="C12" s="429"/>
      <c r="D12" s="429"/>
      <c r="E12" s="429"/>
      <c r="F12" s="429"/>
      <c r="G12" s="429"/>
      <c r="H12" s="83"/>
    </row>
    <row r="13" spans="1:9" s="12" customFormat="1" ht="14.1" customHeight="1" x14ac:dyDescent="0.25">
      <c r="A13" s="438" t="s">
        <v>47</v>
      </c>
      <c r="B13" s="438"/>
      <c r="C13" s="438"/>
      <c r="D13" s="58" t="s">
        <v>4</v>
      </c>
      <c r="E13" s="246" t="s">
        <v>10</v>
      </c>
      <c r="F13" s="58" t="s">
        <v>4</v>
      </c>
      <c r="G13" s="60" t="s">
        <v>49</v>
      </c>
    </row>
    <row r="14" spans="1:9" ht="5.0999999999999996" customHeight="1" x14ac:dyDescent="0.25">
      <c r="A14" s="424"/>
      <c r="B14" s="424"/>
      <c r="C14" s="424"/>
      <c r="D14" s="424"/>
      <c r="E14" s="424"/>
      <c r="F14" s="424"/>
      <c r="G14" s="424"/>
    </row>
    <row r="15" spans="1:9" ht="14.1" customHeight="1" x14ac:dyDescent="0.25">
      <c r="A15" s="80" t="s">
        <v>31</v>
      </c>
      <c r="B15" s="419" t="s">
        <v>338</v>
      </c>
      <c r="C15" s="419"/>
      <c r="D15" s="419"/>
      <c r="E15" s="419"/>
      <c r="F15" s="419"/>
      <c r="G15" s="419"/>
    </row>
    <row r="16" spans="1:9" ht="14.1" customHeight="1" x14ac:dyDescent="0.25">
      <c r="A16" s="420"/>
      <c r="B16" s="85" t="s">
        <v>202</v>
      </c>
      <c r="C16" s="86" t="s">
        <v>19</v>
      </c>
      <c r="D16" s="87" t="s">
        <v>285</v>
      </c>
      <c r="E16" s="347">
        <f>SUM(E7:E7)</f>
        <v>6.84</v>
      </c>
      <c r="F16" s="87" t="s">
        <v>52</v>
      </c>
      <c r="G16" s="88">
        <v>150</v>
      </c>
    </row>
    <row r="17" spans="1:7" ht="14.1" customHeight="1" x14ac:dyDescent="0.25">
      <c r="A17" s="421"/>
      <c r="B17" s="85" t="s">
        <v>203</v>
      </c>
      <c r="C17" s="86" t="s">
        <v>20</v>
      </c>
      <c r="D17" s="87" t="s">
        <v>285</v>
      </c>
      <c r="E17" s="89">
        <f>SUM(E10:E10)</f>
        <v>1</v>
      </c>
      <c r="F17" s="87" t="s">
        <v>52</v>
      </c>
      <c r="G17" s="88">
        <v>150</v>
      </c>
    </row>
    <row r="18" spans="1:7" ht="5.0999999999999996" customHeight="1" x14ac:dyDescent="0.25">
      <c r="A18" s="424"/>
      <c r="B18" s="424"/>
      <c r="C18" s="424"/>
      <c r="D18" s="424"/>
      <c r="E18" s="424"/>
      <c r="F18" s="424"/>
      <c r="G18" s="424"/>
    </row>
    <row r="19" spans="1:7" ht="14.1" customHeight="1" x14ac:dyDescent="0.25">
      <c r="A19" s="80" t="s">
        <v>32</v>
      </c>
      <c r="B19" s="422" t="s">
        <v>339</v>
      </c>
      <c r="C19" s="423"/>
      <c r="D19" s="423"/>
      <c r="E19" s="423"/>
      <c r="F19" s="423"/>
      <c r="G19" s="423"/>
    </row>
    <row r="20" spans="1:7" ht="14.1" customHeight="1" x14ac:dyDescent="0.25">
      <c r="A20" s="420"/>
      <c r="B20" s="85" t="s">
        <v>202</v>
      </c>
      <c r="C20" s="86" t="s">
        <v>19</v>
      </c>
      <c r="D20" s="87" t="s">
        <v>285</v>
      </c>
      <c r="E20" s="347">
        <f>$E$16</f>
        <v>6.84</v>
      </c>
      <c r="F20" s="87" t="s">
        <v>52</v>
      </c>
      <c r="G20" s="88">
        <v>230</v>
      </c>
    </row>
    <row r="21" spans="1:7" ht="14.1" customHeight="1" x14ac:dyDescent="0.25">
      <c r="A21" s="421"/>
      <c r="B21" s="85" t="s">
        <v>203</v>
      </c>
      <c r="C21" s="86" t="s">
        <v>20</v>
      </c>
      <c r="D21" s="87" t="s">
        <v>285</v>
      </c>
      <c r="E21" s="89">
        <f>$E$17</f>
        <v>1</v>
      </c>
      <c r="F21" s="87" t="s">
        <v>52</v>
      </c>
      <c r="G21" s="88">
        <v>230</v>
      </c>
    </row>
    <row r="22" spans="1:7" ht="5.0999999999999996" customHeight="1" x14ac:dyDescent="0.25">
      <c r="A22" s="424"/>
      <c r="B22" s="424"/>
      <c r="C22" s="424"/>
      <c r="D22" s="424"/>
      <c r="E22" s="424"/>
      <c r="F22" s="424"/>
      <c r="G22" s="424"/>
    </row>
    <row r="23" spans="1:7" ht="14.1" customHeight="1" x14ac:dyDescent="0.25">
      <c r="A23" s="80" t="s">
        <v>34</v>
      </c>
      <c r="B23" s="419" t="s">
        <v>326</v>
      </c>
      <c r="C23" s="419"/>
      <c r="D23" s="419"/>
      <c r="E23" s="419"/>
      <c r="F23" s="419"/>
      <c r="G23" s="419"/>
    </row>
    <row r="24" spans="1:7" ht="14.1" customHeight="1" x14ac:dyDescent="0.25">
      <c r="A24" s="420"/>
      <c r="B24" s="85" t="s">
        <v>202</v>
      </c>
      <c r="C24" s="86" t="s">
        <v>19</v>
      </c>
      <c r="D24" s="87" t="s">
        <v>285</v>
      </c>
      <c r="E24" s="347">
        <f>$E$16</f>
        <v>6.84</v>
      </c>
      <c r="F24" s="87" t="s">
        <v>52</v>
      </c>
      <c r="G24" s="88">
        <v>130</v>
      </c>
    </row>
    <row r="25" spans="1:7" ht="14.1" customHeight="1" x14ac:dyDescent="0.25">
      <c r="A25" s="421"/>
      <c r="B25" s="85" t="s">
        <v>203</v>
      </c>
      <c r="C25" s="86" t="s">
        <v>20</v>
      </c>
      <c r="D25" s="87" t="s">
        <v>285</v>
      </c>
      <c r="E25" s="89">
        <f>$E$17</f>
        <v>1</v>
      </c>
      <c r="F25" s="87" t="s">
        <v>52</v>
      </c>
      <c r="G25" s="88">
        <v>130</v>
      </c>
    </row>
    <row r="26" spans="1:7" ht="5.0999999999999996" customHeight="1" x14ac:dyDescent="0.25">
      <c r="A26" s="424"/>
      <c r="B26" s="424"/>
      <c r="C26" s="424"/>
      <c r="D26" s="424"/>
      <c r="E26" s="424"/>
      <c r="F26" s="424"/>
      <c r="G26" s="424"/>
    </row>
    <row r="27" spans="1:7" ht="14.1" customHeight="1" x14ac:dyDescent="0.25">
      <c r="A27" s="80" t="s">
        <v>35</v>
      </c>
      <c r="B27" s="419" t="s">
        <v>340</v>
      </c>
      <c r="C27" s="419"/>
      <c r="D27" s="419"/>
      <c r="E27" s="419"/>
      <c r="F27" s="419"/>
      <c r="G27" s="419"/>
    </row>
    <row r="28" spans="1:7" ht="14.1" customHeight="1" x14ac:dyDescent="0.25">
      <c r="A28" s="420"/>
      <c r="B28" s="85" t="s">
        <v>202</v>
      </c>
      <c r="C28" s="86" t="s">
        <v>19</v>
      </c>
      <c r="D28" s="87" t="s">
        <v>285</v>
      </c>
      <c r="E28" s="347">
        <f>$E$16</f>
        <v>6.84</v>
      </c>
      <c r="F28" s="87" t="s">
        <v>52</v>
      </c>
      <c r="G28" s="88">
        <v>49</v>
      </c>
    </row>
    <row r="29" spans="1:7" ht="14.1" customHeight="1" x14ac:dyDescent="0.25">
      <c r="A29" s="421"/>
      <c r="B29" s="85" t="s">
        <v>203</v>
      </c>
      <c r="C29" s="86" t="s">
        <v>20</v>
      </c>
      <c r="D29" s="87" t="s">
        <v>285</v>
      </c>
      <c r="E29" s="89">
        <f>$E$17</f>
        <v>1</v>
      </c>
      <c r="F29" s="87" t="s">
        <v>52</v>
      </c>
      <c r="G29" s="88">
        <v>49</v>
      </c>
    </row>
    <row r="30" spans="1:7" ht="5.0999999999999996" customHeight="1" x14ac:dyDescent="0.25">
      <c r="A30" s="424"/>
      <c r="B30" s="424"/>
      <c r="C30" s="424"/>
      <c r="D30" s="424"/>
      <c r="E30" s="424"/>
      <c r="F30" s="424"/>
      <c r="G30" s="424"/>
    </row>
    <row r="31" spans="1:7" s="12" customFormat="1" ht="15.6" x14ac:dyDescent="0.25">
      <c r="A31" s="81" t="s">
        <v>334</v>
      </c>
      <c r="B31" s="429" t="s">
        <v>296</v>
      </c>
      <c r="C31" s="429"/>
      <c r="D31" s="429"/>
      <c r="E31" s="429"/>
      <c r="F31" s="429"/>
      <c r="G31" s="429"/>
    </row>
    <row r="32" spans="1:7" s="12" customFormat="1" ht="14.1" customHeight="1" x14ac:dyDescent="0.25">
      <c r="A32" s="431" t="s">
        <v>47</v>
      </c>
      <c r="B32" s="432"/>
      <c r="C32" s="433"/>
      <c r="D32" s="245" t="s">
        <v>4</v>
      </c>
      <c r="E32" s="246" t="s">
        <v>10</v>
      </c>
      <c r="F32" s="253" t="s">
        <v>488</v>
      </c>
      <c r="G32" s="247" t="s">
        <v>49</v>
      </c>
    </row>
    <row r="33" spans="1:7" ht="5.0999999999999996" customHeight="1" x14ac:dyDescent="0.25">
      <c r="A33" s="424"/>
      <c r="B33" s="424"/>
      <c r="C33" s="424"/>
      <c r="D33" s="424"/>
      <c r="E33" s="424"/>
      <c r="F33" s="424"/>
      <c r="G33" s="424"/>
    </row>
    <row r="34" spans="1:7" ht="14.1" customHeight="1" x14ac:dyDescent="0.25">
      <c r="A34" s="80" t="s">
        <v>31</v>
      </c>
      <c r="B34" s="422" t="s">
        <v>327</v>
      </c>
      <c r="C34" s="423"/>
      <c r="D34" s="423"/>
      <c r="E34" s="423"/>
      <c r="F34" s="423"/>
      <c r="G34" s="434"/>
    </row>
    <row r="35" spans="1:7" ht="14.1" customHeight="1" x14ac:dyDescent="0.25">
      <c r="A35" s="420"/>
      <c r="B35" s="85" t="s">
        <v>202</v>
      </c>
      <c r="C35" s="86" t="s">
        <v>62</v>
      </c>
      <c r="D35" s="87" t="s">
        <v>286</v>
      </c>
      <c r="E35" s="347">
        <f>$E$28+$E$29</f>
        <v>7.84</v>
      </c>
      <c r="F35" s="89">
        <v>4</v>
      </c>
      <c r="G35" s="88">
        <v>80</v>
      </c>
    </row>
    <row r="36" spans="1:7" ht="14.1" customHeight="1" x14ac:dyDescent="0.25">
      <c r="A36" s="421"/>
      <c r="B36" s="85" t="s">
        <v>203</v>
      </c>
      <c r="C36" s="86" t="s">
        <v>63</v>
      </c>
      <c r="D36" s="87" t="s">
        <v>286</v>
      </c>
      <c r="E36" s="347">
        <f>$E$28+$E$29</f>
        <v>7.84</v>
      </c>
      <c r="F36" s="89">
        <v>8</v>
      </c>
      <c r="G36" s="88">
        <v>50</v>
      </c>
    </row>
    <row r="37" spans="1:7" ht="14.1" customHeight="1" x14ac:dyDescent="0.25">
      <c r="A37" s="421"/>
      <c r="B37" s="85" t="s">
        <v>204</v>
      </c>
      <c r="C37" s="86" t="s">
        <v>64</v>
      </c>
      <c r="D37" s="87" t="s">
        <v>286</v>
      </c>
      <c r="E37" s="347">
        <f>$E$28+$E$29</f>
        <v>7.84</v>
      </c>
      <c r="F37" s="89">
        <v>4</v>
      </c>
      <c r="G37" s="88">
        <v>60</v>
      </c>
    </row>
    <row r="38" spans="1:7" ht="14.1" customHeight="1" x14ac:dyDescent="0.25">
      <c r="A38" s="421"/>
      <c r="B38" s="85" t="s">
        <v>205</v>
      </c>
      <c r="C38" s="86" t="s">
        <v>402</v>
      </c>
      <c r="D38" s="87" t="s">
        <v>286</v>
      </c>
      <c r="E38" s="347">
        <f>$E$28</f>
        <v>6.84</v>
      </c>
      <c r="F38" s="89">
        <v>2</v>
      </c>
      <c r="G38" s="88">
        <v>60</v>
      </c>
    </row>
    <row r="39" spans="1:7" ht="14.1" customHeight="1" x14ac:dyDescent="0.25">
      <c r="A39" s="421"/>
      <c r="B39" s="85" t="s">
        <v>236</v>
      </c>
      <c r="C39" s="86" t="s">
        <v>61</v>
      </c>
      <c r="D39" s="87" t="s">
        <v>286</v>
      </c>
      <c r="E39" s="347">
        <f>$E$28</f>
        <v>6.84</v>
      </c>
      <c r="F39" s="89">
        <v>8</v>
      </c>
      <c r="G39" s="88">
        <v>20</v>
      </c>
    </row>
    <row r="40" spans="1:7" ht="14.1" customHeight="1" x14ac:dyDescent="0.25">
      <c r="A40" s="421"/>
      <c r="B40" s="85" t="s">
        <v>237</v>
      </c>
      <c r="C40" s="86" t="s">
        <v>403</v>
      </c>
      <c r="D40" s="87" t="s">
        <v>286</v>
      </c>
      <c r="E40" s="347">
        <f>$E$28+$E$29</f>
        <v>7.84</v>
      </c>
      <c r="F40" s="89">
        <v>4</v>
      </c>
      <c r="G40" s="88">
        <v>55</v>
      </c>
    </row>
    <row r="41" spans="1:7" ht="14.1" customHeight="1" x14ac:dyDescent="0.25">
      <c r="A41" s="430"/>
      <c r="B41" s="85" t="s">
        <v>238</v>
      </c>
      <c r="C41" s="86" t="s">
        <v>349</v>
      </c>
      <c r="D41" s="87" t="s">
        <v>286</v>
      </c>
      <c r="E41" s="347">
        <f>$E$28+$E$29</f>
        <v>7.84</v>
      </c>
      <c r="F41" s="89">
        <v>1</v>
      </c>
      <c r="G41" s="88">
        <v>120</v>
      </c>
    </row>
    <row r="42" spans="1:7" ht="5.0999999999999996" customHeight="1" x14ac:dyDescent="0.25">
      <c r="A42" s="424"/>
      <c r="B42" s="424"/>
      <c r="C42" s="424"/>
      <c r="D42" s="424"/>
      <c r="E42" s="424"/>
      <c r="F42" s="424"/>
      <c r="G42" s="424"/>
    </row>
    <row r="43" spans="1:7" ht="14.1" customHeight="1" x14ac:dyDescent="0.25">
      <c r="A43" s="80" t="s">
        <v>32</v>
      </c>
      <c r="B43" s="426" t="s">
        <v>328</v>
      </c>
      <c r="C43" s="427"/>
      <c r="D43" s="427"/>
      <c r="E43" s="427"/>
      <c r="F43" s="427"/>
      <c r="G43" s="428"/>
    </row>
    <row r="44" spans="1:7" ht="14.1" customHeight="1" x14ac:dyDescent="0.25">
      <c r="A44" s="160"/>
      <c r="B44" s="337" t="s">
        <v>202</v>
      </c>
      <c r="C44" s="334" t="s">
        <v>384</v>
      </c>
      <c r="D44" s="159" t="str">
        <f>D40</f>
        <v>pç.</v>
      </c>
      <c r="E44" s="348">
        <f>E35</f>
        <v>7.84</v>
      </c>
      <c r="F44" s="338">
        <v>24</v>
      </c>
      <c r="G44" s="339">
        <v>39.9</v>
      </c>
    </row>
    <row r="45" spans="1:7" ht="5.0999999999999996" customHeight="1" x14ac:dyDescent="0.25">
      <c r="A45" s="425"/>
      <c r="B45" s="425"/>
      <c r="C45" s="425"/>
      <c r="D45" s="425"/>
      <c r="E45" s="425"/>
      <c r="F45" s="425"/>
      <c r="G45" s="425"/>
    </row>
    <row r="46" spans="1:7" s="82" customFormat="1" ht="15.6" x14ac:dyDescent="0.25">
      <c r="A46" s="340" t="s">
        <v>335</v>
      </c>
      <c r="B46" s="412" t="s">
        <v>341</v>
      </c>
      <c r="C46" s="412"/>
      <c r="D46" s="412"/>
      <c r="E46" s="412"/>
      <c r="F46" s="412"/>
      <c r="G46" s="412"/>
    </row>
    <row r="47" spans="1:7" s="12" customFormat="1" ht="14.1" customHeight="1" x14ac:dyDescent="0.25">
      <c r="A47" s="416" t="s">
        <v>47</v>
      </c>
      <c r="B47" s="417"/>
      <c r="C47" s="417"/>
      <c r="D47" s="417"/>
      <c r="E47" s="418"/>
      <c r="F47" s="58" t="s">
        <v>4</v>
      </c>
      <c r="G47" s="60" t="s">
        <v>49</v>
      </c>
    </row>
    <row r="48" spans="1:7" ht="5.0999999999999996" customHeight="1" x14ac:dyDescent="0.25">
      <c r="A48" s="411"/>
      <c r="B48" s="411"/>
      <c r="C48" s="411"/>
      <c r="D48" s="411"/>
      <c r="E48" s="411"/>
      <c r="F48" s="411"/>
      <c r="G48" s="411"/>
    </row>
    <row r="49" spans="1:7" ht="14.1" customHeight="1" x14ac:dyDescent="0.25">
      <c r="A49" s="80" t="s">
        <v>31</v>
      </c>
      <c r="B49" s="408" t="s">
        <v>342</v>
      </c>
      <c r="C49" s="409"/>
      <c r="D49" s="409"/>
      <c r="E49" s="409"/>
      <c r="F49" s="409"/>
      <c r="G49" s="410"/>
    </row>
    <row r="50" spans="1:7" ht="14.1" customHeight="1" x14ac:dyDescent="0.25">
      <c r="A50" s="413"/>
      <c r="B50" s="85" t="s">
        <v>202</v>
      </c>
      <c r="C50" s="404" t="s">
        <v>234</v>
      </c>
      <c r="D50" s="405"/>
      <c r="E50" s="406"/>
      <c r="F50" s="87" t="s">
        <v>17</v>
      </c>
      <c r="G50" s="88">
        <v>1500</v>
      </c>
    </row>
    <row r="51" spans="1:7" ht="14.1" customHeight="1" x14ac:dyDescent="0.25">
      <c r="A51" s="414"/>
      <c r="B51" s="85" t="s">
        <v>203</v>
      </c>
      <c r="C51" s="404" t="s">
        <v>511</v>
      </c>
      <c r="D51" s="405"/>
      <c r="E51" s="406"/>
      <c r="F51" s="87" t="s">
        <v>17</v>
      </c>
      <c r="G51" s="88">
        <v>149.9</v>
      </c>
    </row>
    <row r="52" spans="1:7" ht="14.1" customHeight="1" x14ac:dyDescent="0.25">
      <c r="A52" s="414"/>
      <c r="B52" s="85" t="s">
        <v>204</v>
      </c>
      <c r="C52" s="404" t="s">
        <v>259</v>
      </c>
      <c r="D52" s="405"/>
      <c r="E52" s="406"/>
      <c r="F52" s="87" t="s">
        <v>17</v>
      </c>
      <c r="G52" s="88">
        <v>29.9</v>
      </c>
    </row>
    <row r="53" spans="1:7" ht="14.1" customHeight="1" x14ac:dyDescent="0.25">
      <c r="A53" s="414"/>
      <c r="B53" s="85" t="s">
        <v>205</v>
      </c>
      <c r="C53" s="404" t="s">
        <v>54</v>
      </c>
      <c r="D53" s="405"/>
      <c r="E53" s="406"/>
      <c r="F53" s="87" t="s">
        <v>17</v>
      </c>
      <c r="G53" s="88">
        <v>150</v>
      </c>
    </row>
    <row r="54" spans="1:7" ht="14.1" customHeight="1" x14ac:dyDescent="0.25">
      <c r="A54" s="414"/>
      <c r="B54" s="85" t="s">
        <v>236</v>
      </c>
      <c r="C54" s="404" t="s">
        <v>287</v>
      </c>
      <c r="D54" s="405"/>
      <c r="E54" s="406"/>
      <c r="F54" s="87" t="s">
        <v>17</v>
      </c>
      <c r="G54" s="88">
        <v>150</v>
      </c>
    </row>
    <row r="55" spans="1:7" ht="14.1" customHeight="1" x14ac:dyDescent="0.25">
      <c r="A55" s="414"/>
      <c r="B55" s="85" t="s">
        <v>237</v>
      </c>
      <c r="C55" s="404" t="s">
        <v>55</v>
      </c>
      <c r="D55" s="405"/>
      <c r="E55" s="406"/>
      <c r="F55" s="87" t="s">
        <v>17</v>
      </c>
      <c r="G55" s="88">
        <v>200</v>
      </c>
    </row>
    <row r="56" spans="1:7" ht="14.1" customHeight="1" x14ac:dyDescent="0.25">
      <c r="A56" s="414"/>
      <c r="B56" s="85" t="s">
        <v>238</v>
      </c>
      <c r="C56" s="404" t="s">
        <v>380</v>
      </c>
      <c r="D56" s="405"/>
      <c r="E56" s="406"/>
      <c r="F56" s="87" t="s">
        <v>17</v>
      </c>
      <c r="G56" s="88">
        <v>200</v>
      </c>
    </row>
    <row r="57" spans="1:7" ht="14.1" customHeight="1" x14ac:dyDescent="0.25">
      <c r="A57" s="414"/>
      <c r="B57" s="85" t="s">
        <v>240</v>
      </c>
      <c r="C57" s="404" t="s">
        <v>417</v>
      </c>
      <c r="D57" s="405"/>
      <c r="E57" s="406"/>
      <c r="F57" s="87" t="s">
        <v>17</v>
      </c>
      <c r="G57" s="88">
        <v>150</v>
      </c>
    </row>
    <row r="58" spans="1:7" ht="14.1" customHeight="1" x14ac:dyDescent="0.25">
      <c r="A58" s="415"/>
      <c r="B58" s="85" t="s">
        <v>241</v>
      </c>
      <c r="C58" s="404" t="s">
        <v>345</v>
      </c>
      <c r="D58" s="405"/>
      <c r="E58" s="406"/>
      <c r="F58" s="87" t="s">
        <v>17</v>
      </c>
      <c r="G58" s="88">
        <v>150</v>
      </c>
    </row>
    <row r="59" spans="1:7" ht="5.0999999999999996" customHeight="1" x14ac:dyDescent="0.25">
      <c r="A59" s="411"/>
      <c r="B59" s="411"/>
      <c r="C59" s="411"/>
      <c r="D59" s="411"/>
      <c r="E59" s="411"/>
      <c r="F59" s="411"/>
      <c r="G59" s="411"/>
    </row>
    <row r="60" spans="1:7" ht="14.1" customHeight="1" x14ac:dyDescent="0.25">
      <c r="A60" s="80" t="s">
        <v>32</v>
      </c>
      <c r="B60" s="408" t="s">
        <v>343</v>
      </c>
      <c r="C60" s="409"/>
      <c r="D60" s="409"/>
      <c r="E60" s="409"/>
      <c r="F60" s="409"/>
      <c r="G60" s="410"/>
    </row>
    <row r="61" spans="1:7" ht="14.1" customHeight="1" x14ac:dyDescent="0.25">
      <c r="A61" s="413"/>
      <c r="B61" s="85" t="s">
        <v>202</v>
      </c>
      <c r="C61" s="404" t="s">
        <v>56</v>
      </c>
      <c r="D61" s="405"/>
      <c r="E61" s="406"/>
      <c r="F61" s="87" t="s">
        <v>17</v>
      </c>
      <c r="G61" s="88">
        <v>300</v>
      </c>
    </row>
    <row r="62" spans="1:7" ht="14.1" customHeight="1" x14ac:dyDescent="0.25">
      <c r="A62" s="414"/>
      <c r="B62" s="85" t="s">
        <v>203</v>
      </c>
      <c r="C62" s="404" t="s">
        <v>57</v>
      </c>
      <c r="D62" s="405"/>
      <c r="E62" s="406"/>
      <c r="F62" s="87" t="str">
        <f t="shared" ref="F62" si="0">F61</f>
        <v>R$/mês</v>
      </c>
      <c r="G62" s="88">
        <v>300</v>
      </c>
    </row>
    <row r="63" spans="1:7" ht="14.1" customHeight="1" x14ac:dyDescent="0.25">
      <c r="A63" s="414"/>
      <c r="B63" s="85" t="s">
        <v>204</v>
      </c>
      <c r="C63" s="404" t="s">
        <v>385</v>
      </c>
      <c r="D63" s="405"/>
      <c r="E63" s="406"/>
      <c r="F63" s="87" t="s">
        <v>17</v>
      </c>
      <c r="G63" s="88">
        <v>50</v>
      </c>
    </row>
    <row r="64" spans="1:7" ht="14.1" customHeight="1" x14ac:dyDescent="0.25">
      <c r="A64" s="414"/>
      <c r="B64" s="85" t="s">
        <v>205</v>
      </c>
      <c r="C64" s="404" t="s">
        <v>60</v>
      </c>
      <c r="D64" s="405"/>
      <c r="E64" s="406"/>
      <c r="F64" s="87" t="s">
        <v>17</v>
      </c>
      <c r="G64" s="88">
        <v>50</v>
      </c>
    </row>
    <row r="65" spans="1:7" ht="14.1" customHeight="1" x14ac:dyDescent="0.25">
      <c r="A65" s="415"/>
      <c r="B65" s="85" t="s">
        <v>236</v>
      </c>
      <c r="C65" s="404" t="s">
        <v>65</v>
      </c>
      <c r="D65" s="405"/>
      <c r="E65" s="406"/>
      <c r="F65" s="87" t="s">
        <v>17</v>
      </c>
      <c r="G65" s="88">
        <v>149.9</v>
      </c>
    </row>
    <row r="66" spans="1:7" ht="5.0999999999999996" customHeight="1" x14ac:dyDescent="0.25">
      <c r="A66" s="411"/>
      <c r="B66" s="411"/>
      <c r="C66" s="411"/>
      <c r="D66" s="411"/>
      <c r="E66" s="411"/>
      <c r="F66" s="411"/>
      <c r="G66" s="411"/>
    </row>
    <row r="67" spans="1:7" ht="14.1" customHeight="1" x14ac:dyDescent="0.25">
      <c r="A67" s="80" t="s">
        <v>34</v>
      </c>
      <c r="B67" s="408" t="s">
        <v>344</v>
      </c>
      <c r="C67" s="409"/>
      <c r="D67" s="409"/>
      <c r="E67" s="409"/>
      <c r="F67" s="409"/>
      <c r="G67" s="410"/>
    </row>
    <row r="68" spans="1:7" ht="14.1" customHeight="1" x14ac:dyDescent="0.25">
      <c r="A68" s="403"/>
      <c r="B68" s="85" t="s">
        <v>202</v>
      </c>
      <c r="C68" s="404" t="s">
        <v>416</v>
      </c>
      <c r="D68" s="405"/>
      <c r="E68" s="406"/>
      <c r="F68" s="110" t="s">
        <v>17</v>
      </c>
      <c r="G68" s="111">
        <v>650</v>
      </c>
    </row>
    <row r="69" spans="1:7" ht="13.5" customHeight="1" x14ac:dyDescent="0.25">
      <c r="A69" s="403"/>
      <c r="B69" s="85" t="s">
        <v>203</v>
      </c>
      <c r="C69" s="404" t="s">
        <v>66</v>
      </c>
      <c r="D69" s="405"/>
      <c r="E69" s="406"/>
      <c r="F69" s="110" t="s">
        <v>17</v>
      </c>
      <c r="G69" s="111">
        <v>500</v>
      </c>
    </row>
    <row r="70" spans="1:7" ht="14.1" customHeight="1" x14ac:dyDescent="0.25">
      <c r="A70" s="403"/>
      <c r="B70" s="85" t="s">
        <v>204</v>
      </c>
      <c r="C70" s="404" t="s">
        <v>377</v>
      </c>
      <c r="D70" s="405"/>
      <c r="E70" s="406"/>
      <c r="F70" s="110" t="s">
        <v>18</v>
      </c>
      <c r="G70" s="111">
        <f>'(3)Invest.'!F23*1%</f>
        <v>306</v>
      </c>
    </row>
    <row r="71" spans="1:7" ht="14.1" customHeight="1" x14ac:dyDescent="0.25">
      <c r="A71" s="403"/>
      <c r="B71" s="85" t="s">
        <v>205</v>
      </c>
      <c r="C71" s="404" t="s">
        <v>404</v>
      </c>
      <c r="D71" s="405"/>
      <c r="E71" s="406"/>
      <c r="F71" s="110" t="s">
        <v>18</v>
      </c>
      <c r="G71" s="111">
        <f>'(3)Invest.'!F24*1%</f>
        <v>1395.3600000000001</v>
      </c>
    </row>
    <row r="72" spans="1:7" ht="14.1" customHeight="1" x14ac:dyDescent="0.25">
      <c r="A72" s="403"/>
      <c r="B72" s="85" t="s">
        <v>236</v>
      </c>
      <c r="C72" s="407" t="s">
        <v>381</v>
      </c>
      <c r="D72" s="407"/>
      <c r="E72" s="407"/>
      <c r="F72" s="110" t="s">
        <v>17</v>
      </c>
      <c r="G72" s="111">
        <v>249.9</v>
      </c>
    </row>
    <row r="73" spans="1:7" ht="14.1" customHeight="1" x14ac:dyDescent="0.25">
      <c r="A73" s="403"/>
      <c r="B73" s="108" t="s">
        <v>237</v>
      </c>
      <c r="C73" s="407" t="s">
        <v>378</v>
      </c>
      <c r="D73" s="407"/>
      <c r="E73" s="407"/>
      <c r="F73" s="110" t="s">
        <v>17</v>
      </c>
      <c r="G73" s="111">
        <v>249.9</v>
      </c>
    </row>
    <row r="74" spans="1:7" ht="14.1" customHeight="1" x14ac:dyDescent="0.25">
      <c r="A74" s="402"/>
      <c r="B74" s="402"/>
      <c r="C74" s="402"/>
      <c r="D74" s="402"/>
      <c r="E74" s="402"/>
      <c r="F74" s="402"/>
      <c r="G74" s="402"/>
    </row>
  </sheetData>
  <sheetProtection selectLockedCells="1"/>
  <mergeCells count="64">
    <mergeCell ref="A1:G1"/>
    <mergeCell ref="A4:C4"/>
    <mergeCell ref="A2:G2"/>
    <mergeCell ref="B3:G3"/>
    <mergeCell ref="A14:G14"/>
    <mergeCell ref="A5:G5"/>
    <mergeCell ref="A8:G8"/>
    <mergeCell ref="A11:G11"/>
    <mergeCell ref="B12:G12"/>
    <mergeCell ref="B6:G6"/>
    <mergeCell ref="B9:G9"/>
    <mergeCell ref="A13:C13"/>
    <mergeCell ref="A24:A25"/>
    <mergeCell ref="B27:G27"/>
    <mergeCell ref="A28:A29"/>
    <mergeCell ref="A42:G42"/>
    <mergeCell ref="A45:G45"/>
    <mergeCell ref="A26:G26"/>
    <mergeCell ref="B43:G43"/>
    <mergeCell ref="A30:G30"/>
    <mergeCell ref="B31:G31"/>
    <mergeCell ref="A35:A41"/>
    <mergeCell ref="A33:G33"/>
    <mergeCell ref="A32:C32"/>
    <mergeCell ref="B34:G34"/>
    <mergeCell ref="B15:G15"/>
    <mergeCell ref="A16:A17"/>
    <mergeCell ref="B19:G19"/>
    <mergeCell ref="A20:A21"/>
    <mergeCell ref="B23:G23"/>
    <mergeCell ref="A22:G22"/>
    <mergeCell ref="A18:G18"/>
    <mergeCell ref="A66:G66"/>
    <mergeCell ref="B67:G67"/>
    <mergeCell ref="A61:A65"/>
    <mergeCell ref="C61:E61"/>
    <mergeCell ref="C62:E62"/>
    <mergeCell ref="C63:E63"/>
    <mergeCell ref="C64:E64"/>
    <mergeCell ref="C65:E65"/>
    <mergeCell ref="B60:G60"/>
    <mergeCell ref="A59:G59"/>
    <mergeCell ref="B49:G49"/>
    <mergeCell ref="B46:G46"/>
    <mergeCell ref="A50:A58"/>
    <mergeCell ref="C50:E50"/>
    <mergeCell ref="C51:E51"/>
    <mergeCell ref="C53:E53"/>
    <mergeCell ref="C54:E54"/>
    <mergeCell ref="C55:E55"/>
    <mergeCell ref="C56:E56"/>
    <mergeCell ref="C57:E57"/>
    <mergeCell ref="C58:E58"/>
    <mergeCell ref="A48:G48"/>
    <mergeCell ref="A47:E47"/>
    <mergeCell ref="C52:E52"/>
    <mergeCell ref="A74:G74"/>
    <mergeCell ref="A68:A73"/>
    <mergeCell ref="C68:E68"/>
    <mergeCell ref="C69:E69"/>
    <mergeCell ref="C71:E71"/>
    <mergeCell ref="C70:E70"/>
    <mergeCell ref="C72:E72"/>
    <mergeCell ref="C73:E73"/>
  </mergeCells>
  <phoneticPr fontId="90" type="noConversion"/>
  <printOptions horizontalCentered="1"/>
  <pageMargins left="0.25" right="0.25" top="0.75" bottom="0.75" header="0.3" footer="0.3"/>
  <pageSetup paperSize="9" scale="75" orientation="portrait" r:id="rId1"/>
  <rowBreaks count="1" manualBreakCount="1">
    <brk id="4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L41"/>
  <sheetViews>
    <sheetView showGridLines="0" view="pageLayout" topLeftCell="D13" zoomScaleNormal="100" workbookViewId="0">
      <selection activeCell="D25" sqref="D25"/>
    </sheetView>
  </sheetViews>
  <sheetFormatPr defaultColWidth="9.109375" defaultRowHeight="14.1" customHeight="1" x14ac:dyDescent="0.25"/>
  <cols>
    <col min="1" max="1" width="2.33203125" style="14" bestFit="1" customWidth="1"/>
    <col min="2" max="2" width="3.33203125" style="14" customWidth="1"/>
    <col min="3" max="3" width="89.109375" style="14" customWidth="1"/>
    <col min="4" max="4" width="13.6640625" style="14" customWidth="1"/>
    <col min="5" max="5" width="16.88671875" style="14" customWidth="1"/>
    <col min="6" max="6" width="13.6640625" style="14" customWidth="1"/>
    <col min="7" max="7" width="12.109375" style="14" bestFit="1" customWidth="1"/>
    <col min="8" max="8" width="27.6640625" style="14" bestFit="1" customWidth="1"/>
    <col min="9" max="9" width="9.88671875" style="14" customWidth="1"/>
    <col min="10" max="16384" width="9.109375" style="14"/>
  </cols>
  <sheetData>
    <row r="1" spans="1:8" s="13" customFormat="1" ht="21.9" customHeight="1" x14ac:dyDescent="0.25">
      <c r="A1" s="452" t="s">
        <v>267</v>
      </c>
      <c r="B1" s="453"/>
      <c r="C1" s="453"/>
      <c r="D1" s="453"/>
      <c r="E1" s="453"/>
      <c r="F1" s="453"/>
    </row>
    <row r="2" spans="1:8" s="12" customFormat="1" ht="7.5" customHeight="1" x14ac:dyDescent="0.25"/>
    <row r="3" spans="1:8" s="12" customFormat="1" ht="14.1" customHeight="1" x14ac:dyDescent="0.25">
      <c r="A3" s="431" t="s">
        <v>47</v>
      </c>
      <c r="B3" s="432"/>
      <c r="C3" s="433"/>
      <c r="D3" s="249" t="s">
        <v>10</v>
      </c>
      <c r="E3" s="248" t="s">
        <v>479</v>
      </c>
      <c r="F3" s="249" t="s">
        <v>294</v>
      </c>
      <c r="H3" s="14"/>
    </row>
    <row r="4" spans="1:8" s="12" customFormat="1" ht="5.0999999999999996" customHeight="1" x14ac:dyDescent="0.25">
      <c r="A4" s="457"/>
      <c r="B4" s="457"/>
      <c r="C4" s="457"/>
      <c r="D4" s="457"/>
      <c r="E4" s="457"/>
      <c r="F4" s="457"/>
      <c r="H4" s="14"/>
    </row>
    <row r="5" spans="1:8" s="12" customFormat="1" ht="14.1" customHeight="1" x14ac:dyDescent="0.25">
      <c r="A5" s="100" t="s">
        <v>31</v>
      </c>
      <c r="B5" s="456" t="s">
        <v>346</v>
      </c>
      <c r="C5" s="456"/>
      <c r="D5" s="456"/>
      <c r="E5" s="456"/>
      <c r="F5" s="456"/>
    </row>
    <row r="6" spans="1:8" ht="14.1" customHeight="1" x14ac:dyDescent="0.25">
      <c r="A6" s="256"/>
      <c r="B6" s="90" t="s">
        <v>202</v>
      </c>
      <c r="C6" s="86" t="s">
        <v>408</v>
      </c>
      <c r="D6" s="92">
        <v>1</v>
      </c>
      <c r="E6" s="91">
        <v>80000</v>
      </c>
      <c r="F6" s="91">
        <f>D6*E6</f>
        <v>80000</v>
      </c>
      <c r="G6" s="12"/>
    </row>
    <row r="7" spans="1:8" ht="14.1" customHeight="1" x14ac:dyDescent="0.25">
      <c r="A7" s="454" t="s">
        <v>1</v>
      </c>
      <c r="B7" s="455"/>
      <c r="C7" s="455"/>
      <c r="D7" s="98">
        <f>SUM(D6:D6)</f>
        <v>1</v>
      </c>
      <c r="E7" s="99" t="s">
        <v>96</v>
      </c>
      <c r="F7" s="97">
        <f>SUM(F6:F6)</f>
        <v>80000</v>
      </c>
    </row>
    <row r="8" spans="1:8" s="12" customFormat="1" ht="5.0999999999999996" customHeight="1" x14ac:dyDescent="0.25">
      <c r="A8" s="458"/>
      <c r="B8" s="458"/>
      <c r="C8" s="458"/>
      <c r="D8" s="458"/>
      <c r="E8" s="458"/>
      <c r="F8" s="458"/>
      <c r="H8" s="14"/>
    </row>
    <row r="9" spans="1:8" s="12" customFormat="1" ht="14.1" customHeight="1" x14ac:dyDescent="0.25">
      <c r="A9" s="100" t="s">
        <v>32</v>
      </c>
      <c r="B9" s="443" t="s">
        <v>410</v>
      </c>
      <c r="C9" s="444"/>
      <c r="D9" s="444"/>
      <c r="E9" s="444"/>
      <c r="F9" s="444"/>
    </row>
    <row r="10" spans="1:8" ht="14.1" customHeight="1" x14ac:dyDescent="0.25">
      <c r="A10" s="84"/>
      <c r="B10" s="90" t="s">
        <v>202</v>
      </c>
      <c r="C10" s="86" t="s">
        <v>492</v>
      </c>
      <c r="D10" s="92">
        <v>1</v>
      </c>
      <c r="E10" s="93">
        <v>10000</v>
      </c>
      <c r="F10" s="91">
        <f>D10*E10</f>
        <v>10000</v>
      </c>
    </row>
    <row r="11" spans="1:8" ht="14.1" customHeight="1" x14ac:dyDescent="0.25">
      <c r="A11" s="451" t="s">
        <v>1</v>
      </c>
      <c r="B11" s="451"/>
      <c r="C11" s="451"/>
      <c r="D11" s="98">
        <f>SUM(D10:D10)</f>
        <v>1</v>
      </c>
      <c r="E11" s="97"/>
      <c r="F11" s="97">
        <f>SUM(F10:F10)</f>
        <v>10000</v>
      </c>
    </row>
    <row r="12" spans="1:8" s="12" customFormat="1" ht="5.0999999999999996" customHeight="1" x14ac:dyDescent="0.25">
      <c r="A12" s="457"/>
      <c r="B12" s="457"/>
      <c r="C12" s="457"/>
      <c r="D12" s="457"/>
      <c r="E12" s="457"/>
      <c r="F12" s="457"/>
      <c r="H12" s="14"/>
    </row>
    <row r="13" spans="1:8" s="12" customFormat="1" ht="14.1" customHeight="1" x14ac:dyDescent="0.25">
      <c r="A13" s="100" t="s">
        <v>34</v>
      </c>
      <c r="B13" s="443" t="s">
        <v>414</v>
      </c>
      <c r="C13" s="444"/>
      <c r="D13" s="444"/>
      <c r="E13" s="444"/>
      <c r="F13" s="444"/>
    </row>
    <row r="14" spans="1:8" ht="14.1" customHeight="1" x14ac:dyDescent="0.25">
      <c r="A14" s="459"/>
      <c r="B14" s="90" t="s">
        <v>202</v>
      </c>
      <c r="C14" s="86" t="s">
        <v>405</v>
      </c>
      <c r="D14" s="92">
        <f>ROUND((('(2)Ins.'!E7)*1.2),0)</f>
        <v>8</v>
      </c>
      <c r="E14" s="91">
        <v>1300</v>
      </c>
      <c r="F14" s="91">
        <f t="shared" ref="F14:F19" si="0">D14*E14</f>
        <v>10400</v>
      </c>
      <c r="G14" s="73"/>
    </row>
    <row r="15" spans="1:8" ht="14.1" customHeight="1" x14ac:dyDescent="0.25">
      <c r="A15" s="460"/>
      <c r="B15" s="90" t="s">
        <v>203</v>
      </c>
      <c r="C15" s="86" t="s">
        <v>406</v>
      </c>
      <c r="D15" s="92">
        <f>ROUND((('(1)Premis.'!C5/'(1)Premis.'!C8)*1.2),0)</f>
        <v>14</v>
      </c>
      <c r="E15" s="91">
        <v>1300</v>
      </c>
      <c r="F15" s="91">
        <f t="shared" si="0"/>
        <v>18200</v>
      </c>
      <c r="G15" s="73"/>
    </row>
    <row r="16" spans="1:8" ht="14.1" customHeight="1" x14ac:dyDescent="0.25">
      <c r="A16" s="460"/>
      <c r="B16" s="90" t="s">
        <v>204</v>
      </c>
      <c r="C16" s="86" t="s">
        <v>407</v>
      </c>
      <c r="D16" s="92">
        <f>'(2)Ins.'!E10</f>
        <v>1</v>
      </c>
      <c r="E16" s="93">
        <v>3500</v>
      </c>
      <c r="F16" s="91">
        <f t="shared" si="0"/>
        <v>3500</v>
      </c>
    </row>
    <row r="17" spans="1:12" ht="14.1" customHeight="1" x14ac:dyDescent="0.25">
      <c r="A17" s="460"/>
      <c r="B17" s="90" t="s">
        <v>205</v>
      </c>
      <c r="C17" s="86" t="s">
        <v>503</v>
      </c>
      <c r="D17" s="92">
        <f>D16</f>
        <v>1</v>
      </c>
      <c r="E17" s="93">
        <v>950</v>
      </c>
      <c r="F17" s="91">
        <f t="shared" si="0"/>
        <v>950</v>
      </c>
    </row>
    <row r="18" spans="1:12" ht="14.1" customHeight="1" x14ac:dyDescent="0.25">
      <c r="A18" s="460"/>
      <c r="B18" s="90" t="s">
        <v>236</v>
      </c>
      <c r="C18" s="86" t="s">
        <v>59</v>
      </c>
      <c r="D18" s="92">
        <v>1</v>
      </c>
      <c r="E18" s="93">
        <v>1500</v>
      </c>
      <c r="F18" s="91">
        <f t="shared" si="0"/>
        <v>1500</v>
      </c>
    </row>
    <row r="19" spans="1:12" ht="14.1" customHeight="1" x14ac:dyDescent="0.25">
      <c r="A19" s="460"/>
      <c r="B19" s="90" t="s">
        <v>237</v>
      </c>
      <c r="C19" s="86" t="s">
        <v>413</v>
      </c>
      <c r="D19" s="92">
        <f>D6</f>
        <v>1</v>
      </c>
      <c r="E19" s="93">
        <v>30000</v>
      </c>
      <c r="F19" s="91">
        <f t="shared" si="0"/>
        <v>30000</v>
      </c>
    </row>
    <row r="20" spans="1:12" ht="14.1" customHeight="1" x14ac:dyDescent="0.25">
      <c r="A20" s="451" t="s">
        <v>1</v>
      </c>
      <c r="B20" s="451"/>
      <c r="C20" s="451"/>
      <c r="D20" s="96">
        <f>SUM(D14:D18)</f>
        <v>25</v>
      </c>
      <c r="E20" s="97"/>
      <c r="F20" s="97">
        <f>SUM(F14:F19)</f>
        <v>64550</v>
      </c>
      <c r="L20" s="33"/>
    </row>
    <row r="21" spans="1:12" s="12" customFormat="1" ht="5.0999999999999996" customHeight="1" x14ac:dyDescent="0.25">
      <c r="A21" s="461"/>
      <c r="B21" s="461"/>
      <c r="C21" s="461"/>
      <c r="D21" s="461"/>
      <c r="E21" s="461"/>
      <c r="F21" s="461"/>
      <c r="H21" s="14"/>
    </row>
    <row r="22" spans="1:12" s="12" customFormat="1" ht="14.1" customHeight="1" x14ac:dyDescent="0.25">
      <c r="A22" s="100" t="s">
        <v>35</v>
      </c>
      <c r="B22" s="443" t="s">
        <v>347</v>
      </c>
      <c r="C22" s="444"/>
      <c r="D22" s="444"/>
      <c r="E22" s="444"/>
      <c r="F22" s="444"/>
    </row>
    <row r="23" spans="1:12" ht="14.1" customHeight="1" x14ac:dyDescent="0.25">
      <c r="A23" s="446"/>
      <c r="B23" s="90" t="s">
        <v>202</v>
      </c>
      <c r="C23" s="86" t="s">
        <v>512</v>
      </c>
      <c r="D23" s="92">
        <f>ROUND(((('(1)Premis.'!C5)*5)/50),0)</f>
        <v>68</v>
      </c>
      <c r="E23" s="93">
        <v>450</v>
      </c>
      <c r="F23" s="91">
        <f>D23*E23</f>
        <v>30600</v>
      </c>
      <c r="G23" s="74"/>
      <c r="K23" s="52"/>
      <c r="L23" s="33"/>
    </row>
    <row r="24" spans="1:12" ht="14.1" customHeight="1" x14ac:dyDescent="0.25">
      <c r="A24" s="414"/>
      <c r="B24" s="90" t="s">
        <v>203</v>
      </c>
      <c r="C24" s="86" t="s">
        <v>504</v>
      </c>
      <c r="D24" s="112">
        <f>(('(1)Premis.'!C5)*8)*0.3</f>
        <v>1641.6</v>
      </c>
      <c r="E24" s="93">
        <v>85</v>
      </c>
      <c r="F24" s="91">
        <f>D24*E24</f>
        <v>139536</v>
      </c>
      <c r="G24" s="79"/>
      <c r="L24" s="33"/>
    </row>
    <row r="25" spans="1:12" ht="14.1" customHeight="1" x14ac:dyDescent="0.25">
      <c r="A25" s="450" t="s">
        <v>1</v>
      </c>
      <c r="B25" s="450"/>
      <c r="C25" s="450"/>
      <c r="D25" s="349">
        <f>SUM(D23:D24)</f>
        <v>1709.6</v>
      </c>
      <c r="E25" s="94"/>
      <c r="F25" s="94">
        <f>SUM(F23:F24)</f>
        <v>170136</v>
      </c>
    </row>
    <row r="26" spans="1:12" s="40" customFormat="1" ht="5.0999999999999996" customHeight="1" x14ac:dyDescent="0.25">
      <c r="A26" s="445"/>
      <c r="B26" s="445"/>
      <c r="C26" s="445"/>
      <c r="D26" s="445"/>
      <c r="E26" s="445"/>
      <c r="F26" s="445"/>
    </row>
    <row r="27" spans="1:12" s="12" customFormat="1" ht="14.1" customHeight="1" x14ac:dyDescent="0.25">
      <c r="A27" s="100" t="s">
        <v>36</v>
      </c>
      <c r="B27" s="443" t="s">
        <v>348</v>
      </c>
      <c r="C27" s="444"/>
      <c r="D27" s="444"/>
      <c r="E27" s="444"/>
      <c r="F27" s="444"/>
    </row>
    <row r="28" spans="1:12" ht="14.1" customHeight="1" x14ac:dyDescent="0.25">
      <c r="A28" s="446"/>
      <c r="B28" s="90" t="s">
        <v>202</v>
      </c>
      <c r="C28" s="86" t="s">
        <v>411</v>
      </c>
      <c r="D28" s="95">
        <f>D15</f>
        <v>14</v>
      </c>
      <c r="E28" s="93">
        <v>45</v>
      </c>
      <c r="F28" s="91">
        <f>D28*E28</f>
        <v>630</v>
      </c>
    </row>
    <row r="29" spans="1:12" ht="14.1" customHeight="1" x14ac:dyDescent="0.25">
      <c r="A29" s="414"/>
      <c r="B29" s="90" t="s">
        <v>203</v>
      </c>
      <c r="C29" s="86" t="s">
        <v>290</v>
      </c>
      <c r="D29" s="95">
        <v>5000</v>
      </c>
      <c r="E29" s="93">
        <v>1</v>
      </c>
      <c r="F29" s="91">
        <f>D29*E29</f>
        <v>5000</v>
      </c>
    </row>
    <row r="30" spans="1:12" ht="14.1" customHeight="1" x14ac:dyDescent="0.25">
      <c r="A30" s="415"/>
      <c r="B30" s="90" t="s">
        <v>204</v>
      </c>
      <c r="C30" s="86" t="s">
        <v>263</v>
      </c>
      <c r="D30" s="95">
        <v>1</v>
      </c>
      <c r="E30" s="93">
        <v>10000</v>
      </c>
      <c r="F30" s="91">
        <f>D30*E30</f>
        <v>10000</v>
      </c>
    </row>
    <row r="31" spans="1:12" ht="14.1" customHeight="1" x14ac:dyDescent="0.25">
      <c r="A31" s="450" t="s">
        <v>1</v>
      </c>
      <c r="B31" s="450"/>
      <c r="C31" s="450"/>
      <c r="D31" s="450"/>
      <c r="E31" s="450"/>
      <c r="F31" s="94">
        <f>SUM(F28:F30)</f>
        <v>15630</v>
      </c>
    </row>
    <row r="32" spans="1:12" s="40" customFormat="1" ht="5.0999999999999996" customHeight="1" x14ac:dyDescent="0.25">
      <c r="A32" s="445"/>
      <c r="B32" s="445"/>
      <c r="C32" s="445"/>
      <c r="D32" s="445"/>
      <c r="E32" s="445"/>
      <c r="F32" s="445"/>
    </row>
    <row r="33" spans="1:6" s="12" customFormat="1" ht="14.1" customHeight="1" x14ac:dyDescent="0.25">
      <c r="A33" s="100" t="s">
        <v>264</v>
      </c>
      <c r="B33" s="443" t="s">
        <v>412</v>
      </c>
      <c r="C33" s="444"/>
      <c r="D33" s="444"/>
      <c r="E33" s="444"/>
      <c r="F33" s="444"/>
    </row>
    <row r="34" spans="1:6" ht="14.1" customHeight="1" x14ac:dyDescent="0.25">
      <c r="A34" s="446"/>
      <c r="B34" s="90" t="s">
        <v>202</v>
      </c>
      <c r="C34" s="86" t="s">
        <v>415</v>
      </c>
      <c r="D34" s="95">
        <f>D30</f>
        <v>1</v>
      </c>
      <c r="E34" s="91">
        <v>150000</v>
      </c>
      <c r="F34" s="91">
        <f>D34*E34</f>
        <v>150000</v>
      </c>
    </row>
    <row r="35" spans="1:6" ht="14.1" customHeight="1" x14ac:dyDescent="0.25">
      <c r="A35" s="415"/>
      <c r="B35" s="90" t="s">
        <v>203</v>
      </c>
      <c r="C35" s="86" t="s">
        <v>382</v>
      </c>
      <c r="D35" s="95">
        <f>D34</f>
        <v>1</v>
      </c>
      <c r="E35" s="91">
        <v>10000</v>
      </c>
      <c r="F35" s="91">
        <f>D35*E35</f>
        <v>10000</v>
      </c>
    </row>
    <row r="36" spans="1:6" ht="14.1" customHeight="1" x14ac:dyDescent="0.25">
      <c r="A36" s="451" t="s">
        <v>1</v>
      </c>
      <c r="B36" s="451"/>
      <c r="C36" s="451"/>
      <c r="D36" s="451"/>
      <c r="E36" s="451"/>
      <c r="F36" s="97">
        <f>SUM(F34:F35)</f>
        <v>160000</v>
      </c>
    </row>
    <row r="37" spans="1:6" s="40" customFormat="1" ht="5.0999999999999996" customHeight="1" x14ac:dyDescent="0.25">
      <c r="A37" s="445"/>
      <c r="B37" s="445"/>
      <c r="C37" s="445"/>
      <c r="D37" s="445"/>
      <c r="E37" s="445"/>
      <c r="F37" s="445"/>
    </row>
    <row r="38" spans="1:6" ht="14.1" customHeight="1" x14ac:dyDescent="0.25">
      <c r="A38" s="447" t="s">
        <v>295</v>
      </c>
      <c r="B38" s="448"/>
      <c r="C38" s="448"/>
      <c r="D38" s="448"/>
      <c r="E38" s="449"/>
      <c r="F38" s="97">
        <f>F11+F20+F7+F25+F31+F36</f>
        <v>500316</v>
      </c>
    </row>
    <row r="39" spans="1:6" ht="14.1" customHeight="1" x14ac:dyDescent="0.25">
      <c r="C39" s="46"/>
    </row>
    <row r="40" spans="1:6" ht="14.1" customHeight="1" x14ac:dyDescent="0.25">
      <c r="C40" s="46"/>
      <c r="F40" s="70"/>
    </row>
    <row r="41" spans="1:6" ht="14.1" customHeight="1" x14ac:dyDescent="0.25">
      <c r="C41" s="47"/>
    </row>
  </sheetData>
  <sheetProtection selectLockedCells="1"/>
  <mergeCells count="26">
    <mergeCell ref="A1:F1"/>
    <mergeCell ref="A11:C11"/>
    <mergeCell ref="A7:C7"/>
    <mergeCell ref="A20:C20"/>
    <mergeCell ref="A25:C25"/>
    <mergeCell ref="A3:C3"/>
    <mergeCell ref="B5:F5"/>
    <mergeCell ref="A4:F4"/>
    <mergeCell ref="A8:F8"/>
    <mergeCell ref="B9:F9"/>
    <mergeCell ref="B13:F13"/>
    <mergeCell ref="A12:F12"/>
    <mergeCell ref="A23:A24"/>
    <mergeCell ref="B22:F22"/>
    <mergeCell ref="A14:A19"/>
    <mergeCell ref="A21:F21"/>
    <mergeCell ref="A38:E38"/>
    <mergeCell ref="A32:F32"/>
    <mergeCell ref="A37:F37"/>
    <mergeCell ref="A31:E31"/>
    <mergeCell ref="A36:E36"/>
    <mergeCell ref="B27:F27"/>
    <mergeCell ref="A26:F26"/>
    <mergeCell ref="A28:A30"/>
    <mergeCell ref="B33:F33"/>
    <mergeCell ref="A34:A35"/>
  </mergeCells>
  <phoneticPr fontId="90" type="noConversion"/>
  <printOptions horizontalCentered="1"/>
  <pageMargins left="0.25" right="0.25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2"/>
  <dimension ref="A1:K54"/>
  <sheetViews>
    <sheetView view="pageLayout" topLeftCell="D18" zoomScaleNormal="100" zoomScaleSheetLayoutView="110" workbookViewId="0">
      <selection activeCell="K28" sqref="K28"/>
    </sheetView>
  </sheetViews>
  <sheetFormatPr defaultColWidth="9.109375" defaultRowHeight="14.1" customHeight="1" x14ac:dyDescent="0.25"/>
  <cols>
    <col min="1" max="1" width="3.33203125" style="26" bestFit="1" customWidth="1"/>
    <col min="2" max="2" width="55.88671875" style="26" customWidth="1"/>
    <col min="3" max="3" width="11.44140625" style="26" customWidth="1"/>
    <col min="4" max="4" width="5.5546875" style="26" customWidth="1"/>
    <col min="5" max="5" width="33.6640625" style="26" bestFit="1" customWidth="1"/>
    <col min="6" max="6" width="1.88671875" style="28" bestFit="1" customWidth="1"/>
    <col min="7" max="7" width="5.33203125" style="26" bestFit="1" customWidth="1"/>
    <col min="8" max="8" width="22.109375" style="26" bestFit="1" customWidth="1"/>
    <col min="9" max="9" width="7" style="26" customWidth="1"/>
    <col min="10" max="10" width="7" style="28" customWidth="1"/>
    <col min="11" max="11" width="7" style="26" customWidth="1"/>
    <col min="12" max="16384" width="9.109375" style="26"/>
  </cols>
  <sheetData>
    <row r="1" spans="1:11" s="25" customFormat="1" ht="21.9" customHeight="1" x14ac:dyDescent="0.25">
      <c r="A1" s="452" t="s">
        <v>430</v>
      </c>
      <c r="B1" s="453"/>
      <c r="C1" s="453"/>
      <c r="D1" s="453"/>
      <c r="E1" s="453"/>
      <c r="F1" s="453"/>
      <c r="G1" s="453"/>
      <c r="H1" s="453"/>
      <c r="I1" s="453"/>
      <c r="J1" s="453"/>
      <c r="K1" s="490"/>
    </row>
    <row r="2" spans="1:11" ht="5.0999999999999996" customHeight="1" x14ac:dyDescent="0.25">
      <c r="A2" s="478"/>
      <c r="B2" s="478"/>
      <c r="C2" s="478"/>
      <c r="D2" s="478"/>
      <c r="E2" s="478"/>
      <c r="F2" s="478"/>
      <c r="G2" s="478"/>
      <c r="H2" s="478"/>
      <c r="I2" s="478"/>
      <c r="J2" s="478"/>
      <c r="K2" s="478"/>
    </row>
    <row r="3" spans="1:11" ht="14.1" customHeight="1" x14ac:dyDescent="0.25">
      <c r="A3" s="491" t="s">
        <v>70</v>
      </c>
      <c r="B3" s="491"/>
      <c r="C3" s="492"/>
      <c r="D3" s="477"/>
      <c r="E3" s="493" t="s">
        <v>71</v>
      </c>
      <c r="F3" s="494"/>
      <c r="G3" s="494"/>
      <c r="H3" s="494"/>
      <c r="I3" s="494"/>
      <c r="J3" s="494"/>
      <c r="K3" s="494"/>
    </row>
    <row r="4" spans="1:11" ht="14.1" customHeight="1" x14ac:dyDescent="0.25">
      <c r="A4" s="495" t="s">
        <v>72</v>
      </c>
      <c r="B4" s="495"/>
      <c r="C4" s="496"/>
      <c r="D4" s="478"/>
      <c r="E4" s="157"/>
      <c r="F4" s="105"/>
      <c r="G4" s="103" t="s">
        <v>73</v>
      </c>
      <c r="H4" s="103"/>
      <c r="I4" s="103" t="s">
        <v>74</v>
      </c>
      <c r="J4" s="103"/>
      <c r="K4" s="103" t="s">
        <v>73</v>
      </c>
    </row>
    <row r="5" spans="1:11" ht="14.1" customHeight="1" x14ac:dyDescent="0.25">
      <c r="A5" s="497"/>
      <c r="B5" s="497"/>
      <c r="C5" s="498"/>
      <c r="D5" s="478"/>
      <c r="E5" s="157" t="s">
        <v>73</v>
      </c>
      <c r="F5" s="105"/>
      <c r="G5" s="105">
        <v>365</v>
      </c>
      <c r="H5" s="105"/>
      <c r="I5" s="104"/>
      <c r="J5" s="105" t="s">
        <v>75</v>
      </c>
      <c r="K5" s="105">
        <v>365</v>
      </c>
    </row>
    <row r="6" spans="1:11" ht="12" x14ac:dyDescent="0.25">
      <c r="A6" s="147" t="s">
        <v>76</v>
      </c>
      <c r="B6" s="147" t="s">
        <v>77</v>
      </c>
      <c r="C6" s="154" t="s">
        <v>79</v>
      </c>
      <c r="D6" s="478"/>
      <c r="E6" s="157" t="s">
        <v>80</v>
      </c>
      <c r="F6" s="105" t="s">
        <v>75</v>
      </c>
      <c r="G6" s="105">
        <v>52</v>
      </c>
      <c r="H6" s="105" t="s">
        <v>81</v>
      </c>
      <c r="I6" s="105">
        <v>1</v>
      </c>
      <c r="J6" s="105" t="s">
        <v>75</v>
      </c>
      <c r="K6" s="105">
        <f>G6*I6</f>
        <v>52</v>
      </c>
    </row>
    <row r="7" spans="1:11" ht="14.1" customHeight="1" x14ac:dyDescent="0.25">
      <c r="A7" s="465" t="s">
        <v>82</v>
      </c>
      <c r="B7" s="465"/>
      <c r="C7" s="154" t="s">
        <v>3</v>
      </c>
      <c r="D7" s="478"/>
      <c r="E7" s="157" t="s">
        <v>83</v>
      </c>
      <c r="F7" s="105" t="s">
        <v>75</v>
      </c>
      <c r="G7" s="105">
        <v>11</v>
      </c>
      <c r="H7" s="105" t="s">
        <v>81</v>
      </c>
      <c r="I7" s="105">
        <v>1</v>
      </c>
      <c r="J7" s="105" t="s">
        <v>75</v>
      </c>
      <c r="K7" s="105">
        <f>G7*I7</f>
        <v>11</v>
      </c>
    </row>
    <row r="8" spans="1:11" ht="14.1" customHeight="1" x14ac:dyDescent="0.25">
      <c r="A8" s="148">
        <v>1</v>
      </c>
      <c r="B8" s="149" t="s">
        <v>2</v>
      </c>
      <c r="C8" s="345">
        <v>0.2</v>
      </c>
      <c r="D8" s="478"/>
      <c r="E8" s="157" t="s">
        <v>84</v>
      </c>
      <c r="F8" s="105"/>
      <c r="G8" s="105"/>
      <c r="H8" s="105"/>
      <c r="I8" s="104"/>
      <c r="J8" s="105" t="s">
        <v>75</v>
      </c>
      <c r="K8" s="103">
        <f>K5-K6-K7</f>
        <v>302</v>
      </c>
    </row>
    <row r="9" spans="1:11" ht="14.1" customHeight="1" x14ac:dyDescent="0.25">
      <c r="A9" s="148">
        <v>2</v>
      </c>
      <c r="B9" s="149" t="s">
        <v>85</v>
      </c>
      <c r="C9" s="345">
        <v>1.4999999999999999E-2</v>
      </c>
      <c r="D9" s="478"/>
      <c r="E9" s="479" t="s">
        <v>86</v>
      </c>
      <c r="F9" s="480"/>
      <c r="G9" s="480"/>
      <c r="H9" s="480"/>
      <c r="I9" s="480"/>
      <c r="J9" s="480"/>
      <c r="K9" s="480"/>
    </row>
    <row r="10" spans="1:11" ht="14.1" customHeight="1" x14ac:dyDescent="0.25">
      <c r="A10" s="148">
        <v>3</v>
      </c>
      <c r="B10" s="149" t="s">
        <v>87</v>
      </c>
      <c r="C10" s="345">
        <v>0.01</v>
      </c>
      <c r="D10" s="478"/>
      <c r="E10" s="483"/>
      <c r="F10" s="478"/>
      <c r="G10" s="478"/>
      <c r="H10" s="478"/>
      <c r="I10" s="478"/>
      <c r="J10" s="478"/>
      <c r="K10" s="478"/>
    </row>
    <row r="11" spans="1:11" ht="14.1" customHeight="1" x14ac:dyDescent="0.25">
      <c r="A11" s="148">
        <v>4</v>
      </c>
      <c r="B11" s="149" t="s">
        <v>88</v>
      </c>
      <c r="C11" s="345">
        <v>2E-3</v>
      </c>
      <c r="D11" s="478"/>
      <c r="E11" s="485" t="s">
        <v>89</v>
      </c>
      <c r="F11" s="486"/>
      <c r="G11" s="486"/>
      <c r="H11" s="486"/>
      <c r="I11" s="486"/>
      <c r="J11" s="486"/>
      <c r="K11" s="486"/>
    </row>
    <row r="12" spans="1:11" ht="14.1" customHeight="1" x14ac:dyDescent="0.25">
      <c r="A12" s="148">
        <v>5</v>
      </c>
      <c r="B12" s="149" t="s">
        <v>90</v>
      </c>
      <c r="C12" s="345">
        <v>6.0000000000000001E-3</v>
      </c>
      <c r="D12" s="478"/>
      <c r="E12" s="157"/>
      <c r="F12" s="105"/>
      <c r="G12" s="105" t="s">
        <v>73</v>
      </c>
      <c r="H12" s="105"/>
      <c r="I12" s="105" t="s">
        <v>74</v>
      </c>
      <c r="J12" s="105"/>
      <c r="K12" s="105" t="s">
        <v>73</v>
      </c>
    </row>
    <row r="13" spans="1:11" ht="14.1" customHeight="1" x14ac:dyDescent="0.25">
      <c r="A13" s="148">
        <v>6</v>
      </c>
      <c r="B13" s="149" t="s">
        <v>91</v>
      </c>
      <c r="C13" s="345">
        <v>2.5000000000000001E-2</v>
      </c>
      <c r="D13" s="478"/>
      <c r="E13" s="157" t="s">
        <v>73</v>
      </c>
      <c r="F13" s="105"/>
      <c r="G13" s="105">
        <f>G5</f>
        <v>365</v>
      </c>
      <c r="H13" s="105"/>
      <c r="I13" s="104"/>
      <c r="J13" s="105" t="s">
        <v>75</v>
      </c>
      <c r="K13" s="105">
        <v>365</v>
      </c>
    </row>
    <row r="14" spans="1:11" ht="14.1" customHeight="1" x14ac:dyDescent="0.25">
      <c r="A14" s="148">
        <v>7</v>
      </c>
      <c r="B14" s="149" t="s">
        <v>92</v>
      </c>
      <c r="C14" s="345">
        <v>0.03</v>
      </c>
      <c r="D14" s="478"/>
      <c r="E14" s="157" t="s">
        <v>80</v>
      </c>
      <c r="F14" s="105" t="s">
        <v>75</v>
      </c>
      <c r="G14" s="105">
        <f>G6</f>
        <v>52</v>
      </c>
      <c r="H14" s="105" t="s">
        <v>81</v>
      </c>
      <c r="I14" s="105">
        <v>1</v>
      </c>
      <c r="J14" s="105" t="s">
        <v>75</v>
      </c>
      <c r="K14" s="105">
        <f>G14*I14</f>
        <v>52</v>
      </c>
    </row>
    <row r="15" spans="1:11" ht="13.5" customHeight="1" x14ac:dyDescent="0.25">
      <c r="A15" s="148">
        <v>8</v>
      </c>
      <c r="B15" s="149" t="s">
        <v>93</v>
      </c>
      <c r="C15" s="345">
        <v>0.08</v>
      </c>
      <c r="D15" s="478"/>
      <c r="E15" s="157" t="s">
        <v>83</v>
      </c>
      <c r="F15" s="105" t="s">
        <v>75</v>
      </c>
      <c r="G15" s="105">
        <f>G7</f>
        <v>11</v>
      </c>
      <c r="H15" s="105" t="s">
        <v>81</v>
      </c>
      <c r="I15" s="105">
        <v>1</v>
      </c>
      <c r="J15" s="105" t="s">
        <v>75</v>
      </c>
      <c r="K15" s="105">
        <f>G15*I15</f>
        <v>11</v>
      </c>
    </row>
    <row r="16" spans="1:11" ht="14.1" customHeight="1" x14ac:dyDescent="0.25">
      <c r="A16" s="465" t="s">
        <v>94</v>
      </c>
      <c r="B16" s="465"/>
      <c r="C16" s="154">
        <f>SUM(C8:C15)</f>
        <v>0.36800000000000005</v>
      </c>
      <c r="D16" s="478"/>
      <c r="E16" s="157" t="s">
        <v>95</v>
      </c>
      <c r="F16" s="105" t="s">
        <v>75</v>
      </c>
      <c r="G16" s="105">
        <v>30</v>
      </c>
      <c r="H16" s="105" t="s">
        <v>96</v>
      </c>
      <c r="I16" s="105">
        <v>4</v>
      </c>
      <c r="J16" s="105" t="s">
        <v>75</v>
      </c>
      <c r="K16" s="105">
        <f>G16-I16</f>
        <v>26</v>
      </c>
    </row>
    <row r="17" spans="1:11" ht="14.1" customHeight="1" x14ac:dyDescent="0.25">
      <c r="A17" s="481"/>
      <c r="B17" s="481"/>
      <c r="C17" s="482"/>
      <c r="D17" s="478"/>
      <c r="E17" s="157" t="s">
        <v>97</v>
      </c>
      <c r="F17" s="105"/>
      <c r="G17" s="105"/>
      <c r="H17" s="105"/>
      <c r="I17" s="104"/>
      <c r="J17" s="105" t="s">
        <v>75</v>
      </c>
      <c r="K17" s="105">
        <f>K13-K14-K15-K16</f>
        <v>276</v>
      </c>
    </row>
    <row r="18" spans="1:11" ht="14.1" customHeight="1" x14ac:dyDescent="0.25">
      <c r="A18" s="487" t="s">
        <v>98</v>
      </c>
      <c r="B18" s="487" t="s">
        <v>99</v>
      </c>
      <c r="C18" s="484" t="s">
        <v>79</v>
      </c>
      <c r="D18" s="478"/>
      <c r="E18" s="483"/>
      <c r="F18" s="478"/>
      <c r="G18" s="478"/>
      <c r="H18" s="478"/>
      <c r="I18" s="478"/>
      <c r="J18" s="478"/>
      <c r="K18" s="478"/>
    </row>
    <row r="19" spans="1:11" ht="14.1" customHeight="1" x14ac:dyDescent="0.25">
      <c r="A19" s="487"/>
      <c r="B19" s="487"/>
      <c r="C19" s="484"/>
      <c r="D19" s="478"/>
      <c r="E19" s="485" t="s">
        <v>100</v>
      </c>
      <c r="F19" s="486"/>
      <c r="G19" s="486"/>
      <c r="H19" s="486"/>
      <c r="I19" s="486"/>
      <c r="J19" s="486"/>
      <c r="K19" s="486"/>
    </row>
    <row r="20" spans="1:11" ht="14.1" customHeight="1" x14ac:dyDescent="0.25">
      <c r="A20" s="464" t="s">
        <v>101</v>
      </c>
      <c r="B20" s="464"/>
      <c r="C20" s="155" t="s">
        <v>3</v>
      </c>
      <c r="D20" s="478"/>
      <c r="E20" s="157" t="s">
        <v>102</v>
      </c>
      <c r="F20" s="105" t="s">
        <v>75</v>
      </c>
      <c r="G20" s="105">
        <f>I16</f>
        <v>4</v>
      </c>
      <c r="H20" s="105"/>
      <c r="I20" s="104"/>
      <c r="J20" s="105" t="s">
        <v>75</v>
      </c>
      <c r="K20" s="105">
        <v>4</v>
      </c>
    </row>
    <row r="21" spans="1:11" ht="13.5" customHeight="1" x14ac:dyDescent="0.25">
      <c r="A21" s="148">
        <v>9</v>
      </c>
      <c r="B21" s="149" t="s">
        <v>103</v>
      </c>
      <c r="C21" s="345">
        <v>0</v>
      </c>
      <c r="D21" s="478"/>
      <c r="E21" s="157" t="s">
        <v>104</v>
      </c>
      <c r="F21" s="105" t="s">
        <v>75</v>
      </c>
      <c r="G21" s="105">
        <f>G14</f>
        <v>52</v>
      </c>
      <c r="H21" s="105" t="s">
        <v>96</v>
      </c>
      <c r="I21" s="105">
        <f>I16</f>
        <v>4</v>
      </c>
      <c r="J21" s="105" t="s">
        <v>75</v>
      </c>
      <c r="K21" s="105">
        <f>G21-I21</f>
        <v>48</v>
      </c>
    </row>
    <row r="22" spans="1:11" ht="12" x14ac:dyDescent="0.25">
      <c r="A22" s="148">
        <v>10</v>
      </c>
      <c r="B22" s="149" t="s">
        <v>261</v>
      </c>
      <c r="C22" s="350">
        <f>G24/G23</f>
        <v>9.0909090909090912E-2</v>
      </c>
      <c r="D22" s="478"/>
      <c r="E22" s="157" t="s">
        <v>105</v>
      </c>
      <c r="F22" s="105" t="s">
        <v>75</v>
      </c>
      <c r="G22" s="104">
        <v>1</v>
      </c>
      <c r="H22" s="105" t="s">
        <v>106</v>
      </c>
      <c r="I22" s="106">
        <v>3</v>
      </c>
      <c r="J22" s="105"/>
      <c r="K22" s="104"/>
    </row>
    <row r="23" spans="1:11" ht="12" x14ac:dyDescent="0.25">
      <c r="A23" s="148">
        <v>11</v>
      </c>
      <c r="B23" s="149" t="s">
        <v>107</v>
      </c>
      <c r="C23" s="345">
        <f>C22/3</f>
        <v>3.0303030303030304E-2</v>
      </c>
      <c r="D23" s="478"/>
      <c r="E23" s="157" t="s">
        <v>108</v>
      </c>
      <c r="F23" s="105" t="s">
        <v>75</v>
      </c>
      <c r="G23" s="105">
        <v>11</v>
      </c>
      <c r="H23" s="105" t="s">
        <v>13</v>
      </c>
      <c r="I23" s="104" t="s">
        <v>109</v>
      </c>
      <c r="J23" s="105"/>
      <c r="K23" s="104"/>
    </row>
    <row r="24" spans="1:11" ht="12" x14ac:dyDescent="0.25">
      <c r="A24" s="148">
        <v>12</v>
      </c>
      <c r="B24" s="149" t="s">
        <v>110</v>
      </c>
      <c r="C24" s="345">
        <v>0</v>
      </c>
      <c r="D24" s="478"/>
      <c r="E24" s="157" t="s">
        <v>111</v>
      </c>
      <c r="F24" s="105" t="s">
        <v>75</v>
      </c>
      <c r="G24" s="105">
        <v>1</v>
      </c>
      <c r="H24" s="105" t="s">
        <v>13</v>
      </c>
      <c r="I24" s="104" t="s">
        <v>112</v>
      </c>
      <c r="J24" s="105"/>
      <c r="K24" s="104"/>
    </row>
    <row r="25" spans="1:11" ht="12" x14ac:dyDescent="0.25">
      <c r="A25" s="148">
        <v>13</v>
      </c>
      <c r="B25" s="149" t="s">
        <v>113</v>
      </c>
      <c r="C25" s="345">
        <f>G25/(K17+G21+I21)*G39</f>
        <v>3.8403614457831327E-3</v>
      </c>
      <c r="D25" s="478"/>
      <c r="E25" s="157" t="s">
        <v>114</v>
      </c>
      <c r="F25" s="105" t="s">
        <v>75</v>
      </c>
      <c r="G25" s="353">
        <v>15</v>
      </c>
      <c r="H25" s="105" t="s">
        <v>115</v>
      </c>
      <c r="I25" s="105"/>
      <c r="J25" s="105"/>
      <c r="K25" s="105"/>
    </row>
    <row r="26" spans="1:11" ht="12" x14ac:dyDescent="0.25">
      <c r="A26" s="148">
        <v>14</v>
      </c>
      <c r="B26" s="149" t="s">
        <v>116</v>
      </c>
      <c r="C26" s="350">
        <f>1/12</f>
        <v>8.3333333333333329E-2</v>
      </c>
      <c r="D26" s="478"/>
      <c r="E26" s="157" t="s">
        <v>117</v>
      </c>
      <c r="F26" s="105" t="s">
        <v>75</v>
      </c>
      <c r="G26" s="105">
        <v>44</v>
      </c>
      <c r="H26" s="105" t="s">
        <v>118</v>
      </c>
      <c r="I26" s="104"/>
      <c r="J26" s="105"/>
      <c r="K26" s="104"/>
    </row>
    <row r="27" spans="1:11" ht="12" x14ac:dyDescent="0.25">
      <c r="A27" s="148">
        <v>15</v>
      </c>
      <c r="B27" s="149" t="s">
        <v>119</v>
      </c>
      <c r="C27" s="345">
        <f>G35/(I35*K17)</f>
        <v>3.6231884057971015E-3</v>
      </c>
      <c r="D27" s="478"/>
      <c r="E27" s="157" t="s">
        <v>120</v>
      </c>
      <c r="F27" s="105" t="s">
        <v>75</v>
      </c>
      <c r="G27" s="105">
        <f>G26</f>
        <v>44</v>
      </c>
      <c r="H27" s="105" t="s">
        <v>106</v>
      </c>
      <c r="I27" s="105">
        <v>6</v>
      </c>
      <c r="J27" s="105" t="s">
        <v>75</v>
      </c>
      <c r="K27" s="354">
        <f>G27/I27</f>
        <v>7.333333333333333</v>
      </c>
    </row>
    <row r="28" spans="1:11" ht="12" x14ac:dyDescent="0.25">
      <c r="A28" s="148">
        <v>16</v>
      </c>
      <c r="B28" s="149" t="s">
        <v>121</v>
      </c>
      <c r="C28" s="345">
        <f>G34/(I34*K17)</f>
        <v>4.528985507246377E-3</v>
      </c>
      <c r="D28" s="478"/>
      <c r="E28" s="157" t="s">
        <v>122</v>
      </c>
      <c r="F28" s="105" t="s">
        <v>75</v>
      </c>
      <c r="G28" s="105">
        <v>0.5</v>
      </c>
      <c r="H28" s="105" t="s">
        <v>123</v>
      </c>
      <c r="I28" s="105"/>
      <c r="J28" s="105"/>
      <c r="K28" s="104"/>
    </row>
    <row r="29" spans="1:11" ht="12" x14ac:dyDescent="0.25">
      <c r="A29" s="148">
        <v>17</v>
      </c>
      <c r="B29" s="149" t="s">
        <v>124</v>
      </c>
      <c r="C29" s="345">
        <v>0</v>
      </c>
      <c r="D29" s="478"/>
      <c r="E29" s="157" t="s">
        <v>125</v>
      </c>
      <c r="F29" s="105" t="s">
        <v>75</v>
      </c>
      <c r="G29" s="353">
        <v>0.02</v>
      </c>
      <c r="H29" s="106" t="s">
        <v>126</v>
      </c>
      <c r="I29" s="105"/>
      <c r="J29" s="105"/>
      <c r="K29" s="104"/>
    </row>
    <row r="30" spans="1:11" ht="14.1" customHeight="1" x14ac:dyDescent="0.25">
      <c r="A30" s="465" t="s">
        <v>94</v>
      </c>
      <c r="B30" s="466"/>
      <c r="C30" s="154">
        <f>SUM(C21:C29)</f>
        <v>0.21653798990428114</v>
      </c>
      <c r="D30" s="478"/>
      <c r="E30" s="157" t="s">
        <v>127</v>
      </c>
      <c r="F30" s="105" t="s">
        <v>75</v>
      </c>
      <c r="G30" s="353">
        <v>0.98</v>
      </c>
      <c r="H30" s="106" t="s">
        <v>126</v>
      </c>
      <c r="I30" s="104"/>
      <c r="J30" s="105"/>
      <c r="K30" s="104"/>
    </row>
    <row r="31" spans="1:11" ht="14.1" customHeight="1" x14ac:dyDescent="0.25">
      <c r="A31" s="465"/>
      <c r="B31" s="465"/>
      <c r="C31" s="484"/>
      <c r="D31" s="478"/>
      <c r="E31" s="157" t="s">
        <v>78</v>
      </c>
      <c r="F31" s="105" t="s">
        <v>75</v>
      </c>
      <c r="G31" s="105">
        <v>220</v>
      </c>
      <c r="H31" s="105" t="s">
        <v>128</v>
      </c>
      <c r="I31" s="105"/>
      <c r="J31" s="105"/>
      <c r="K31" s="104"/>
    </row>
    <row r="32" spans="1:11" ht="12" x14ac:dyDescent="0.25">
      <c r="A32" s="467" t="s">
        <v>129</v>
      </c>
      <c r="B32" s="468"/>
      <c r="C32" s="468"/>
      <c r="D32" s="478"/>
      <c r="E32" s="157" t="s">
        <v>130</v>
      </c>
      <c r="F32" s="105" t="s">
        <v>75</v>
      </c>
      <c r="G32" s="353">
        <v>1.7999999999999999E-2</v>
      </c>
      <c r="H32" s="105"/>
      <c r="I32" s="104"/>
      <c r="J32" s="105"/>
      <c r="K32" s="104"/>
    </row>
    <row r="33" spans="1:11" ht="14.1" customHeight="1" x14ac:dyDescent="0.25">
      <c r="A33" s="473"/>
      <c r="B33" s="474"/>
      <c r="C33" s="474"/>
      <c r="D33" s="478"/>
      <c r="E33" s="157" t="s">
        <v>79</v>
      </c>
      <c r="F33" s="105" t="s">
        <v>75</v>
      </c>
      <c r="G33" s="105">
        <v>1</v>
      </c>
      <c r="H33" s="105"/>
      <c r="I33" s="105" t="s">
        <v>13</v>
      </c>
      <c r="J33" s="105"/>
      <c r="K33" s="104"/>
    </row>
    <row r="34" spans="1:11" ht="12" x14ac:dyDescent="0.25">
      <c r="A34" s="27" t="s">
        <v>131</v>
      </c>
      <c r="B34" s="27" t="s">
        <v>132</v>
      </c>
      <c r="C34" s="156" t="s">
        <v>79</v>
      </c>
      <c r="D34" s="478"/>
      <c r="E34" s="157" t="s">
        <v>133</v>
      </c>
      <c r="F34" s="105" t="s">
        <v>75</v>
      </c>
      <c r="G34" s="105">
        <v>5</v>
      </c>
      <c r="H34" s="105" t="s">
        <v>134</v>
      </c>
      <c r="I34" s="105">
        <v>4</v>
      </c>
      <c r="J34" s="105" t="s">
        <v>6</v>
      </c>
      <c r="K34" s="104"/>
    </row>
    <row r="35" spans="1:11" ht="14.1" customHeight="1" x14ac:dyDescent="0.25">
      <c r="A35" s="469" t="s">
        <v>135</v>
      </c>
      <c r="B35" s="470"/>
      <c r="C35" s="150" t="s">
        <v>3</v>
      </c>
      <c r="D35" s="478"/>
      <c r="E35" s="157" t="s">
        <v>136</v>
      </c>
      <c r="F35" s="105"/>
      <c r="G35" s="105">
        <v>4</v>
      </c>
      <c r="H35" s="105" t="s">
        <v>134</v>
      </c>
      <c r="I35" s="105">
        <v>4</v>
      </c>
      <c r="J35" s="105" t="s">
        <v>6</v>
      </c>
      <c r="K35" s="104"/>
    </row>
    <row r="36" spans="1:11" ht="13.5" customHeight="1" x14ac:dyDescent="0.25">
      <c r="A36" s="148">
        <v>18</v>
      </c>
      <c r="B36" s="149" t="s">
        <v>137</v>
      </c>
      <c r="C36" s="351">
        <f>(G28*25)/(K27*K17)*G29</f>
        <v>1.2351778656126481E-4</v>
      </c>
      <c r="D36" s="478"/>
      <c r="E36" s="157" t="s">
        <v>138</v>
      </c>
      <c r="F36" s="105" t="s">
        <v>75</v>
      </c>
      <c r="G36" s="353">
        <v>0.95</v>
      </c>
      <c r="H36" s="105"/>
      <c r="I36" s="104"/>
      <c r="J36" s="105"/>
      <c r="K36" s="104"/>
    </row>
    <row r="37" spans="1:11" ht="12" x14ac:dyDescent="0.25">
      <c r="A37" s="148">
        <v>19</v>
      </c>
      <c r="B37" s="149" t="s">
        <v>139</v>
      </c>
      <c r="C37" s="351">
        <f>(25)/K17*G30</f>
        <v>8.8768115942028977E-2</v>
      </c>
      <c r="D37" s="478"/>
      <c r="E37" s="157" t="s">
        <v>93</v>
      </c>
      <c r="F37" s="105" t="s">
        <v>75</v>
      </c>
      <c r="G37" s="353">
        <v>0.08</v>
      </c>
      <c r="H37" s="105"/>
      <c r="I37" s="104"/>
      <c r="J37" s="105"/>
      <c r="K37" s="104"/>
    </row>
    <row r="38" spans="1:11" ht="12" x14ac:dyDescent="0.25">
      <c r="A38" s="148">
        <v>20</v>
      </c>
      <c r="B38" s="149" t="s">
        <v>140</v>
      </c>
      <c r="C38" s="345">
        <f>C37+C36</f>
        <v>8.8891633728590241E-2</v>
      </c>
      <c r="D38" s="478"/>
      <c r="E38" s="157" t="s">
        <v>141</v>
      </c>
      <c r="F38" s="105" t="s">
        <v>75</v>
      </c>
      <c r="G38" s="105">
        <v>0.5</v>
      </c>
      <c r="H38" s="105"/>
      <c r="I38" s="104"/>
      <c r="J38" s="105"/>
      <c r="K38" s="104"/>
    </row>
    <row r="39" spans="1:11" ht="24" x14ac:dyDescent="0.25">
      <c r="A39" s="148">
        <v>21</v>
      </c>
      <c r="B39" s="149" t="s">
        <v>142</v>
      </c>
      <c r="C39" s="345">
        <v>4.8599999999999997E-2</v>
      </c>
      <c r="D39" s="478"/>
      <c r="E39" s="157" t="s">
        <v>143</v>
      </c>
      <c r="F39" s="105" t="s">
        <v>75</v>
      </c>
      <c r="G39" s="353">
        <v>8.5000000000000006E-2</v>
      </c>
      <c r="H39" s="106" t="s">
        <v>144</v>
      </c>
      <c r="I39" s="104"/>
      <c r="J39" s="105"/>
      <c r="K39" s="104"/>
    </row>
    <row r="40" spans="1:11" ht="12" x14ac:dyDescent="0.25">
      <c r="A40" s="148">
        <v>22</v>
      </c>
      <c r="B40" s="149" t="s">
        <v>145</v>
      </c>
      <c r="C40" s="345">
        <f>G37*(C38)</f>
        <v>7.1113306982872196E-3</v>
      </c>
      <c r="D40" s="478"/>
      <c r="E40" s="157" t="s">
        <v>146</v>
      </c>
      <c r="F40" s="105" t="s">
        <v>75</v>
      </c>
      <c r="G40" s="353">
        <v>2.5000000000000001E-2</v>
      </c>
      <c r="H40" s="105" t="s">
        <v>147</v>
      </c>
      <c r="I40" s="104"/>
      <c r="J40" s="107">
        <f>G40*G41/12</f>
        <v>9.3749999999999988E-5</v>
      </c>
      <c r="K40" s="105" t="s">
        <v>13</v>
      </c>
    </row>
    <row r="41" spans="1:11" ht="12" x14ac:dyDescent="0.25">
      <c r="A41" s="148">
        <v>23</v>
      </c>
      <c r="B41" s="149" t="s">
        <v>148</v>
      </c>
      <c r="C41" s="345">
        <v>0</v>
      </c>
      <c r="D41" s="478"/>
      <c r="E41" s="157" t="s">
        <v>149</v>
      </c>
      <c r="F41" s="105" t="s">
        <v>75</v>
      </c>
      <c r="G41" s="353">
        <v>4.4999999999999998E-2</v>
      </c>
      <c r="H41" s="105" t="s">
        <v>147</v>
      </c>
      <c r="I41" s="104"/>
      <c r="J41" s="105"/>
      <c r="K41" s="104"/>
    </row>
    <row r="42" spans="1:11" ht="12" x14ac:dyDescent="0.25">
      <c r="A42" s="148">
        <v>24</v>
      </c>
      <c r="B42" s="149" t="s">
        <v>150</v>
      </c>
      <c r="C42" s="345">
        <v>0</v>
      </c>
      <c r="D42" s="478"/>
      <c r="E42" s="157" t="s">
        <v>151</v>
      </c>
      <c r="F42" s="105" t="s">
        <v>75</v>
      </c>
      <c r="G42" s="105">
        <v>120</v>
      </c>
      <c r="H42" s="105" t="s">
        <v>115</v>
      </c>
      <c r="I42" s="105">
        <v>4</v>
      </c>
      <c r="J42" s="105" t="s">
        <v>6</v>
      </c>
      <c r="K42" s="104"/>
    </row>
    <row r="43" spans="1:11" ht="12" x14ac:dyDescent="0.25">
      <c r="A43" s="148">
        <v>25</v>
      </c>
      <c r="B43" s="149" t="s">
        <v>152</v>
      </c>
      <c r="C43" s="345">
        <v>0</v>
      </c>
      <c r="D43" s="478"/>
      <c r="E43" s="157" t="s">
        <v>153</v>
      </c>
      <c r="F43" s="105" t="s">
        <v>75</v>
      </c>
      <c r="G43" s="353">
        <v>0.03</v>
      </c>
      <c r="H43" s="106" t="s">
        <v>126</v>
      </c>
      <c r="I43" s="104"/>
      <c r="J43" s="105"/>
      <c r="K43" s="104"/>
    </row>
    <row r="44" spans="1:11" ht="12" x14ac:dyDescent="0.25">
      <c r="A44" s="148">
        <v>26</v>
      </c>
      <c r="B44" s="149" t="s">
        <v>154</v>
      </c>
      <c r="C44" s="345">
        <v>0</v>
      </c>
      <c r="D44" s="478"/>
      <c r="E44" s="475" t="s">
        <v>155</v>
      </c>
      <c r="F44" s="476"/>
      <c r="G44" s="476"/>
      <c r="H44" s="476"/>
      <c r="I44" s="476"/>
      <c r="J44" s="476"/>
      <c r="K44" s="476"/>
    </row>
    <row r="45" spans="1:11" ht="12" x14ac:dyDescent="0.25">
      <c r="A45" s="148">
        <v>27</v>
      </c>
      <c r="B45" s="149" t="s">
        <v>156</v>
      </c>
      <c r="C45" s="345">
        <v>0</v>
      </c>
      <c r="D45" s="478"/>
    </row>
    <row r="46" spans="1:11" ht="12" x14ac:dyDescent="0.25">
      <c r="A46" s="465" t="s">
        <v>94</v>
      </c>
      <c r="B46" s="465"/>
      <c r="C46" s="154">
        <f>SUM(C38:C45)</f>
        <v>0.14460296442687748</v>
      </c>
      <c r="D46" s="478"/>
    </row>
    <row r="47" spans="1:11" ht="12" x14ac:dyDescent="0.25">
      <c r="A47" s="151"/>
      <c r="B47" s="152"/>
      <c r="C47" s="152"/>
      <c r="D47" s="478"/>
    </row>
    <row r="48" spans="1:11" ht="12" x14ac:dyDescent="0.25">
      <c r="A48" s="27" t="s">
        <v>157</v>
      </c>
      <c r="B48" s="27" t="s">
        <v>158</v>
      </c>
      <c r="C48" s="156" t="s">
        <v>3</v>
      </c>
      <c r="D48" s="478"/>
    </row>
    <row r="49" spans="1:10" ht="12" x14ac:dyDescent="0.25">
      <c r="A49" s="29">
        <v>28</v>
      </c>
      <c r="B49" s="30" t="s">
        <v>158</v>
      </c>
      <c r="C49" s="156">
        <f>C16*C30</f>
        <v>7.9685980284775471E-2</v>
      </c>
      <c r="D49" s="478"/>
    </row>
    <row r="50" spans="1:10" ht="12" x14ac:dyDescent="0.25">
      <c r="A50" s="471"/>
      <c r="B50" s="471"/>
      <c r="C50" s="472"/>
      <c r="D50" s="478"/>
    </row>
    <row r="51" spans="1:10" s="25" customFormat="1" ht="21.9" customHeight="1" x14ac:dyDescent="0.25">
      <c r="A51" s="488" t="s">
        <v>159</v>
      </c>
      <c r="B51" s="489"/>
      <c r="C51" s="352">
        <f>(C16+C30+C46+C49)</f>
        <v>0.80882693461593413</v>
      </c>
      <c r="D51" s="478"/>
      <c r="F51" s="54"/>
      <c r="J51" s="54"/>
    </row>
    <row r="52" spans="1:10" ht="14.1" customHeight="1" x14ac:dyDescent="0.25">
      <c r="A52" s="462" t="s">
        <v>160</v>
      </c>
      <c r="B52" s="462"/>
      <c r="C52" s="463"/>
      <c r="D52" s="478"/>
    </row>
    <row r="53" spans="1:10" ht="14.1" customHeight="1" x14ac:dyDescent="0.25">
      <c r="A53" s="462" t="s">
        <v>161</v>
      </c>
      <c r="B53" s="462"/>
      <c r="C53" s="463"/>
      <c r="D53" s="478"/>
    </row>
    <row r="54" spans="1:10" ht="14.1" customHeight="1" x14ac:dyDescent="0.25">
      <c r="A54" s="462" t="s">
        <v>162</v>
      </c>
      <c r="B54" s="462"/>
      <c r="C54" s="463"/>
      <c r="D54" s="478"/>
    </row>
  </sheetData>
  <sheetProtection selectLockedCells="1"/>
  <mergeCells count="31">
    <mergeCell ref="A1:K1"/>
    <mergeCell ref="A3:C3"/>
    <mergeCell ref="E3:K3"/>
    <mergeCell ref="A4:C4"/>
    <mergeCell ref="A5:C5"/>
    <mergeCell ref="A2:K2"/>
    <mergeCell ref="E44:K44"/>
    <mergeCell ref="D3:D54"/>
    <mergeCell ref="E9:K9"/>
    <mergeCell ref="A17:C17"/>
    <mergeCell ref="E18:K18"/>
    <mergeCell ref="E10:K10"/>
    <mergeCell ref="A31:C31"/>
    <mergeCell ref="A7:B7"/>
    <mergeCell ref="E11:K11"/>
    <mergeCell ref="A16:B16"/>
    <mergeCell ref="A18:A19"/>
    <mergeCell ref="B18:B19"/>
    <mergeCell ref="C18:C19"/>
    <mergeCell ref="E19:K19"/>
    <mergeCell ref="A51:B51"/>
    <mergeCell ref="A52:C52"/>
    <mergeCell ref="A53:C53"/>
    <mergeCell ref="A54:C54"/>
    <mergeCell ref="A20:B20"/>
    <mergeCell ref="A30:B30"/>
    <mergeCell ref="A32:C32"/>
    <mergeCell ref="A35:B35"/>
    <mergeCell ref="A46:B46"/>
    <mergeCell ref="A50:C50"/>
    <mergeCell ref="A33:C33"/>
  </mergeCells>
  <printOptions horizontalCentered="1"/>
  <pageMargins left="0.25" right="0.25" top="0.75" bottom="0.75" header="0.3" footer="0.3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1:I14"/>
  <sheetViews>
    <sheetView view="pageLayout" zoomScaleNormal="100" zoomScaleSheetLayoutView="55" workbookViewId="0">
      <selection activeCell="H13" sqref="H13"/>
    </sheetView>
  </sheetViews>
  <sheetFormatPr defaultRowHeight="14.1" customHeight="1" x14ac:dyDescent="0.25"/>
  <cols>
    <col min="1" max="2" width="3.33203125" style="23" customWidth="1"/>
    <col min="3" max="3" width="63.44140625" style="19" customWidth="1"/>
    <col min="4" max="5" width="12.109375" style="23" customWidth="1"/>
    <col min="6" max="6" width="10" style="23" customWidth="1"/>
    <col min="7" max="7" width="13.5546875" style="251" customWidth="1"/>
    <col min="8" max="8" width="12.5546875" style="19" bestFit="1" customWidth="1"/>
    <col min="9" max="9" width="12.109375" style="4" bestFit="1" customWidth="1"/>
    <col min="10" max="254" width="9.109375" style="4"/>
    <col min="255" max="255" width="2" style="4" customWidth="1"/>
    <col min="256" max="256" width="5.5546875" style="4" customWidth="1"/>
    <col min="257" max="257" width="43.5546875" style="4" bestFit="1" customWidth="1"/>
    <col min="258" max="258" width="9.109375" style="4" bestFit="1" customWidth="1"/>
    <col min="259" max="259" width="6.88671875" style="4" bestFit="1" customWidth="1"/>
    <col min="260" max="260" width="11.33203125" style="4" bestFit="1" customWidth="1"/>
    <col min="261" max="261" width="10.5546875" style="4" bestFit="1" customWidth="1"/>
    <col min="262" max="262" width="12.109375" style="4" customWidth="1"/>
    <col min="263" max="510" width="9.109375" style="4"/>
    <col min="511" max="511" width="2" style="4" customWidth="1"/>
    <col min="512" max="512" width="5.5546875" style="4" customWidth="1"/>
    <col min="513" max="513" width="43.5546875" style="4" bestFit="1" customWidth="1"/>
    <col min="514" max="514" width="9.109375" style="4" bestFit="1" customWidth="1"/>
    <col min="515" max="515" width="6.88671875" style="4" bestFit="1" customWidth="1"/>
    <col min="516" max="516" width="11.33203125" style="4" bestFit="1" customWidth="1"/>
    <col min="517" max="517" width="10.5546875" style="4" bestFit="1" customWidth="1"/>
    <col min="518" max="518" width="12.109375" style="4" customWidth="1"/>
    <col min="519" max="766" width="9.109375" style="4"/>
    <col min="767" max="767" width="2" style="4" customWidth="1"/>
    <col min="768" max="768" width="5.5546875" style="4" customWidth="1"/>
    <col min="769" max="769" width="43.5546875" style="4" bestFit="1" customWidth="1"/>
    <col min="770" max="770" width="9.109375" style="4" bestFit="1" customWidth="1"/>
    <col min="771" max="771" width="6.88671875" style="4" bestFit="1" customWidth="1"/>
    <col min="772" max="772" width="11.33203125" style="4" bestFit="1" customWidth="1"/>
    <col min="773" max="773" width="10.5546875" style="4" bestFit="1" customWidth="1"/>
    <col min="774" max="774" width="12.109375" style="4" customWidth="1"/>
    <col min="775" max="1022" width="9.109375" style="4"/>
    <col min="1023" max="1023" width="2" style="4" customWidth="1"/>
    <col min="1024" max="1024" width="5.5546875" style="4" customWidth="1"/>
    <col min="1025" max="1025" width="43.5546875" style="4" bestFit="1" customWidth="1"/>
    <col min="1026" max="1026" width="9.109375" style="4" bestFit="1" customWidth="1"/>
    <col min="1027" max="1027" width="6.88671875" style="4" bestFit="1" customWidth="1"/>
    <col min="1028" max="1028" width="11.33203125" style="4" bestFit="1" customWidth="1"/>
    <col min="1029" max="1029" width="10.5546875" style="4" bestFit="1" customWidth="1"/>
    <col min="1030" max="1030" width="12.109375" style="4" customWidth="1"/>
    <col min="1031" max="1278" width="9.109375" style="4"/>
    <col min="1279" max="1279" width="2" style="4" customWidth="1"/>
    <col min="1280" max="1280" width="5.5546875" style="4" customWidth="1"/>
    <col min="1281" max="1281" width="43.5546875" style="4" bestFit="1" customWidth="1"/>
    <col min="1282" max="1282" width="9.109375" style="4" bestFit="1" customWidth="1"/>
    <col min="1283" max="1283" width="6.88671875" style="4" bestFit="1" customWidth="1"/>
    <col min="1284" max="1284" width="11.33203125" style="4" bestFit="1" customWidth="1"/>
    <col min="1285" max="1285" width="10.5546875" style="4" bestFit="1" customWidth="1"/>
    <col min="1286" max="1286" width="12.109375" style="4" customWidth="1"/>
    <col min="1287" max="1534" width="9.109375" style="4"/>
    <col min="1535" max="1535" width="2" style="4" customWidth="1"/>
    <col min="1536" max="1536" width="5.5546875" style="4" customWidth="1"/>
    <col min="1537" max="1537" width="43.5546875" style="4" bestFit="1" customWidth="1"/>
    <col min="1538" max="1538" width="9.109375" style="4" bestFit="1" customWidth="1"/>
    <col min="1539" max="1539" width="6.88671875" style="4" bestFit="1" customWidth="1"/>
    <col min="1540" max="1540" width="11.33203125" style="4" bestFit="1" customWidth="1"/>
    <col min="1541" max="1541" width="10.5546875" style="4" bestFit="1" customWidth="1"/>
    <col min="1542" max="1542" width="12.109375" style="4" customWidth="1"/>
    <col min="1543" max="1790" width="9.109375" style="4"/>
    <col min="1791" max="1791" width="2" style="4" customWidth="1"/>
    <col min="1792" max="1792" width="5.5546875" style="4" customWidth="1"/>
    <col min="1793" max="1793" width="43.5546875" style="4" bestFit="1" customWidth="1"/>
    <col min="1794" max="1794" width="9.109375" style="4" bestFit="1" customWidth="1"/>
    <col min="1795" max="1795" width="6.88671875" style="4" bestFit="1" customWidth="1"/>
    <col min="1796" max="1796" width="11.33203125" style="4" bestFit="1" customWidth="1"/>
    <col min="1797" max="1797" width="10.5546875" style="4" bestFit="1" customWidth="1"/>
    <col min="1798" max="1798" width="12.109375" style="4" customWidth="1"/>
    <col min="1799" max="2046" width="9.109375" style="4"/>
    <col min="2047" max="2047" width="2" style="4" customWidth="1"/>
    <col min="2048" max="2048" width="5.5546875" style="4" customWidth="1"/>
    <col min="2049" max="2049" width="43.5546875" style="4" bestFit="1" customWidth="1"/>
    <col min="2050" max="2050" width="9.109375" style="4" bestFit="1" customWidth="1"/>
    <col min="2051" max="2051" width="6.88671875" style="4" bestFit="1" customWidth="1"/>
    <col min="2052" max="2052" width="11.33203125" style="4" bestFit="1" customWidth="1"/>
    <col min="2053" max="2053" width="10.5546875" style="4" bestFit="1" customWidth="1"/>
    <col min="2054" max="2054" width="12.109375" style="4" customWidth="1"/>
    <col min="2055" max="2302" width="9.109375" style="4"/>
    <col min="2303" max="2303" width="2" style="4" customWidth="1"/>
    <col min="2304" max="2304" width="5.5546875" style="4" customWidth="1"/>
    <col min="2305" max="2305" width="43.5546875" style="4" bestFit="1" customWidth="1"/>
    <col min="2306" max="2306" width="9.109375" style="4" bestFit="1" customWidth="1"/>
    <col min="2307" max="2307" width="6.88671875" style="4" bestFit="1" customWidth="1"/>
    <col min="2308" max="2308" width="11.33203125" style="4" bestFit="1" customWidth="1"/>
    <col min="2309" max="2309" width="10.5546875" style="4" bestFit="1" customWidth="1"/>
    <col min="2310" max="2310" width="12.109375" style="4" customWidth="1"/>
    <col min="2311" max="2558" width="9.109375" style="4"/>
    <col min="2559" max="2559" width="2" style="4" customWidth="1"/>
    <col min="2560" max="2560" width="5.5546875" style="4" customWidth="1"/>
    <col min="2561" max="2561" width="43.5546875" style="4" bestFit="1" customWidth="1"/>
    <col min="2562" max="2562" width="9.109375" style="4" bestFit="1" customWidth="1"/>
    <col min="2563" max="2563" width="6.88671875" style="4" bestFit="1" customWidth="1"/>
    <col min="2564" max="2564" width="11.33203125" style="4" bestFit="1" customWidth="1"/>
    <col min="2565" max="2565" width="10.5546875" style="4" bestFit="1" customWidth="1"/>
    <col min="2566" max="2566" width="12.109375" style="4" customWidth="1"/>
    <col min="2567" max="2814" width="9.109375" style="4"/>
    <col min="2815" max="2815" width="2" style="4" customWidth="1"/>
    <col min="2816" max="2816" width="5.5546875" style="4" customWidth="1"/>
    <col min="2817" max="2817" width="43.5546875" style="4" bestFit="1" customWidth="1"/>
    <col min="2818" max="2818" width="9.109375" style="4" bestFit="1" customWidth="1"/>
    <col min="2819" max="2819" width="6.88671875" style="4" bestFit="1" customWidth="1"/>
    <col min="2820" max="2820" width="11.33203125" style="4" bestFit="1" customWidth="1"/>
    <col min="2821" max="2821" width="10.5546875" style="4" bestFit="1" customWidth="1"/>
    <col min="2822" max="2822" width="12.109375" style="4" customWidth="1"/>
    <col min="2823" max="3070" width="9.109375" style="4"/>
    <col min="3071" max="3071" width="2" style="4" customWidth="1"/>
    <col min="3072" max="3072" width="5.5546875" style="4" customWidth="1"/>
    <col min="3073" max="3073" width="43.5546875" style="4" bestFit="1" customWidth="1"/>
    <col min="3074" max="3074" width="9.109375" style="4" bestFit="1" customWidth="1"/>
    <col min="3075" max="3075" width="6.88671875" style="4" bestFit="1" customWidth="1"/>
    <col min="3076" max="3076" width="11.33203125" style="4" bestFit="1" customWidth="1"/>
    <col min="3077" max="3077" width="10.5546875" style="4" bestFit="1" customWidth="1"/>
    <col min="3078" max="3078" width="12.109375" style="4" customWidth="1"/>
    <col min="3079" max="3326" width="9.109375" style="4"/>
    <col min="3327" max="3327" width="2" style="4" customWidth="1"/>
    <col min="3328" max="3328" width="5.5546875" style="4" customWidth="1"/>
    <col min="3329" max="3329" width="43.5546875" style="4" bestFit="1" customWidth="1"/>
    <col min="3330" max="3330" width="9.109375" style="4" bestFit="1" customWidth="1"/>
    <col min="3331" max="3331" width="6.88671875" style="4" bestFit="1" customWidth="1"/>
    <col min="3332" max="3332" width="11.33203125" style="4" bestFit="1" customWidth="1"/>
    <col min="3333" max="3333" width="10.5546875" style="4" bestFit="1" customWidth="1"/>
    <col min="3334" max="3334" width="12.109375" style="4" customWidth="1"/>
    <col min="3335" max="3582" width="9.109375" style="4"/>
    <col min="3583" max="3583" width="2" style="4" customWidth="1"/>
    <col min="3584" max="3584" width="5.5546875" style="4" customWidth="1"/>
    <col min="3585" max="3585" width="43.5546875" style="4" bestFit="1" customWidth="1"/>
    <col min="3586" max="3586" width="9.109375" style="4" bestFit="1" customWidth="1"/>
    <col min="3587" max="3587" width="6.88671875" style="4" bestFit="1" customWidth="1"/>
    <col min="3588" max="3588" width="11.33203125" style="4" bestFit="1" customWidth="1"/>
    <col min="3589" max="3589" width="10.5546875" style="4" bestFit="1" customWidth="1"/>
    <col min="3590" max="3590" width="12.109375" style="4" customWidth="1"/>
    <col min="3591" max="3838" width="9.109375" style="4"/>
    <col min="3839" max="3839" width="2" style="4" customWidth="1"/>
    <col min="3840" max="3840" width="5.5546875" style="4" customWidth="1"/>
    <col min="3841" max="3841" width="43.5546875" style="4" bestFit="1" customWidth="1"/>
    <col min="3842" max="3842" width="9.109375" style="4" bestFit="1" customWidth="1"/>
    <col min="3843" max="3843" width="6.88671875" style="4" bestFit="1" customWidth="1"/>
    <col min="3844" max="3844" width="11.33203125" style="4" bestFit="1" customWidth="1"/>
    <col min="3845" max="3845" width="10.5546875" style="4" bestFit="1" customWidth="1"/>
    <col min="3846" max="3846" width="12.109375" style="4" customWidth="1"/>
    <col min="3847" max="4094" width="9.109375" style="4"/>
    <col min="4095" max="4095" width="2" style="4" customWidth="1"/>
    <col min="4096" max="4096" width="5.5546875" style="4" customWidth="1"/>
    <col min="4097" max="4097" width="43.5546875" style="4" bestFit="1" customWidth="1"/>
    <col min="4098" max="4098" width="9.109375" style="4" bestFit="1" customWidth="1"/>
    <col min="4099" max="4099" width="6.88671875" style="4" bestFit="1" customWidth="1"/>
    <col min="4100" max="4100" width="11.33203125" style="4" bestFit="1" customWidth="1"/>
    <col min="4101" max="4101" width="10.5546875" style="4" bestFit="1" customWidth="1"/>
    <col min="4102" max="4102" width="12.109375" style="4" customWidth="1"/>
    <col min="4103" max="4350" width="9.109375" style="4"/>
    <col min="4351" max="4351" width="2" style="4" customWidth="1"/>
    <col min="4352" max="4352" width="5.5546875" style="4" customWidth="1"/>
    <col min="4353" max="4353" width="43.5546875" style="4" bestFit="1" customWidth="1"/>
    <col min="4354" max="4354" width="9.109375" style="4" bestFit="1" customWidth="1"/>
    <col min="4355" max="4355" width="6.88671875" style="4" bestFit="1" customWidth="1"/>
    <col min="4356" max="4356" width="11.33203125" style="4" bestFit="1" customWidth="1"/>
    <col min="4357" max="4357" width="10.5546875" style="4" bestFit="1" customWidth="1"/>
    <col min="4358" max="4358" width="12.109375" style="4" customWidth="1"/>
    <col min="4359" max="4606" width="9.109375" style="4"/>
    <col min="4607" max="4607" width="2" style="4" customWidth="1"/>
    <col min="4608" max="4608" width="5.5546875" style="4" customWidth="1"/>
    <col min="4609" max="4609" width="43.5546875" style="4" bestFit="1" customWidth="1"/>
    <col min="4610" max="4610" width="9.109375" style="4" bestFit="1" customWidth="1"/>
    <col min="4611" max="4611" width="6.88671875" style="4" bestFit="1" customWidth="1"/>
    <col min="4612" max="4612" width="11.33203125" style="4" bestFit="1" customWidth="1"/>
    <col min="4613" max="4613" width="10.5546875" style="4" bestFit="1" customWidth="1"/>
    <col min="4614" max="4614" width="12.109375" style="4" customWidth="1"/>
    <col min="4615" max="4862" width="9.109375" style="4"/>
    <col min="4863" max="4863" width="2" style="4" customWidth="1"/>
    <col min="4864" max="4864" width="5.5546875" style="4" customWidth="1"/>
    <col min="4865" max="4865" width="43.5546875" style="4" bestFit="1" customWidth="1"/>
    <col min="4866" max="4866" width="9.109375" style="4" bestFit="1" customWidth="1"/>
    <col min="4867" max="4867" width="6.88671875" style="4" bestFit="1" customWidth="1"/>
    <col min="4868" max="4868" width="11.33203125" style="4" bestFit="1" customWidth="1"/>
    <col min="4869" max="4869" width="10.5546875" style="4" bestFit="1" customWidth="1"/>
    <col min="4870" max="4870" width="12.109375" style="4" customWidth="1"/>
    <col min="4871" max="5118" width="9.109375" style="4"/>
    <col min="5119" max="5119" width="2" style="4" customWidth="1"/>
    <col min="5120" max="5120" width="5.5546875" style="4" customWidth="1"/>
    <col min="5121" max="5121" width="43.5546875" style="4" bestFit="1" customWidth="1"/>
    <col min="5122" max="5122" width="9.109375" style="4" bestFit="1" customWidth="1"/>
    <col min="5123" max="5123" width="6.88671875" style="4" bestFit="1" customWidth="1"/>
    <col min="5124" max="5124" width="11.33203125" style="4" bestFit="1" customWidth="1"/>
    <col min="5125" max="5125" width="10.5546875" style="4" bestFit="1" customWidth="1"/>
    <col min="5126" max="5126" width="12.109375" style="4" customWidth="1"/>
    <col min="5127" max="5374" width="9.109375" style="4"/>
    <col min="5375" max="5375" width="2" style="4" customWidth="1"/>
    <col min="5376" max="5376" width="5.5546875" style="4" customWidth="1"/>
    <col min="5377" max="5377" width="43.5546875" style="4" bestFit="1" customWidth="1"/>
    <col min="5378" max="5378" width="9.109375" style="4" bestFit="1" customWidth="1"/>
    <col min="5379" max="5379" width="6.88671875" style="4" bestFit="1" customWidth="1"/>
    <col min="5380" max="5380" width="11.33203125" style="4" bestFit="1" customWidth="1"/>
    <col min="5381" max="5381" width="10.5546875" style="4" bestFit="1" customWidth="1"/>
    <col min="5382" max="5382" width="12.109375" style="4" customWidth="1"/>
    <col min="5383" max="5630" width="9.109375" style="4"/>
    <col min="5631" max="5631" width="2" style="4" customWidth="1"/>
    <col min="5632" max="5632" width="5.5546875" style="4" customWidth="1"/>
    <col min="5633" max="5633" width="43.5546875" style="4" bestFit="1" customWidth="1"/>
    <col min="5634" max="5634" width="9.109375" style="4" bestFit="1" customWidth="1"/>
    <col min="5635" max="5635" width="6.88671875" style="4" bestFit="1" customWidth="1"/>
    <col min="5636" max="5636" width="11.33203125" style="4" bestFit="1" customWidth="1"/>
    <col min="5637" max="5637" width="10.5546875" style="4" bestFit="1" customWidth="1"/>
    <col min="5638" max="5638" width="12.109375" style="4" customWidth="1"/>
    <col min="5639" max="5886" width="9.109375" style="4"/>
    <col min="5887" max="5887" width="2" style="4" customWidth="1"/>
    <col min="5888" max="5888" width="5.5546875" style="4" customWidth="1"/>
    <col min="5889" max="5889" width="43.5546875" style="4" bestFit="1" customWidth="1"/>
    <col min="5890" max="5890" width="9.109375" style="4" bestFit="1" customWidth="1"/>
    <col min="5891" max="5891" width="6.88671875" style="4" bestFit="1" customWidth="1"/>
    <col min="5892" max="5892" width="11.33203125" style="4" bestFit="1" customWidth="1"/>
    <col min="5893" max="5893" width="10.5546875" style="4" bestFit="1" customWidth="1"/>
    <col min="5894" max="5894" width="12.109375" style="4" customWidth="1"/>
    <col min="5895" max="6142" width="9.109375" style="4"/>
    <col min="6143" max="6143" width="2" style="4" customWidth="1"/>
    <col min="6144" max="6144" width="5.5546875" style="4" customWidth="1"/>
    <col min="6145" max="6145" width="43.5546875" style="4" bestFit="1" customWidth="1"/>
    <col min="6146" max="6146" width="9.109375" style="4" bestFit="1" customWidth="1"/>
    <col min="6147" max="6147" width="6.88671875" style="4" bestFit="1" customWidth="1"/>
    <col min="6148" max="6148" width="11.33203125" style="4" bestFit="1" customWidth="1"/>
    <col min="6149" max="6149" width="10.5546875" style="4" bestFit="1" customWidth="1"/>
    <col min="6150" max="6150" width="12.109375" style="4" customWidth="1"/>
    <col min="6151" max="6398" width="9.109375" style="4"/>
    <col min="6399" max="6399" width="2" style="4" customWidth="1"/>
    <col min="6400" max="6400" width="5.5546875" style="4" customWidth="1"/>
    <col min="6401" max="6401" width="43.5546875" style="4" bestFit="1" customWidth="1"/>
    <col min="6402" max="6402" width="9.109375" style="4" bestFit="1" customWidth="1"/>
    <col min="6403" max="6403" width="6.88671875" style="4" bestFit="1" customWidth="1"/>
    <col min="6404" max="6404" width="11.33203125" style="4" bestFit="1" customWidth="1"/>
    <col min="6405" max="6405" width="10.5546875" style="4" bestFit="1" customWidth="1"/>
    <col min="6406" max="6406" width="12.109375" style="4" customWidth="1"/>
    <col min="6407" max="6654" width="9.109375" style="4"/>
    <col min="6655" max="6655" width="2" style="4" customWidth="1"/>
    <col min="6656" max="6656" width="5.5546875" style="4" customWidth="1"/>
    <col min="6657" max="6657" width="43.5546875" style="4" bestFit="1" customWidth="1"/>
    <col min="6658" max="6658" width="9.109375" style="4" bestFit="1" customWidth="1"/>
    <col min="6659" max="6659" width="6.88671875" style="4" bestFit="1" customWidth="1"/>
    <col min="6660" max="6660" width="11.33203125" style="4" bestFit="1" customWidth="1"/>
    <col min="6661" max="6661" width="10.5546875" style="4" bestFit="1" customWidth="1"/>
    <col min="6662" max="6662" width="12.109375" style="4" customWidth="1"/>
    <col min="6663" max="6910" width="9.109375" style="4"/>
    <col min="6911" max="6911" width="2" style="4" customWidth="1"/>
    <col min="6912" max="6912" width="5.5546875" style="4" customWidth="1"/>
    <col min="6913" max="6913" width="43.5546875" style="4" bestFit="1" customWidth="1"/>
    <col min="6914" max="6914" width="9.109375" style="4" bestFit="1" customWidth="1"/>
    <col min="6915" max="6915" width="6.88671875" style="4" bestFit="1" customWidth="1"/>
    <col min="6916" max="6916" width="11.33203125" style="4" bestFit="1" customWidth="1"/>
    <col min="6917" max="6917" width="10.5546875" style="4" bestFit="1" customWidth="1"/>
    <col min="6918" max="6918" width="12.109375" style="4" customWidth="1"/>
    <col min="6919" max="7166" width="9.109375" style="4"/>
    <col min="7167" max="7167" width="2" style="4" customWidth="1"/>
    <col min="7168" max="7168" width="5.5546875" style="4" customWidth="1"/>
    <col min="7169" max="7169" width="43.5546875" style="4" bestFit="1" customWidth="1"/>
    <col min="7170" max="7170" width="9.109375" style="4" bestFit="1" customWidth="1"/>
    <col min="7171" max="7171" width="6.88671875" style="4" bestFit="1" customWidth="1"/>
    <col min="7172" max="7172" width="11.33203125" style="4" bestFit="1" customWidth="1"/>
    <col min="7173" max="7173" width="10.5546875" style="4" bestFit="1" customWidth="1"/>
    <col min="7174" max="7174" width="12.109375" style="4" customWidth="1"/>
    <col min="7175" max="7422" width="9.109375" style="4"/>
    <col min="7423" max="7423" width="2" style="4" customWidth="1"/>
    <col min="7424" max="7424" width="5.5546875" style="4" customWidth="1"/>
    <col min="7425" max="7425" width="43.5546875" style="4" bestFit="1" customWidth="1"/>
    <col min="7426" max="7426" width="9.109375" style="4" bestFit="1" customWidth="1"/>
    <col min="7427" max="7427" width="6.88671875" style="4" bestFit="1" customWidth="1"/>
    <col min="7428" max="7428" width="11.33203125" style="4" bestFit="1" customWidth="1"/>
    <col min="7429" max="7429" width="10.5546875" style="4" bestFit="1" customWidth="1"/>
    <col min="7430" max="7430" width="12.109375" style="4" customWidth="1"/>
    <col min="7431" max="7678" width="9.109375" style="4"/>
    <col min="7679" max="7679" width="2" style="4" customWidth="1"/>
    <col min="7680" max="7680" width="5.5546875" style="4" customWidth="1"/>
    <col min="7681" max="7681" width="43.5546875" style="4" bestFit="1" customWidth="1"/>
    <col min="7682" max="7682" width="9.109375" style="4" bestFit="1" customWidth="1"/>
    <col min="7683" max="7683" width="6.88671875" style="4" bestFit="1" customWidth="1"/>
    <col min="7684" max="7684" width="11.33203125" style="4" bestFit="1" customWidth="1"/>
    <col min="7685" max="7685" width="10.5546875" style="4" bestFit="1" customWidth="1"/>
    <col min="7686" max="7686" width="12.109375" style="4" customWidth="1"/>
    <col min="7687" max="7934" width="9.109375" style="4"/>
    <col min="7935" max="7935" width="2" style="4" customWidth="1"/>
    <col min="7936" max="7936" width="5.5546875" style="4" customWidth="1"/>
    <col min="7937" max="7937" width="43.5546875" style="4" bestFit="1" customWidth="1"/>
    <col min="7938" max="7938" width="9.109375" style="4" bestFit="1" customWidth="1"/>
    <col min="7939" max="7939" width="6.88671875" style="4" bestFit="1" customWidth="1"/>
    <col min="7940" max="7940" width="11.33203125" style="4" bestFit="1" customWidth="1"/>
    <col min="7941" max="7941" width="10.5546875" style="4" bestFit="1" customWidth="1"/>
    <col min="7942" max="7942" width="12.109375" style="4" customWidth="1"/>
    <col min="7943" max="8190" width="9.109375" style="4"/>
    <col min="8191" max="8191" width="2" style="4" customWidth="1"/>
    <col min="8192" max="8192" width="5.5546875" style="4" customWidth="1"/>
    <col min="8193" max="8193" width="43.5546875" style="4" bestFit="1" customWidth="1"/>
    <col min="8194" max="8194" width="9.109375" style="4" bestFit="1" customWidth="1"/>
    <col min="8195" max="8195" width="6.88671875" style="4" bestFit="1" customWidth="1"/>
    <col min="8196" max="8196" width="11.33203125" style="4" bestFit="1" customWidth="1"/>
    <col min="8197" max="8197" width="10.5546875" style="4" bestFit="1" customWidth="1"/>
    <col min="8198" max="8198" width="12.109375" style="4" customWidth="1"/>
    <col min="8199" max="8446" width="9.109375" style="4"/>
    <col min="8447" max="8447" width="2" style="4" customWidth="1"/>
    <col min="8448" max="8448" width="5.5546875" style="4" customWidth="1"/>
    <col min="8449" max="8449" width="43.5546875" style="4" bestFit="1" customWidth="1"/>
    <col min="8450" max="8450" width="9.109375" style="4" bestFit="1" customWidth="1"/>
    <col min="8451" max="8451" width="6.88671875" style="4" bestFit="1" customWidth="1"/>
    <col min="8452" max="8452" width="11.33203125" style="4" bestFit="1" customWidth="1"/>
    <col min="8453" max="8453" width="10.5546875" style="4" bestFit="1" customWidth="1"/>
    <col min="8454" max="8454" width="12.109375" style="4" customWidth="1"/>
    <col min="8455" max="8702" width="9.109375" style="4"/>
    <col min="8703" max="8703" width="2" style="4" customWidth="1"/>
    <col min="8704" max="8704" width="5.5546875" style="4" customWidth="1"/>
    <col min="8705" max="8705" width="43.5546875" style="4" bestFit="1" customWidth="1"/>
    <col min="8706" max="8706" width="9.109375" style="4" bestFit="1" customWidth="1"/>
    <col min="8707" max="8707" width="6.88671875" style="4" bestFit="1" customWidth="1"/>
    <col min="8708" max="8708" width="11.33203125" style="4" bestFit="1" customWidth="1"/>
    <col min="8709" max="8709" width="10.5546875" style="4" bestFit="1" customWidth="1"/>
    <col min="8710" max="8710" width="12.109375" style="4" customWidth="1"/>
    <col min="8711" max="8958" width="9.109375" style="4"/>
    <col min="8959" max="8959" width="2" style="4" customWidth="1"/>
    <col min="8960" max="8960" width="5.5546875" style="4" customWidth="1"/>
    <col min="8961" max="8961" width="43.5546875" style="4" bestFit="1" customWidth="1"/>
    <col min="8962" max="8962" width="9.109375" style="4" bestFit="1" customWidth="1"/>
    <col min="8963" max="8963" width="6.88671875" style="4" bestFit="1" customWidth="1"/>
    <col min="8964" max="8964" width="11.33203125" style="4" bestFit="1" customWidth="1"/>
    <col min="8965" max="8965" width="10.5546875" style="4" bestFit="1" customWidth="1"/>
    <col min="8966" max="8966" width="12.109375" style="4" customWidth="1"/>
    <col min="8967" max="9214" width="9.109375" style="4"/>
    <col min="9215" max="9215" width="2" style="4" customWidth="1"/>
    <col min="9216" max="9216" width="5.5546875" style="4" customWidth="1"/>
    <col min="9217" max="9217" width="43.5546875" style="4" bestFit="1" customWidth="1"/>
    <col min="9218" max="9218" width="9.109375" style="4" bestFit="1" customWidth="1"/>
    <col min="9219" max="9219" width="6.88671875" style="4" bestFit="1" customWidth="1"/>
    <col min="9220" max="9220" width="11.33203125" style="4" bestFit="1" customWidth="1"/>
    <col min="9221" max="9221" width="10.5546875" style="4" bestFit="1" customWidth="1"/>
    <col min="9222" max="9222" width="12.109375" style="4" customWidth="1"/>
    <col min="9223" max="9470" width="9.109375" style="4"/>
    <col min="9471" max="9471" width="2" style="4" customWidth="1"/>
    <col min="9472" max="9472" width="5.5546875" style="4" customWidth="1"/>
    <col min="9473" max="9473" width="43.5546875" style="4" bestFit="1" customWidth="1"/>
    <col min="9474" max="9474" width="9.109375" style="4" bestFit="1" customWidth="1"/>
    <col min="9475" max="9475" width="6.88671875" style="4" bestFit="1" customWidth="1"/>
    <col min="9476" max="9476" width="11.33203125" style="4" bestFit="1" customWidth="1"/>
    <col min="9477" max="9477" width="10.5546875" style="4" bestFit="1" customWidth="1"/>
    <col min="9478" max="9478" width="12.109375" style="4" customWidth="1"/>
    <col min="9479" max="9726" width="9.109375" style="4"/>
    <col min="9727" max="9727" width="2" style="4" customWidth="1"/>
    <col min="9728" max="9728" width="5.5546875" style="4" customWidth="1"/>
    <col min="9729" max="9729" width="43.5546875" style="4" bestFit="1" customWidth="1"/>
    <col min="9730" max="9730" width="9.109375" style="4" bestFit="1" customWidth="1"/>
    <col min="9731" max="9731" width="6.88671875" style="4" bestFit="1" customWidth="1"/>
    <col min="9732" max="9732" width="11.33203125" style="4" bestFit="1" customWidth="1"/>
    <col min="9733" max="9733" width="10.5546875" style="4" bestFit="1" customWidth="1"/>
    <col min="9734" max="9734" width="12.109375" style="4" customWidth="1"/>
    <col min="9735" max="9982" width="9.109375" style="4"/>
    <col min="9983" max="9983" width="2" style="4" customWidth="1"/>
    <col min="9984" max="9984" width="5.5546875" style="4" customWidth="1"/>
    <col min="9985" max="9985" width="43.5546875" style="4" bestFit="1" customWidth="1"/>
    <col min="9986" max="9986" width="9.109375" style="4" bestFit="1" customWidth="1"/>
    <col min="9987" max="9987" width="6.88671875" style="4" bestFit="1" customWidth="1"/>
    <col min="9988" max="9988" width="11.33203125" style="4" bestFit="1" customWidth="1"/>
    <col min="9989" max="9989" width="10.5546875" style="4" bestFit="1" customWidth="1"/>
    <col min="9990" max="9990" width="12.109375" style="4" customWidth="1"/>
    <col min="9991" max="10238" width="9.109375" style="4"/>
    <col min="10239" max="10239" width="2" style="4" customWidth="1"/>
    <col min="10240" max="10240" width="5.5546875" style="4" customWidth="1"/>
    <col min="10241" max="10241" width="43.5546875" style="4" bestFit="1" customWidth="1"/>
    <col min="10242" max="10242" width="9.109375" style="4" bestFit="1" customWidth="1"/>
    <col min="10243" max="10243" width="6.88671875" style="4" bestFit="1" customWidth="1"/>
    <col min="10244" max="10244" width="11.33203125" style="4" bestFit="1" customWidth="1"/>
    <col min="10245" max="10245" width="10.5546875" style="4" bestFit="1" customWidth="1"/>
    <col min="10246" max="10246" width="12.109375" style="4" customWidth="1"/>
    <col min="10247" max="10494" width="9.109375" style="4"/>
    <col min="10495" max="10495" width="2" style="4" customWidth="1"/>
    <col min="10496" max="10496" width="5.5546875" style="4" customWidth="1"/>
    <col min="10497" max="10497" width="43.5546875" style="4" bestFit="1" customWidth="1"/>
    <col min="10498" max="10498" width="9.109375" style="4" bestFit="1" customWidth="1"/>
    <col min="10499" max="10499" width="6.88671875" style="4" bestFit="1" customWidth="1"/>
    <col min="10500" max="10500" width="11.33203125" style="4" bestFit="1" customWidth="1"/>
    <col min="10501" max="10501" width="10.5546875" style="4" bestFit="1" customWidth="1"/>
    <col min="10502" max="10502" width="12.109375" style="4" customWidth="1"/>
    <col min="10503" max="10750" width="9.109375" style="4"/>
    <col min="10751" max="10751" width="2" style="4" customWidth="1"/>
    <col min="10752" max="10752" width="5.5546875" style="4" customWidth="1"/>
    <col min="10753" max="10753" width="43.5546875" style="4" bestFit="1" customWidth="1"/>
    <col min="10754" max="10754" width="9.109375" style="4" bestFit="1" customWidth="1"/>
    <col min="10755" max="10755" width="6.88671875" style="4" bestFit="1" customWidth="1"/>
    <col min="10756" max="10756" width="11.33203125" style="4" bestFit="1" customWidth="1"/>
    <col min="10757" max="10757" width="10.5546875" style="4" bestFit="1" customWidth="1"/>
    <col min="10758" max="10758" width="12.109375" style="4" customWidth="1"/>
    <col min="10759" max="11006" width="9.109375" style="4"/>
    <col min="11007" max="11007" width="2" style="4" customWidth="1"/>
    <col min="11008" max="11008" width="5.5546875" style="4" customWidth="1"/>
    <col min="11009" max="11009" width="43.5546875" style="4" bestFit="1" customWidth="1"/>
    <col min="11010" max="11010" width="9.109375" style="4" bestFit="1" customWidth="1"/>
    <col min="11011" max="11011" width="6.88671875" style="4" bestFit="1" customWidth="1"/>
    <col min="11012" max="11012" width="11.33203125" style="4" bestFit="1" customWidth="1"/>
    <col min="11013" max="11013" width="10.5546875" style="4" bestFit="1" customWidth="1"/>
    <col min="11014" max="11014" width="12.109375" style="4" customWidth="1"/>
    <col min="11015" max="11262" width="9.109375" style="4"/>
    <col min="11263" max="11263" width="2" style="4" customWidth="1"/>
    <col min="11264" max="11264" width="5.5546875" style="4" customWidth="1"/>
    <col min="11265" max="11265" width="43.5546875" style="4" bestFit="1" customWidth="1"/>
    <col min="11266" max="11266" width="9.109375" style="4" bestFit="1" customWidth="1"/>
    <col min="11267" max="11267" width="6.88671875" style="4" bestFit="1" customWidth="1"/>
    <col min="11268" max="11268" width="11.33203125" style="4" bestFit="1" customWidth="1"/>
    <col min="11269" max="11269" width="10.5546875" style="4" bestFit="1" customWidth="1"/>
    <col min="11270" max="11270" width="12.109375" style="4" customWidth="1"/>
    <col min="11271" max="11518" width="9.109375" style="4"/>
    <col min="11519" max="11519" width="2" style="4" customWidth="1"/>
    <col min="11520" max="11520" width="5.5546875" style="4" customWidth="1"/>
    <col min="11521" max="11521" width="43.5546875" style="4" bestFit="1" customWidth="1"/>
    <col min="11522" max="11522" width="9.109375" style="4" bestFit="1" customWidth="1"/>
    <col min="11523" max="11523" width="6.88671875" style="4" bestFit="1" customWidth="1"/>
    <col min="11524" max="11524" width="11.33203125" style="4" bestFit="1" customWidth="1"/>
    <col min="11525" max="11525" width="10.5546875" style="4" bestFit="1" customWidth="1"/>
    <col min="11526" max="11526" width="12.109375" style="4" customWidth="1"/>
    <col min="11527" max="11774" width="9.109375" style="4"/>
    <col min="11775" max="11775" width="2" style="4" customWidth="1"/>
    <col min="11776" max="11776" width="5.5546875" style="4" customWidth="1"/>
    <col min="11777" max="11777" width="43.5546875" style="4" bestFit="1" customWidth="1"/>
    <col min="11778" max="11778" width="9.109375" style="4" bestFit="1" customWidth="1"/>
    <col min="11779" max="11779" width="6.88671875" style="4" bestFit="1" customWidth="1"/>
    <col min="11780" max="11780" width="11.33203125" style="4" bestFit="1" customWidth="1"/>
    <col min="11781" max="11781" width="10.5546875" style="4" bestFit="1" customWidth="1"/>
    <col min="11782" max="11782" width="12.109375" style="4" customWidth="1"/>
    <col min="11783" max="12030" width="9.109375" style="4"/>
    <col min="12031" max="12031" width="2" style="4" customWidth="1"/>
    <col min="12032" max="12032" width="5.5546875" style="4" customWidth="1"/>
    <col min="12033" max="12033" width="43.5546875" style="4" bestFit="1" customWidth="1"/>
    <col min="12034" max="12034" width="9.109375" style="4" bestFit="1" customWidth="1"/>
    <col min="12035" max="12035" width="6.88671875" style="4" bestFit="1" customWidth="1"/>
    <col min="12036" max="12036" width="11.33203125" style="4" bestFit="1" customWidth="1"/>
    <col min="12037" max="12037" width="10.5546875" style="4" bestFit="1" customWidth="1"/>
    <col min="12038" max="12038" width="12.109375" style="4" customWidth="1"/>
    <col min="12039" max="12286" width="9.109375" style="4"/>
    <col min="12287" max="12287" width="2" style="4" customWidth="1"/>
    <col min="12288" max="12288" width="5.5546875" style="4" customWidth="1"/>
    <col min="12289" max="12289" width="43.5546875" style="4" bestFit="1" customWidth="1"/>
    <col min="12290" max="12290" width="9.109375" style="4" bestFit="1" customWidth="1"/>
    <col min="12291" max="12291" width="6.88671875" style="4" bestFit="1" customWidth="1"/>
    <col min="12292" max="12292" width="11.33203125" style="4" bestFit="1" customWidth="1"/>
    <col min="12293" max="12293" width="10.5546875" style="4" bestFit="1" customWidth="1"/>
    <col min="12294" max="12294" width="12.109375" style="4" customWidth="1"/>
    <col min="12295" max="12542" width="9.109375" style="4"/>
    <col min="12543" max="12543" width="2" style="4" customWidth="1"/>
    <col min="12544" max="12544" width="5.5546875" style="4" customWidth="1"/>
    <col min="12545" max="12545" width="43.5546875" style="4" bestFit="1" customWidth="1"/>
    <col min="12546" max="12546" width="9.109375" style="4" bestFit="1" customWidth="1"/>
    <col min="12547" max="12547" width="6.88671875" style="4" bestFit="1" customWidth="1"/>
    <col min="12548" max="12548" width="11.33203125" style="4" bestFit="1" customWidth="1"/>
    <col min="12549" max="12549" width="10.5546875" style="4" bestFit="1" customWidth="1"/>
    <col min="12550" max="12550" width="12.109375" style="4" customWidth="1"/>
    <col min="12551" max="12798" width="9.109375" style="4"/>
    <col min="12799" max="12799" width="2" style="4" customWidth="1"/>
    <col min="12800" max="12800" width="5.5546875" style="4" customWidth="1"/>
    <col min="12801" max="12801" width="43.5546875" style="4" bestFit="1" customWidth="1"/>
    <col min="12802" max="12802" width="9.109375" style="4" bestFit="1" customWidth="1"/>
    <col min="12803" max="12803" width="6.88671875" style="4" bestFit="1" customWidth="1"/>
    <col min="12804" max="12804" width="11.33203125" style="4" bestFit="1" customWidth="1"/>
    <col min="12805" max="12805" width="10.5546875" style="4" bestFit="1" customWidth="1"/>
    <col min="12806" max="12806" width="12.109375" style="4" customWidth="1"/>
    <col min="12807" max="13054" width="9.109375" style="4"/>
    <col min="13055" max="13055" width="2" style="4" customWidth="1"/>
    <col min="13056" max="13056" width="5.5546875" style="4" customWidth="1"/>
    <col min="13057" max="13057" width="43.5546875" style="4" bestFit="1" customWidth="1"/>
    <col min="13058" max="13058" width="9.109375" style="4" bestFit="1" customWidth="1"/>
    <col min="13059" max="13059" width="6.88671875" style="4" bestFit="1" customWidth="1"/>
    <col min="13060" max="13060" width="11.33203125" style="4" bestFit="1" customWidth="1"/>
    <col min="13061" max="13061" width="10.5546875" style="4" bestFit="1" customWidth="1"/>
    <col min="13062" max="13062" width="12.109375" style="4" customWidth="1"/>
    <col min="13063" max="13310" width="9.109375" style="4"/>
    <col min="13311" max="13311" width="2" style="4" customWidth="1"/>
    <col min="13312" max="13312" width="5.5546875" style="4" customWidth="1"/>
    <col min="13313" max="13313" width="43.5546875" style="4" bestFit="1" customWidth="1"/>
    <col min="13314" max="13314" width="9.109375" style="4" bestFit="1" customWidth="1"/>
    <col min="13315" max="13315" width="6.88671875" style="4" bestFit="1" customWidth="1"/>
    <col min="13316" max="13316" width="11.33203125" style="4" bestFit="1" customWidth="1"/>
    <col min="13317" max="13317" width="10.5546875" style="4" bestFit="1" customWidth="1"/>
    <col min="13318" max="13318" width="12.109375" style="4" customWidth="1"/>
    <col min="13319" max="13566" width="9.109375" style="4"/>
    <col min="13567" max="13567" width="2" style="4" customWidth="1"/>
    <col min="13568" max="13568" width="5.5546875" style="4" customWidth="1"/>
    <col min="13569" max="13569" width="43.5546875" style="4" bestFit="1" customWidth="1"/>
    <col min="13570" max="13570" width="9.109375" style="4" bestFit="1" customWidth="1"/>
    <col min="13571" max="13571" width="6.88671875" style="4" bestFit="1" customWidth="1"/>
    <col min="13572" max="13572" width="11.33203125" style="4" bestFit="1" customWidth="1"/>
    <col min="13573" max="13573" width="10.5546875" style="4" bestFit="1" customWidth="1"/>
    <col min="13574" max="13574" width="12.109375" style="4" customWidth="1"/>
    <col min="13575" max="13822" width="9.109375" style="4"/>
    <col min="13823" max="13823" width="2" style="4" customWidth="1"/>
    <col min="13824" max="13824" width="5.5546875" style="4" customWidth="1"/>
    <col min="13825" max="13825" width="43.5546875" style="4" bestFit="1" customWidth="1"/>
    <col min="13826" max="13826" width="9.109375" style="4" bestFit="1" customWidth="1"/>
    <col min="13827" max="13827" width="6.88671875" style="4" bestFit="1" customWidth="1"/>
    <col min="13828" max="13828" width="11.33203125" style="4" bestFit="1" customWidth="1"/>
    <col min="13829" max="13829" width="10.5546875" style="4" bestFit="1" customWidth="1"/>
    <col min="13830" max="13830" width="12.109375" style="4" customWidth="1"/>
    <col min="13831" max="14078" width="9.109375" style="4"/>
    <col min="14079" max="14079" width="2" style="4" customWidth="1"/>
    <col min="14080" max="14080" width="5.5546875" style="4" customWidth="1"/>
    <col min="14081" max="14081" width="43.5546875" style="4" bestFit="1" customWidth="1"/>
    <col min="14082" max="14082" width="9.109375" style="4" bestFit="1" customWidth="1"/>
    <col min="14083" max="14083" width="6.88671875" style="4" bestFit="1" customWidth="1"/>
    <col min="14084" max="14084" width="11.33203125" style="4" bestFit="1" customWidth="1"/>
    <col min="14085" max="14085" width="10.5546875" style="4" bestFit="1" customWidth="1"/>
    <col min="14086" max="14086" width="12.109375" style="4" customWidth="1"/>
    <col min="14087" max="14334" width="9.109375" style="4"/>
    <col min="14335" max="14335" width="2" style="4" customWidth="1"/>
    <col min="14336" max="14336" width="5.5546875" style="4" customWidth="1"/>
    <col min="14337" max="14337" width="43.5546875" style="4" bestFit="1" customWidth="1"/>
    <col min="14338" max="14338" width="9.109375" style="4" bestFit="1" customWidth="1"/>
    <col min="14339" max="14339" width="6.88671875" style="4" bestFit="1" customWidth="1"/>
    <col min="14340" max="14340" width="11.33203125" style="4" bestFit="1" customWidth="1"/>
    <col min="14341" max="14341" width="10.5546875" style="4" bestFit="1" customWidth="1"/>
    <col min="14342" max="14342" width="12.109375" style="4" customWidth="1"/>
    <col min="14343" max="14590" width="9.109375" style="4"/>
    <col min="14591" max="14591" width="2" style="4" customWidth="1"/>
    <col min="14592" max="14592" width="5.5546875" style="4" customWidth="1"/>
    <col min="14593" max="14593" width="43.5546875" style="4" bestFit="1" customWidth="1"/>
    <col min="14594" max="14594" width="9.109375" style="4" bestFit="1" customWidth="1"/>
    <col min="14595" max="14595" width="6.88671875" style="4" bestFit="1" customWidth="1"/>
    <col min="14596" max="14596" width="11.33203125" style="4" bestFit="1" customWidth="1"/>
    <col min="14597" max="14597" width="10.5546875" style="4" bestFit="1" customWidth="1"/>
    <col min="14598" max="14598" width="12.109375" style="4" customWidth="1"/>
    <col min="14599" max="14846" width="9.109375" style="4"/>
    <col min="14847" max="14847" width="2" style="4" customWidth="1"/>
    <col min="14848" max="14848" width="5.5546875" style="4" customWidth="1"/>
    <col min="14849" max="14849" width="43.5546875" style="4" bestFit="1" customWidth="1"/>
    <col min="14850" max="14850" width="9.109375" style="4" bestFit="1" customWidth="1"/>
    <col min="14851" max="14851" width="6.88671875" style="4" bestFit="1" customWidth="1"/>
    <col min="14852" max="14852" width="11.33203125" style="4" bestFit="1" customWidth="1"/>
    <col min="14853" max="14853" width="10.5546875" style="4" bestFit="1" customWidth="1"/>
    <col min="14854" max="14854" width="12.109375" style="4" customWidth="1"/>
    <col min="14855" max="15102" width="9.109375" style="4"/>
    <col min="15103" max="15103" width="2" style="4" customWidth="1"/>
    <col min="15104" max="15104" width="5.5546875" style="4" customWidth="1"/>
    <col min="15105" max="15105" width="43.5546875" style="4" bestFit="1" customWidth="1"/>
    <col min="15106" max="15106" width="9.109375" style="4" bestFit="1" customWidth="1"/>
    <col min="15107" max="15107" width="6.88671875" style="4" bestFit="1" customWidth="1"/>
    <col min="15108" max="15108" width="11.33203125" style="4" bestFit="1" customWidth="1"/>
    <col min="15109" max="15109" width="10.5546875" style="4" bestFit="1" customWidth="1"/>
    <col min="15110" max="15110" width="12.109375" style="4" customWidth="1"/>
    <col min="15111" max="15358" width="9.109375" style="4"/>
    <col min="15359" max="15359" width="2" style="4" customWidth="1"/>
    <col min="15360" max="15360" width="5.5546875" style="4" customWidth="1"/>
    <col min="15361" max="15361" width="43.5546875" style="4" bestFit="1" customWidth="1"/>
    <col min="15362" max="15362" width="9.109375" style="4" bestFit="1" customWidth="1"/>
    <col min="15363" max="15363" width="6.88671875" style="4" bestFit="1" customWidth="1"/>
    <col min="15364" max="15364" width="11.33203125" style="4" bestFit="1" customWidth="1"/>
    <col min="15365" max="15365" width="10.5546875" style="4" bestFit="1" customWidth="1"/>
    <col min="15366" max="15366" width="12.109375" style="4" customWidth="1"/>
    <col min="15367" max="15614" width="9.109375" style="4"/>
    <col min="15615" max="15615" width="2" style="4" customWidth="1"/>
    <col min="15616" max="15616" width="5.5546875" style="4" customWidth="1"/>
    <col min="15617" max="15617" width="43.5546875" style="4" bestFit="1" customWidth="1"/>
    <col min="15618" max="15618" width="9.109375" style="4" bestFit="1" customWidth="1"/>
    <col min="15619" max="15619" width="6.88671875" style="4" bestFit="1" customWidth="1"/>
    <col min="15620" max="15620" width="11.33203125" style="4" bestFit="1" customWidth="1"/>
    <col min="15621" max="15621" width="10.5546875" style="4" bestFit="1" customWidth="1"/>
    <col min="15622" max="15622" width="12.109375" style="4" customWidth="1"/>
    <col min="15623" max="15870" width="9.109375" style="4"/>
    <col min="15871" max="15871" width="2" style="4" customWidth="1"/>
    <col min="15872" max="15872" width="5.5546875" style="4" customWidth="1"/>
    <col min="15873" max="15873" width="43.5546875" style="4" bestFit="1" customWidth="1"/>
    <col min="15874" max="15874" width="9.109375" style="4" bestFit="1" customWidth="1"/>
    <col min="15875" max="15875" width="6.88671875" style="4" bestFit="1" customWidth="1"/>
    <col min="15876" max="15876" width="11.33203125" style="4" bestFit="1" customWidth="1"/>
    <col min="15877" max="15877" width="10.5546875" style="4" bestFit="1" customWidth="1"/>
    <col min="15878" max="15878" width="12.109375" style="4" customWidth="1"/>
    <col min="15879" max="16126" width="9.109375" style="4"/>
    <col min="16127" max="16127" width="2" style="4" customWidth="1"/>
    <col min="16128" max="16128" width="5.5546875" style="4" customWidth="1"/>
    <col min="16129" max="16129" width="43.5546875" style="4" bestFit="1" customWidth="1"/>
    <col min="16130" max="16130" width="9.109375" style="4" bestFit="1" customWidth="1"/>
    <col min="16131" max="16131" width="6.88671875" style="4" bestFit="1" customWidth="1"/>
    <col min="16132" max="16132" width="11.33203125" style="4" bestFit="1" customWidth="1"/>
    <col min="16133" max="16133" width="10.5546875" style="4" bestFit="1" customWidth="1"/>
    <col min="16134" max="16134" width="12.109375" style="4" customWidth="1"/>
    <col min="16135" max="16384" width="9.109375" style="4"/>
  </cols>
  <sheetData>
    <row r="1" spans="1:9" s="6" customFormat="1" ht="21.9" customHeight="1" x14ac:dyDescent="0.25">
      <c r="A1" s="499" t="s">
        <v>431</v>
      </c>
      <c r="B1" s="499"/>
      <c r="C1" s="499"/>
      <c r="D1" s="499"/>
      <c r="E1" s="499"/>
      <c r="F1" s="499"/>
      <c r="G1" s="500"/>
      <c r="H1" s="499"/>
    </row>
    <row r="2" spans="1:9" ht="5.0999999999999996" customHeight="1" x14ac:dyDescent="0.25">
      <c r="A2" s="502"/>
      <c r="B2" s="502"/>
      <c r="C2" s="502"/>
      <c r="D2" s="502"/>
      <c r="E2" s="502"/>
      <c r="F2" s="502"/>
      <c r="G2" s="503"/>
      <c r="H2" s="502"/>
    </row>
    <row r="3" spans="1:9" s="22" customFormat="1" ht="14.1" customHeight="1" x14ac:dyDescent="0.25">
      <c r="A3" s="505" t="s">
        <v>47</v>
      </c>
      <c r="B3" s="505"/>
      <c r="C3" s="505"/>
      <c r="D3" s="102" t="s">
        <v>418</v>
      </c>
      <c r="E3" s="102" t="s">
        <v>293</v>
      </c>
      <c r="F3" s="246" t="s">
        <v>10</v>
      </c>
      <c r="G3" s="250" t="s">
        <v>484</v>
      </c>
      <c r="H3" s="102" t="s">
        <v>1</v>
      </c>
    </row>
    <row r="4" spans="1:9" ht="5.0999999999999996" customHeight="1" x14ac:dyDescent="0.25">
      <c r="A4" s="502"/>
      <c r="B4" s="502"/>
      <c r="C4" s="502"/>
      <c r="D4" s="502"/>
      <c r="E4" s="502"/>
      <c r="F4" s="502"/>
      <c r="G4" s="503"/>
      <c r="H4" s="502"/>
    </row>
    <row r="5" spans="1:9" ht="14.1" customHeight="1" x14ac:dyDescent="0.25">
      <c r="A5" s="114" t="s">
        <v>31</v>
      </c>
      <c r="B5" s="506" t="s">
        <v>19</v>
      </c>
      <c r="C5" s="506"/>
      <c r="D5" s="506"/>
      <c r="E5" s="506"/>
      <c r="F5" s="506"/>
      <c r="G5" s="507"/>
      <c r="H5" s="506"/>
    </row>
    <row r="6" spans="1:9" ht="14.1" customHeight="1" x14ac:dyDescent="0.25">
      <c r="A6" s="115"/>
      <c r="B6" s="116" t="s">
        <v>202</v>
      </c>
      <c r="C6" s="117" t="str">
        <f>'(2)Ins.'!C7</f>
        <v>Monitor</v>
      </c>
      <c r="D6" s="355">
        <f>'(4)Enc.Soc.'!$C$51+1</f>
        <v>1.8088269346159342</v>
      </c>
      <c r="E6" s="118">
        <f>'(2)Ins.'!G7</f>
        <v>1900</v>
      </c>
      <c r="F6" s="356">
        <f>'(2)Ins.'!E7</f>
        <v>6.84</v>
      </c>
      <c r="G6" s="357">
        <f>H6-(E6*F6)</f>
        <v>10511.51484226868</v>
      </c>
      <c r="H6" s="359">
        <f>D6*E6*F6</f>
        <v>23507.51484226868</v>
      </c>
    </row>
    <row r="7" spans="1:9" s="5" customFormat="1" ht="14.1" customHeight="1" x14ac:dyDescent="0.25">
      <c r="A7" s="501" t="s">
        <v>292</v>
      </c>
      <c r="B7" s="501"/>
      <c r="C7" s="501"/>
      <c r="D7" s="501"/>
      <c r="E7" s="501"/>
      <c r="F7" s="501"/>
      <c r="G7" s="358">
        <f>SUM(G6:G6)</f>
        <v>10511.51484226868</v>
      </c>
      <c r="H7" s="360">
        <f>SUM(H6:H6)</f>
        <v>23507.51484226868</v>
      </c>
      <c r="I7" s="75"/>
    </row>
    <row r="8" spans="1:9" ht="5.0999999999999996" customHeight="1" x14ac:dyDescent="0.25">
      <c r="A8" s="502"/>
      <c r="B8" s="502"/>
      <c r="C8" s="502"/>
      <c r="D8" s="502"/>
      <c r="E8" s="502"/>
      <c r="F8" s="502"/>
      <c r="G8" s="503"/>
      <c r="H8" s="502"/>
    </row>
    <row r="9" spans="1:9" ht="14.1" customHeight="1" x14ac:dyDescent="0.25">
      <c r="A9" s="114" t="s">
        <v>32</v>
      </c>
      <c r="B9" s="506" t="s">
        <v>20</v>
      </c>
      <c r="C9" s="506"/>
      <c r="D9" s="506"/>
      <c r="E9" s="506"/>
      <c r="F9" s="506"/>
      <c r="G9" s="507"/>
      <c r="H9" s="506"/>
    </row>
    <row r="10" spans="1:9" ht="14.1" customHeight="1" x14ac:dyDescent="0.25">
      <c r="A10" s="115"/>
      <c r="B10" s="116" t="s">
        <v>202</v>
      </c>
      <c r="C10" s="117" t="str">
        <f>'(2)Ins.'!C10</f>
        <v>Gerente</v>
      </c>
      <c r="D10" s="355">
        <f>'(4)Enc.Soc.'!$C$51+1</f>
        <v>1.8088269346159342</v>
      </c>
      <c r="E10" s="118">
        <f>'(2)Ins.'!G10</f>
        <v>3000</v>
      </c>
      <c r="F10" s="119">
        <f>'(2)Ins.'!E10</f>
        <v>1</v>
      </c>
      <c r="G10" s="361">
        <f>H10-(E10*F10)</f>
        <v>2426.4808038478031</v>
      </c>
      <c r="H10" s="363">
        <f>D10*E10*F10</f>
        <v>5426.4808038478031</v>
      </c>
    </row>
    <row r="11" spans="1:9" s="5" customFormat="1" ht="14.1" customHeight="1" x14ac:dyDescent="0.25">
      <c r="A11" s="501" t="s">
        <v>292</v>
      </c>
      <c r="B11" s="501"/>
      <c r="C11" s="501"/>
      <c r="D11" s="501"/>
      <c r="E11" s="501"/>
      <c r="F11" s="501"/>
      <c r="G11" s="362">
        <f>SUM(G10:G10)</f>
        <v>2426.4808038478031</v>
      </c>
      <c r="H11" s="364">
        <f>SUM(H10:H10)</f>
        <v>5426.4808038478031</v>
      </c>
      <c r="I11" s="75"/>
    </row>
    <row r="12" spans="1:9" ht="5.0999999999999996" customHeight="1" x14ac:dyDescent="0.25">
      <c r="A12" s="502"/>
      <c r="B12" s="502"/>
      <c r="C12" s="502"/>
      <c r="D12" s="502"/>
      <c r="E12" s="502"/>
      <c r="F12" s="502"/>
      <c r="G12" s="503"/>
      <c r="H12" s="502"/>
    </row>
    <row r="13" spans="1:9" s="5" customFormat="1" ht="14.1" customHeight="1" x14ac:dyDescent="0.25">
      <c r="A13" s="504" t="s">
        <v>513</v>
      </c>
      <c r="B13" s="504"/>
      <c r="C13" s="504"/>
      <c r="D13" s="504"/>
      <c r="E13" s="504"/>
      <c r="F13" s="504"/>
      <c r="G13" s="365">
        <f>G7+G11</f>
        <v>12937.995646116484</v>
      </c>
      <c r="H13" s="365">
        <f>H7+H11</f>
        <v>28933.995646116484</v>
      </c>
      <c r="I13" s="75"/>
    </row>
    <row r="14" spans="1:9" ht="14.1" customHeight="1" x14ac:dyDescent="0.25">
      <c r="H14" s="18"/>
    </row>
  </sheetData>
  <sheetProtection selectLockedCells="1"/>
  <mergeCells count="11">
    <mergeCell ref="A1:H1"/>
    <mergeCell ref="A7:F7"/>
    <mergeCell ref="A11:F11"/>
    <mergeCell ref="A2:H2"/>
    <mergeCell ref="A13:F13"/>
    <mergeCell ref="A3:C3"/>
    <mergeCell ref="B5:H5"/>
    <mergeCell ref="A4:H4"/>
    <mergeCell ref="A8:H8"/>
    <mergeCell ref="A12:H12"/>
    <mergeCell ref="B9:H9"/>
  </mergeCells>
  <printOptions horizontalCentered="1"/>
  <pageMargins left="0.25" right="0.25" top="0.75" bottom="0.75" header="0.3" footer="0.3"/>
  <pageSetup paperSize="9" scale="76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1:XEY38"/>
  <sheetViews>
    <sheetView view="pageLayout" topLeftCell="B10" zoomScaleNormal="100" zoomScaleSheetLayoutView="55" workbookViewId="0">
      <selection activeCell="G33" sqref="G26:G33"/>
    </sheetView>
  </sheetViews>
  <sheetFormatPr defaultRowHeight="14.1" customHeight="1" x14ac:dyDescent="0.25"/>
  <cols>
    <col min="1" max="1" width="3.33203125" style="19" customWidth="1"/>
    <col min="2" max="2" width="3.33203125" style="23" customWidth="1"/>
    <col min="3" max="3" width="62.33203125" style="19" customWidth="1"/>
    <col min="4" max="4" width="13.6640625" style="23" bestFit="1" customWidth="1"/>
    <col min="5" max="5" width="13.6640625" style="24" customWidth="1"/>
    <col min="6" max="6" width="17.33203125" style="23" bestFit="1" customWidth="1"/>
    <col min="7" max="7" width="12.88671875" style="19" customWidth="1"/>
    <col min="8" max="8" width="11.33203125" style="4" bestFit="1" customWidth="1"/>
    <col min="9" max="252" width="9.109375" style="4"/>
    <col min="253" max="253" width="2" style="4" customWidth="1"/>
    <col min="254" max="254" width="5.5546875" style="4" customWidth="1"/>
    <col min="255" max="255" width="43.5546875" style="4" bestFit="1" customWidth="1"/>
    <col min="256" max="256" width="9.109375" style="4" bestFit="1" customWidth="1"/>
    <col min="257" max="257" width="6.88671875" style="4" bestFit="1" customWidth="1"/>
    <col min="258" max="258" width="11.33203125" style="4" bestFit="1" customWidth="1"/>
    <col min="259" max="259" width="10.5546875" style="4" bestFit="1" customWidth="1"/>
    <col min="260" max="260" width="12.109375" style="4" customWidth="1"/>
    <col min="261" max="508" width="9.109375" style="4"/>
    <col min="509" max="509" width="2" style="4" customWidth="1"/>
    <col min="510" max="510" width="5.5546875" style="4" customWidth="1"/>
    <col min="511" max="511" width="43.5546875" style="4" bestFit="1" customWidth="1"/>
    <col min="512" max="512" width="9.109375" style="4" bestFit="1" customWidth="1"/>
    <col min="513" max="513" width="6.88671875" style="4" bestFit="1" customWidth="1"/>
    <col min="514" max="514" width="11.33203125" style="4" bestFit="1" customWidth="1"/>
    <col min="515" max="515" width="10.5546875" style="4" bestFit="1" customWidth="1"/>
    <col min="516" max="516" width="12.109375" style="4" customWidth="1"/>
    <col min="517" max="764" width="9.109375" style="4"/>
    <col min="765" max="765" width="2" style="4" customWidth="1"/>
    <col min="766" max="766" width="5.5546875" style="4" customWidth="1"/>
    <col min="767" max="767" width="43.5546875" style="4" bestFit="1" customWidth="1"/>
    <col min="768" max="768" width="9.109375" style="4" bestFit="1" customWidth="1"/>
    <col min="769" max="769" width="6.88671875" style="4" bestFit="1" customWidth="1"/>
    <col min="770" max="770" width="11.33203125" style="4" bestFit="1" customWidth="1"/>
    <col min="771" max="771" width="10.5546875" style="4" bestFit="1" customWidth="1"/>
    <col min="772" max="772" width="12.109375" style="4" customWidth="1"/>
    <col min="773" max="1020" width="9.109375" style="4"/>
    <col min="1021" max="1021" width="2" style="4" customWidth="1"/>
    <col min="1022" max="1022" width="5.5546875" style="4" customWidth="1"/>
    <col min="1023" max="1023" width="43.5546875" style="4" bestFit="1" customWidth="1"/>
    <col min="1024" max="1024" width="9.109375" style="4" bestFit="1" customWidth="1"/>
    <col min="1025" max="1025" width="6.88671875" style="4" bestFit="1" customWidth="1"/>
    <col min="1026" max="1026" width="11.33203125" style="4" bestFit="1" customWidth="1"/>
    <col min="1027" max="1027" width="10.5546875" style="4" bestFit="1" customWidth="1"/>
    <col min="1028" max="1028" width="12.109375" style="4" customWidth="1"/>
    <col min="1029" max="1276" width="9.109375" style="4"/>
    <col min="1277" max="1277" width="2" style="4" customWidth="1"/>
    <col min="1278" max="1278" width="5.5546875" style="4" customWidth="1"/>
    <col min="1279" max="1279" width="43.5546875" style="4" bestFit="1" customWidth="1"/>
    <col min="1280" max="1280" width="9.109375" style="4" bestFit="1" customWidth="1"/>
    <col min="1281" max="1281" width="6.88671875" style="4" bestFit="1" customWidth="1"/>
    <col min="1282" max="1282" width="11.33203125" style="4" bestFit="1" customWidth="1"/>
    <col min="1283" max="1283" width="10.5546875" style="4" bestFit="1" customWidth="1"/>
    <col min="1284" max="1284" width="12.109375" style="4" customWidth="1"/>
    <col min="1285" max="1532" width="9.109375" style="4"/>
    <col min="1533" max="1533" width="2" style="4" customWidth="1"/>
    <col min="1534" max="1534" width="5.5546875" style="4" customWidth="1"/>
    <col min="1535" max="1535" width="43.5546875" style="4" bestFit="1" customWidth="1"/>
    <col min="1536" max="1536" width="9.109375" style="4" bestFit="1" customWidth="1"/>
    <col min="1537" max="1537" width="6.88671875" style="4" bestFit="1" customWidth="1"/>
    <col min="1538" max="1538" width="11.33203125" style="4" bestFit="1" customWidth="1"/>
    <col min="1539" max="1539" width="10.5546875" style="4" bestFit="1" customWidth="1"/>
    <col min="1540" max="1540" width="12.109375" style="4" customWidth="1"/>
    <col min="1541" max="1788" width="9.109375" style="4"/>
    <col min="1789" max="1789" width="2" style="4" customWidth="1"/>
    <col min="1790" max="1790" width="5.5546875" style="4" customWidth="1"/>
    <col min="1791" max="1791" width="43.5546875" style="4" bestFit="1" customWidth="1"/>
    <col min="1792" max="1792" width="9.109375" style="4" bestFit="1" customWidth="1"/>
    <col min="1793" max="1793" width="6.88671875" style="4" bestFit="1" customWidth="1"/>
    <col min="1794" max="1794" width="11.33203125" style="4" bestFit="1" customWidth="1"/>
    <col min="1795" max="1795" width="10.5546875" style="4" bestFit="1" customWidth="1"/>
    <col min="1796" max="1796" width="12.109375" style="4" customWidth="1"/>
    <col min="1797" max="2044" width="9.109375" style="4"/>
    <col min="2045" max="2045" width="2" style="4" customWidth="1"/>
    <col min="2046" max="2046" width="5.5546875" style="4" customWidth="1"/>
    <col min="2047" max="2047" width="43.5546875" style="4" bestFit="1" customWidth="1"/>
    <col min="2048" max="2048" width="9.109375" style="4" bestFit="1" customWidth="1"/>
    <col min="2049" max="2049" width="6.88671875" style="4" bestFit="1" customWidth="1"/>
    <col min="2050" max="2050" width="11.33203125" style="4" bestFit="1" customWidth="1"/>
    <col min="2051" max="2051" width="10.5546875" style="4" bestFit="1" customWidth="1"/>
    <col min="2052" max="2052" width="12.109375" style="4" customWidth="1"/>
    <col min="2053" max="2300" width="9.109375" style="4"/>
    <col min="2301" max="2301" width="2" style="4" customWidth="1"/>
    <col min="2302" max="2302" width="5.5546875" style="4" customWidth="1"/>
    <col min="2303" max="2303" width="43.5546875" style="4" bestFit="1" customWidth="1"/>
    <col min="2304" max="2304" width="9.109375" style="4" bestFit="1" customWidth="1"/>
    <col min="2305" max="2305" width="6.88671875" style="4" bestFit="1" customWidth="1"/>
    <col min="2306" max="2306" width="11.33203125" style="4" bestFit="1" customWidth="1"/>
    <col min="2307" max="2307" width="10.5546875" style="4" bestFit="1" customWidth="1"/>
    <col min="2308" max="2308" width="12.109375" style="4" customWidth="1"/>
    <col min="2309" max="2556" width="9.109375" style="4"/>
    <col min="2557" max="2557" width="2" style="4" customWidth="1"/>
    <col min="2558" max="2558" width="5.5546875" style="4" customWidth="1"/>
    <col min="2559" max="2559" width="43.5546875" style="4" bestFit="1" customWidth="1"/>
    <col min="2560" max="2560" width="9.109375" style="4" bestFit="1" customWidth="1"/>
    <col min="2561" max="2561" width="6.88671875" style="4" bestFit="1" customWidth="1"/>
    <col min="2562" max="2562" width="11.33203125" style="4" bestFit="1" customWidth="1"/>
    <col min="2563" max="2563" width="10.5546875" style="4" bestFit="1" customWidth="1"/>
    <col min="2564" max="2564" width="12.109375" style="4" customWidth="1"/>
    <col min="2565" max="2812" width="9.109375" style="4"/>
    <col min="2813" max="2813" width="2" style="4" customWidth="1"/>
    <col min="2814" max="2814" width="5.5546875" style="4" customWidth="1"/>
    <col min="2815" max="2815" width="43.5546875" style="4" bestFit="1" customWidth="1"/>
    <col min="2816" max="2816" width="9.109375" style="4" bestFit="1" customWidth="1"/>
    <col min="2817" max="2817" width="6.88671875" style="4" bestFit="1" customWidth="1"/>
    <col min="2818" max="2818" width="11.33203125" style="4" bestFit="1" customWidth="1"/>
    <col min="2819" max="2819" width="10.5546875" style="4" bestFit="1" customWidth="1"/>
    <col min="2820" max="2820" width="12.109375" style="4" customWidth="1"/>
    <col min="2821" max="3068" width="9.109375" style="4"/>
    <col min="3069" max="3069" width="2" style="4" customWidth="1"/>
    <col min="3070" max="3070" width="5.5546875" style="4" customWidth="1"/>
    <col min="3071" max="3071" width="43.5546875" style="4" bestFit="1" customWidth="1"/>
    <col min="3072" max="3072" width="9.109375" style="4" bestFit="1" customWidth="1"/>
    <col min="3073" max="3073" width="6.88671875" style="4" bestFit="1" customWidth="1"/>
    <col min="3074" max="3074" width="11.33203125" style="4" bestFit="1" customWidth="1"/>
    <col min="3075" max="3075" width="10.5546875" style="4" bestFit="1" customWidth="1"/>
    <col min="3076" max="3076" width="12.109375" style="4" customWidth="1"/>
    <col min="3077" max="3324" width="9.109375" style="4"/>
    <col min="3325" max="3325" width="2" style="4" customWidth="1"/>
    <col min="3326" max="3326" width="5.5546875" style="4" customWidth="1"/>
    <col min="3327" max="3327" width="43.5546875" style="4" bestFit="1" customWidth="1"/>
    <col min="3328" max="3328" width="9.109375" style="4" bestFit="1" customWidth="1"/>
    <col min="3329" max="3329" width="6.88671875" style="4" bestFit="1" customWidth="1"/>
    <col min="3330" max="3330" width="11.33203125" style="4" bestFit="1" customWidth="1"/>
    <col min="3331" max="3331" width="10.5546875" style="4" bestFit="1" customWidth="1"/>
    <col min="3332" max="3332" width="12.109375" style="4" customWidth="1"/>
    <col min="3333" max="3580" width="9.109375" style="4"/>
    <col min="3581" max="3581" width="2" style="4" customWidth="1"/>
    <col min="3582" max="3582" width="5.5546875" style="4" customWidth="1"/>
    <col min="3583" max="3583" width="43.5546875" style="4" bestFit="1" customWidth="1"/>
    <col min="3584" max="3584" width="9.109375" style="4" bestFit="1" customWidth="1"/>
    <col min="3585" max="3585" width="6.88671875" style="4" bestFit="1" customWidth="1"/>
    <col min="3586" max="3586" width="11.33203125" style="4" bestFit="1" customWidth="1"/>
    <col min="3587" max="3587" width="10.5546875" style="4" bestFit="1" customWidth="1"/>
    <col min="3588" max="3588" width="12.109375" style="4" customWidth="1"/>
    <col min="3589" max="3836" width="9.109375" style="4"/>
    <col min="3837" max="3837" width="2" style="4" customWidth="1"/>
    <col min="3838" max="3838" width="5.5546875" style="4" customWidth="1"/>
    <col min="3839" max="3839" width="43.5546875" style="4" bestFit="1" customWidth="1"/>
    <col min="3840" max="3840" width="9.109375" style="4" bestFit="1" customWidth="1"/>
    <col min="3841" max="3841" width="6.88671875" style="4" bestFit="1" customWidth="1"/>
    <col min="3842" max="3842" width="11.33203125" style="4" bestFit="1" customWidth="1"/>
    <col min="3843" max="3843" width="10.5546875" style="4" bestFit="1" customWidth="1"/>
    <col min="3844" max="3844" width="12.109375" style="4" customWidth="1"/>
    <col min="3845" max="4092" width="9.109375" style="4"/>
    <col min="4093" max="4093" width="2" style="4" customWidth="1"/>
    <col min="4094" max="4094" width="5.5546875" style="4" customWidth="1"/>
    <col min="4095" max="4095" width="43.5546875" style="4" bestFit="1" customWidth="1"/>
    <col min="4096" max="4096" width="9.109375" style="4" bestFit="1" customWidth="1"/>
    <col min="4097" max="4097" width="6.88671875" style="4" bestFit="1" customWidth="1"/>
    <col min="4098" max="4098" width="11.33203125" style="4" bestFit="1" customWidth="1"/>
    <col min="4099" max="4099" width="10.5546875" style="4" bestFit="1" customWidth="1"/>
    <col min="4100" max="4100" width="12.109375" style="4" customWidth="1"/>
    <col min="4101" max="4348" width="9.109375" style="4"/>
    <col min="4349" max="4349" width="2" style="4" customWidth="1"/>
    <col min="4350" max="4350" width="5.5546875" style="4" customWidth="1"/>
    <col min="4351" max="4351" width="43.5546875" style="4" bestFit="1" customWidth="1"/>
    <col min="4352" max="4352" width="9.109375" style="4" bestFit="1" customWidth="1"/>
    <col min="4353" max="4353" width="6.88671875" style="4" bestFit="1" customWidth="1"/>
    <col min="4354" max="4354" width="11.33203125" style="4" bestFit="1" customWidth="1"/>
    <col min="4355" max="4355" width="10.5546875" style="4" bestFit="1" customWidth="1"/>
    <col min="4356" max="4356" width="12.109375" style="4" customWidth="1"/>
    <col min="4357" max="4604" width="9.109375" style="4"/>
    <col min="4605" max="4605" width="2" style="4" customWidth="1"/>
    <col min="4606" max="4606" width="5.5546875" style="4" customWidth="1"/>
    <col min="4607" max="4607" width="43.5546875" style="4" bestFit="1" customWidth="1"/>
    <col min="4608" max="4608" width="9.109375" style="4" bestFit="1" customWidth="1"/>
    <col min="4609" max="4609" width="6.88671875" style="4" bestFit="1" customWidth="1"/>
    <col min="4610" max="4610" width="11.33203125" style="4" bestFit="1" customWidth="1"/>
    <col min="4611" max="4611" width="10.5546875" style="4" bestFit="1" customWidth="1"/>
    <col min="4612" max="4612" width="12.109375" style="4" customWidth="1"/>
    <col min="4613" max="4860" width="9.109375" style="4"/>
    <col min="4861" max="4861" width="2" style="4" customWidth="1"/>
    <col min="4862" max="4862" width="5.5546875" style="4" customWidth="1"/>
    <col min="4863" max="4863" width="43.5546875" style="4" bestFit="1" customWidth="1"/>
    <col min="4864" max="4864" width="9.109375" style="4" bestFit="1" customWidth="1"/>
    <col min="4865" max="4865" width="6.88671875" style="4" bestFit="1" customWidth="1"/>
    <col min="4866" max="4866" width="11.33203125" style="4" bestFit="1" customWidth="1"/>
    <col min="4867" max="4867" width="10.5546875" style="4" bestFit="1" customWidth="1"/>
    <col min="4868" max="4868" width="12.109375" style="4" customWidth="1"/>
    <col min="4869" max="5116" width="9.109375" style="4"/>
    <col min="5117" max="5117" width="2" style="4" customWidth="1"/>
    <col min="5118" max="5118" width="5.5546875" style="4" customWidth="1"/>
    <col min="5119" max="5119" width="43.5546875" style="4" bestFit="1" customWidth="1"/>
    <col min="5120" max="5120" width="9.109375" style="4" bestFit="1" customWidth="1"/>
    <col min="5121" max="5121" width="6.88671875" style="4" bestFit="1" customWidth="1"/>
    <col min="5122" max="5122" width="11.33203125" style="4" bestFit="1" customWidth="1"/>
    <col min="5123" max="5123" width="10.5546875" style="4" bestFit="1" customWidth="1"/>
    <col min="5124" max="5124" width="12.109375" style="4" customWidth="1"/>
    <col min="5125" max="5372" width="9.109375" style="4"/>
    <col min="5373" max="5373" width="2" style="4" customWidth="1"/>
    <col min="5374" max="5374" width="5.5546875" style="4" customWidth="1"/>
    <col min="5375" max="5375" width="43.5546875" style="4" bestFit="1" customWidth="1"/>
    <col min="5376" max="5376" width="9.109375" style="4" bestFit="1" customWidth="1"/>
    <col min="5377" max="5377" width="6.88671875" style="4" bestFit="1" customWidth="1"/>
    <col min="5378" max="5378" width="11.33203125" style="4" bestFit="1" customWidth="1"/>
    <col min="5379" max="5379" width="10.5546875" style="4" bestFit="1" customWidth="1"/>
    <col min="5380" max="5380" width="12.109375" style="4" customWidth="1"/>
    <col min="5381" max="5628" width="9.109375" style="4"/>
    <col min="5629" max="5629" width="2" style="4" customWidth="1"/>
    <col min="5630" max="5630" width="5.5546875" style="4" customWidth="1"/>
    <col min="5631" max="5631" width="43.5546875" style="4" bestFit="1" customWidth="1"/>
    <col min="5632" max="5632" width="9.109375" style="4" bestFit="1" customWidth="1"/>
    <col min="5633" max="5633" width="6.88671875" style="4" bestFit="1" customWidth="1"/>
    <col min="5634" max="5634" width="11.33203125" style="4" bestFit="1" customWidth="1"/>
    <col min="5635" max="5635" width="10.5546875" style="4" bestFit="1" customWidth="1"/>
    <col min="5636" max="5636" width="12.109375" style="4" customWidth="1"/>
    <col min="5637" max="5884" width="9.109375" style="4"/>
    <col min="5885" max="5885" width="2" style="4" customWidth="1"/>
    <col min="5886" max="5886" width="5.5546875" style="4" customWidth="1"/>
    <col min="5887" max="5887" width="43.5546875" style="4" bestFit="1" customWidth="1"/>
    <col min="5888" max="5888" width="9.109375" style="4" bestFit="1" customWidth="1"/>
    <col min="5889" max="5889" width="6.88671875" style="4" bestFit="1" customWidth="1"/>
    <col min="5890" max="5890" width="11.33203125" style="4" bestFit="1" customWidth="1"/>
    <col min="5891" max="5891" width="10.5546875" style="4" bestFit="1" customWidth="1"/>
    <col min="5892" max="5892" width="12.109375" style="4" customWidth="1"/>
    <col min="5893" max="6140" width="9.109375" style="4"/>
    <col min="6141" max="6141" width="2" style="4" customWidth="1"/>
    <col min="6142" max="6142" width="5.5546875" style="4" customWidth="1"/>
    <col min="6143" max="6143" width="43.5546875" style="4" bestFit="1" customWidth="1"/>
    <col min="6144" max="6144" width="9.109375" style="4" bestFit="1" customWidth="1"/>
    <col min="6145" max="6145" width="6.88671875" style="4" bestFit="1" customWidth="1"/>
    <col min="6146" max="6146" width="11.33203125" style="4" bestFit="1" customWidth="1"/>
    <col min="6147" max="6147" width="10.5546875" style="4" bestFit="1" customWidth="1"/>
    <col min="6148" max="6148" width="12.109375" style="4" customWidth="1"/>
    <col min="6149" max="6396" width="9.109375" style="4"/>
    <col min="6397" max="6397" width="2" style="4" customWidth="1"/>
    <col min="6398" max="6398" width="5.5546875" style="4" customWidth="1"/>
    <col min="6399" max="6399" width="43.5546875" style="4" bestFit="1" customWidth="1"/>
    <col min="6400" max="6400" width="9.109375" style="4" bestFit="1" customWidth="1"/>
    <col min="6401" max="6401" width="6.88671875" style="4" bestFit="1" customWidth="1"/>
    <col min="6402" max="6402" width="11.33203125" style="4" bestFit="1" customWidth="1"/>
    <col min="6403" max="6403" width="10.5546875" style="4" bestFit="1" customWidth="1"/>
    <col min="6404" max="6404" width="12.109375" style="4" customWidth="1"/>
    <col min="6405" max="6652" width="9.109375" style="4"/>
    <col min="6653" max="6653" width="2" style="4" customWidth="1"/>
    <col min="6654" max="6654" width="5.5546875" style="4" customWidth="1"/>
    <col min="6655" max="6655" width="43.5546875" style="4" bestFit="1" customWidth="1"/>
    <col min="6656" max="6656" width="9.109375" style="4" bestFit="1" customWidth="1"/>
    <col min="6657" max="6657" width="6.88671875" style="4" bestFit="1" customWidth="1"/>
    <col min="6658" max="6658" width="11.33203125" style="4" bestFit="1" customWidth="1"/>
    <col min="6659" max="6659" width="10.5546875" style="4" bestFit="1" customWidth="1"/>
    <col min="6660" max="6660" width="12.109375" style="4" customWidth="1"/>
    <col min="6661" max="6908" width="9.109375" style="4"/>
    <col min="6909" max="6909" width="2" style="4" customWidth="1"/>
    <col min="6910" max="6910" width="5.5546875" style="4" customWidth="1"/>
    <col min="6911" max="6911" width="43.5546875" style="4" bestFit="1" customWidth="1"/>
    <col min="6912" max="6912" width="9.109375" style="4" bestFit="1" customWidth="1"/>
    <col min="6913" max="6913" width="6.88671875" style="4" bestFit="1" customWidth="1"/>
    <col min="6914" max="6914" width="11.33203125" style="4" bestFit="1" customWidth="1"/>
    <col min="6915" max="6915" width="10.5546875" style="4" bestFit="1" customWidth="1"/>
    <col min="6916" max="6916" width="12.109375" style="4" customWidth="1"/>
    <col min="6917" max="7164" width="9.109375" style="4"/>
    <col min="7165" max="7165" width="2" style="4" customWidth="1"/>
    <col min="7166" max="7166" width="5.5546875" style="4" customWidth="1"/>
    <col min="7167" max="7167" width="43.5546875" style="4" bestFit="1" customWidth="1"/>
    <col min="7168" max="7168" width="9.109375" style="4" bestFit="1" customWidth="1"/>
    <col min="7169" max="7169" width="6.88671875" style="4" bestFit="1" customWidth="1"/>
    <col min="7170" max="7170" width="11.33203125" style="4" bestFit="1" customWidth="1"/>
    <col min="7171" max="7171" width="10.5546875" style="4" bestFit="1" customWidth="1"/>
    <col min="7172" max="7172" width="12.109375" style="4" customWidth="1"/>
    <col min="7173" max="7420" width="9.109375" style="4"/>
    <col min="7421" max="7421" width="2" style="4" customWidth="1"/>
    <col min="7422" max="7422" width="5.5546875" style="4" customWidth="1"/>
    <col min="7423" max="7423" width="43.5546875" style="4" bestFit="1" customWidth="1"/>
    <col min="7424" max="7424" width="9.109375" style="4" bestFit="1" customWidth="1"/>
    <col min="7425" max="7425" width="6.88671875" style="4" bestFit="1" customWidth="1"/>
    <col min="7426" max="7426" width="11.33203125" style="4" bestFit="1" customWidth="1"/>
    <col min="7427" max="7427" width="10.5546875" style="4" bestFit="1" customWidth="1"/>
    <col min="7428" max="7428" width="12.109375" style="4" customWidth="1"/>
    <col min="7429" max="7676" width="9.109375" style="4"/>
    <col min="7677" max="7677" width="2" style="4" customWidth="1"/>
    <col min="7678" max="7678" width="5.5546875" style="4" customWidth="1"/>
    <col min="7679" max="7679" width="43.5546875" style="4" bestFit="1" customWidth="1"/>
    <col min="7680" max="7680" width="9.109375" style="4" bestFit="1" customWidth="1"/>
    <col min="7681" max="7681" width="6.88671875" style="4" bestFit="1" customWidth="1"/>
    <col min="7682" max="7682" width="11.33203125" style="4" bestFit="1" customWidth="1"/>
    <col min="7683" max="7683" width="10.5546875" style="4" bestFit="1" customWidth="1"/>
    <col min="7684" max="7684" width="12.109375" style="4" customWidth="1"/>
    <col min="7685" max="7932" width="9.109375" style="4"/>
    <col min="7933" max="7933" width="2" style="4" customWidth="1"/>
    <col min="7934" max="7934" width="5.5546875" style="4" customWidth="1"/>
    <col min="7935" max="7935" width="43.5546875" style="4" bestFit="1" customWidth="1"/>
    <col min="7936" max="7936" width="9.109375" style="4" bestFit="1" customWidth="1"/>
    <col min="7937" max="7937" width="6.88671875" style="4" bestFit="1" customWidth="1"/>
    <col min="7938" max="7938" width="11.33203125" style="4" bestFit="1" customWidth="1"/>
    <col min="7939" max="7939" width="10.5546875" style="4" bestFit="1" customWidth="1"/>
    <col min="7940" max="7940" width="12.109375" style="4" customWidth="1"/>
    <col min="7941" max="8188" width="9.109375" style="4"/>
    <col min="8189" max="8189" width="2" style="4" customWidth="1"/>
    <col min="8190" max="8190" width="5.5546875" style="4" customWidth="1"/>
    <col min="8191" max="8191" width="43.5546875" style="4" bestFit="1" customWidth="1"/>
    <col min="8192" max="8192" width="9.109375" style="4" bestFit="1" customWidth="1"/>
    <col min="8193" max="8193" width="6.88671875" style="4" bestFit="1" customWidth="1"/>
    <col min="8194" max="8194" width="11.33203125" style="4" bestFit="1" customWidth="1"/>
    <col min="8195" max="8195" width="10.5546875" style="4" bestFit="1" customWidth="1"/>
    <col min="8196" max="8196" width="12.109375" style="4" customWidth="1"/>
    <col min="8197" max="8444" width="9.109375" style="4"/>
    <col min="8445" max="8445" width="2" style="4" customWidth="1"/>
    <col min="8446" max="8446" width="5.5546875" style="4" customWidth="1"/>
    <col min="8447" max="8447" width="43.5546875" style="4" bestFit="1" customWidth="1"/>
    <col min="8448" max="8448" width="9.109375" style="4" bestFit="1" customWidth="1"/>
    <col min="8449" max="8449" width="6.88671875" style="4" bestFit="1" customWidth="1"/>
    <col min="8450" max="8450" width="11.33203125" style="4" bestFit="1" customWidth="1"/>
    <col min="8451" max="8451" width="10.5546875" style="4" bestFit="1" customWidth="1"/>
    <col min="8452" max="8452" width="12.109375" style="4" customWidth="1"/>
    <col min="8453" max="8700" width="9.109375" style="4"/>
    <col min="8701" max="8701" width="2" style="4" customWidth="1"/>
    <col min="8702" max="8702" width="5.5546875" style="4" customWidth="1"/>
    <col min="8703" max="8703" width="43.5546875" style="4" bestFit="1" customWidth="1"/>
    <col min="8704" max="8704" width="9.109375" style="4" bestFit="1" customWidth="1"/>
    <col min="8705" max="8705" width="6.88671875" style="4" bestFit="1" customWidth="1"/>
    <col min="8706" max="8706" width="11.33203125" style="4" bestFit="1" customWidth="1"/>
    <col min="8707" max="8707" width="10.5546875" style="4" bestFit="1" customWidth="1"/>
    <col min="8708" max="8708" width="12.109375" style="4" customWidth="1"/>
    <col min="8709" max="8956" width="9.109375" style="4"/>
    <col min="8957" max="8957" width="2" style="4" customWidth="1"/>
    <col min="8958" max="8958" width="5.5546875" style="4" customWidth="1"/>
    <col min="8959" max="8959" width="43.5546875" style="4" bestFit="1" customWidth="1"/>
    <col min="8960" max="8960" width="9.109375" style="4" bestFit="1" customWidth="1"/>
    <col min="8961" max="8961" width="6.88671875" style="4" bestFit="1" customWidth="1"/>
    <col min="8962" max="8962" width="11.33203125" style="4" bestFit="1" customWidth="1"/>
    <col min="8963" max="8963" width="10.5546875" style="4" bestFit="1" customWidth="1"/>
    <col min="8964" max="8964" width="12.109375" style="4" customWidth="1"/>
    <col min="8965" max="9212" width="9.109375" style="4"/>
    <col min="9213" max="9213" width="2" style="4" customWidth="1"/>
    <col min="9214" max="9214" width="5.5546875" style="4" customWidth="1"/>
    <col min="9215" max="9215" width="43.5546875" style="4" bestFit="1" customWidth="1"/>
    <col min="9216" max="9216" width="9.109375" style="4" bestFit="1" customWidth="1"/>
    <col min="9217" max="9217" width="6.88671875" style="4" bestFit="1" customWidth="1"/>
    <col min="9218" max="9218" width="11.33203125" style="4" bestFit="1" customWidth="1"/>
    <col min="9219" max="9219" width="10.5546875" style="4" bestFit="1" customWidth="1"/>
    <col min="9220" max="9220" width="12.109375" style="4" customWidth="1"/>
    <col min="9221" max="9468" width="9.109375" style="4"/>
    <col min="9469" max="9469" width="2" style="4" customWidth="1"/>
    <col min="9470" max="9470" width="5.5546875" style="4" customWidth="1"/>
    <col min="9471" max="9471" width="43.5546875" style="4" bestFit="1" customWidth="1"/>
    <col min="9472" max="9472" width="9.109375" style="4" bestFit="1" customWidth="1"/>
    <col min="9473" max="9473" width="6.88671875" style="4" bestFit="1" customWidth="1"/>
    <col min="9474" max="9474" width="11.33203125" style="4" bestFit="1" customWidth="1"/>
    <col min="9475" max="9475" width="10.5546875" style="4" bestFit="1" customWidth="1"/>
    <col min="9476" max="9476" width="12.109375" style="4" customWidth="1"/>
    <col min="9477" max="9724" width="9.109375" style="4"/>
    <col min="9725" max="9725" width="2" style="4" customWidth="1"/>
    <col min="9726" max="9726" width="5.5546875" style="4" customWidth="1"/>
    <col min="9727" max="9727" width="43.5546875" style="4" bestFit="1" customWidth="1"/>
    <col min="9728" max="9728" width="9.109375" style="4" bestFit="1" customWidth="1"/>
    <col min="9729" max="9729" width="6.88671875" style="4" bestFit="1" customWidth="1"/>
    <col min="9730" max="9730" width="11.33203125" style="4" bestFit="1" customWidth="1"/>
    <col min="9731" max="9731" width="10.5546875" style="4" bestFit="1" customWidth="1"/>
    <col min="9732" max="9732" width="12.109375" style="4" customWidth="1"/>
    <col min="9733" max="9980" width="9.109375" style="4"/>
    <col min="9981" max="9981" width="2" style="4" customWidth="1"/>
    <col min="9982" max="9982" width="5.5546875" style="4" customWidth="1"/>
    <col min="9983" max="9983" width="43.5546875" style="4" bestFit="1" customWidth="1"/>
    <col min="9984" max="9984" width="9.109375" style="4" bestFit="1" customWidth="1"/>
    <col min="9985" max="9985" width="6.88671875" style="4" bestFit="1" customWidth="1"/>
    <col min="9986" max="9986" width="11.33203125" style="4" bestFit="1" customWidth="1"/>
    <col min="9987" max="9987" width="10.5546875" style="4" bestFit="1" customWidth="1"/>
    <col min="9988" max="9988" width="12.109375" style="4" customWidth="1"/>
    <col min="9989" max="10236" width="9.109375" style="4"/>
    <col min="10237" max="10237" width="2" style="4" customWidth="1"/>
    <col min="10238" max="10238" width="5.5546875" style="4" customWidth="1"/>
    <col min="10239" max="10239" width="43.5546875" style="4" bestFit="1" customWidth="1"/>
    <col min="10240" max="10240" width="9.109375" style="4" bestFit="1" customWidth="1"/>
    <col min="10241" max="10241" width="6.88671875" style="4" bestFit="1" customWidth="1"/>
    <col min="10242" max="10242" width="11.33203125" style="4" bestFit="1" customWidth="1"/>
    <col min="10243" max="10243" width="10.5546875" style="4" bestFit="1" customWidth="1"/>
    <col min="10244" max="10244" width="12.109375" style="4" customWidth="1"/>
    <col min="10245" max="10492" width="9.109375" style="4"/>
    <col min="10493" max="10493" width="2" style="4" customWidth="1"/>
    <col min="10494" max="10494" width="5.5546875" style="4" customWidth="1"/>
    <col min="10495" max="10495" width="43.5546875" style="4" bestFit="1" customWidth="1"/>
    <col min="10496" max="10496" width="9.109375" style="4" bestFit="1" customWidth="1"/>
    <col min="10497" max="10497" width="6.88671875" style="4" bestFit="1" customWidth="1"/>
    <col min="10498" max="10498" width="11.33203125" style="4" bestFit="1" customWidth="1"/>
    <col min="10499" max="10499" width="10.5546875" style="4" bestFit="1" customWidth="1"/>
    <col min="10500" max="10500" width="12.109375" style="4" customWidth="1"/>
    <col min="10501" max="10748" width="9.109375" style="4"/>
    <col min="10749" max="10749" width="2" style="4" customWidth="1"/>
    <col min="10750" max="10750" width="5.5546875" style="4" customWidth="1"/>
    <col min="10751" max="10751" width="43.5546875" style="4" bestFit="1" customWidth="1"/>
    <col min="10752" max="10752" width="9.109375" style="4" bestFit="1" customWidth="1"/>
    <col min="10753" max="10753" width="6.88671875" style="4" bestFit="1" customWidth="1"/>
    <col min="10754" max="10754" width="11.33203125" style="4" bestFit="1" customWidth="1"/>
    <col min="10755" max="10755" width="10.5546875" style="4" bestFit="1" customWidth="1"/>
    <col min="10756" max="10756" width="12.109375" style="4" customWidth="1"/>
    <col min="10757" max="11004" width="9.109375" style="4"/>
    <col min="11005" max="11005" width="2" style="4" customWidth="1"/>
    <col min="11006" max="11006" width="5.5546875" style="4" customWidth="1"/>
    <col min="11007" max="11007" width="43.5546875" style="4" bestFit="1" customWidth="1"/>
    <col min="11008" max="11008" width="9.109375" style="4" bestFit="1" customWidth="1"/>
    <col min="11009" max="11009" width="6.88671875" style="4" bestFit="1" customWidth="1"/>
    <col min="11010" max="11010" width="11.33203125" style="4" bestFit="1" customWidth="1"/>
    <col min="11011" max="11011" width="10.5546875" style="4" bestFit="1" customWidth="1"/>
    <col min="11012" max="11012" width="12.109375" style="4" customWidth="1"/>
    <col min="11013" max="11260" width="9.109375" style="4"/>
    <col min="11261" max="11261" width="2" style="4" customWidth="1"/>
    <col min="11262" max="11262" width="5.5546875" style="4" customWidth="1"/>
    <col min="11263" max="11263" width="43.5546875" style="4" bestFit="1" customWidth="1"/>
    <col min="11264" max="11264" width="9.109375" style="4" bestFit="1" customWidth="1"/>
    <col min="11265" max="11265" width="6.88671875" style="4" bestFit="1" customWidth="1"/>
    <col min="11266" max="11266" width="11.33203125" style="4" bestFit="1" customWidth="1"/>
    <col min="11267" max="11267" width="10.5546875" style="4" bestFit="1" customWidth="1"/>
    <col min="11268" max="11268" width="12.109375" style="4" customWidth="1"/>
    <col min="11269" max="11516" width="9.109375" style="4"/>
    <col min="11517" max="11517" width="2" style="4" customWidth="1"/>
    <col min="11518" max="11518" width="5.5546875" style="4" customWidth="1"/>
    <col min="11519" max="11519" width="43.5546875" style="4" bestFit="1" customWidth="1"/>
    <col min="11520" max="11520" width="9.109375" style="4" bestFit="1" customWidth="1"/>
    <col min="11521" max="11521" width="6.88671875" style="4" bestFit="1" customWidth="1"/>
    <col min="11522" max="11522" width="11.33203125" style="4" bestFit="1" customWidth="1"/>
    <col min="11523" max="11523" width="10.5546875" style="4" bestFit="1" customWidth="1"/>
    <col min="11524" max="11524" width="12.109375" style="4" customWidth="1"/>
    <col min="11525" max="11772" width="9.109375" style="4"/>
    <col min="11773" max="11773" width="2" style="4" customWidth="1"/>
    <col min="11774" max="11774" width="5.5546875" style="4" customWidth="1"/>
    <col min="11775" max="11775" width="43.5546875" style="4" bestFit="1" customWidth="1"/>
    <col min="11776" max="11776" width="9.109375" style="4" bestFit="1" customWidth="1"/>
    <col min="11777" max="11777" width="6.88671875" style="4" bestFit="1" customWidth="1"/>
    <col min="11778" max="11778" width="11.33203125" style="4" bestFit="1" customWidth="1"/>
    <col min="11779" max="11779" width="10.5546875" style="4" bestFit="1" customWidth="1"/>
    <col min="11780" max="11780" width="12.109375" style="4" customWidth="1"/>
    <col min="11781" max="12028" width="9.109375" style="4"/>
    <col min="12029" max="12029" width="2" style="4" customWidth="1"/>
    <col min="12030" max="12030" width="5.5546875" style="4" customWidth="1"/>
    <col min="12031" max="12031" width="43.5546875" style="4" bestFit="1" customWidth="1"/>
    <col min="12032" max="12032" width="9.109375" style="4" bestFit="1" customWidth="1"/>
    <col min="12033" max="12033" width="6.88671875" style="4" bestFit="1" customWidth="1"/>
    <col min="12034" max="12034" width="11.33203125" style="4" bestFit="1" customWidth="1"/>
    <col min="12035" max="12035" width="10.5546875" style="4" bestFit="1" customWidth="1"/>
    <col min="12036" max="12036" width="12.109375" style="4" customWidth="1"/>
    <col min="12037" max="12284" width="9.109375" style="4"/>
    <col min="12285" max="12285" width="2" style="4" customWidth="1"/>
    <col min="12286" max="12286" width="5.5546875" style="4" customWidth="1"/>
    <col min="12287" max="12287" width="43.5546875" style="4" bestFit="1" customWidth="1"/>
    <col min="12288" max="12288" width="9.109375" style="4" bestFit="1" customWidth="1"/>
    <col min="12289" max="12289" width="6.88671875" style="4" bestFit="1" customWidth="1"/>
    <col min="12290" max="12290" width="11.33203125" style="4" bestFit="1" customWidth="1"/>
    <col min="12291" max="12291" width="10.5546875" style="4" bestFit="1" customWidth="1"/>
    <col min="12292" max="12292" width="12.109375" style="4" customWidth="1"/>
    <col min="12293" max="12540" width="9.109375" style="4"/>
    <col min="12541" max="12541" width="2" style="4" customWidth="1"/>
    <col min="12542" max="12542" width="5.5546875" style="4" customWidth="1"/>
    <col min="12543" max="12543" width="43.5546875" style="4" bestFit="1" customWidth="1"/>
    <col min="12544" max="12544" width="9.109375" style="4" bestFit="1" customWidth="1"/>
    <col min="12545" max="12545" width="6.88671875" style="4" bestFit="1" customWidth="1"/>
    <col min="12546" max="12546" width="11.33203125" style="4" bestFit="1" customWidth="1"/>
    <col min="12547" max="12547" width="10.5546875" style="4" bestFit="1" customWidth="1"/>
    <col min="12548" max="12548" width="12.109375" style="4" customWidth="1"/>
    <col min="12549" max="12796" width="9.109375" style="4"/>
    <col min="12797" max="12797" width="2" style="4" customWidth="1"/>
    <col min="12798" max="12798" width="5.5546875" style="4" customWidth="1"/>
    <col min="12799" max="12799" width="43.5546875" style="4" bestFit="1" customWidth="1"/>
    <col min="12800" max="12800" width="9.109375" style="4" bestFit="1" customWidth="1"/>
    <col min="12801" max="12801" width="6.88671875" style="4" bestFit="1" customWidth="1"/>
    <col min="12802" max="12802" width="11.33203125" style="4" bestFit="1" customWidth="1"/>
    <col min="12803" max="12803" width="10.5546875" style="4" bestFit="1" customWidth="1"/>
    <col min="12804" max="12804" width="12.109375" style="4" customWidth="1"/>
    <col min="12805" max="13052" width="9.109375" style="4"/>
    <col min="13053" max="13053" width="2" style="4" customWidth="1"/>
    <col min="13054" max="13054" width="5.5546875" style="4" customWidth="1"/>
    <col min="13055" max="13055" width="43.5546875" style="4" bestFit="1" customWidth="1"/>
    <col min="13056" max="13056" width="9.109375" style="4" bestFit="1" customWidth="1"/>
    <col min="13057" max="13057" width="6.88671875" style="4" bestFit="1" customWidth="1"/>
    <col min="13058" max="13058" width="11.33203125" style="4" bestFit="1" customWidth="1"/>
    <col min="13059" max="13059" width="10.5546875" style="4" bestFit="1" customWidth="1"/>
    <col min="13060" max="13060" width="12.109375" style="4" customWidth="1"/>
    <col min="13061" max="13308" width="9.109375" style="4"/>
    <col min="13309" max="13309" width="2" style="4" customWidth="1"/>
    <col min="13310" max="13310" width="5.5546875" style="4" customWidth="1"/>
    <col min="13311" max="13311" width="43.5546875" style="4" bestFit="1" customWidth="1"/>
    <col min="13312" max="13312" width="9.109375" style="4" bestFit="1" customWidth="1"/>
    <col min="13313" max="13313" width="6.88671875" style="4" bestFit="1" customWidth="1"/>
    <col min="13314" max="13314" width="11.33203125" style="4" bestFit="1" customWidth="1"/>
    <col min="13315" max="13315" width="10.5546875" style="4" bestFit="1" customWidth="1"/>
    <col min="13316" max="13316" width="12.109375" style="4" customWidth="1"/>
    <col min="13317" max="13564" width="9.109375" style="4"/>
    <col min="13565" max="13565" width="2" style="4" customWidth="1"/>
    <col min="13566" max="13566" width="5.5546875" style="4" customWidth="1"/>
    <col min="13567" max="13567" width="43.5546875" style="4" bestFit="1" customWidth="1"/>
    <col min="13568" max="13568" width="9.109375" style="4" bestFit="1" customWidth="1"/>
    <col min="13569" max="13569" width="6.88671875" style="4" bestFit="1" customWidth="1"/>
    <col min="13570" max="13570" width="11.33203125" style="4" bestFit="1" customWidth="1"/>
    <col min="13571" max="13571" width="10.5546875" style="4" bestFit="1" customWidth="1"/>
    <col min="13572" max="13572" width="12.109375" style="4" customWidth="1"/>
    <col min="13573" max="13820" width="9.109375" style="4"/>
    <col min="13821" max="13821" width="2" style="4" customWidth="1"/>
    <col min="13822" max="13822" width="5.5546875" style="4" customWidth="1"/>
    <col min="13823" max="13823" width="43.5546875" style="4" bestFit="1" customWidth="1"/>
    <col min="13824" max="13824" width="9.109375" style="4" bestFit="1" customWidth="1"/>
    <col min="13825" max="13825" width="6.88671875" style="4" bestFit="1" customWidth="1"/>
    <col min="13826" max="13826" width="11.33203125" style="4" bestFit="1" customWidth="1"/>
    <col min="13827" max="13827" width="10.5546875" style="4" bestFit="1" customWidth="1"/>
    <col min="13828" max="13828" width="12.109375" style="4" customWidth="1"/>
    <col min="13829" max="14076" width="9.109375" style="4"/>
    <col min="14077" max="14077" width="2" style="4" customWidth="1"/>
    <col min="14078" max="14078" width="5.5546875" style="4" customWidth="1"/>
    <col min="14079" max="14079" width="43.5546875" style="4" bestFit="1" customWidth="1"/>
    <col min="14080" max="14080" width="9.109375" style="4" bestFit="1" customWidth="1"/>
    <col min="14081" max="14081" width="6.88671875" style="4" bestFit="1" customWidth="1"/>
    <col min="14082" max="14082" width="11.33203125" style="4" bestFit="1" customWidth="1"/>
    <col min="14083" max="14083" width="10.5546875" style="4" bestFit="1" customWidth="1"/>
    <col min="14084" max="14084" width="12.109375" style="4" customWidth="1"/>
    <col min="14085" max="14332" width="9.109375" style="4"/>
    <col min="14333" max="14333" width="2" style="4" customWidth="1"/>
    <col min="14334" max="14334" width="5.5546875" style="4" customWidth="1"/>
    <col min="14335" max="14335" width="43.5546875" style="4" bestFit="1" customWidth="1"/>
    <col min="14336" max="14336" width="9.109375" style="4" bestFit="1" customWidth="1"/>
    <col min="14337" max="14337" width="6.88671875" style="4" bestFit="1" customWidth="1"/>
    <col min="14338" max="14338" width="11.33203125" style="4" bestFit="1" customWidth="1"/>
    <col min="14339" max="14339" width="10.5546875" style="4" bestFit="1" customWidth="1"/>
    <col min="14340" max="14340" width="12.109375" style="4" customWidth="1"/>
    <col min="14341" max="14588" width="9.109375" style="4"/>
    <col min="14589" max="14589" width="2" style="4" customWidth="1"/>
    <col min="14590" max="14590" width="5.5546875" style="4" customWidth="1"/>
    <col min="14591" max="14591" width="43.5546875" style="4" bestFit="1" customWidth="1"/>
    <col min="14592" max="14592" width="9.109375" style="4" bestFit="1" customWidth="1"/>
    <col min="14593" max="14593" width="6.88671875" style="4" bestFit="1" customWidth="1"/>
    <col min="14594" max="14594" width="11.33203125" style="4" bestFit="1" customWidth="1"/>
    <col min="14595" max="14595" width="10.5546875" style="4" bestFit="1" customWidth="1"/>
    <col min="14596" max="14596" width="12.109375" style="4" customWidth="1"/>
    <col min="14597" max="14844" width="9.109375" style="4"/>
    <col min="14845" max="14845" width="2" style="4" customWidth="1"/>
    <col min="14846" max="14846" width="5.5546875" style="4" customWidth="1"/>
    <col min="14847" max="14847" width="43.5546875" style="4" bestFit="1" customWidth="1"/>
    <col min="14848" max="14848" width="9.109375" style="4" bestFit="1" customWidth="1"/>
    <col min="14849" max="14849" width="6.88671875" style="4" bestFit="1" customWidth="1"/>
    <col min="14850" max="14850" width="11.33203125" style="4" bestFit="1" customWidth="1"/>
    <col min="14851" max="14851" width="10.5546875" style="4" bestFit="1" customWidth="1"/>
    <col min="14852" max="14852" width="12.109375" style="4" customWidth="1"/>
    <col min="14853" max="15100" width="9.109375" style="4"/>
    <col min="15101" max="15101" width="2" style="4" customWidth="1"/>
    <col min="15102" max="15102" width="5.5546875" style="4" customWidth="1"/>
    <col min="15103" max="15103" width="43.5546875" style="4" bestFit="1" customWidth="1"/>
    <col min="15104" max="15104" width="9.109375" style="4" bestFit="1" customWidth="1"/>
    <col min="15105" max="15105" width="6.88671875" style="4" bestFit="1" customWidth="1"/>
    <col min="15106" max="15106" width="11.33203125" style="4" bestFit="1" customWidth="1"/>
    <col min="15107" max="15107" width="10.5546875" style="4" bestFit="1" customWidth="1"/>
    <col min="15108" max="15108" width="12.109375" style="4" customWidth="1"/>
    <col min="15109" max="15356" width="9.109375" style="4"/>
    <col min="15357" max="15357" width="2" style="4" customWidth="1"/>
    <col min="15358" max="15358" width="5.5546875" style="4" customWidth="1"/>
    <col min="15359" max="15359" width="43.5546875" style="4" bestFit="1" customWidth="1"/>
    <col min="15360" max="15360" width="9.109375" style="4" bestFit="1" customWidth="1"/>
    <col min="15361" max="15361" width="6.88671875" style="4" bestFit="1" customWidth="1"/>
    <col min="15362" max="15362" width="11.33203125" style="4" bestFit="1" customWidth="1"/>
    <col min="15363" max="15363" width="10.5546875" style="4" bestFit="1" customWidth="1"/>
    <col min="15364" max="15364" width="12.109375" style="4" customWidth="1"/>
    <col min="15365" max="15612" width="9.109375" style="4"/>
    <col min="15613" max="15613" width="2" style="4" customWidth="1"/>
    <col min="15614" max="15614" width="5.5546875" style="4" customWidth="1"/>
    <col min="15615" max="15615" width="43.5546875" style="4" bestFit="1" customWidth="1"/>
    <col min="15616" max="15616" width="9.109375" style="4" bestFit="1" customWidth="1"/>
    <col min="15617" max="15617" width="6.88671875" style="4" bestFit="1" customWidth="1"/>
    <col min="15618" max="15618" width="11.33203125" style="4" bestFit="1" customWidth="1"/>
    <col min="15619" max="15619" width="10.5546875" style="4" bestFit="1" customWidth="1"/>
    <col min="15620" max="15620" width="12.109375" style="4" customWidth="1"/>
    <col min="15621" max="15868" width="9.109375" style="4"/>
    <col min="15869" max="15869" width="2" style="4" customWidth="1"/>
    <col min="15870" max="15870" width="5.5546875" style="4" customWidth="1"/>
    <col min="15871" max="15871" width="43.5546875" style="4" bestFit="1" customWidth="1"/>
    <col min="15872" max="15872" width="9.109375" style="4" bestFit="1" customWidth="1"/>
    <col min="15873" max="15873" width="6.88671875" style="4" bestFit="1" customWidth="1"/>
    <col min="15874" max="15874" width="11.33203125" style="4" bestFit="1" customWidth="1"/>
    <col min="15875" max="15875" width="10.5546875" style="4" bestFit="1" customWidth="1"/>
    <col min="15876" max="15876" width="12.109375" style="4" customWidth="1"/>
    <col min="15877" max="16124" width="9.109375" style="4"/>
    <col min="16125" max="16125" width="2" style="4" customWidth="1"/>
    <col min="16126" max="16126" width="5.5546875" style="4" customWidth="1"/>
    <col min="16127" max="16127" width="43.5546875" style="4" bestFit="1" customWidth="1"/>
    <col min="16128" max="16128" width="9.109375" style="4" bestFit="1" customWidth="1"/>
    <col min="16129" max="16129" width="6.88671875" style="4" bestFit="1" customWidth="1"/>
    <col min="16130" max="16130" width="11.33203125" style="4" bestFit="1" customWidth="1"/>
    <col min="16131" max="16131" width="10.5546875" style="4" bestFit="1" customWidth="1"/>
    <col min="16132" max="16132" width="12.109375" style="4" customWidth="1"/>
    <col min="16133" max="16384" width="9.109375" style="4"/>
  </cols>
  <sheetData>
    <row r="1" spans="1:8" s="6" customFormat="1" ht="21.9" customHeight="1" x14ac:dyDescent="0.25">
      <c r="A1" s="499" t="s">
        <v>432</v>
      </c>
      <c r="B1" s="499"/>
      <c r="C1" s="499"/>
      <c r="D1" s="499"/>
      <c r="E1" s="499"/>
      <c r="F1" s="499"/>
      <c r="G1" s="499"/>
    </row>
    <row r="2" spans="1:8" ht="5.0999999999999996" customHeight="1" x14ac:dyDescent="0.25">
      <c r="A2" s="501"/>
      <c r="B2" s="501"/>
      <c r="C2" s="501"/>
      <c r="D2" s="501"/>
      <c r="E2" s="501"/>
      <c r="F2" s="501"/>
      <c r="G2" s="501"/>
    </row>
    <row r="3" spans="1:8" s="22" customFormat="1" ht="30" customHeight="1" x14ac:dyDescent="0.25">
      <c r="A3" s="505" t="s">
        <v>47</v>
      </c>
      <c r="B3" s="505"/>
      <c r="C3" s="505"/>
      <c r="D3" s="101" t="s">
        <v>419</v>
      </c>
      <c r="E3" s="101" t="s">
        <v>254</v>
      </c>
      <c r="F3" s="246" t="s">
        <v>395</v>
      </c>
      <c r="G3" s="102" t="s">
        <v>1</v>
      </c>
    </row>
    <row r="4" spans="1:8" ht="5.0999999999999996" customHeight="1" x14ac:dyDescent="0.25">
      <c r="A4" s="501"/>
      <c r="B4" s="501"/>
      <c r="C4" s="501"/>
      <c r="D4" s="501"/>
      <c r="E4" s="501"/>
      <c r="F4" s="501"/>
      <c r="G4" s="501"/>
    </row>
    <row r="5" spans="1:8" s="5" customFormat="1" ht="14.1" customHeight="1" x14ac:dyDescent="0.25">
      <c r="A5" s="114" t="s">
        <v>31</v>
      </c>
      <c r="B5" s="506" t="s">
        <v>338</v>
      </c>
      <c r="C5" s="506"/>
      <c r="D5" s="506"/>
      <c r="E5" s="506"/>
      <c r="F5" s="506"/>
      <c r="G5" s="506"/>
    </row>
    <row r="6" spans="1:8" ht="14.1" customHeight="1" x14ac:dyDescent="0.25">
      <c r="A6" s="509"/>
      <c r="B6" s="116" t="s">
        <v>202</v>
      </c>
      <c r="C6" s="120" t="str">
        <f>'(2)Ins.'!C16</f>
        <v>Pessoal Operacional</v>
      </c>
      <c r="D6" s="115">
        <v>1</v>
      </c>
      <c r="E6" s="118">
        <f>'(2)Ins.'!G16</f>
        <v>150</v>
      </c>
      <c r="F6" s="356">
        <f>'(2)Ins.'!E16</f>
        <v>6.84</v>
      </c>
      <c r="G6" s="118">
        <f>$E$6*F6</f>
        <v>1026</v>
      </c>
    </row>
    <row r="7" spans="1:8" ht="14.1" customHeight="1" x14ac:dyDescent="0.25">
      <c r="A7" s="509"/>
      <c r="B7" s="116" t="s">
        <v>203</v>
      </c>
      <c r="C7" s="120" t="str">
        <f>'(2)Ins.'!C17</f>
        <v>Pessoal Administrativo</v>
      </c>
      <c r="D7" s="115">
        <v>1</v>
      </c>
      <c r="E7" s="118">
        <f>'(2)Ins.'!G17</f>
        <v>150</v>
      </c>
      <c r="F7" s="119">
        <f>'(2)Ins.'!E17</f>
        <v>1</v>
      </c>
      <c r="G7" s="118">
        <f>$E$7*F7</f>
        <v>150</v>
      </c>
    </row>
    <row r="8" spans="1:8" ht="14.1" customHeight="1" x14ac:dyDescent="0.25">
      <c r="A8" s="501" t="s">
        <v>292</v>
      </c>
      <c r="B8" s="501"/>
      <c r="C8" s="501"/>
      <c r="D8" s="501"/>
      <c r="E8" s="501"/>
      <c r="F8" s="501"/>
      <c r="G8" s="113">
        <f>SUM(G6:G7)</f>
        <v>1176</v>
      </c>
      <c r="H8" s="76"/>
    </row>
    <row r="9" spans="1:8" ht="5.0999999999999996" customHeight="1" x14ac:dyDescent="0.25">
      <c r="A9" s="510"/>
      <c r="B9" s="510"/>
      <c r="C9" s="510"/>
      <c r="D9" s="510"/>
      <c r="E9" s="510"/>
      <c r="F9" s="510"/>
      <c r="G9" s="510"/>
    </row>
    <row r="10" spans="1:8" s="5" customFormat="1" ht="14.1" customHeight="1" x14ac:dyDescent="0.25">
      <c r="A10" s="114" t="s">
        <v>32</v>
      </c>
      <c r="B10" s="506" t="s">
        <v>339</v>
      </c>
      <c r="C10" s="506"/>
      <c r="D10" s="506"/>
      <c r="E10" s="506"/>
      <c r="F10" s="506"/>
      <c r="G10" s="506"/>
    </row>
    <row r="11" spans="1:8" ht="14.1" customHeight="1" x14ac:dyDescent="0.25">
      <c r="A11" s="509"/>
      <c r="B11" s="116" t="s">
        <v>202</v>
      </c>
      <c r="C11" s="120" t="str">
        <f>C6</f>
        <v>Pessoal Operacional</v>
      </c>
      <c r="D11" s="115">
        <v>1</v>
      </c>
      <c r="E11" s="118">
        <f>'(2)Ins.'!G20</f>
        <v>230</v>
      </c>
      <c r="F11" s="356">
        <f>'(2)Ins.'!E20</f>
        <v>6.84</v>
      </c>
      <c r="G11" s="118">
        <f>$E$11*F11</f>
        <v>1573.2</v>
      </c>
    </row>
    <row r="12" spans="1:8" ht="14.1" customHeight="1" x14ac:dyDescent="0.25">
      <c r="A12" s="509"/>
      <c r="B12" s="116" t="s">
        <v>203</v>
      </c>
      <c r="C12" s="120" t="str">
        <f>C7</f>
        <v>Pessoal Administrativo</v>
      </c>
      <c r="D12" s="115">
        <v>1</v>
      </c>
      <c r="E12" s="118">
        <f>'(2)Ins.'!G21</f>
        <v>230</v>
      </c>
      <c r="F12" s="119">
        <f>'(2)Ins.'!E21</f>
        <v>1</v>
      </c>
      <c r="G12" s="118">
        <f>$E$12*F12</f>
        <v>230</v>
      </c>
    </row>
    <row r="13" spans="1:8" ht="14.1" customHeight="1" x14ac:dyDescent="0.25">
      <c r="A13" s="501" t="s">
        <v>292</v>
      </c>
      <c r="B13" s="501"/>
      <c r="C13" s="501"/>
      <c r="D13" s="501"/>
      <c r="E13" s="501"/>
      <c r="F13" s="501"/>
      <c r="G13" s="113">
        <f>SUM(G11:G12)</f>
        <v>1803.2</v>
      </c>
      <c r="H13" s="76"/>
    </row>
    <row r="14" spans="1:8" ht="5.0999999999999996" customHeight="1" x14ac:dyDescent="0.25">
      <c r="A14" s="510"/>
      <c r="B14" s="510"/>
      <c r="C14" s="510"/>
      <c r="D14" s="510"/>
      <c r="E14" s="510"/>
      <c r="F14" s="510"/>
      <c r="G14" s="510"/>
    </row>
    <row r="15" spans="1:8" s="5" customFormat="1" ht="14.1" customHeight="1" x14ac:dyDescent="0.25">
      <c r="A15" s="114" t="s">
        <v>34</v>
      </c>
      <c r="B15" s="506" t="s">
        <v>326</v>
      </c>
      <c r="C15" s="506"/>
      <c r="D15" s="506"/>
      <c r="E15" s="506"/>
      <c r="F15" s="506"/>
      <c r="G15" s="506"/>
    </row>
    <row r="16" spans="1:8" ht="14.1" customHeight="1" x14ac:dyDescent="0.25">
      <c r="A16" s="509"/>
      <c r="B16" s="116" t="s">
        <v>202</v>
      </c>
      <c r="C16" s="120" t="str">
        <f>C11</f>
        <v>Pessoal Operacional</v>
      </c>
      <c r="D16" s="115">
        <v>1</v>
      </c>
      <c r="E16" s="118">
        <f>'(2)Ins.'!G24</f>
        <v>130</v>
      </c>
      <c r="F16" s="356">
        <f>'(2)Ins.'!E24</f>
        <v>6.84</v>
      </c>
      <c r="G16" s="118">
        <f>$E$16*F16</f>
        <v>889.19999999999993</v>
      </c>
    </row>
    <row r="17" spans="1:8" ht="14.1" customHeight="1" x14ac:dyDescent="0.25">
      <c r="A17" s="509"/>
      <c r="B17" s="116" t="s">
        <v>203</v>
      </c>
      <c r="C17" s="120" t="str">
        <f>C12</f>
        <v>Pessoal Administrativo</v>
      </c>
      <c r="D17" s="115">
        <v>1</v>
      </c>
      <c r="E17" s="118">
        <f>'(2)Ins.'!G25</f>
        <v>130</v>
      </c>
      <c r="F17" s="119">
        <f>'(2)Ins.'!E25</f>
        <v>1</v>
      </c>
      <c r="G17" s="118">
        <f>$E$17*F17</f>
        <v>130</v>
      </c>
    </row>
    <row r="18" spans="1:8" ht="14.1" customHeight="1" x14ac:dyDescent="0.25">
      <c r="A18" s="501" t="s">
        <v>292</v>
      </c>
      <c r="B18" s="501"/>
      <c r="C18" s="501"/>
      <c r="D18" s="501"/>
      <c r="E18" s="501"/>
      <c r="F18" s="501"/>
      <c r="G18" s="113">
        <f>SUM(G16:G17)</f>
        <v>1019.1999999999999</v>
      </c>
      <c r="H18" s="76"/>
    </row>
    <row r="19" spans="1:8" ht="5.0999999999999996" customHeight="1" x14ac:dyDescent="0.25">
      <c r="A19" s="509"/>
      <c r="B19" s="509"/>
      <c r="C19" s="509"/>
      <c r="D19" s="509"/>
      <c r="E19" s="509"/>
      <c r="F19" s="509"/>
      <c r="G19" s="509"/>
    </row>
    <row r="20" spans="1:8" s="5" customFormat="1" ht="14.1" customHeight="1" x14ac:dyDescent="0.25">
      <c r="A20" s="114" t="s">
        <v>35</v>
      </c>
      <c r="B20" s="506" t="s">
        <v>340</v>
      </c>
      <c r="C20" s="506"/>
      <c r="D20" s="506"/>
      <c r="E20" s="506"/>
      <c r="F20" s="506"/>
      <c r="G20" s="506"/>
    </row>
    <row r="21" spans="1:8" ht="14.1" customHeight="1" x14ac:dyDescent="0.25">
      <c r="A21" s="509"/>
      <c r="B21" s="116" t="s">
        <v>202</v>
      </c>
      <c r="C21" s="120" t="str">
        <f>C16</f>
        <v>Pessoal Operacional</v>
      </c>
      <c r="D21" s="115">
        <v>1</v>
      </c>
      <c r="E21" s="118">
        <f>'(2)Ins.'!G28</f>
        <v>49</v>
      </c>
      <c r="F21" s="356">
        <f>'(2)Ins.'!E28</f>
        <v>6.84</v>
      </c>
      <c r="G21" s="118">
        <f>$E$21*F21</f>
        <v>335.15999999999997</v>
      </c>
    </row>
    <row r="22" spans="1:8" ht="14.1" customHeight="1" x14ac:dyDescent="0.25">
      <c r="A22" s="509"/>
      <c r="B22" s="116" t="s">
        <v>203</v>
      </c>
      <c r="C22" s="120" t="str">
        <f>C17</f>
        <v>Pessoal Administrativo</v>
      </c>
      <c r="D22" s="115">
        <v>1</v>
      </c>
      <c r="E22" s="118">
        <f>'(2)Ins.'!G29</f>
        <v>49</v>
      </c>
      <c r="F22" s="119">
        <f>'(2)Ins.'!E29</f>
        <v>1</v>
      </c>
      <c r="G22" s="118">
        <f>$E$22*F22</f>
        <v>49</v>
      </c>
    </row>
    <row r="23" spans="1:8" ht="14.1" customHeight="1" x14ac:dyDescent="0.25">
      <c r="A23" s="501" t="s">
        <v>292</v>
      </c>
      <c r="B23" s="501"/>
      <c r="C23" s="501"/>
      <c r="D23" s="501"/>
      <c r="E23" s="501"/>
      <c r="F23" s="501"/>
      <c r="G23" s="113">
        <f>SUM(G21:G22)</f>
        <v>384.15999999999997</v>
      </c>
      <c r="H23" s="76"/>
    </row>
    <row r="24" spans="1:8" ht="5.0999999999999996" customHeight="1" x14ac:dyDescent="0.25">
      <c r="A24" s="509"/>
      <c r="B24" s="509"/>
      <c r="C24" s="509"/>
      <c r="D24" s="509"/>
      <c r="E24" s="509"/>
      <c r="F24" s="509"/>
      <c r="G24" s="509"/>
    </row>
    <row r="25" spans="1:8" s="5" customFormat="1" ht="14.1" customHeight="1" x14ac:dyDescent="0.25">
      <c r="A25" s="114" t="s">
        <v>36</v>
      </c>
      <c r="B25" s="506" t="s">
        <v>327</v>
      </c>
      <c r="C25" s="506"/>
      <c r="D25" s="506"/>
      <c r="E25" s="506"/>
      <c r="F25" s="506"/>
      <c r="G25" s="506"/>
    </row>
    <row r="26" spans="1:8" ht="14.1" customHeight="1" x14ac:dyDescent="0.25">
      <c r="A26" s="509"/>
      <c r="B26" s="108" t="s">
        <v>202</v>
      </c>
      <c r="C26" s="109" t="str">
        <f>'(2)Ins.'!C35</f>
        <v>Calça</v>
      </c>
      <c r="D26" s="139">
        <f>'(2)Ins.'!F35/12</f>
        <v>0.33333333333333331</v>
      </c>
      <c r="E26" s="118">
        <f>'(2)Ins.'!G35</f>
        <v>80</v>
      </c>
      <c r="F26" s="366">
        <f>'(2)Ins.'!E35</f>
        <v>7.84</v>
      </c>
      <c r="G26" s="363">
        <f t="shared" ref="G26:G32" si="0">D26*E26*F26</f>
        <v>209.06666666666663</v>
      </c>
    </row>
    <row r="27" spans="1:8" ht="14.1" customHeight="1" x14ac:dyDescent="0.25">
      <c r="A27" s="509"/>
      <c r="B27" s="108" t="s">
        <v>203</v>
      </c>
      <c r="C27" s="109" t="str">
        <f>'(2)Ins.'!C36</f>
        <v>Camisa</v>
      </c>
      <c r="D27" s="139">
        <f>'(2)Ins.'!F36/12</f>
        <v>0.66666666666666663</v>
      </c>
      <c r="E27" s="118">
        <f>'(2)Ins.'!G36</f>
        <v>50</v>
      </c>
      <c r="F27" s="366">
        <f>'(2)Ins.'!E36</f>
        <v>7.84</v>
      </c>
      <c r="G27" s="363">
        <f t="shared" si="0"/>
        <v>261.33333333333331</v>
      </c>
    </row>
    <row r="28" spans="1:8" ht="14.1" customHeight="1" x14ac:dyDescent="0.25">
      <c r="A28" s="509"/>
      <c r="B28" s="108" t="s">
        <v>204</v>
      </c>
      <c r="C28" s="109" t="str">
        <f>'(2)Ins.'!C37</f>
        <v>Par de Sapatos</v>
      </c>
      <c r="D28" s="139">
        <f>'(2)Ins.'!F37/12</f>
        <v>0.33333333333333331</v>
      </c>
      <c r="E28" s="118">
        <f>'(2)Ins.'!G37</f>
        <v>60</v>
      </c>
      <c r="F28" s="366">
        <f>'(2)Ins.'!E37</f>
        <v>7.84</v>
      </c>
      <c r="G28" s="363">
        <f t="shared" si="0"/>
        <v>156.80000000000001</v>
      </c>
    </row>
    <row r="29" spans="1:8" ht="14.1" customHeight="1" x14ac:dyDescent="0.25">
      <c r="A29" s="509"/>
      <c r="B29" s="108" t="s">
        <v>205</v>
      </c>
      <c r="C29" s="109" t="str">
        <f>'(2)Ins.'!C38</f>
        <v>Bota de Chuva</v>
      </c>
      <c r="D29" s="139">
        <f>'(2)Ins.'!F38/12</f>
        <v>0.16666666666666666</v>
      </c>
      <c r="E29" s="118">
        <f>'(2)Ins.'!G38</f>
        <v>60</v>
      </c>
      <c r="F29" s="366">
        <f>'(2)Ins.'!E38</f>
        <v>6.84</v>
      </c>
      <c r="G29" s="363">
        <f t="shared" si="0"/>
        <v>68.400000000000006</v>
      </c>
    </row>
    <row r="30" spans="1:8" ht="14.1" customHeight="1" x14ac:dyDescent="0.25">
      <c r="A30" s="509"/>
      <c r="B30" s="108" t="s">
        <v>236</v>
      </c>
      <c r="C30" s="109" t="str">
        <f>'(2)Ins.'!C39</f>
        <v>Capa de Chuva</v>
      </c>
      <c r="D30" s="139">
        <f>'(2)Ins.'!F39/12</f>
        <v>0.66666666666666663</v>
      </c>
      <c r="E30" s="118">
        <f>'(2)Ins.'!G39</f>
        <v>20</v>
      </c>
      <c r="F30" s="366">
        <f>'(2)Ins.'!E39</f>
        <v>6.84</v>
      </c>
      <c r="G30" s="363">
        <f t="shared" si="0"/>
        <v>91.199999999999989</v>
      </c>
    </row>
    <row r="31" spans="1:8" ht="14.1" customHeight="1" x14ac:dyDescent="0.25">
      <c r="A31" s="509"/>
      <c r="B31" s="108" t="s">
        <v>237</v>
      </c>
      <c r="C31" s="109" t="str">
        <f>'(2)Ins.'!C40</f>
        <v>Boné/ Chapéu</v>
      </c>
      <c r="D31" s="139">
        <f>'(2)Ins.'!F40/12</f>
        <v>0.33333333333333331</v>
      </c>
      <c r="E31" s="118">
        <f>'(2)Ins.'!G40</f>
        <v>55</v>
      </c>
      <c r="F31" s="366">
        <f>'(2)Ins.'!E40</f>
        <v>7.84</v>
      </c>
      <c r="G31" s="363">
        <f t="shared" si="0"/>
        <v>143.73333333333332</v>
      </c>
    </row>
    <row r="32" spans="1:8" ht="14.1" customHeight="1" x14ac:dyDescent="0.25">
      <c r="A32" s="509"/>
      <c r="B32" s="108" t="s">
        <v>238</v>
      </c>
      <c r="C32" s="109" t="str">
        <f>'(2)Ins.'!C41</f>
        <v>Jaqueta</v>
      </c>
      <c r="D32" s="139">
        <f>'(2)Ins.'!F41/12</f>
        <v>8.3333333333333329E-2</v>
      </c>
      <c r="E32" s="118">
        <f>'(2)Ins.'!G41</f>
        <v>120</v>
      </c>
      <c r="F32" s="366">
        <f>'(2)Ins.'!E41</f>
        <v>7.84</v>
      </c>
      <c r="G32" s="363">
        <f t="shared" si="0"/>
        <v>78.400000000000006</v>
      </c>
    </row>
    <row r="33" spans="1:2047 2049:7168 7170:11263 11265:16379" ht="14.1" customHeight="1" x14ac:dyDescent="0.25">
      <c r="A33" s="501" t="s">
        <v>292</v>
      </c>
      <c r="B33" s="501"/>
      <c r="C33" s="501"/>
      <c r="D33" s="501"/>
      <c r="E33" s="501"/>
      <c r="F33" s="501"/>
      <c r="G33" s="364">
        <f>SUM(G26:G32)</f>
        <v>1008.9333333333333</v>
      </c>
      <c r="H33" s="76"/>
    </row>
    <row r="34" spans="1:2047 2049:7168 7170:11263 11265:16379" ht="5.0999999999999996" customHeight="1" x14ac:dyDescent="0.25">
      <c r="A34" s="509"/>
      <c r="B34" s="509"/>
      <c r="C34" s="509"/>
      <c r="D34" s="509"/>
      <c r="E34" s="509"/>
      <c r="F34" s="509"/>
      <c r="G34" s="509"/>
      <c r="H34" s="19"/>
      <c r="I34" s="23"/>
      <c r="J34" s="24"/>
      <c r="K34" s="23"/>
      <c r="L34" s="24"/>
      <c r="M34" s="19"/>
      <c r="O34" s="19"/>
      <c r="P34" s="23"/>
      <c r="Q34" s="19"/>
      <c r="R34" s="23"/>
      <c r="S34" s="24"/>
      <c r="T34" s="23"/>
      <c r="U34" s="24"/>
      <c r="V34" s="19"/>
      <c r="X34" s="19"/>
      <c r="Y34" s="23"/>
      <c r="Z34" s="19"/>
      <c r="AA34" s="23"/>
      <c r="AB34" s="24"/>
      <c r="AC34" s="23"/>
      <c r="AD34" s="24"/>
      <c r="AE34" s="19"/>
      <c r="AG34" s="19"/>
      <c r="AH34" s="23"/>
      <c r="AI34" s="19"/>
      <c r="AJ34" s="23"/>
      <c r="AK34" s="24"/>
      <c r="AL34" s="23"/>
      <c r="AM34" s="24"/>
      <c r="AN34" s="19"/>
      <c r="AP34" s="19"/>
      <c r="AQ34" s="23"/>
      <c r="AR34" s="19"/>
      <c r="AS34" s="23"/>
      <c r="AT34" s="24"/>
      <c r="AU34" s="23"/>
      <c r="AV34" s="24"/>
      <c r="AW34" s="19"/>
      <c r="AY34" s="19"/>
      <c r="AZ34" s="23"/>
      <c r="BA34" s="19"/>
      <c r="BB34" s="23"/>
      <c r="BC34" s="24"/>
      <c r="BD34" s="23"/>
      <c r="BE34" s="24"/>
      <c r="BF34" s="19"/>
      <c r="BH34" s="19"/>
      <c r="BI34" s="23"/>
      <c r="BJ34" s="19"/>
      <c r="BK34" s="23"/>
      <c r="BL34" s="24"/>
      <c r="BM34" s="23"/>
      <c r="BN34" s="24"/>
      <c r="BO34" s="19"/>
      <c r="BQ34" s="19"/>
      <c r="BR34" s="23"/>
      <c r="BS34" s="19"/>
      <c r="BT34" s="23"/>
      <c r="BU34" s="24"/>
      <c r="BV34" s="23"/>
      <c r="BW34" s="24"/>
      <c r="BX34" s="19"/>
      <c r="BZ34" s="19"/>
      <c r="CA34" s="23"/>
      <c r="CB34" s="19"/>
      <c r="CC34" s="23"/>
      <c r="CD34" s="24"/>
      <c r="CE34" s="23"/>
      <c r="CF34" s="24"/>
      <c r="CG34" s="19"/>
      <c r="CI34" s="19"/>
      <c r="CJ34" s="23"/>
      <c r="CK34" s="19"/>
      <c r="CL34" s="23"/>
      <c r="CM34" s="24"/>
      <c r="CN34" s="23"/>
      <c r="CO34" s="24"/>
      <c r="CP34" s="19"/>
      <c r="CR34" s="19"/>
      <c r="CS34" s="23"/>
      <c r="CT34" s="19"/>
      <c r="CU34" s="23"/>
      <c r="CV34" s="24"/>
      <c r="CW34" s="23"/>
      <c r="CX34" s="24"/>
      <c r="CY34" s="19"/>
      <c r="DA34" s="19"/>
      <c r="DB34" s="23"/>
      <c r="DC34" s="19"/>
      <c r="DD34" s="23"/>
      <c r="DE34" s="24"/>
      <c r="DF34" s="23"/>
      <c r="DG34" s="24"/>
      <c r="DH34" s="19"/>
      <c r="DJ34" s="19"/>
      <c r="DK34" s="23"/>
      <c r="DL34" s="19"/>
      <c r="DM34" s="23"/>
      <c r="DN34" s="24"/>
      <c r="DO34" s="23"/>
      <c r="DP34" s="24"/>
      <c r="DQ34" s="19"/>
      <c r="DS34" s="19"/>
      <c r="DT34" s="23"/>
      <c r="DU34" s="19"/>
      <c r="DV34" s="23"/>
      <c r="DW34" s="24"/>
      <c r="DX34" s="23"/>
      <c r="DY34" s="24"/>
      <c r="DZ34" s="19"/>
      <c r="EB34" s="19"/>
      <c r="EC34" s="23"/>
      <c r="ED34" s="19"/>
      <c r="EE34" s="23"/>
      <c r="EF34" s="24"/>
      <c r="EG34" s="23"/>
      <c r="EH34" s="24"/>
      <c r="EI34" s="19"/>
      <c r="EK34" s="19"/>
      <c r="EL34" s="23"/>
      <c r="EM34" s="19"/>
      <c r="EN34" s="23"/>
      <c r="EO34" s="24"/>
      <c r="EP34" s="23"/>
      <c r="EQ34" s="24"/>
      <c r="ER34" s="19"/>
      <c r="ET34" s="19"/>
      <c r="EU34" s="23"/>
      <c r="EV34" s="19"/>
      <c r="EW34" s="23"/>
      <c r="EX34" s="24"/>
      <c r="EY34" s="23"/>
      <c r="EZ34" s="24"/>
      <c r="FA34" s="19"/>
      <c r="FC34" s="19"/>
      <c r="FD34" s="23"/>
      <c r="FE34" s="19"/>
      <c r="FF34" s="23"/>
      <c r="FG34" s="24"/>
      <c r="FH34" s="23"/>
      <c r="FI34" s="24"/>
      <c r="FJ34" s="19"/>
      <c r="FL34" s="19"/>
      <c r="FM34" s="23"/>
      <c r="FN34" s="19"/>
      <c r="FO34" s="23"/>
      <c r="FP34" s="24"/>
      <c r="FQ34" s="23"/>
      <c r="FR34" s="24"/>
      <c r="FS34" s="19"/>
      <c r="FU34" s="19"/>
      <c r="FV34" s="23"/>
      <c r="FW34" s="19"/>
      <c r="FX34" s="23"/>
      <c r="FY34" s="24"/>
      <c r="FZ34" s="23"/>
      <c r="GA34" s="24"/>
      <c r="GB34" s="19"/>
      <c r="GD34" s="19"/>
      <c r="GE34" s="23"/>
      <c r="GF34" s="19"/>
      <c r="GG34" s="23"/>
      <c r="GH34" s="24"/>
      <c r="GI34" s="23"/>
      <c r="GJ34" s="24"/>
      <c r="GK34" s="19"/>
      <c r="GM34" s="19"/>
      <c r="GN34" s="23"/>
      <c r="GO34" s="19"/>
      <c r="GP34" s="23"/>
      <c r="GQ34" s="24"/>
      <c r="GR34" s="23"/>
      <c r="GS34" s="24"/>
      <c r="GT34" s="19"/>
      <c r="GV34" s="19"/>
      <c r="GW34" s="23"/>
      <c r="GX34" s="19"/>
      <c r="GY34" s="23"/>
      <c r="GZ34" s="24"/>
      <c r="HA34" s="23"/>
      <c r="HB34" s="24"/>
      <c r="HC34" s="19"/>
      <c r="HE34" s="19"/>
      <c r="HF34" s="23"/>
      <c r="HG34" s="19"/>
      <c r="HH34" s="23"/>
      <c r="HI34" s="24"/>
      <c r="HJ34" s="23"/>
      <c r="HK34" s="24"/>
      <c r="HL34" s="19"/>
      <c r="HN34" s="19"/>
      <c r="HO34" s="23"/>
      <c r="HP34" s="19"/>
      <c r="HQ34" s="23"/>
      <c r="HR34" s="24"/>
      <c r="HS34" s="23"/>
      <c r="HT34" s="24"/>
      <c r="HU34" s="19"/>
      <c r="HW34" s="19"/>
      <c r="HX34" s="23"/>
      <c r="HY34" s="19"/>
      <c r="HZ34" s="23"/>
      <c r="IA34" s="24"/>
      <c r="IB34" s="23"/>
      <c r="IC34" s="24"/>
      <c r="ID34" s="19"/>
      <c r="IF34" s="19"/>
      <c r="IG34" s="23"/>
      <c r="IH34" s="19"/>
      <c r="II34" s="23"/>
      <c r="IJ34" s="24"/>
      <c r="IK34" s="23"/>
      <c r="IL34" s="24"/>
      <c r="IM34" s="19"/>
      <c r="IO34" s="19"/>
      <c r="IP34" s="23"/>
      <c r="IQ34" s="19"/>
      <c r="IR34" s="23"/>
      <c r="IS34" s="24"/>
      <c r="IT34" s="23"/>
      <c r="IU34" s="24"/>
      <c r="IV34" s="19"/>
      <c r="IX34" s="19"/>
      <c r="IY34" s="23"/>
      <c r="IZ34" s="19"/>
      <c r="JA34" s="23"/>
      <c r="JB34" s="24"/>
      <c r="JC34" s="23"/>
      <c r="JD34" s="24"/>
      <c r="JE34" s="19"/>
      <c r="JG34" s="19"/>
      <c r="JH34" s="23"/>
      <c r="JI34" s="19"/>
      <c r="JJ34" s="23"/>
      <c r="JK34" s="24"/>
      <c r="JL34" s="23"/>
      <c r="JM34" s="24"/>
      <c r="JN34" s="19"/>
      <c r="JP34" s="19"/>
      <c r="JQ34" s="23"/>
      <c r="JR34" s="19"/>
      <c r="JS34" s="23"/>
      <c r="JT34" s="24"/>
      <c r="JU34" s="23"/>
      <c r="JV34" s="24"/>
      <c r="JW34" s="19"/>
      <c r="JY34" s="19"/>
      <c r="JZ34" s="23"/>
      <c r="KA34" s="19"/>
      <c r="KB34" s="23"/>
      <c r="KC34" s="24"/>
      <c r="KD34" s="23"/>
      <c r="KE34" s="24"/>
      <c r="KF34" s="19"/>
      <c r="KH34" s="19"/>
      <c r="KI34" s="23"/>
      <c r="KJ34" s="19"/>
      <c r="KK34" s="23"/>
      <c r="KL34" s="24"/>
      <c r="KM34" s="23"/>
      <c r="KN34" s="24"/>
      <c r="KO34" s="19"/>
      <c r="KQ34" s="19"/>
      <c r="KR34" s="23"/>
      <c r="KS34" s="19"/>
      <c r="KT34" s="23"/>
      <c r="KU34" s="24"/>
      <c r="KV34" s="23"/>
      <c r="KW34" s="24"/>
      <c r="KX34" s="19"/>
      <c r="KZ34" s="19"/>
      <c r="LA34" s="23"/>
      <c r="LB34" s="19"/>
      <c r="LC34" s="23"/>
      <c r="LD34" s="24"/>
      <c r="LE34" s="23"/>
      <c r="LF34" s="24"/>
      <c r="LG34" s="19"/>
      <c r="LI34" s="19"/>
      <c r="LJ34" s="23"/>
      <c r="LK34" s="19"/>
      <c r="LL34" s="23"/>
      <c r="LM34" s="24"/>
      <c r="LN34" s="23"/>
      <c r="LO34" s="24"/>
      <c r="LP34" s="19"/>
      <c r="LR34" s="19"/>
      <c r="LS34" s="23"/>
      <c r="LT34" s="19"/>
      <c r="LU34" s="23"/>
      <c r="LV34" s="24"/>
      <c r="LW34" s="23"/>
      <c r="LX34" s="24"/>
      <c r="LY34" s="19"/>
      <c r="MA34" s="19"/>
      <c r="MB34" s="23"/>
      <c r="MC34" s="19"/>
      <c r="MD34" s="23"/>
      <c r="ME34" s="24"/>
      <c r="MF34" s="23"/>
      <c r="MG34" s="24"/>
      <c r="MH34" s="19"/>
      <c r="MJ34" s="19"/>
      <c r="MK34" s="23"/>
      <c r="ML34" s="19"/>
      <c r="MM34" s="23"/>
      <c r="MN34" s="24"/>
      <c r="MO34" s="23"/>
      <c r="MP34" s="24"/>
      <c r="MQ34" s="19"/>
      <c r="MS34" s="19"/>
      <c r="MT34" s="23"/>
      <c r="MU34" s="19"/>
      <c r="MV34" s="23"/>
      <c r="MW34" s="24"/>
      <c r="MX34" s="23"/>
      <c r="MY34" s="24"/>
      <c r="MZ34" s="19"/>
      <c r="NB34" s="19"/>
      <c r="NC34" s="23"/>
      <c r="ND34" s="19"/>
      <c r="NE34" s="23"/>
      <c r="NF34" s="24"/>
      <c r="NG34" s="23"/>
      <c r="NH34" s="24"/>
      <c r="NI34" s="19"/>
      <c r="NK34" s="19"/>
      <c r="NL34" s="23"/>
      <c r="NM34" s="19"/>
      <c r="NN34" s="23"/>
      <c r="NO34" s="24"/>
      <c r="NP34" s="23"/>
      <c r="NQ34" s="24"/>
      <c r="NR34" s="19"/>
      <c r="NT34" s="19"/>
      <c r="NU34" s="23"/>
      <c r="NV34" s="19"/>
      <c r="NW34" s="23"/>
      <c r="NX34" s="24"/>
      <c r="NY34" s="23"/>
      <c r="NZ34" s="24"/>
      <c r="OA34" s="19"/>
      <c r="OC34" s="19"/>
      <c r="OD34" s="23"/>
      <c r="OE34" s="19"/>
      <c r="OF34" s="23"/>
      <c r="OG34" s="24"/>
      <c r="OH34" s="23"/>
      <c r="OI34" s="24"/>
      <c r="OJ34" s="19"/>
      <c r="OL34" s="19"/>
      <c r="OM34" s="23"/>
      <c r="ON34" s="19"/>
      <c r="OO34" s="23"/>
      <c r="OP34" s="24"/>
      <c r="OQ34" s="23"/>
      <c r="OR34" s="24"/>
      <c r="OS34" s="19"/>
      <c r="OU34" s="19"/>
      <c r="OV34" s="23"/>
      <c r="OW34" s="19"/>
      <c r="OX34" s="23"/>
      <c r="OY34" s="24"/>
      <c r="OZ34" s="23"/>
      <c r="PA34" s="24"/>
      <c r="PB34" s="19"/>
      <c r="PD34" s="19"/>
      <c r="PE34" s="23"/>
      <c r="PF34" s="19"/>
      <c r="PG34" s="23"/>
      <c r="PH34" s="24"/>
      <c r="PI34" s="23"/>
      <c r="PJ34" s="24"/>
      <c r="PK34" s="19"/>
      <c r="PM34" s="19"/>
      <c r="PN34" s="23"/>
      <c r="PO34" s="19"/>
      <c r="PP34" s="23"/>
      <c r="PQ34" s="24"/>
      <c r="PR34" s="23"/>
      <c r="PS34" s="24"/>
      <c r="PT34" s="19"/>
      <c r="PV34" s="19"/>
      <c r="PW34" s="23"/>
      <c r="PX34" s="19"/>
      <c r="PY34" s="23"/>
      <c r="PZ34" s="24"/>
      <c r="QA34" s="23"/>
      <c r="QB34" s="24"/>
      <c r="QC34" s="19"/>
      <c r="QE34" s="19"/>
      <c r="QF34" s="23"/>
      <c r="QG34" s="19"/>
      <c r="QH34" s="23"/>
      <c r="QI34" s="24"/>
      <c r="QJ34" s="23"/>
      <c r="QK34" s="24"/>
      <c r="QL34" s="19"/>
      <c r="QN34" s="19"/>
      <c r="QO34" s="23"/>
      <c r="QP34" s="19"/>
      <c r="QQ34" s="23"/>
      <c r="QR34" s="24"/>
      <c r="QS34" s="23"/>
      <c r="QT34" s="24"/>
      <c r="QU34" s="19"/>
      <c r="QW34" s="19"/>
      <c r="QX34" s="23"/>
      <c r="QY34" s="19"/>
      <c r="QZ34" s="23"/>
      <c r="RA34" s="24"/>
      <c r="RB34" s="23"/>
      <c r="RC34" s="24"/>
      <c r="RD34" s="19"/>
      <c r="RF34" s="19"/>
      <c r="RG34" s="23"/>
      <c r="RH34" s="19"/>
      <c r="RI34" s="23"/>
      <c r="RJ34" s="24"/>
      <c r="RK34" s="23"/>
      <c r="RL34" s="24"/>
      <c r="RM34" s="19"/>
      <c r="RO34" s="19"/>
      <c r="RP34" s="23"/>
      <c r="RQ34" s="19"/>
      <c r="RR34" s="23"/>
      <c r="RS34" s="24"/>
      <c r="RT34" s="23"/>
      <c r="RU34" s="24"/>
      <c r="RV34" s="19"/>
      <c r="RX34" s="19"/>
      <c r="RY34" s="23"/>
      <c r="RZ34" s="19"/>
      <c r="SA34" s="23"/>
      <c r="SB34" s="24"/>
      <c r="SC34" s="23"/>
      <c r="SD34" s="24"/>
      <c r="SE34" s="19"/>
      <c r="SG34" s="19"/>
      <c r="SH34" s="23"/>
      <c r="SI34" s="19"/>
      <c r="SJ34" s="23"/>
      <c r="SK34" s="24"/>
      <c r="SL34" s="23"/>
      <c r="SM34" s="24"/>
      <c r="SN34" s="19"/>
      <c r="SP34" s="19"/>
      <c r="SQ34" s="23"/>
      <c r="SR34" s="19"/>
      <c r="SS34" s="23"/>
      <c r="ST34" s="24"/>
      <c r="SU34" s="23"/>
      <c r="SV34" s="24"/>
      <c r="SW34" s="19"/>
      <c r="SY34" s="19"/>
      <c r="SZ34" s="23"/>
      <c r="TA34" s="19"/>
      <c r="TB34" s="23"/>
      <c r="TC34" s="24"/>
      <c r="TD34" s="23"/>
      <c r="TE34" s="24"/>
      <c r="TF34" s="19"/>
      <c r="TH34" s="19"/>
      <c r="TI34" s="23"/>
      <c r="TJ34" s="19"/>
      <c r="TK34" s="23"/>
      <c r="TL34" s="24"/>
      <c r="TM34" s="23"/>
      <c r="TN34" s="24"/>
      <c r="TO34" s="19"/>
      <c r="TQ34" s="19"/>
      <c r="TR34" s="23"/>
      <c r="TS34" s="19"/>
      <c r="TT34" s="23"/>
      <c r="TU34" s="24"/>
      <c r="TV34" s="23"/>
      <c r="TW34" s="24"/>
      <c r="TX34" s="19"/>
      <c r="TZ34" s="19"/>
      <c r="UA34" s="23"/>
      <c r="UB34" s="19"/>
      <c r="UC34" s="23"/>
      <c r="UD34" s="24"/>
      <c r="UE34" s="23"/>
      <c r="UF34" s="24"/>
      <c r="UG34" s="19"/>
      <c r="UI34" s="19"/>
      <c r="UJ34" s="23"/>
      <c r="UK34" s="19"/>
      <c r="UL34" s="23"/>
      <c r="UM34" s="24"/>
      <c r="UN34" s="23"/>
      <c r="UO34" s="24"/>
      <c r="UP34" s="19"/>
      <c r="UR34" s="19"/>
      <c r="US34" s="23"/>
      <c r="UT34" s="19"/>
      <c r="UU34" s="23"/>
      <c r="UV34" s="24"/>
      <c r="UW34" s="23"/>
      <c r="UX34" s="24"/>
      <c r="UY34" s="19"/>
      <c r="VA34" s="19"/>
      <c r="VB34" s="23"/>
      <c r="VC34" s="19"/>
      <c r="VD34" s="23"/>
      <c r="VE34" s="24"/>
      <c r="VF34" s="23"/>
      <c r="VG34" s="24"/>
      <c r="VH34" s="19"/>
      <c r="VJ34" s="19"/>
      <c r="VK34" s="23"/>
      <c r="VL34" s="19"/>
      <c r="VM34" s="23"/>
      <c r="VN34" s="24"/>
      <c r="VO34" s="23"/>
      <c r="VP34" s="24"/>
      <c r="VQ34" s="19"/>
      <c r="VS34" s="19"/>
      <c r="VT34" s="23"/>
      <c r="VU34" s="19"/>
      <c r="VV34" s="23"/>
      <c r="VW34" s="24"/>
      <c r="VX34" s="23"/>
      <c r="VY34" s="24"/>
      <c r="VZ34" s="19"/>
      <c r="WB34" s="19"/>
      <c r="WC34" s="23"/>
      <c r="WD34" s="19"/>
      <c r="WE34" s="23"/>
      <c r="WF34" s="24"/>
      <c r="WG34" s="23"/>
      <c r="WH34" s="24"/>
      <c r="WI34" s="19"/>
      <c r="WK34" s="19"/>
      <c r="WL34" s="23"/>
      <c r="WM34" s="19"/>
      <c r="WN34" s="23"/>
      <c r="WO34" s="24"/>
      <c r="WP34" s="23"/>
      <c r="WQ34" s="24"/>
      <c r="WR34" s="19"/>
      <c r="WT34" s="19"/>
      <c r="WU34" s="23"/>
      <c r="WV34" s="19"/>
      <c r="WW34" s="23"/>
      <c r="WX34" s="24"/>
      <c r="WY34" s="23"/>
      <c r="WZ34" s="24"/>
      <c r="XA34" s="19"/>
      <c r="XC34" s="19"/>
      <c r="XD34" s="23"/>
      <c r="XE34" s="19"/>
      <c r="XF34" s="23"/>
      <c r="XG34" s="24"/>
      <c r="XH34" s="23"/>
      <c r="XI34" s="24"/>
      <c r="XJ34" s="19"/>
      <c r="XL34" s="19"/>
      <c r="XM34" s="23"/>
      <c r="XN34" s="19"/>
      <c r="XO34" s="23"/>
      <c r="XP34" s="24"/>
      <c r="XQ34" s="23"/>
      <c r="XR34" s="24"/>
      <c r="XS34" s="19"/>
      <c r="XU34" s="19"/>
      <c r="XV34" s="23"/>
      <c r="XW34" s="19"/>
      <c r="XX34" s="23"/>
      <c r="XY34" s="24"/>
      <c r="XZ34" s="23"/>
      <c r="YA34" s="24"/>
      <c r="YB34" s="19"/>
      <c r="YD34" s="19"/>
      <c r="YE34" s="23"/>
      <c r="YF34" s="19"/>
      <c r="YG34" s="23"/>
      <c r="YH34" s="24"/>
      <c r="YI34" s="23"/>
      <c r="YJ34" s="24"/>
      <c r="YK34" s="19"/>
      <c r="YM34" s="19"/>
      <c r="YN34" s="23"/>
      <c r="YO34" s="19"/>
      <c r="YP34" s="23"/>
      <c r="YQ34" s="24"/>
      <c r="YR34" s="23"/>
      <c r="YS34" s="24"/>
      <c r="YT34" s="19"/>
      <c r="YV34" s="19"/>
      <c r="YW34" s="23"/>
      <c r="YX34" s="19"/>
      <c r="YY34" s="23"/>
      <c r="YZ34" s="24"/>
      <c r="ZA34" s="23"/>
      <c r="ZB34" s="24"/>
      <c r="ZC34" s="19"/>
      <c r="ZE34" s="19"/>
      <c r="ZF34" s="23"/>
      <c r="ZG34" s="19"/>
      <c r="ZH34" s="23"/>
      <c r="ZI34" s="24"/>
      <c r="ZJ34" s="23"/>
      <c r="ZK34" s="24"/>
      <c r="ZL34" s="19"/>
      <c r="ZN34" s="19"/>
      <c r="ZO34" s="23"/>
      <c r="ZP34" s="19"/>
      <c r="ZQ34" s="23"/>
      <c r="ZR34" s="24"/>
      <c r="ZS34" s="23"/>
      <c r="ZT34" s="24"/>
      <c r="ZU34" s="19"/>
      <c r="ZW34" s="19"/>
      <c r="ZX34" s="23"/>
      <c r="ZY34" s="19"/>
      <c r="ZZ34" s="23"/>
      <c r="AAA34" s="24"/>
      <c r="AAB34" s="23"/>
      <c r="AAC34" s="24"/>
      <c r="AAD34" s="19"/>
      <c r="AAF34" s="19"/>
      <c r="AAG34" s="23"/>
      <c r="AAH34" s="19"/>
      <c r="AAI34" s="23"/>
      <c r="AAJ34" s="24"/>
      <c r="AAK34" s="23"/>
      <c r="AAL34" s="24"/>
      <c r="AAM34" s="19"/>
      <c r="AAO34" s="19"/>
      <c r="AAP34" s="23"/>
      <c r="AAQ34" s="19"/>
      <c r="AAR34" s="23"/>
      <c r="AAS34" s="24"/>
      <c r="AAT34" s="23"/>
      <c r="AAU34" s="24"/>
      <c r="AAV34" s="19"/>
      <c r="AAX34" s="19"/>
      <c r="AAY34" s="23"/>
      <c r="AAZ34" s="19"/>
      <c r="ABA34" s="23"/>
      <c r="ABB34" s="24"/>
      <c r="ABC34" s="23"/>
      <c r="ABD34" s="24"/>
      <c r="ABE34" s="19"/>
      <c r="ABG34" s="19"/>
      <c r="ABH34" s="23"/>
      <c r="ABI34" s="19"/>
      <c r="ABJ34" s="23"/>
      <c r="ABK34" s="24"/>
      <c r="ABL34" s="23"/>
      <c r="ABM34" s="24"/>
      <c r="ABN34" s="19"/>
      <c r="ABP34" s="19"/>
      <c r="ABQ34" s="23"/>
      <c r="ABR34" s="19"/>
      <c r="ABS34" s="23"/>
      <c r="ABT34" s="24"/>
      <c r="ABU34" s="23"/>
      <c r="ABV34" s="24"/>
      <c r="ABW34" s="19"/>
      <c r="ABY34" s="19"/>
      <c r="ABZ34" s="23"/>
      <c r="ACA34" s="19"/>
      <c r="ACB34" s="23"/>
      <c r="ACC34" s="24"/>
      <c r="ACD34" s="23"/>
      <c r="ACE34" s="24"/>
      <c r="ACF34" s="19"/>
      <c r="ACH34" s="19"/>
      <c r="ACI34" s="23"/>
      <c r="ACJ34" s="19"/>
      <c r="ACK34" s="23"/>
      <c r="ACL34" s="24"/>
      <c r="ACM34" s="23"/>
      <c r="ACN34" s="24"/>
      <c r="ACO34" s="19"/>
      <c r="ACQ34" s="19"/>
      <c r="ACR34" s="23"/>
      <c r="ACS34" s="19"/>
      <c r="ACT34" s="23"/>
      <c r="ACU34" s="24"/>
      <c r="ACV34" s="23"/>
      <c r="ACW34" s="24"/>
      <c r="ACX34" s="19"/>
      <c r="ACZ34" s="19"/>
      <c r="ADA34" s="23"/>
      <c r="ADB34" s="19"/>
      <c r="ADC34" s="23"/>
      <c r="ADD34" s="24"/>
      <c r="ADE34" s="23"/>
      <c r="ADF34" s="24"/>
      <c r="ADG34" s="19"/>
      <c r="ADI34" s="19"/>
      <c r="ADJ34" s="23"/>
      <c r="ADK34" s="19"/>
      <c r="ADL34" s="23"/>
      <c r="ADM34" s="24"/>
      <c r="ADN34" s="23"/>
      <c r="ADO34" s="24"/>
      <c r="ADP34" s="19"/>
      <c r="ADR34" s="19"/>
      <c r="ADS34" s="23"/>
      <c r="ADT34" s="19"/>
      <c r="ADU34" s="23"/>
      <c r="ADV34" s="24"/>
      <c r="ADW34" s="23"/>
      <c r="ADX34" s="24"/>
      <c r="ADY34" s="19"/>
      <c r="AEA34" s="19"/>
      <c r="AEB34" s="23"/>
      <c r="AEC34" s="19"/>
      <c r="AED34" s="23"/>
      <c r="AEE34" s="24"/>
      <c r="AEF34" s="23"/>
      <c r="AEG34" s="24"/>
      <c r="AEH34" s="19"/>
      <c r="AEJ34" s="19"/>
      <c r="AEK34" s="23"/>
      <c r="AEL34" s="19"/>
      <c r="AEM34" s="23"/>
      <c r="AEN34" s="24"/>
      <c r="AEO34" s="23"/>
      <c r="AEP34" s="24"/>
      <c r="AEQ34" s="19"/>
      <c r="AES34" s="19"/>
      <c r="AET34" s="23"/>
      <c r="AEU34" s="19"/>
      <c r="AEV34" s="23"/>
      <c r="AEW34" s="24"/>
      <c r="AEX34" s="23"/>
      <c r="AEY34" s="24"/>
      <c r="AEZ34" s="19"/>
      <c r="AFB34" s="19"/>
      <c r="AFC34" s="23"/>
      <c r="AFD34" s="19"/>
      <c r="AFE34" s="23"/>
      <c r="AFF34" s="24"/>
      <c r="AFG34" s="23"/>
      <c r="AFH34" s="24"/>
      <c r="AFI34" s="19"/>
      <c r="AFK34" s="19"/>
      <c r="AFL34" s="23"/>
      <c r="AFM34" s="19"/>
      <c r="AFN34" s="23"/>
      <c r="AFO34" s="24"/>
      <c r="AFP34" s="23"/>
      <c r="AFQ34" s="24"/>
      <c r="AFR34" s="19"/>
      <c r="AFT34" s="19"/>
      <c r="AFU34" s="23"/>
      <c r="AFV34" s="19"/>
      <c r="AFW34" s="23"/>
      <c r="AFX34" s="24"/>
      <c r="AFY34" s="23"/>
      <c r="AFZ34" s="24"/>
      <c r="AGA34" s="19"/>
      <c r="AGC34" s="19"/>
      <c r="AGD34" s="23"/>
      <c r="AGE34" s="19"/>
      <c r="AGF34" s="23"/>
      <c r="AGG34" s="24"/>
      <c r="AGH34" s="23"/>
      <c r="AGI34" s="24"/>
      <c r="AGJ34" s="19"/>
      <c r="AGL34" s="19"/>
      <c r="AGM34" s="23"/>
      <c r="AGN34" s="19"/>
      <c r="AGO34" s="23"/>
      <c r="AGP34" s="24"/>
      <c r="AGQ34" s="23"/>
      <c r="AGR34" s="24"/>
      <c r="AGS34" s="19"/>
      <c r="AGU34" s="19"/>
      <c r="AGV34" s="23"/>
      <c r="AGW34" s="19"/>
      <c r="AGX34" s="23"/>
      <c r="AGY34" s="24"/>
      <c r="AGZ34" s="23"/>
      <c r="AHA34" s="24"/>
      <c r="AHB34" s="19"/>
      <c r="AHD34" s="19"/>
      <c r="AHE34" s="23"/>
      <c r="AHF34" s="19"/>
      <c r="AHG34" s="23"/>
      <c r="AHH34" s="24"/>
      <c r="AHI34" s="23"/>
      <c r="AHJ34" s="24"/>
      <c r="AHK34" s="19"/>
      <c r="AHM34" s="19"/>
      <c r="AHN34" s="23"/>
      <c r="AHO34" s="19"/>
      <c r="AHP34" s="23"/>
      <c r="AHQ34" s="24"/>
      <c r="AHR34" s="23"/>
      <c r="AHS34" s="24"/>
      <c r="AHT34" s="19"/>
      <c r="AHV34" s="19"/>
      <c r="AHW34" s="23"/>
      <c r="AHX34" s="19"/>
      <c r="AHY34" s="23"/>
      <c r="AHZ34" s="24"/>
      <c r="AIA34" s="23"/>
      <c r="AIB34" s="24"/>
      <c r="AIC34" s="19"/>
      <c r="AIE34" s="19"/>
      <c r="AIF34" s="23"/>
      <c r="AIG34" s="19"/>
      <c r="AIH34" s="23"/>
      <c r="AII34" s="24"/>
      <c r="AIJ34" s="23"/>
      <c r="AIK34" s="24"/>
      <c r="AIL34" s="19"/>
      <c r="AIN34" s="19"/>
      <c r="AIO34" s="23"/>
      <c r="AIP34" s="19"/>
      <c r="AIQ34" s="23"/>
      <c r="AIR34" s="24"/>
      <c r="AIS34" s="23"/>
      <c r="AIT34" s="24"/>
      <c r="AIU34" s="19"/>
      <c r="AIW34" s="19"/>
      <c r="AIX34" s="23"/>
      <c r="AIY34" s="19"/>
      <c r="AIZ34" s="23"/>
      <c r="AJA34" s="24"/>
      <c r="AJB34" s="23"/>
      <c r="AJC34" s="24"/>
      <c r="AJD34" s="19"/>
      <c r="AJF34" s="19"/>
      <c r="AJG34" s="23"/>
      <c r="AJH34" s="19"/>
      <c r="AJI34" s="23"/>
      <c r="AJJ34" s="24"/>
      <c r="AJK34" s="23"/>
      <c r="AJL34" s="24"/>
      <c r="AJM34" s="19"/>
      <c r="AJO34" s="19"/>
      <c r="AJP34" s="23"/>
      <c r="AJQ34" s="19"/>
      <c r="AJR34" s="23"/>
      <c r="AJS34" s="24"/>
      <c r="AJT34" s="23"/>
      <c r="AJU34" s="24"/>
      <c r="AJV34" s="19"/>
      <c r="AJX34" s="19"/>
      <c r="AJY34" s="23"/>
      <c r="AJZ34" s="19"/>
      <c r="AKA34" s="23"/>
      <c r="AKB34" s="24"/>
      <c r="AKC34" s="23"/>
      <c r="AKD34" s="24"/>
      <c r="AKE34" s="19"/>
      <c r="AKG34" s="19"/>
      <c r="AKH34" s="23"/>
      <c r="AKI34" s="19"/>
      <c r="AKJ34" s="23"/>
      <c r="AKK34" s="24"/>
      <c r="AKL34" s="23"/>
      <c r="AKM34" s="24"/>
      <c r="AKN34" s="19"/>
      <c r="AKP34" s="19"/>
      <c r="AKQ34" s="23"/>
      <c r="AKR34" s="19"/>
      <c r="AKS34" s="23"/>
      <c r="AKT34" s="24"/>
      <c r="AKU34" s="23"/>
      <c r="AKV34" s="24"/>
      <c r="AKW34" s="19"/>
      <c r="AKY34" s="19"/>
      <c r="AKZ34" s="23"/>
      <c r="ALA34" s="19"/>
      <c r="ALB34" s="23"/>
      <c r="ALC34" s="24"/>
      <c r="ALD34" s="23"/>
      <c r="ALE34" s="24"/>
      <c r="ALF34" s="19"/>
      <c r="ALH34" s="19"/>
      <c r="ALI34" s="23"/>
      <c r="ALJ34" s="19"/>
      <c r="ALK34" s="23"/>
      <c r="ALL34" s="24"/>
      <c r="ALM34" s="23"/>
      <c r="ALN34" s="24"/>
      <c r="ALO34" s="19"/>
      <c r="ALQ34" s="19"/>
      <c r="ALR34" s="23"/>
      <c r="ALS34" s="19"/>
      <c r="ALT34" s="23"/>
      <c r="ALU34" s="24"/>
      <c r="ALV34" s="23"/>
      <c r="ALW34" s="24"/>
      <c r="ALX34" s="19"/>
      <c r="ALZ34" s="19"/>
      <c r="AMA34" s="23"/>
      <c r="AMB34" s="19"/>
      <c r="AMC34" s="23"/>
      <c r="AMD34" s="24"/>
      <c r="AME34" s="23"/>
      <c r="AMF34" s="24"/>
      <c r="AMG34" s="19"/>
      <c r="AMI34" s="19"/>
      <c r="AMJ34" s="23"/>
      <c r="AMK34" s="19"/>
      <c r="AML34" s="23"/>
      <c r="AMM34" s="24"/>
      <c r="AMN34" s="23"/>
      <c r="AMO34" s="24"/>
      <c r="AMP34" s="19"/>
      <c r="AMR34" s="19"/>
      <c r="AMS34" s="23"/>
      <c r="AMT34" s="19"/>
      <c r="AMU34" s="23"/>
      <c r="AMV34" s="24"/>
      <c r="AMW34" s="23"/>
      <c r="AMX34" s="24"/>
      <c r="AMY34" s="19"/>
      <c r="ANA34" s="19"/>
      <c r="ANB34" s="23"/>
      <c r="ANC34" s="19"/>
      <c r="AND34" s="23"/>
      <c r="ANE34" s="24"/>
      <c r="ANF34" s="23"/>
      <c r="ANG34" s="24"/>
      <c r="ANH34" s="19"/>
      <c r="ANJ34" s="19"/>
      <c r="ANK34" s="23"/>
      <c r="ANL34" s="19"/>
      <c r="ANM34" s="23"/>
      <c r="ANN34" s="24"/>
      <c r="ANO34" s="23"/>
      <c r="ANP34" s="24"/>
      <c r="ANQ34" s="19"/>
      <c r="ANS34" s="19"/>
      <c r="ANT34" s="23"/>
      <c r="ANU34" s="19"/>
      <c r="ANV34" s="23"/>
      <c r="ANW34" s="24"/>
      <c r="ANX34" s="23"/>
      <c r="ANY34" s="24"/>
      <c r="ANZ34" s="19"/>
      <c r="AOB34" s="19"/>
      <c r="AOC34" s="23"/>
      <c r="AOD34" s="19"/>
      <c r="AOE34" s="23"/>
      <c r="AOF34" s="24"/>
      <c r="AOG34" s="23"/>
      <c r="AOH34" s="24"/>
      <c r="AOI34" s="19"/>
      <c r="AOK34" s="19"/>
      <c r="AOL34" s="23"/>
      <c r="AOM34" s="19"/>
      <c r="AON34" s="23"/>
      <c r="AOO34" s="24"/>
      <c r="AOP34" s="23"/>
      <c r="AOQ34" s="24"/>
      <c r="AOR34" s="19"/>
      <c r="AOT34" s="19"/>
      <c r="AOU34" s="23"/>
      <c r="AOV34" s="19"/>
      <c r="AOW34" s="23"/>
      <c r="AOX34" s="24"/>
      <c r="AOY34" s="23"/>
      <c r="AOZ34" s="24"/>
      <c r="APA34" s="19"/>
      <c r="APC34" s="19"/>
      <c r="APD34" s="23"/>
      <c r="APE34" s="19"/>
      <c r="APF34" s="23"/>
      <c r="APG34" s="24"/>
      <c r="APH34" s="23"/>
      <c r="API34" s="24"/>
      <c r="APJ34" s="19"/>
      <c r="APL34" s="19"/>
      <c r="APM34" s="23"/>
      <c r="APN34" s="19"/>
      <c r="APO34" s="23"/>
      <c r="APP34" s="24"/>
      <c r="APQ34" s="23"/>
      <c r="APR34" s="24"/>
      <c r="APS34" s="19"/>
      <c r="APU34" s="19"/>
      <c r="APV34" s="23"/>
      <c r="APW34" s="19"/>
      <c r="APX34" s="23"/>
      <c r="APY34" s="24"/>
      <c r="APZ34" s="23"/>
      <c r="AQA34" s="24"/>
      <c r="AQB34" s="19"/>
      <c r="AQD34" s="19"/>
      <c r="AQE34" s="23"/>
      <c r="AQF34" s="19"/>
      <c r="AQG34" s="23"/>
      <c r="AQH34" s="24"/>
      <c r="AQI34" s="23"/>
      <c r="AQJ34" s="24"/>
      <c r="AQK34" s="19"/>
      <c r="AQM34" s="19"/>
      <c r="AQN34" s="23"/>
      <c r="AQO34" s="19"/>
      <c r="AQP34" s="23"/>
      <c r="AQQ34" s="24"/>
      <c r="AQR34" s="23"/>
      <c r="AQS34" s="24"/>
      <c r="AQT34" s="19"/>
      <c r="AQV34" s="19"/>
      <c r="AQW34" s="23"/>
      <c r="AQX34" s="19"/>
      <c r="AQY34" s="23"/>
      <c r="AQZ34" s="24"/>
      <c r="ARA34" s="23"/>
      <c r="ARB34" s="24"/>
      <c r="ARC34" s="19"/>
      <c r="ARE34" s="19"/>
      <c r="ARF34" s="23"/>
      <c r="ARG34" s="19"/>
      <c r="ARH34" s="23"/>
      <c r="ARI34" s="24"/>
      <c r="ARJ34" s="23"/>
      <c r="ARK34" s="24"/>
      <c r="ARL34" s="19"/>
      <c r="ARN34" s="19"/>
      <c r="ARO34" s="23"/>
      <c r="ARP34" s="19"/>
      <c r="ARQ34" s="23"/>
      <c r="ARR34" s="24"/>
      <c r="ARS34" s="23"/>
      <c r="ART34" s="24"/>
      <c r="ARU34" s="19"/>
      <c r="ARW34" s="19"/>
      <c r="ARX34" s="23"/>
      <c r="ARY34" s="19"/>
      <c r="ARZ34" s="23"/>
      <c r="ASA34" s="24"/>
      <c r="ASB34" s="23"/>
      <c r="ASC34" s="24"/>
      <c r="ASD34" s="19"/>
      <c r="ASF34" s="19"/>
      <c r="ASG34" s="23"/>
      <c r="ASH34" s="19"/>
      <c r="ASI34" s="23"/>
      <c r="ASJ34" s="24"/>
      <c r="ASK34" s="23"/>
      <c r="ASL34" s="24"/>
      <c r="ASM34" s="19"/>
      <c r="ASO34" s="19"/>
      <c r="ASP34" s="23"/>
      <c r="ASQ34" s="19"/>
      <c r="ASR34" s="23"/>
      <c r="ASS34" s="24"/>
      <c r="AST34" s="23"/>
      <c r="ASU34" s="24"/>
      <c r="ASV34" s="19"/>
      <c r="ASX34" s="19"/>
      <c r="ASY34" s="23"/>
      <c r="ASZ34" s="19"/>
      <c r="ATA34" s="23"/>
      <c r="ATB34" s="24"/>
      <c r="ATC34" s="23"/>
      <c r="ATD34" s="24"/>
      <c r="ATE34" s="19"/>
      <c r="ATG34" s="19"/>
      <c r="ATH34" s="23"/>
      <c r="ATI34" s="19"/>
      <c r="ATJ34" s="23"/>
      <c r="ATK34" s="24"/>
      <c r="ATL34" s="23"/>
      <c r="ATM34" s="24"/>
      <c r="ATN34" s="19"/>
      <c r="ATP34" s="19"/>
      <c r="ATQ34" s="23"/>
      <c r="ATR34" s="19"/>
      <c r="ATS34" s="23"/>
      <c r="ATT34" s="24"/>
      <c r="ATU34" s="23"/>
      <c r="ATV34" s="24"/>
      <c r="ATW34" s="19"/>
      <c r="ATY34" s="19"/>
      <c r="ATZ34" s="23"/>
      <c r="AUA34" s="19"/>
      <c r="AUB34" s="23"/>
      <c r="AUC34" s="24"/>
      <c r="AUD34" s="23"/>
      <c r="AUE34" s="24"/>
      <c r="AUF34" s="19"/>
      <c r="AUH34" s="19"/>
      <c r="AUI34" s="23"/>
      <c r="AUJ34" s="19"/>
      <c r="AUK34" s="23"/>
      <c r="AUL34" s="24"/>
      <c r="AUM34" s="23"/>
      <c r="AUN34" s="24"/>
      <c r="AUO34" s="19"/>
      <c r="AUQ34" s="19"/>
      <c r="AUR34" s="23"/>
      <c r="AUS34" s="19"/>
      <c r="AUT34" s="23"/>
      <c r="AUU34" s="24"/>
      <c r="AUV34" s="23"/>
      <c r="AUW34" s="24"/>
      <c r="AUX34" s="19"/>
      <c r="AUZ34" s="19"/>
      <c r="AVA34" s="23"/>
      <c r="AVB34" s="19"/>
      <c r="AVC34" s="23"/>
      <c r="AVD34" s="24"/>
      <c r="AVE34" s="23"/>
      <c r="AVF34" s="24"/>
      <c r="AVG34" s="19"/>
      <c r="AVI34" s="19"/>
      <c r="AVJ34" s="23"/>
      <c r="AVK34" s="19"/>
      <c r="AVL34" s="23"/>
      <c r="AVM34" s="24"/>
      <c r="AVN34" s="23"/>
      <c r="AVO34" s="24"/>
      <c r="AVP34" s="19"/>
      <c r="AVR34" s="19"/>
      <c r="AVS34" s="23"/>
      <c r="AVT34" s="19"/>
      <c r="AVU34" s="23"/>
      <c r="AVV34" s="24"/>
      <c r="AVW34" s="23"/>
      <c r="AVX34" s="24"/>
      <c r="AVY34" s="19"/>
      <c r="AWA34" s="19"/>
      <c r="AWB34" s="23"/>
      <c r="AWC34" s="19"/>
      <c r="AWD34" s="23"/>
      <c r="AWE34" s="24"/>
      <c r="AWF34" s="23"/>
      <c r="AWG34" s="24"/>
      <c r="AWH34" s="19"/>
      <c r="AWJ34" s="19"/>
      <c r="AWK34" s="23"/>
      <c r="AWL34" s="19"/>
      <c r="AWM34" s="23"/>
      <c r="AWN34" s="24"/>
      <c r="AWO34" s="23"/>
      <c r="AWP34" s="24"/>
      <c r="AWQ34" s="19"/>
      <c r="AWS34" s="19"/>
      <c r="AWT34" s="23"/>
      <c r="AWU34" s="19"/>
      <c r="AWV34" s="23"/>
      <c r="AWW34" s="24"/>
      <c r="AWX34" s="23"/>
      <c r="AWY34" s="24"/>
      <c r="AWZ34" s="19"/>
      <c r="AXB34" s="19"/>
      <c r="AXC34" s="23"/>
      <c r="AXD34" s="19"/>
      <c r="AXE34" s="23"/>
      <c r="AXF34" s="24"/>
      <c r="AXG34" s="23"/>
      <c r="AXH34" s="24"/>
      <c r="AXI34" s="19"/>
      <c r="AXK34" s="19"/>
      <c r="AXL34" s="23"/>
      <c r="AXM34" s="19"/>
      <c r="AXN34" s="23"/>
      <c r="AXO34" s="24"/>
      <c r="AXP34" s="23"/>
      <c r="AXQ34" s="24"/>
      <c r="AXR34" s="19"/>
      <c r="AXT34" s="19"/>
      <c r="AXU34" s="23"/>
      <c r="AXV34" s="19"/>
      <c r="AXW34" s="23"/>
      <c r="AXX34" s="24"/>
      <c r="AXY34" s="23"/>
      <c r="AXZ34" s="24"/>
      <c r="AYA34" s="19"/>
      <c r="AYC34" s="19"/>
      <c r="AYD34" s="23"/>
      <c r="AYE34" s="19"/>
      <c r="AYF34" s="23"/>
      <c r="AYG34" s="24"/>
      <c r="AYH34" s="23"/>
      <c r="AYI34" s="24"/>
      <c r="AYJ34" s="19"/>
      <c r="AYL34" s="19"/>
      <c r="AYM34" s="23"/>
      <c r="AYN34" s="19"/>
      <c r="AYO34" s="23"/>
      <c r="AYP34" s="24"/>
      <c r="AYQ34" s="23"/>
      <c r="AYR34" s="24"/>
      <c r="AYS34" s="19"/>
      <c r="AYU34" s="19"/>
      <c r="AYV34" s="23"/>
      <c r="AYW34" s="19"/>
      <c r="AYX34" s="23"/>
      <c r="AYY34" s="24"/>
      <c r="AYZ34" s="23"/>
      <c r="AZA34" s="24"/>
      <c r="AZB34" s="19"/>
      <c r="AZD34" s="19"/>
      <c r="AZE34" s="23"/>
      <c r="AZF34" s="19"/>
      <c r="AZG34" s="23"/>
      <c r="AZH34" s="24"/>
      <c r="AZI34" s="23"/>
      <c r="AZJ34" s="24"/>
      <c r="AZK34" s="19"/>
      <c r="AZM34" s="19"/>
      <c r="AZN34" s="23"/>
      <c r="AZO34" s="19"/>
      <c r="AZP34" s="23"/>
      <c r="AZQ34" s="24"/>
      <c r="AZR34" s="23"/>
      <c r="AZS34" s="24"/>
      <c r="AZT34" s="19"/>
      <c r="AZV34" s="19"/>
      <c r="AZW34" s="23"/>
      <c r="AZX34" s="19"/>
      <c r="AZY34" s="23"/>
      <c r="AZZ34" s="24"/>
      <c r="BAA34" s="23"/>
      <c r="BAB34" s="24"/>
      <c r="BAC34" s="19"/>
      <c r="BAE34" s="19"/>
      <c r="BAF34" s="23"/>
      <c r="BAG34" s="19"/>
      <c r="BAH34" s="23"/>
      <c r="BAI34" s="24"/>
      <c r="BAJ34" s="23"/>
      <c r="BAK34" s="24"/>
      <c r="BAL34" s="19"/>
      <c r="BAN34" s="19"/>
      <c r="BAO34" s="23"/>
      <c r="BAP34" s="19"/>
      <c r="BAQ34" s="23"/>
      <c r="BAR34" s="24"/>
      <c r="BAS34" s="23"/>
      <c r="BAT34" s="24"/>
      <c r="BAU34" s="19"/>
      <c r="BAW34" s="19"/>
      <c r="BAX34" s="23"/>
      <c r="BAY34" s="19"/>
      <c r="BAZ34" s="23"/>
      <c r="BBA34" s="24"/>
      <c r="BBB34" s="23"/>
      <c r="BBC34" s="24"/>
      <c r="BBD34" s="19"/>
      <c r="BBF34" s="19"/>
      <c r="BBG34" s="23"/>
      <c r="BBH34" s="19"/>
      <c r="BBI34" s="23"/>
      <c r="BBJ34" s="24"/>
      <c r="BBK34" s="23"/>
      <c r="BBL34" s="24"/>
      <c r="BBM34" s="19"/>
      <c r="BBO34" s="19"/>
      <c r="BBP34" s="23"/>
      <c r="BBQ34" s="19"/>
      <c r="BBR34" s="23"/>
      <c r="BBS34" s="24"/>
      <c r="BBT34" s="23"/>
      <c r="BBU34" s="24"/>
      <c r="BBV34" s="19"/>
      <c r="BBX34" s="19"/>
      <c r="BBY34" s="23"/>
      <c r="BBZ34" s="19"/>
      <c r="BCA34" s="23"/>
      <c r="BCB34" s="24"/>
      <c r="BCC34" s="23"/>
      <c r="BCD34" s="24"/>
      <c r="BCE34" s="19"/>
      <c r="BCG34" s="19"/>
      <c r="BCH34" s="23"/>
      <c r="BCI34" s="19"/>
      <c r="BCJ34" s="23"/>
      <c r="BCK34" s="24"/>
      <c r="BCL34" s="23"/>
      <c r="BCM34" s="24"/>
      <c r="BCN34" s="19"/>
      <c r="BCP34" s="19"/>
      <c r="BCQ34" s="23"/>
      <c r="BCR34" s="19"/>
      <c r="BCS34" s="23"/>
      <c r="BCT34" s="24"/>
      <c r="BCU34" s="23"/>
      <c r="BCV34" s="24"/>
      <c r="BCW34" s="19"/>
      <c r="BCY34" s="19"/>
      <c r="BCZ34" s="23"/>
      <c r="BDA34" s="19"/>
      <c r="BDB34" s="23"/>
      <c r="BDC34" s="24"/>
      <c r="BDD34" s="23"/>
      <c r="BDE34" s="24"/>
      <c r="BDF34" s="19"/>
      <c r="BDH34" s="19"/>
      <c r="BDI34" s="23"/>
      <c r="BDJ34" s="19"/>
      <c r="BDK34" s="23"/>
      <c r="BDL34" s="24"/>
      <c r="BDM34" s="23"/>
      <c r="BDN34" s="24"/>
      <c r="BDO34" s="19"/>
      <c r="BDQ34" s="19"/>
      <c r="BDR34" s="23"/>
      <c r="BDS34" s="19"/>
      <c r="BDT34" s="23"/>
      <c r="BDU34" s="24"/>
      <c r="BDV34" s="23"/>
      <c r="BDW34" s="24"/>
      <c r="BDX34" s="19"/>
      <c r="BDZ34" s="19"/>
      <c r="BEA34" s="23"/>
      <c r="BEB34" s="19"/>
      <c r="BEC34" s="23"/>
      <c r="BED34" s="24"/>
      <c r="BEE34" s="23"/>
      <c r="BEF34" s="24"/>
      <c r="BEG34" s="19"/>
      <c r="BEI34" s="19"/>
      <c r="BEJ34" s="23"/>
      <c r="BEK34" s="19"/>
      <c r="BEL34" s="23"/>
      <c r="BEM34" s="24"/>
      <c r="BEN34" s="23"/>
      <c r="BEO34" s="24"/>
      <c r="BEP34" s="19"/>
      <c r="BER34" s="19"/>
      <c r="BES34" s="23"/>
      <c r="BET34" s="19"/>
      <c r="BEU34" s="23"/>
      <c r="BEV34" s="24"/>
      <c r="BEW34" s="23"/>
      <c r="BEX34" s="24"/>
      <c r="BEY34" s="19"/>
      <c r="BFA34" s="19"/>
      <c r="BFB34" s="23"/>
      <c r="BFC34" s="19"/>
      <c r="BFD34" s="23"/>
      <c r="BFE34" s="24"/>
      <c r="BFF34" s="23"/>
      <c r="BFG34" s="24"/>
      <c r="BFH34" s="19"/>
      <c r="BFJ34" s="19"/>
      <c r="BFK34" s="23"/>
      <c r="BFL34" s="19"/>
      <c r="BFM34" s="23"/>
      <c r="BFN34" s="24"/>
      <c r="BFO34" s="23"/>
      <c r="BFP34" s="24"/>
      <c r="BFQ34" s="19"/>
      <c r="BFS34" s="19"/>
      <c r="BFT34" s="23"/>
      <c r="BFU34" s="19"/>
      <c r="BFV34" s="23"/>
      <c r="BFW34" s="24"/>
      <c r="BFX34" s="23"/>
      <c r="BFY34" s="24"/>
      <c r="BFZ34" s="19"/>
      <c r="BGB34" s="19"/>
      <c r="BGC34" s="23"/>
      <c r="BGD34" s="19"/>
      <c r="BGE34" s="23"/>
      <c r="BGF34" s="24"/>
      <c r="BGG34" s="23"/>
      <c r="BGH34" s="24"/>
      <c r="BGI34" s="19"/>
      <c r="BGK34" s="19"/>
      <c r="BGL34" s="23"/>
      <c r="BGM34" s="19"/>
      <c r="BGN34" s="23"/>
      <c r="BGO34" s="24"/>
      <c r="BGP34" s="23"/>
      <c r="BGQ34" s="24"/>
      <c r="BGR34" s="19"/>
      <c r="BGT34" s="19"/>
      <c r="BGU34" s="23"/>
      <c r="BGV34" s="19"/>
      <c r="BGW34" s="23"/>
      <c r="BGX34" s="24"/>
      <c r="BGY34" s="23"/>
      <c r="BGZ34" s="24"/>
      <c r="BHA34" s="19"/>
      <c r="BHC34" s="19"/>
      <c r="BHD34" s="23"/>
      <c r="BHE34" s="19"/>
      <c r="BHF34" s="23"/>
      <c r="BHG34" s="24"/>
      <c r="BHH34" s="23"/>
      <c r="BHI34" s="24"/>
      <c r="BHJ34" s="19"/>
      <c r="BHL34" s="19"/>
      <c r="BHM34" s="23"/>
      <c r="BHN34" s="19"/>
      <c r="BHO34" s="23"/>
      <c r="BHP34" s="24"/>
      <c r="BHQ34" s="23"/>
      <c r="BHR34" s="24"/>
      <c r="BHS34" s="19"/>
      <c r="BHU34" s="19"/>
      <c r="BHV34" s="23"/>
      <c r="BHW34" s="19"/>
      <c r="BHX34" s="23"/>
      <c r="BHY34" s="24"/>
      <c r="BHZ34" s="23"/>
      <c r="BIA34" s="24"/>
      <c r="BIB34" s="19"/>
      <c r="BID34" s="19"/>
      <c r="BIE34" s="23"/>
      <c r="BIF34" s="19"/>
      <c r="BIG34" s="23"/>
      <c r="BIH34" s="24"/>
      <c r="BII34" s="23"/>
      <c r="BIJ34" s="24"/>
      <c r="BIK34" s="19"/>
      <c r="BIM34" s="19"/>
      <c r="BIN34" s="23"/>
      <c r="BIO34" s="19"/>
      <c r="BIP34" s="23"/>
      <c r="BIQ34" s="24"/>
      <c r="BIR34" s="23"/>
      <c r="BIS34" s="24"/>
      <c r="BIT34" s="19"/>
      <c r="BIV34" s="19"/>
      <c r="BIW34" s="23"/>
      <c r="BIX34" s="19"/>
      <c r="BIY34" s="23"/>
      <c r="BIZ34" s="24"/>
      <c r="BJA34" s="23"/>
      <c r="BJB34" s="24"/>
      <c r="BJC34" s="19"/>
      <c r="BJE34" s="19"/>
      <c r="BJF34" s="23"/>
      <c r="BJG34" s="19"/>
      <c r="BJH34" s="23"/>
      <c r="BJI34" s="24"/>
      <c r="BJJ34" s="23"/>
      <c r="BJK34" s="24"/>
      <c r="BJL34" s="19"/>
      <c r="BJN34" s="19"/>
      <c r="BJO34" s="23"/>
      <c r="BJP34" s="19"/>
      <c r="BJQ34" s="23"/>
      <c r="BJR34" s="24"/>
      <c r="BJS34" s="23"/>
      <c r="BJT34" s="24"/>
      <c r="BJU34" s="19"/>
      <c r="BJW34" s="19"/>
      <c r="BJX34" s="23"/>
      <c r="BJY34" s="19"/>
      <c r="BJZ34" s="23"/>
      <c r="BKA34" s="24"/>
      <c r="BKB34" s="23"/>
      <c r="BKC34" s="24"/>
      <c r="BKD34" s="19"/>
      <c r="BKF34" s="19"/>
      <c r="BKG34" s="23"/>
      <c r="BKH34" s="19"/>
      <c r="BKI34" s="23"/>
      <c r="BKJ34" s="24"/>
      <c r="BKK34" s="23"/>
      <c r="BKL34" s="24"/>
      <c r="BKM34" s="19"/>
      <c r="BKO34" s="19"/>
      <c r="BKP34" s="23"/>
      <c r="BKQ34" s="19"/>
      <c r="BKR34" s="23"/>
      <c r="BKS34" s="24"/>
      <c r="BKT34" s="23"/>
      <c r="BKU34" s="24"/>
      <c r="BKV34" s="19"/>
      <c r="BKX34" s="19"/>
      <c r="BKY34" s="23"/>
      <c r="BKZ34" s="19"/>
      <c r="BLA34" s="23"/>
      <c r="BLB34" s="24"/>
      <c r="BLC34" s="23"/>
      <c r="BLD34" s="24"/>
      <c r="BLE34" s="19"/>
      <c r="BLG34" s="19"/>
      <c r="BLH34" s="23"/>
      <c r="BLI34" s="19"/>
      <c r="BLJ34" s="23"/>
      <c r="BLK34" s="24"/>
      <c r="BLL34" s="23"/>
      <c r="BLM34" s="24"/>
      <c r="BLN34" s="19"/>
      <c r="BLP34" s="19"/>
      <c r="BLQ34" s="23"/>
      <c r="BLR34" s="19"/>
      <c r="BLS34" s="23"/>
      <c r="BLT34" s="24"/>
      <c r="BLU34" s="23"/>
      <c r="BLV34" s="24"/>
      <c r="BLW34" s="19"/>
      <c r="BLY34" s="19"/>
      <c r="BLZ34" s="23"/>
      <c r="BMA34" s="19"/>
      <c r="BMB34" s="23"/>
      <c r="BMC34" s="24"/>
      <c r="BMD34" s="23"/>
      <c r="BME34" s="24"/>
      <c r="BMF34" s="19"/>
      <c r="BMH34" s="19"/>
      <c r="BMI34" s="23"/>
      <c r="BMJ34" s="19"/>
      <c r="BMK34" s="23"/>
      <c r="BML34" s="24"/>
      <c r="BMM34" s="23"/>
      <c r="BMN34" s="24"/>
      <c r="BMO34" s="19"/>
      <c r="BMQ34" s="19"/>
      <c r="BMR34" s="23"/>
      <c r="BMS34" s="19"/>
      <c r="BMT34" s="23"/>
      <c r="BMU34" s="24"/>
      <c r="BMV34" s="23"/>
      <c r="BMW34" s="24"/>
      <c r="BMX34" s="19"/>
      <c r="BMZ34" s="19"/>
      <c r="BNA34" s="23"/>
      <c r="BNB34" s="19"/>
      <c r="BNC34" s="23"/>
      <c r="BND34" s="24"/>
      <c r="BNE34" s="23"/>
      <c r="BNF34" s="24"/>
      <c r="BNG34" s="19"/>
      <c r="BNI34" s="19"/>
      <c r="BNJ34" s="23"/>
      <c r="BNK34" s="19"/>
      <c r="BNL34" s="23"/>
      <c r="BNM34" s="24"/>
      <c r="BNN34" s="23"/>
      <c r="BNO34" s="24"/>
      <c r="BNP34" s="19"/>
      <c r="BNR34" s="19"/>
      <c r="BNS34" s="23"/>
      <c r="BNT34" s="19"/>
      <c r="BNU34" s="23"/>
      <c r="BNV34" s="24"/>
      <c r="BNW34" s="23"/>
      <c r="BNX34" s="24"/>
      <c r="BNY34" s="19"/>
      <c r="BOA34" s="19"/>
      <c r="BOB34" s="23"/>
      <c r="BOC34" s="19"/>
      <c r="BOD34" s="23"/>
      <c r="BOE34" s="24"/>
      <c r="BOF34" s="23"/>
      <c r="BOG34" s="24"/>
      <c r="BOH34" s="19"/>
      <c r="BOJ34" s="19"/>
      <c r="BOK34" s="23"/>
      <c r="BOL34" s="19"/>
      <c r="BOM34" s="23"/>
      <c r="BON34" s="24"/>
      <c r="BOO34" s="23"/>
      <c r="BOP34" s="24"/>
      <c r="BOQ34" s="19"/>
      <c r="BOS34" s="19"/>
      <c r="BOT34" s="23"/>
      <c r="BOU34" s="19"/>
      <c r="BOV34" s="23"/>
      <c r="BOW34" s="24"/>
      <c r="BOX34" s="23"/>
      <c r="BOY34" s="24"/>
      <c r="BOZ34" s="19"/>
      <c r="BPB34" s="19"/>
      <c r="BPC34" s="23"/>
      <c r="BPD34" s="19"/>
      <c r="BPE34" s="23"/>
      <c r="BPF34" s="24"/>
      <c r="BPG34" s="23"/>
      <c r="BPH34" s="24"/>
      <c r="BPI34" s="19"/>
      <c r="BPK34" s="19"/>
      <c r="BPL34" s="23"/>
      <c r="BPM34" s="19"/>
      <c r="BPN34" s="23"/>
      <c r="BPO34" s="24"/>
      <c r="BPP34" s="23"/>
      <c r="BPQ34" s="24"/>
      <c r="BPR34" s="19"/>
      <c r="BPT34" s="19"/>
      <c r="BPU34" s="23"/>
      <c r="BPV34" s="19"/>
      <c r="BPW34" s="23"/>
      <c r="BPX34" s="24"/>
      <c r="BPY34" s="23"/>
      <c r="BPZ34" s="24"/>
      <c r="BQA34" s="19"/>
      <c r="BQC34" s="19"/>
      <c r="BQD34" s="23"/>
      <c r="BQE34" s="19"/>
      <c r="BQF34" s="23"/>
      <c r="BQG34" s="24"/>
      <c r="BQH34" s="23"/>
      <c r="BQI34" s="24"/>
      <c r="BQJ34" s="19"/>
      <c r="BQL34" s="19"/>
      <c r="BQM34" s="23"/>
      <c r="BQN34" s="19"/>
      <c r="BQO34" s="23"/>
      <c r="BQP34" s="24"/>
      <c r="BQQ34" s="23"/>
      <c r="BQR34" s="24"/>
      <c r="BQS34" s="19"/>
      <c r="BQU34" s="19"/>
      <c r="BQV34" s="23"/>
      <c r="BQW34" s="19"/>
      <c r="BQX34" s="23"/>
      <c r="BQY34" s="24"/>
      <c r="BQZ34" s="23"/>
      <c r="BRA34" s="24"/>
      <c r="BRB34" s="19"/>
      <c r="BRD34" s="19"/>
      <c r="BRE34" s="23"/>
      <c r="BRF34" s="19"/>
      <c r="BRG34" s="23"/>
      <c r="BRH34" s="24"/>
      <c r="BRI34" s="23"/>
      <c r="BRJ34" s="24"/>
      <c r="BRK34" s="19"/>
      <c r="BRM34" s="19"/>
      <c r="BRN34" s="23"/>
      <c r="BRO34" s="19"/>
      <c r="BRP34" s="23"/>
      <c r="BRQ34" s="24"/>
      <c r="BRR34" s="23"/>
      <c r="BRS34" s="24"/>
      <c r="BRT34" s="19"/>
      <c r="BRV34" s="19"/>
      <c r="BRW34" s="23"/>
      <c r="BRX34" s="19"/>
      <c r="BRY34" s="23"/>
      <c r="BRZ34" s="24"/>
      <c r="BSA34" s="23"/>
      <c r="BSB34" s="24"/>
      <c r="BSC34" s="19"/>
      <c r="BSE34" s="19"/>
      <c r="BSF34" s="23"/>
      <c r="BSG34" s="19"/>
      <c r="BSH34" s="23"/>
      <c r="BSI34" s="24"/>
      <c r="BSJ34" s="23"/>
      <c r="BSK34" s="24"/>
      <c r="BSL34" s="19"/>
      <c r="BSN34" s="19"/>
      <c r="BSO34" s="23"/>
      <c r="BSP34" s="19"/>
      <c r="BSQ34" s="23"/>
      <c r="BSR34" s="24"/>
      <c r="BSS34" s="23"/>
      <c r="BST34" s="24"/>
      <c r="BSU34" s="19"/>
      <c r="BSW34" s="19"/>
      <c r="BSX34" s="23"/>
      <c r="BSY34" s="19"/>
      <c r="BSZ34" s="23"/>
      <c r="BTA34" s="24"/>
      <c r="BTB34" s="23"/>
      <c r="BTC34" s="24"/>
      <c r="BTD34" s="19"/>
      <c r="BTF34" s="19"/>
      <c r="BTG34" s="23"/>
      <c r="BTH34" s="19"/>
      <c r="BTI34" s="23"/>
      <c r="BTJ34" s="24"/>
      <c r="BTK34" s="23"/>
      <c r="BTL34" s="24"/>
      <c r="BTM34" s="19"/>
      <c r="BTO34" s="19"/>
      <c r="BTP34" s="23"/>
      <c r="BTQ34" s="19"/>
      <c r="BTR34" s="23"/>
      <c r="BTS34" s="24"/>
      <c r="BTT34" s="23"/>
      <c r="BTU34" s="24"/>
      <c r="BTV34" s="19"/>
      <c r="BTX34" s="19"/>
      <c r="BTY34" s="23"/>
      <c r="BTZ34" s="19"/>
      <c r="BUA34" s="23"/>
      <c r="BUB34" s="24"/>
      <c r="BUC34" s="23"/>
      <c r="BUD34" s="24"/>
      <c r="BUE34" s="19"/>
      <c r="BUG34" s="19"/>
      <c r="BUH34" s="23"/>
      <c r="BUI34" s="19"/>
      <c r="BUJ34" s="23"/>
      <c r="BUK34" s="24"/>
      <c r="BUL34" s="23"/>
      <c r="BUM34" s="24"/>
      <c r="BUN34" s="19"/>
      <c r="BUP34" s="19"/>
      <c r="BUQ34" s="23"/>
      <c r="BUR34" s="19"/>
      <c r="BUS34" s="23"/>
      <c r="BUT34" s="24"/>
      <c r="BUU34" s="23"/>
      <c r="BUV34" s="24"/>
      <c r="BUW34" s="19"/>
      <c r="BUY34" s="19"/>
      <c r="BUZ34" s="23"/>
      <c r="BVA34" s="19"/>
      <c r="BVB34" s="23"/>
      <c r="BVC34" s="24"/>
      <c r="BVD34" s="23"/>
      <c r="BVE34" s="24"/>
      <c r="BVF34" s="19"/>
      <c r="BVH34" s="19"/>
      <c r="BVI34" s="23"/>
      <c r="BVJ34" s="19"/>
      <c r="BVK34" s="23"/>
      <c r="BVL34" s="24"/>
      <c r="BVM34" s="23"/>
      <c r="BVN34" s="24"/>
      <c r="BVO34" s="19"/>
      <c r="BVQ34" s="19"/>
      <c r="BVR34" s="23"/>
      <c r="BVS34" s="19"/>
      <c r="BVT34" s="23"/>
      <c r="BVU34" s="24"/>
      <c r="BVV34" s="23"/>
      <c r="BVW34" s="24"/>
      <c r="BVX34" s="19"/>
      <c r="BVZ34" s="19"/>
      <c r="BWA34" s="23"/>
      <c r="BWB34" s="19"/>
      <c r="BWC34" s="23"/>
      <c r="BWD34" s="24"/>
      <c r="BWE34" s="23"/>
      <c r="BWF34" s="24"/>
      <c r="BWG34" s="19"/>
      <c r="BWI34" s="19"/>
      <c r="BWJ34" s="23"/>
      <c r="BWK34" s="19"/>
      <c r="BWL34" s="23"/>
      <c r="BWM34" s="24"/>
      <c r="BWN34" s="23"/>
      <c r="BWO34" s="24"/>
      <c r="BWP34" s="19"/>
      <c r="BWR34" s="19"/>
      <c r="BWS34" s="23"/>
      <c r="BWT34" s="19"/>
      <c r="BWU34" s="23"/>
      <c r="BWV34" s="24"/>
      <c r="BWW34" s="23"/>
      <c r="BWX34" s="24"/>
      <c r="BWY34" s="19"/>
      <c r="BXA34" s="19"/>
      <c r="BXB34" s="23"/>
      <c r="BXC34" s="19"/>
      <c r="BXD34" s="23"/>
      <c r="BXE34" s="24"/>
      <c r="BXF34" s="23"/>
      <c r="BXG34" s="24"/>
      <c r="BXH34" s="19"/>
      <c r="BXJ34" s="19"/>
      <c r="BXK34" s="23"/>
      <c r="BXL34" s="19"/>
      <c r="BXM34" s="23"/>
      <c r="BXN34" s="24"/>
      <c r="BXO34" s="23"/>
      <c r="BXP34" s="24"/>
      <c r="BXQ34" s="19"/>
      <c r="BXS34" s="19"/>
      <c r="BXT34" s="23"/>
      <c r="BXU34" s="19"/>
      <c r="BXV34" s="23"/>
      <c r="BXW34" s="24"/>
      <c r="BXX34" s="23"/>
      <c r="BXY34" s="24"/>
      <c r="BXZ34" s="19"/>
      <c r="BYB34" s="19"/>
      <c r="BYC34" s="23"/>
      <c r="BYD34" s="19"/>
      <c r="BYE34" s="23"/>
      <c r="BYF34" s="24"/>
      <c r="BYG34" s="23"/>
      <c r="BYH34" s="24"/>
      <c r="BYI34" s="19"/>
      <c r="BYK34" s="19"/>
      <c r="BYL34" s="23"/>
      <c r="BYM34" s="19"/>
      <c r="BYN34" s="23"/>
      <c r="BYO34" s="24"/>
      <c r="BYP34" s="23"/>
      <c r="BYQ34" s="24"/>
      <c r="BYR34" s="19"/>
      <c r="BYT34" s="19"/>
      <c r="BYU34" s="23"/>
      <c r="BYV34" s="19"/>
      <c r="BYW34" s="23"/>
      <c r="BYX34" s="24"/>
      <c r="BYY34" s="23"/>
      <c r="BYZ34" s="24"/>
      <c r="BZA34" s="19"/>
      <c r="BZC34" s="19"/>
      <c r="BZD34" s="23"/>
      <c r="BZE34" s="19"/>
      <c r="BZF34" s="23"/>
      <c r="BZG34" s="24"/>
      <c r="BZH34" s="23"/>
      <c r="BZI34" s="24"/>
      <c r="BZJ34" s="19"/>
      <c r="BZL34" s="19"/>
      <c r="BZM34" s="23"/>
      <c r="BZN34" s="19"/>
      <c r="BZO34" s="23"/>
      <c r="BZP34" s="24"/>
      <c r="BZQ34" s="23"/>
      <c r="BZR34" s="24"/>
      <c r="BZS34" s="19"/>
      <c r="BZU34" s="19"/>
      <c r="BZV34" s="23"/>
      <c r="BZW34" s="19"/>
      <c r="BZX34" s="23"/>
      <c r="BZY34" s="24"/>
      <c r="BZZ34" s="23"/>
      <c r="CAA34" s="24"/>
      <c r="CAB34" s="19"/>
      <c r="CAD34" s="19"/>
      <c r="CAE34" s="23"/>
      <c r="CAF34" s="19"/>
      <c r="CAG34" s="23"/>
      <c r="CAH34" s="24"/>
      <c r="CAI34" s="23"/>
      <c r="CAJ34" s="24"/>
      <c r="CAK34" s="19"/>
      <c r="CAM34" s="19"/>
      <c r="CAN34" s="23"/>
      <c r="CAO34" s="19"/>
      <c r="CAP34" s="23"/>
      <c r="CAQ34" s="24"/>
      <c r="CAR34" s="23"/>
      <c r="CAS34" s="24"/>
      <c r="CAT34" s="19"/>
      <c r="CAV34" s="19"/>
      <c r="CAW34" s="23"/>
      <c r="CAX34" s="19"/>
      <c r="CAY34" s="23"/>
      <c r="CAZ34" s="24"/>
      <c r="CBA34" s="23"/>
      <c r="CBB34" s="24"/>
      <c r="CBC34" s="19"/>
      <c r="CBE34" s="19"/>
      <c r="CBF34" s="23"/>
      <c r="CBG34" s="19"/>
      <c r="CBH34" s="23"/>
      <c r="CBI34" s="24"/>
      <c r="CBJ34" s="23"/>
      <c r="CBK34" s="24"/>
      <c r="CBL34" s="19"/>
      <c r="CBN34" s="19"/>
      <c r="CBO34" s="23"/>
      <c r="CBP34" s="19"/>
      <c r="CBQ34" s="23"/>
      <c r="CBR34" s="24"/>
      <c r="CBS34" s="23"/>
      <c r="CBT34" s="24"/>
      <c r="CBU34" s="19"/>
      <c r="CBW34" s="19"/>
      <c r="CBX34" s="23"/>
      <c r="CBY34" s="19"/>
      <c r="CBZ34" s="23"/>
      <c r="CCA34" s="24"/>
      <c r="CCB34" s="23"/>
      <c r="CCC34" s="24"/>
      <c r="CCD34" s="19"/>
      <c r="CCF34" s="19"/>
      <c r="CCG34" s="23"/>
      <c r="CCH34" s="19"/>
      <c r="CCI34" s="23"/>
      <c r="CCJ34" s="24"/>
      <c r="CCK34" s="23"/>
      <c r="CCL34" s="24"/>
      <c r="CCM34" s="19"/>
      <c r="CCO34" s="19"/>
      <c r="CCP34" s="23"/>
      <c r="CCQ34" s="19"/>
      <c r="CCR34" s="23"/>
      <c r="CCS34" s="24"/>
      <c r="CCT34" s="23"/>
      <c r="CCU34" s="24"/>
      <c r="CCV34" s="19"/>
      <c r="CCX34" s="19"/>
      <c r="CCY34" s="23"/>
      <c r="CCZ34" s="19"/>
      <c r="CDA34" s="23"/>
      <c r="CDB34" s="24"/>
      <c r="CDC34" s="23"/>
      <c r="CDD34" s="24"/>
      <c r="CDE34" s="19"/>
      <c r="CDG34" s="19"/>
      <c r="CDH34" s="23"/>
      <c r="CDI34" s="19"/>
      <c r="CDJ34" s="23"/>
      <c r="CDK34" s="24"/>
      <c r="CDL34" s="23"/>
      <c r="CDM34" s="24"/>
      <c r="CDN34" s="19"/>
      <c r="CDP34" s="19"/>
      <c r="CDQ34" s="23"/>
      <c r="CDR34" s="19"/>
      <c r="CDS34" s="23"/>
      <c r="CDT34" s="24"/>
      <c r="CDU34" s="23"/>
      <c r="CDV34" s="24"/>
      <c r="CDW34" s="19"/>
      <c r="CDY34" s="19"/>
      <c r="CDZ34" s="23"/>
      <c r="CEA34" s="19"/>
      <c r="CEB34" s="23"/>
      <c r="CEC34" s="24"/>
      <c r="CED34" s="23"/>
      <c r="CEE34" s="24"/>
      <c r="CEF34" s="19"/>
      <c r="CEH34" s="19"/>
      <c r="CEI34" s="23"/>
      <c r="CEJ34" s="19"/>
      <c r="CEK34" s="23"/>
      <c r="CEL34" s="24"/>
      <c r="CEM34" s="23"/>
      <c r="CEN34" s="24"/>
      <c r="CEO34" s="19"/>
      <c r="CEQ34" s="19"/>
      <c r="CER34" s="23"/>
      <c r="CES34" s="19"/>
      <c r="CET34" s="23"/>
      <c r="CEU34" s="24"/>
      <c r="CEV34" s="23"/>
      <c r="CEW34" s="24"/>
      <c r="CEX34" s="19"/>
      <c r="CEZ34" s="19"/>
      <c r="CFA34" s="23"/>
      <c r="CFB34" s="19"/>
      <c r="CFC34" s="23"/>
      <c r="CFD34" s="24"/>
      <c r="CFE34" s="23"/>
      <c r="CFF34" s="24"/>
      <c r="CFG34" s="19"/>
      <c r="CFI34" s="19"/>
      <c r="CFJ34" s="23"/>
      <c r="CFK34" s="19"/>
      <c r="CFL34" s="23"/>
      <c r="CFM34" s="24"/>
      <c r="CFN34" s="23"/>
      <c r="CFO34" s="24"/>
      <c r="CFP34" s="19"/>
      <c r="CFR34" s="19"/>
      <c r="CFS34" s="23"/>
      <c r="CFT34" s="19"/>
      <c r="CFU34" s="23"/>
      <c r="CFV34" s="24"/>
      <c r="CFW34" s="23"/>
      <c r="CFX34" s="24"/>
      <c r="CFY34" s="19"/>
      <c r="CGA34" s="19"/>
      <c r="CGB34" s="23"/>
      <c r="CGC34" s="19"/>
      <c r="CGD34" s="23"/>
      <c r="CGE34" s="24"/>
      <c r="CGF34" s="23"/>
      <c r="CGG34" s="24"/>
      <c r="CGH34" s="19"/>
      <c r="CGJ34" s="19"/>
      <c r="CGK34" s="23"/>
      <c r="CGL34" s="19"/>
      <c r="CGM34" s="23"/>
      <c r="CGN34" s="24"/>
      <c r="CGO34" s="23"/>
      <c r="CGP34" s="24"/>
      <c r="CGQ34" s="19"/>
      <c r="CGS34" s="19"/>
      <c r="CGT34" s="23"/>
      <c r="CGU34" s="19"/>
      <c r="CGV34" s="23"/>
      <c r="CGW34" s="24"/>
      <c r="CGX34" s="23"/>
      <c r="CGY34" s="24"/>
      <c r="CGZ34" s="19"/>
      <c r="CHB34" s="19"/>
      <c r="CHC34" s="23"/>
      <c r="CHD34" s="19"/>
      <c r="CHE34" s="23"/>
      <c r="CHF34" s="24"/>
      <c r="CHG34" s="23"/>
      <c r="CHH34" s="24"/>
      <c r="CHI34" s="19"/>
      <c r="CHK34" s="19"/>
      <c r="CHL34" s="23"/>
      <c r="CHM34" s="19"/>
      <c r="CHN34" s="23"/>
      <c r="CHO34" s="24"/>
      <c r="CHP34" s="23"/>
      <c r="CHQ34" s="24"/>
      <c r="CHR34" s="19"/>
      <c r="CHT34" s="19"/>
      <c r="CHU34" s="23"/>
      <c r="CHV34" s="19"/>
      <c r="CHW34" s="23"/>
      <c r="CHX34" s="24"/>
      <c r="CHY34" s="23"/>
      <c r="CHZ34" s="24"/>
      <c r="CIA34" s="19"/>
      <c r="CIC34" s="19"/>
      <c r="CID34" s="23"/>
      <c r="CIE34" s="19"/>
      <c r="CIF34" s="23"/>
      <c r="CIG34" s="24"/>
      <c r="CIH34" s="23"/>
      <c r="CII34" s="24"/>
      <c r="CIJ34" s="19"/>
      <c r="CIL34" s="19"/>
      <c r="CIM34" s="23"/>
      <c r="CIN34" s="19"/>
      <c r="CIO34" s="23"/>
      <c r="CIP34" s="24"/>
      <c r="CIQ34" s="23"/>
      <c r="CIR34" s="24"/>
      <c r="CIS34" s="19"/>
      <c r="CIU34" s="19"/>
      <c r="CIV34" s="23"/>
      <c r="CIW34" s="19"/>
      <c r="CIX34" s="23"/>
      <c r="CIY34" s="24"/>
      <c r="CIZ34" s="23"/>
      <c r="CJA34" s="24"/>
      <c r="CJB34" s="19"/>
      <c r="CJD34" s="19"/>
      <c r="CJE34" s="23"/>
      <c r="CJF34" s="19"/>
      <c r="CJG34" s="23"/>
      <c r="CJH34" s="24"/>
      <c r="CJI34" s="23"/>
      <c r="CJJ34" s="24"/>
      <c r="CJK34" s="19"/>
      <c r="CJM34" s="19"/>
      <c r="CJN34" s="23"/>
      <c r="CJO34" s="19"/>
      <c r="CJP34" s="23"/>
      <c r="CJQ34" s="24"/>
      <c r="CJR34" s="23"/>
      <c r="CJS34" s="24"/>
      <c r="CJT34" s="19"/>
      <c r="CJV34" s="19"/>
      <c r="CJW34" s="23"/>
      <c r="CJX34" s="19"/>
      <c r="CJY34" s="23"/>
      <c r="CJZ34" s="24"/>
      <c r="CKA34" s="23"/>
      <c r="CKB34" s="24"/>
      <c r="CKC34" s="19"/>
      <c r="CKE34" s="19"/>
      <c r="CKF34" s="23"/>
      <c r="CKG34" s="19"/>
      <c r="CKH34" s="23"/>
      <c r="CKI34" s="24"/>
      <c r="CKJ34" s="23"/>
      <c r="CKK34" s="24"/>
      <c r="CKL34" s="19"/>
      <c r="CKN34" s="19"/>
      <c r="CKO34" s="23"/>
      <c r="CKP34" s="19"/>
      <c r="CKQ34" s="23"/>
      <c r="CKR34" s="24"/>
      <c r="CKS34" s="23"/>
      <c r="CKT34" s="24"/>
      <c r="CKU34" s="19"/>
      <c r="CKW34" s="19"/>
      <c r="CKX34" s="23"/>
      <c r="CKY34" s="19"/>
      <c r="CKZ34" s="23"/>
      <c r="CLA34" s="24"/>
      <c r="CLB34" s="23"/>
      <c r="CLC34" s="24"/>
      <c r="CLD34" s="19"/>
      <c r="CLF34" s="19"/>
      <c r="CLG34" s="23"/>
      <c r="CLH34" s="19"/>
      <c r="CLI34" s="23"/>
      <c r="CLJ34" s="24"/>
      <c r="CLK34" s="23"/>
      <c r="CLL34" s="24"/>
      <c r="CLM34" s="19"/>
      <c r="CLO34" s="19"/>
      <c r="CLP34" s="23"/>
      <c r="CLQ34" s="19"/>
      <c r="CLR34" s="23"/>
      <c r="CLS34" s="24"/>
      <c r="CLT34" s="23"/>
      <c r="CLU34" s="24"/>
      <c r="CLV34" s="19"/>
      <c r="CLX34" s="19"/>
      <c r="CLY34" s="23"/>
      <c r="CLZ34" s="19"/>
      <c r="CMA34" s="23"/>
      <c r="CMB34" s="24"/>
      <c r="CMC34" s="23"/>
      <c r="CMD34" s="24"/>
      <c r="CME34" s="19"/>
      <c r="CMG34" s="19"/>
      <c r="CMH34" s="23"/>
      <c r="CMI34" s="19"/>
      <c r="CMJ34" s="23"/>
      <c r="CMK34" s="24"/>
      <c r="CML34" s="23"/>
      <c r="CMM34" s="24"/>
      <c r="CMN34" s="19"/>
      <c r="CMP34" s="19"/>
      <c r="CMQ34" s="23"/>
      <c r="CMR34" s="19"/>
      <c r="CMS34" s="23"/>
      <c r="CMT34" s="24"/>
      <c r="CMU34" s="23"/>
      <c r="CMV34" s="24"/>
      <c r="CMW34" s="19"/>
      <c r="CMY34" s="19"/>
      <c r="CMZ34" s="23"/>
      <c r="CNA34" s="19"/>
      <c r="CNB34" s="23"/>
      <c r="CNC34" s="24"/>
      <c r="CND34" s="23"/>
      <c r="CNE34" s="24"/>
      <c r="CNF34" s="19"/>
      <c r="CNH34" s="19"/>
      <c r="CNI34" s="23"/>
      <c r="CNJ34" s="19"/>
      <c r="CNK34" s="23"/>
      <c r="CNL34" s="24"/>
      <c r="CNM34" s="23"/>
      <c r="CNN34" s="24"/>
      <c r="CNO34" s="19"/>
      <c r="CNQ34" s="19"/>
      <c r="CNR34" s="23"/>
      <c r="CNS34" s="19"/>
      <c r="CNT34" s="23"/>
      <c r="CNU34" s="24"/>
      <c r="CNV34" s="23"/>
      <c r="CNW34" s="24"/>
      <c r="CNX34" s="19"/>
      <c r="CNZ34" s="19"/>
      <c r="COA34" s="23"/>
      <c r="COB34" s="19"/>
      <c r="COC34" s="23"/>
      <c r="COD34" s="24"/>
      <c r="COE34" s="23"/>
      <c r="COF34" s="24"/>
      <c r="COG34" s="19"/>
      <c r="COI34" s="19"/>
      <c r="COJ34" s="23"/>
      <c r="COK34" s="19"/>
      <c r="COL34" s="23"/>
      <c r="COM34" s="24"/>
      <c r="CON34" s="23"/>
      <c r="COO34" s="24"/>
      <c r="COP34" s="19"/>
      <c r="COR34" s="19"/>
      <c r="COS34" s="23"/>
      <c r="COT34" s="19"/>
      <c r="COU34" s="23"/>
      <c r="COV34" s="24"/>
      <c r="COW34" s="23"/>
      <c r="COX34" s="24"/>
      <c r="COY34" s="19"/>
      <c r="CPA34" s="19"/>
      <c r="CPB34" s="23"/>
      <c r="CPC34" s="19"/>
      <c r="CPD34" s="23"/>
      <c r="CPE34" s="24"/>
      <c r="CPF34" s="23"/>
      <c r="CPG34" s="24"/>
      <c r="CPH34" s="19"/>
      <c r="CPJ34" s="19"/>
      <c r="CPK34" s="23"/>
      <c r="CPL34" s="19"/>
      <c r="CPM34" s="23"/>
      <c r="CPN34" s="24"/>
      <c r="CPO34" s="23"/>
      <c r="CPP34" s="24"/>
      <c r="CPQ34" s="19"/>
      <c r="CPS34" s="19"/>
      <c r="CPT34" s="23"/>
      <c r="CPU34" s="19"/>
      <c r="CPV34" s="23"/>
      <c r="CPW34" s="24"/>
      <c r="CPX34" s="23"/>
      <c r="CPY34" s="24"/>
      <c r="CPZ34" s="19"/>
      <c r="CQB34" s="19"/>
      <c r="CQC34" s="23"/>
      <c r="CQD34" s="19"/>
      <c r="CQE34" s="23"/>
      <c r="CQF34" s="24"/>
      <c r="CQG34" s="23"/>
      <c r="CQH34" s="24"/>
      <c r="CQI34" s="19"/>
      <c r="CQK34" s="19"/>
      <c r="CQL34" s="23"/>
      <c r="CQM34" s="19"/>
      <c r="CQN34" s="23"/>
      <c r="CQO34" s="24"/>
      <c r="CQP34" s="23"/>
      <c r="CQQ34" s="24"/>
      <c r="CQR34" s="19"/>
      <c r="CQT34" s="19"/>
      <c r="CQU34" s="23"/>
      <c r="CQV34" s="19"/>
      <c r="CQW34" s="23"/>
      <c r="CQX34" s="24"/>
      <c r="CQY34" s="23"/>
      <c r="CQZ34" s="24"/>
      <c r="CRA34" s="19"/>
      <c r="CRC34" s="19"/>
      <c r="CRD34" s="23"/>
      <c r="CRE34" s="19"/>
      <c r="CRF34" s="23"/>
      <c r="CRG34" s="24"/>
      <c r="CRH34" s="23"/>
      <c r="CRI34" s="24"/>
      <c r="CRJ34" s="19"/>
      <c r="CRL34" s="19"/>
      <c r="CRM34" s="23"/>
      <c r="CRN34" s="19"/>
      <c r="CRO34" s="23"/>
      <c r="CRP34" s="24"/>
      <c r="CRQ34" s="23"/>
      <c r="CRR34" s="24"/>
      <c r="CRS34" s="19"/>
      <c r="CRU34" s="19"/>
      <c r="CRV34" s="23"/>
      <c r="CRW34" s="19"/>
      <c r="CRX34" s="23"/>
      <c r="CRY34" s="24"/>
      <c r="CRZ34" s="23"/>
      <c r="CSA34" s="24"/>
      <c r="CSB34" s="19"/>
      <c r="CSD34" s="19"/>
      <c r="CSE34" s="23"/>
      <c r="CSF34" s="19"/>
      <c r="CSG34" s="23"/>
      <c r="CSH34" s="24"/>
      <c r="CSI34" s="23"/>
      <c r="CSJ34" s="24"/>
      <c r="CSK34" s="19"/>
      <c r="CSM34" s="19"/>
      <c r="CSN34" s="23"/>
      <c r="CSO34" s="19"/>
      <c r="CSP34" s="23"/>
      <c r="CSQ34" s="24"/>
      <c r="CSR34" s="23"/>
      <c r="CSS34" s="24"/>
      <c r="CST34" s="19"/>
      <c r="CSV34" s="19"/>
      <c r="CSW34" s="23"/>
      <c r="CSX34" s="19"/>
      <c r="CSY34" s="23"/>
      <c r="CSZ34" s="24"/>
      <c r="CTA34" s="23"/>
      <c r="CTB34" s="24"/>
      <c r="CTC34" s="19"/>
      <c r="CTE34" s="19"/>
      <c r="CTF34" s="23"/>
      <c r="CTG34" s="19"/>
      <c r="CTH34" s="23"/>
      <c r="CTI34" s="24"/>
      <c r="CTJ34" s="23"/>
      <c r="CTK34" s="24"/>
      <c r="CTL34" s="19"/>
      <c r="CTN34" s="19"/>
      <c r="CTO34" s="23"/>
      <c r="CTP34" s="19"/>
      <c r="CTQ34" s="23"/>
      <c r="CTR34" s="24"/>
      <c r="CTS34" s="23"/>
      <c r="CTT34" s="24"/>
      <c r="CTU34" s="19"/>
      <c r="CTW34" s="19"/>
      <c r="CTX34" s="23"/>
      <c r="CTY34" s="19"/>
      <c r="CTZ34" s="23"/>
      <c r="CUA34" s="24"/>
      <c r="CUB34" s="23"/>
      <c r="CUC34" s="24"/>
      <c r="CUD34" s="19"/>
      <c r="CUF34" s="19"/>
      <c r="CUG34" s="23"/>
      <c r="CUH34" s="19"/>
      <c r="CUI34" s="23"/>
      <c r="CUJ34" s="24"/>
      <c r="CUK34" s="23"/>
      <c r="CUL34" s="24"/>
      <c r="CUM34" s="19"/>
      <c r="CUO34" s="19"/>
      <c r="CUP34" s="23"/>
      <c r="CUQ34" s="19"/>
      <c r="CUR34" s="23"/>
      <c r="CUS34" s="24"/>
      <c r="CUT34" s="23"/>
      <c r="CUU34" s="24"/>
      <c r="CUV34" s="19"/>
      <c r="CUX34" s="19"/>
      <c r="CUY34" s="23"/>
      <c r="CUZ34" s="19"/>
      <c r="CVA34" s="23"/>
      <c r="CVB34" s="24"/>
      <c r="CVC34" s="23"/>
      <c r="CVD34" s="24"/>
      <c r="CVE34" s="19"/>
      <c r="CVG34" s="19"/>
      <c r="CVH34" s="23"/>
      <c r="CVI34" s="19"/>
      <c r="CVJ34" s="23"/>
      <c r="CVK34" s="24"/>
      <c r="CVL34" s="23"/>
      <c r="CVM34" s="24"/>
      <c r="CVN34" s="19"/>
      <c r="CVP34" s="19"/>
      <c r="CVQ34" s="23"/>
      <c r="CVR34" s="19"/>
      <c r="CVS34" s="23"/>
      <c r="CVT34" s="24"/>
      <c r="CVU34" s="23"/>
      <c r="CVV34" s="24"/>
      <c r="CVW34" s="19"/>
      <c r="CVY34" s="19"/>
      <c r="CVZ34" s="23"/>
      <c r="CWA34" s="19"/>
      <c r="CWB34" s="23"/>
      <c r="CWC34" s="24"/>
      <c r="CWD34" s="23"/>
      <c r="CWE34" s="24"/>
      <c r="CWF34" s="19"/>
      <c r="CWH34" s="19"/>
      <c r="CWI34" s="23"/>
      <c r="CWJ34" s="19"/>
      <c r="CWK34" s="23"/>
      <c r="CWL34" s="24"/>
      <c r="CWM34" s="23"/>
      <c r="CWN34" s="24"/>
      <c r="CWO34" s="19"/>
      <c r="CWQ34" s="19"/>
      <c r="CWR34" s="23"/>
      <c r="CWS34" s="19"/>
      <c r="CWT34" s="23"/>
      <c r="CWU34" s="24"/>
      <c r="CWV34" s="23"/>
      <c r="CWW34" s="24"/>
      <c r="CWX34" s="19"/>
      <c r="CWZ34" s="19"/>
      <c r="CXA34" s="23"/>
      <c r="CXB34" s="19"/>
      <c r="CXC34" s="23"/>
      <c r="CXD34" s="24"/>
      <c r="CXE34" s="23"/>
      <c r="CXF34" s="24"/>
      <c r="CXG34" s="19"/>
      <c r="CXI34" s="19"/>
      <c r="CXJ34" s="23"/>
      <c r="CXK34" s="19"/>
      <c r="CXL34" s="23"/>
      <c r="CXM34" s="24"/>
      <c r="CXN34" s="23"/>
      <c r="CXO34" s="24"/>
      <c r="CXP34" s="19"/>
      <c r="CXR34" s="19"/>
      <c r="CXS34" s="23"/>
      <c r="CXT34" s="19"/>
      <c r="CXU34" s="23"/>
      <c r="CXV34" s="24"/>
      <c r="CXW34" s="23"/>
      <c r="CXX34" s="24"/>
      <c r="CXY34" s="19"/>
      <c r="CYA34" s="19"/>
      <c r="CYB34" s="23"/>
      <c r="CYC34" s="19"/>
      <c r="CYD34" s="23"/>
      <c r="CYE34" s="24"/>
      <c r="CYF34" s="23"/>
      <c r="CYG34" s="24"/>
      <c r="CYH34" s="19"/>
      <c r="CYJ34" s="19"/>
      <c r="CYK34" s="23"/>
      <c r="CYL34" s="19"/>
      <c r="CYM34" s="23"/>
      <c r="CYN34" s="24"/>
      <c r="CYO34" s="23"/>
      <c r="CYP34" s="24"/>
      <c r="CYQ34" s="19"/>
      <c r="CYS34" s="19"/>
      <c r="CYT34" s="23"/>
      <c r="CYU34" s="19"/>
      <c r="CYV34" s="23"/>
      <c r="CYW34" s="24"/>
      <c r="CYX34" s="23"/>
      <c r="CYY34" s="24"/>
      <c r="CYZ34" s="19"/>
      <c r="CZB34" s="19"/>
      <c r="CZC34" s="23"/>
      <c r="CZD34" s="19"/>
      <c r="CZE34" s="23"/>
      <c r="CZF34" s="24"/>
      <c r="CZG34" s="23"/>
      <c r="CZH34" s="24"/>
      <c r="CZI34" s="19"/>
      <c r="CZK34" s="19"/>
      <c r="CZL34" s="23"/>
      <c r="CZM34" s="19"/>
      <c r="CZN34" s="23"/>
      <c r="CZO34" s="24"/>
      <c r="CZP34" s="23"/>
      <c r="CZQ34" s="24"/>
      <c r="CZR34" s="19"/>
      <c r="CZT34" s="19"/>
      <c r="CZU34" s="23"/>
      <c r="CZV34" s="19"/>
      <c r="CZW34" s="23"/>
      <c r="CZX34" s="24"/>
      <c r="CZY34" s="23"/>
      <c r="CZZ34" s="24"/>
      <c r="DAA34" s="19"/>
      <c r="DAC34" s="19"/>
      <c r="DAD34" s="23"/>
      <c r="DAE34" s="19"/>
      <c r="DAF34" s="23"/>
      <c r="DAG34" s="24"/>
      <c r="DAH34" s="23"/>
      <c r="DAI34" s="24"/>
      <c r="DAJ34" s="19"/>
      <c r="DAL34" s="19"/>
      <c r="DAM34" s="23"/>
      <c r="DAN34" s="19"/>
      <c r="DAO34" s="23"/>
      <c r="DAP34" s="24"/>
      <c r="DAQ34" s="23"/>
      <c r="DAR34" s="24"/>
      <c r="DAS34" s="19"/>
      <c r="DAU34" s="19"/>
      <c r="DAV34" s="23"/>
      <c r="DAW34" s="19"/>
      <c r="DAX34" s="23"/>
      <c r="DAY34" s="24"/>
      <c r="DAZ34" s="23"/>
      <c r="DBA34" s="24"/>
      <c r="DBB34" s="19"/>
      <c r="DBD34" s="19"/>
      <c r="DBE34" s="23"/>
      <c r="DBF34" s="19"/>
      <c r="DBG34" s="23"/>
      <c r="DBH34" s="24"/>
      <c r="DBI34" s="23"/>
      <c r="DBJ34" s="24"/>
      <c r="DBK34" s="19"/>
      <c r="DBM34" s="19"/>
      <c r="DBN34" s="23"/>
      <c r="DBO34" s="19"/>
      <c r="DBP34" s="23"/>
      <c r="DBQ34" s="24"/>
      <c r="DBR34" s="23"/>
      <c r="DBS34" s="24"/>
      <c r="DBT34" s="19"/>
      <c r="DBV34" s="19"/>
      <c r="DBW34" s="23"/>
      <c r="DBX34" s="19"/>
      <c r="DBY34" s="23"/>
      <c r="DBZ34" s="24"/>
      <c r="DCA34" s="23"/>
      <c r="DCB34" s="24"/>
      <c r="DCC34" s="19"/>
      <c r="DCE34" s="19"/>
      <c r="DCF34" s="23"/>
      <c r="DCG34" s="19"/>
      <c r="DCH34" s="23"/>
      <c r="DCI34" s="24"/>
      <c r="DCJ34" s="23"/>
      <c r="DCK34" s="24"/>
      <c r="DCL34" s="19"/>
      <c r="DCN34" s="19"/>
      <c r="DCO34" s="23"/>
      <c r="DCP34" s="19"/>
      <c r="DCQ34" s="23"/>
      <c r="DCR34" s="24"/>
      <c r="DCS34" s="23"/>
      <c r="DCT34" s="24"/>
      <c r="DCU34" s="19"/>
      <c r="DCW34" s="19"/>
      <c r="DCX34" s="23"/>
      <c r="DCY34" s="19"/>
      <c r="DCZ34" s="23"/>
      <c r="DDA34" s="24"/>
      <c r="DDB34" s="23"/>
      <c r="DDC34" s="24"/>
      <c r="DDD34" s="19"/>
      <c r="DDF34" s="19"/>
      <c r="DDG34" s="23"/>
      <c r="DDH34" s="19"/>
      <c r="DDI34" s="23"/>
      <c r="DDJ34" s="24"/>
      <c r="DDK34" s="23"/>
      <c r="DDL34" s="24"/>
      <c r="DDM34" s="19"/>
      <c r="DDO34" s="19"/>
      <c r="DDP34" s="23"/>
      <c r="DDQ34" s="19"/>
      <c r="DDR34" s="23"/>
      <c r="DDS34" s="24"/>
      <c r="DDT34" s="23"/>
      <c r="DDU34" s="24"/>
      <c r="DDV34" s="19"/>
      <c r="DDX34" s="19"/>
      <c r="DDY34" s="23"/>
      <c r="DDZ34" s="19"/>
      <c r="DEA34" s="23"/>
      <c r="DEB34" s="24"/>
      <c r="DEC34" s="23"/>
      <c r="DED34" s="24"/>
      <c r="DEE34" s="19"/>
      <c r="DEG34" s="19"/>
      <c r="DEH34" s="23"/>
      <c r="DEI34" s="19"/>
      <c r="DEJ34" s="23"/>
      <c r="DEK34" s="24"/>
      <c r="DEL34" s="23"/>
      <c r="DEM34" s="24"/>
      <c r="DEN34" s="19"/>
      <c r="DEP34" s="19"/>
      <c r="DEQ34" s="23"/>
      <c r="DER34" s="19"/>
      <c r="DES34" s="23"/>
      <c r="DET34" s="24"/>
      <c r="DEU34" s="23"/>
      <c r="DEV34" s="24"/>
      <c r="DEW34" s="19"/>
      <c r="DEY34" s="19"/>
      <c r="DEZ34" s="23"/>
      <c r="DFA34" s="19"/>
      <c r="DFB34" s="23"/>
      <c r="DFC34" s="24"/>
      <c r="DFD34" s="23"/>
      <c r="DFE34" s="24"/>
      <c r="DFF34" s="19"/>
      <c r="DFH34" s="19"/>
      <c r="DFI34" s="23"/>
      <c r="DFJ34" s="19"/>
      <c r="DFK34" s="23"/>
      <c r="DFL34" s="24"/>
      <c r="DFM34" s="23"/>
      <c r="DFN34" s="24"/>
      <c r="DFO34" s="19"/>
      <c r="DFQ34" s="19"/>
      <c r="DFR34" s="23"/>
      <c r="DFS34" s="19"/>
      <c r="DFT34" s="23"/>
      <c r="DFU34" s="24"/>
      <c r="DFV34" s="23"/>
      <c r="DFW34" s="24"/>
      <c r="DFX34" s="19"/>
      <c r="DFZ34" s="19"/>
      <c r="DGA34" s="23"/>
      <c r="DGB34" s="19"/>
      <c r="DGC34" s="23"/>
      <c r="DGD34" s="24"/>
      <c r="DGE34" s="23"/>
      <c r="DGF34" s="24"/>
      <c r="DGG34" s="19"/>
      <c r="DGI34" s="19"/>
      <c r="DGJ34" s="23"/>
      <c r="DGK34" s="19"/>
      <c r="DGL34" s="23"/>
      <c r="DGM34" s="24"/>
      <c r="DGN34" s="23"/>
      <c r="DGO34" s="24"/>
      <c r="DGP34" s="19"/>
      <c r="DGR34" s="19"/>
      <c r="DGS34" s="23"/>
      <c r="DGT34" s="19"/>
      <c r="DGU34" s="23"/>
      <c r="DGV34" s="24"/>
      <c r="DGW34" s="23"/>
      <c r="DGX34" s="24"/>
      <c r="DGY34" s="19"/>
      <c r="DHA34" s="19"/>
      <c r="DHB34" s="23"/>
      <c r="DHC34" s="19"/>
      <c r="DHD34" s="23"/>
      <c r="DHE34" s="24"/>
      <c r="DHF34" s="23"/>
      <c r="DHG34" s="24"/>
      <c r="DHH34" s="19"/>
      <c r="DHJ34" s="19"/>
      <c r="DHK34" s="23"/>
      <c r="DHL34" s="19"/>
      <c r="DHM34" s="23"/>
      <c r="DHN34" s="24"/>
      <c r="DHO34" s="23"/>
      <c r="DHP34" s="24"/>
      <c r="DHQ34" s="19"/>
      <c r="DHS34" s="19"/>
      <c r="DHT34" s="23"/>
      <c r="DHU34" s="19"/>
      <c r="DHV34" s="23"/>
      <c r="DHW34" s="24"/>
      <c r="DHX34" s="23"/>
      <c r="DHY34" s="24"/>
      <c r="DHZ34" s="19"/>
      <c r="DIB34" s="19"/>
      <c r="DIC34" s="23"/>
      <c r="DID34" s="19"/>
      <c r="DIE34" s="23"/>
      <c r="DIF34" s="24"/>
      <c r="DIG34" s="23"/>
      <c r="DIH34" s="24"/>
      <c r="DII34" s="19"/>
      <c r="DIK34" s="19"/>
      <c r="DIL34" s="23"/>
      <c r="DIM34" s="19"/>
      <c r="DIN34" s="23"/>
      <c r="DIO34" s="24"/>
      <c r="DIP34" s="23"/>
      <c r="DIQ34" s="24"/>
      <c r="DIR34" s="19"/>
      <c r="DIT34" s="19"/>
      <c r="DIU34" s="23"/>
      <c r="DIV34" s="19"/>
      <c r="DIW34" s="23"/>
      <c r="DIX34" s="24"/>
      <c r="DIY34" s="23"/>
      <c r="DIZ34" s="24"/>
      <c r="DJA34" s="19"/>
      <c r="DJC34" s="19"/>
      <c r="DJD34" s="23"/>
      <c r="DJE34" s="19"/>
      <c r="DJF34" s="23"/>
      <c r="DJG34" s="24"/>
      <c r="DJH34" s="23"/>
      <c r="DJI34" s="24"/>
      <c r="DJJ34" s="19"/>
      <c r="DJL34" s="19"/>
      <c r="DJM34" s="23"/>
      <c r="DJN34" s="19"/>
      <c r="DJO34" s="23"/>
      <c r="DJP34" s="24"/>
      <c r="DJQ34" s="23"/>
      <c r="DJR34" s="24"/>
      <c r="DJS34" s="19"/>
      <c r="DJU34" s="19"/>
      <c r="DJV34" s="23"/>
      <c r="DJW34" s="19"/>
      <c r="DJX34" s="23"/>
      <c r="DJY34" s="24"/>
      <c r="DJZ34" s="23"/>
      <c r="DKA34" s="24"/>
      <c r="DKB34" s="19"/>
      <c r="DKD34" s="19"/>
      <c r="DKE34" s="23"/>
      <c r="DKF34" s="19"/>
      <c r="DKG34" s="23"/>
      <c r="DKH34" s="24"/>
      <c r="DKI34" s="23"/>
      <c r="DKJ34" s="24"/>
      <c r="DKK34" s="19"/>
      <c r="DKM34" s="19"/>
      <c r="DKN34" s="23"/>
      <c r="DKO34" s="19"/>
      <c r="DKP34" s="23"/>
      <c r="DKQ34" s="24"/>
      <c r="DKR34" s="23"/>
      <c r="DKS34" s="24"/>
      <c r="DKT34" s="19"/>
      <c r="DKV34" s="19"/>
      <c r="DKW34" s="23"/>
      <c r="DKX34" s="19"/>
      <c r="DKY34" s="23"/>
      <c r="DKZ34" s="24"/>
      <c r="DLA34" s="23"/>
      <c r="DLB34" s="24"/>
      <c r="DLC34" s="19"/>
      <c r="DLE34" s="19"/>
      <c r="DLF34" s="23"/>
      <c r="DLG34" s="19"/>
      <c r="DLH34" s="23"/>
      <c r="DLI34" s="24"/>
      <c r="DLJ34" s="23"/>
      <c r="DLK34" s="24"/>
      <c r="DLL34" s="19"/>
      <c r="DLN34" s="19"/>
      <c r="DLO34" s="23"/>
      <c r="DLP34" s="19"/>
      <c r="DLQ34" s="23"/>
      <c r="DLR34" s="24"/>
      <c r="DLS34" s="23"/>
      <c r="DLT34" s="24"/>
      <c r="DLU34" s="19"/>
      <c r="DLW34" s="19"/>
      <c r="DLX34" s="23"/>
      <c r="DLY34" s="19"/>
      <c r="DLZ34" s="23"/>
      <c r="DMA34" s="24"/>
      <c r="DMB34" s="23"/>
      <c r="DMC34" s="24"/>
      <c r="DMD34" s="19"/>
      <c r="DMF34" s="19"/>
      <c r="DMG34" s="23"/>
      <c r="DMH34" s="19"/>
      <c r="DMI34" s="23"/>
      <c r="DMJ34" s="24"/>
      <c r="DMK34" s="23"/>
      <c r="DML34" s="24"/>
      <c r="DMM34" s="19"/>
      <c r="DMO34" s="19"/>
      <c r="DMP34" s="23"/>
      <c r="DMQ34" s="19"/>
      <c r="DMR34" s="23"/>
      <c r="DMS34" s="24"/>
      <c r="DMT34" s="23"/>
      <c r="DMU34" s="24"/>
      <c r="DMV34" s="19"/>
      <c r="DMX34" s="19"/>
      <c r="DMY34" s="23"/>
      <c r="DMZ34" s="19"/>
      <c r="DNA34" s="23"/>
      <c r="DNB34" s="24"/>
      <c r="DNC34" s="23"/>
      <c r="DND34" s="24"/>
      <c r="DNE34" s="19"/>
      <c r="DNG34" s="19"/>
      <c r="DNH34" s="23"/>
      <c r="DNI34" s="19"/>
      <c r="DNJ34" s="23"/>
      <c r="DNK34" s="24"/>
      <c r="DNL34" s="23"/>
      <c r="DNM34" s="24"/>
      <c r="DNN34" s="19"/>
      <c r="DNP34" s="19"/>
      <c r="DNQ34" s="23"/>
      <c r="DNR34" s="19"/>
      <c r="DNS34" s="23"/>
      <c r="DNT34" s="24"/>
      <c r="DNU34" s="23"/>
      <c r="DNV34" s="24"/>
      <c r="DNW34" s="19"/>
      <c r="DNY34" s="19"/>
      <c r="DNZ34" s="23"/>
      <c r="DOA34" s="19"/>
      <c r="DOB34" s="23"/>
      <c r="DOC34" s="24"/>
      <c r="DOD34" s="23"/>
      <c r="DOE34" s="24"/>
      <c r="DOF34" s="19"/>
      <c r="DOH34" s="19"/>
      <c r="DOI34" s="23"/>
      <c r="DOJ34" s="19"/>
      <c r="DOK34" s="23"/>
      <c r="DOL34" s="24"/>
      <c r="DOM34" s="23"/>
      <c r="DON34" s="24"/>
      <c r="DOO34" s="19"/>
      <c r="DOQ34" s="19"/>
      <c r="DOR34" s="23"/>
      <c r="DOS34" s="19"/>
      <c r="DOT34" s="23"/>
      <c r="DOU34" s="24"/>
      <c r="DOV34" s="23"/>
      <c r="DOW34" s="24"/>
      <c r="DOX34" s="19"/>
      <c r="DOZ34" s="19"/>
      <c r="DPA34" s="23"/>
      <c r="DPB34" s="19"/>
      <c r="DPC34" s="23"/>
      <c r="DPD34" s="24"/>
      <c r="DPE34" s="23"/>
      <c r="DPF34" s="24"/>
      <c r="DPG34" s="19"/>
      <c r="DPI34" s="19"/>
      <c r="DPJ34" s="23"/>
      <c r="DPK34" s="19"/>
      <c r="DPL34" s="23"/>
      <c r="DPM34" s="24"/>
      <c r="DPN34" s="23"/>
      <c r="DPO34" s="24"/>
      <c r="DPP34" s="19"/>
      <c r="DPR34" s="19"/>
      <c r="DPS34" s="23"/>
      <c r="DPT34" s="19"/>
      <c r="DPU34" s="23"/>
      <c r="DPV34" s="24"/>
      <c r="DPW34" s="23"/>
      <c r="DPX34" s="24"/>
      <c r="DPY34" s="19"/>
      <c r="DQA34" s="19"/>
      <c r="DQB34" s="23"/>
      <c r="DQC34" s="19"/>
      <c r="DQD34" s="23"/>
      <c r="DQE34" s="24"/>
      <c r="DQF34" s="23"/>
      <c r="DQG34" s="24"/>
      <c r="DQH34" s="19"/>
      <c r="DQJ34" s="19"/>
      <c r="DQK34" s="23"/>
      <c r="DQL34" s="19"/>
      <c r="DQM34" s="23"/>
      <c r="DQN34" s="24"/>
      <c r="DQO34" s="23"/>
      <c r="DQP34" s="24"/>
      <c r="DQQ34" s="19"/>
      <c r="DQS34" s="19"/>
      <c r="DQT34" s="23"/>
      <c r="DQU34" s="19"/>
      <c r="DQV34" s="23"/>
      <c r="DQW34" s="24"/>
      <c r="DQX34" s="23"/>
      <c r="DQY34" s="24"/>
      <c r="DQZ34" s="19"/>
      <c r="DRB34" s="19"/>
      <c r="DRC34" s="23"/>
      <c r="DRD34" s="19"/>
      <c r="DRE34" s="23"/>
      <c r="DRF34" s="24"/>
      <c r="DRG34" s="23"/>
      <c r="DRH34" s="24"/>
      <c r="DRI34" s="19"/>
      <c r="DRK34" s="19"/>
      <c r="DRL34" s="23"/>
      <c r="DRM34" s="19"/>
      <c r="DRN34" s="23"/>
      <c r="DRO34" s="24"/>
      <c r="DRP34" s="23"/>
      <c r="DRQ34" s="24"/>
      <c r="DRR34" s="19"/>
      <c r="DRT34" s="19"/>
      <c r="DRU34" s="23"/>
      <c r="DRV34" s="19"/>
      <c r="DRW34" s="23"/>
      <c r="DRX34" s="24"/>
      <c r="DRY34" s="23"/>
      <c r="DRZ34" s="24"/>
      <c r="DSA34" s="19"/>
      <c r="DSC34" s="19"/>
      <c r="DSD34" s="23"/>
      <c r="DSE34" s="19"/>
      <c r="DSF34" s="23"/>
      <c r="DSG34" s="24"/>
      <c r="DSH34" s="23"/>
      <c r="DSI34" s="24"/>
      <c r="DSJ34" s="19"/>
      <c r="DSL34" s="19"/>
      <c r="DSM34" s="23"/>
      <c r="DSN34" s="19"/>
      <c r="DSO34" s="23"/>
      <c r="DSP34" s="24"/>
      <c r="DSQ34" s="23"/>
      <c r="DSR34" s="24"/>
      <c r="DSS34" s="19"/>
      <c r="DSU34" s="19"/>
      <c r="DSV34" s="23"/>
      <c r="DSW34" s="19"/>
      <c r="DSX34" s="23"/>
      <c r="DSY34" s="24"/>
      <c r="DSZ34" s="23"/>
      <c r="DTA34" s="24"/>
      <c r="DTB34" s="19"/>
      <c r="DTD34" s="19"/>
      <c r="DTE34" s="23"/>
      <c r="DTF34" s="19"/>
      <c r="DTG34" s="23"/>
      <c r="DTH34" s="24"/>
      <c r="DTI34" s="23"/>
      <c r="DTJ34" s="24"/>
      <c r="DTK34" s="19"/>
      <c r="DTM34" s="19"/>
      <c r="DTN34" s="23"/>
      <c r="DTO34" s="19"/>
      <c r="DTP34" s="23"/>
      <c r="DTQ34" s="24"/>
      <c r="DTR34" s="23"/>
      <c r="DTS34" s="24"/>
      <c r="DTT34" s="19"/>
      <c r="DTV34" s="19"/>
      <c r="DTW34" s="23"/>
      <c r="DTX34" s="19"/>
      <c r="DTY34" s="23"/>
      <c r="DTZ34" s="24"/>
      <c r="DUA34" s="23"/>
      <c r="DUB34" s="24"/>
      <c r="DUC34" s="19"/>
      <c r="DUE34" s="19"/>
      <c r="DUF34" s="23"/>
      <c r="DUG34" s="19"/>
      <c r="DUH34" s="23"/>
      <c r="DUI34" s="24"/>
      <c r="DUJ34" s="23"/>
      <c r="DUK34" s="24"/>
      <c r="DUL34" s="19"/>
      <c r="DUN34" s="19"/>
      <c r="DUO34" s="23"/>
      <c r="DUP34" s="19"/>
      <c r="DUQ34" s="23"/>
      <c r="DUR34" s="24"/>
      <c r="DUS34" s="23"/>
      <c r="DUT34" s="24"/>
      <c r="DUU34" s="19"/>
      <c r="DUW34" s="19"/>
      <c r="DUX34" s="23"/>
      <c r="DUY34" s="19"/>
      <c r="DUZ34" s="23"/>
      <c r="DVA34" s="24"/>
      <c r="DVB34" s="23"/>
      <c r="DVC34" s="24"/>
      <c r="DVD34" s="19"/>
      <c r="DVF34" s="19"/>
      <c r="DVG34" s="23"/>
      <c r="DVH34" s="19"/>
      <c r="DVI34" s="23"/>
      <c r="DVJ34" s="24"/>
      <c r="DVK34" s="23"/>
      <c r="DVL34" s="24"/>
      <c r="DVM34" s="19"/>
      <c r="DVO34" s="19"/>
      <c r="DVP34" s="23"/>
      <c r="DVQ34" s="19"/>
      <c r="DVR34" s="23"/>
      <c r="DVS34" s="24"/>
      <c r="DVT34" s="23"/>
      <c r="DVU34" s="24"/>
      <c r="DVV34" s="19"/>
      <c r="DVX34" s="19"/>
      <c r="DVY34" s="23"/>
      <c r="DVZ34" s="19"/>
      <c r="DWA34" s="23"/>
      <c r="DWB34" s="24"/>
      <c r="DWC34" s="23"/>
      <c r="DWD34" s="24"/>
      <c r="DWE34" s="19"/>
      <c r="DWG34" s="19"/>
      <c r="DWH34" s="23"/>
      <c r="DWI34" s="19"/>
      <c r="DWJ34" s="23"/>
      <c r="DWK34" s="24"/>
      <c r="DWL34" s="23"/>
      <c r="DWM34" s="24"/>
      <c r="DWN34" s="19"/>
      <c r="DWP34" s="19"/>
      <c r="DWQ34" s="23"/>
      <c r="DWR34" s="19"/>
      <c r="DWS34" s="23"/>
      <c r="DWT34" s="24"/>
      <c r="DWU34" s="23"/>
      <c r="DWV34" s="24"/>
      <c r="DWW34" s="19"/>
      <c r="DWY34" s="19"/>
      <c r="DWZ34" s="23"/>
      <c r="DXA34" s="19"/>
      <c r="DXB34" s="23"/>
      <c r="DXC34" s="24"/>
      <c r="DXD34" s="23"/>
      <c r="DXE34" s="24"/>
      <c r="DXF34" s="19"/>
      <c r="DXH34" s="19"/>
      <c r="DXI34" s="23"/>
      <c r="DXJ34" s="19"/>
      <c r="DXK34" s="23"/>
      <c r="DXL34" s="24"/>
      <c r="DXM34" s="23"/>
      <c r="DXN34" s="24"/>
      <c r="DXO34" s="19"/>
      <c r="DXQ34" s="19"/>
      <c r="DXR34" s="23"/>
      <c r="DXS34" s="19"/>
      <c r="DXT34" s="23"/>
      <c r="DXU34" s="24"/>
      <c r="DXV34" s="23"/>
      <c r="DXW34" s="24"/>
      <c r="DXX34" s="19"/>
      <c r="DXZ34" s="19"/>
      <c r="DYA34" s="23"/>
      <c r="DYB34" s="19"/>
      <c r="DYC34" s="23"/>
      <c r="DYD34" s="24"/>
      <c r="DYE34" s="23"/>
      <c r="DYF34" s="24"/>
      <c r="DYG34" s="19"/>
      <c r="DYI34" s="19"/>
      <c r="DYJ34" s="23"/>
      <c r="DYK34" s="19"/>
      <c r="DYL34" s="23"/>
      <c r="DYM34" s="24"/>
      <c r="DYN34" s="23"/>
      <c r="DYO34" s="24"/>
      <c r="DYP34" s="19"/>
      <c r="DYR34" s="19"/>
      <c r="DYS34" s="23"/>
      <c r="DYT34" s="19"/>
      <c r="DYU34" s="23"/>
      <c r="DYV34" s="24"/>
      <c r="DYW34" s="23"/>
      <c r="DYX34" s="24"/>
      <c r="DYY34" s="19"/>
      <c r="DZA34" s="19"/>
      <c r="DZB34" s="23"/>
      <c r="DZC34" s="19"/>
      <c r="DZD34" s="23"/>
      <c r="DZE34" s="24"/>
      <c r="DZF34" s="23"/>
      <c r="DZG34" s="24"/>
      <c r="DZH34" s="19"/>
      <c r="DZJ34" s="19"/>
      <c r="DZK34" s="23"/>
      <c r="DZL34" s="19"/>
      <c r="DZM34" s="23"/>
      <c r="DZN34" s="24"/>
      <c r="DZO34" s="23"/>
      <c r="DZP34" s="24"/>
      <c r="DZQ34" s="19"/>
      <c r="DZS34" s="19"/>
      <c r="DZT34" s="23"/>
      <c r="DZU34" s="19"/>
      <c r="DZV34" s="23"/>
      <c r="DZW34" s="24"/>
      <c r="DZX34" s="23"/>
      <c r="DZY34" s="24"/>
      <c r="DZZ34" s="19"/>
      <c r="EAB34" s="19"/>
      <c r="EAC34" s="23"/>
      <c r="EAD34" s="19"/>
      <c r="EAE34" s="23"/>
      <c r="EAF34" s="24"/>
      <c r="EAG34" s="23"/>
      <c r="EAH34" s="24"/>
      <c r="EAI34" s="19"/>
      <c r="EAK34" s="19"/>
      <c r="EAL34" s="23"/>
      <c r="EAM34" s="19"/>
      <c r="EAN34" s="23"/>
      <c r="EAO34" s="24"/>
      <c r="EAP34" s="23"/>
      <c r="EAQ34" s="24"/>
      <c r="EAR34" s="19"/>
      <c r="EAT34" s="19"/>
      <c r="EAU34" s="23"/>
      <c r="EAV34" s="19"/>
      <c r="EAW34" s="23"/>
      <c r="EAX34" s="24"/>
      <c r="EAY34" s="23"/>
      <c r="EAZ34" s="24"/>
      <c r="EBA34" s="19"/>
      <c r="EBC34" s="19"/>
      <c r="EBD34" s="23"/>
      <c r="EBE34" s="19"/>
      <c r="EBF34" s="23"/>
      <c r="EBG34" s="24"/>
      <c r="EBH34" s="23"/>
      <c r="EBI34" s="24"/>
      <c r="EBJ34" s="19"/>
      <c r="EBL34" s="19"/>
      <c r="EBM34" s="23"/>
      <c r="EBN34" s="19"/>
      <c r="EBO34" s="23"/>
      <c r="EBP34" s="24"/>
      <c r="EBQ34" s="23"/>
      <c r="EBR34" s="24"/>
      <c r="EBS34" s="19"/>
      <c r="EBU34" s="19"/>
      <c r="EBV34" s="23"/>
      <c r="EBW34" s="19"/>
      <c r="EBX34" s="23"/>
      <c r="EBY34" s="24"/>
      <c r="EBZ34" s="23"/>
      <c r="ECA34" s="24"/>
      <c r="ECB34" s="19"/>
      <c r="ECD34" s="19"/>
      <c r="ECE34" s="23"/>
      <c r="ECF34" s="19"/>
      <c r="ECG34" s="23"/>
      <c r="ECH34" s="24"/>
      <c r="ECI34" s="23"/>
      <c r="ECJ34" s="24"/>
      <c r="ECK34" s="19"/>
      <c r="ECM34" s="19"/>
      <c r="ECN34" s="23"/>
      <c r="ECO34" s="19"/>
      <c r="ECP34" s="23"/>
      <c r="ECQ34" s="24"/>
      <c r="ECR34" s="23"/>
      <c r="ECS34" s="24"/>
      <c r="ECT34" s="19"/>
      <c r="ECV34" s="19"/>
      <c r="ECW34" s="23"/>
      <c r="ECX34" s="19"/>
      <c r="ECY34" s="23"/>
      <c r="ECZ34" s="24"/>
      <c r="EDA34" s="23"/>
      <c r="EDB34" s="24"/>
      <c r="EDC34" s="19"/>
      <c r="EDE34" s="19"/>
      <c r="EDF34" s="23"/>
      <c r="EDG34" s="19"/>
      <c r="EDH34" s="23"/>
      <c r="EDI34" s="24"/>
      <c r="EDJ34" s="23"/>
      <c r="EDK34" s="24"/>
      <c r="EDL34" s="19"/>
      <c r="EDN34" s="19"/>
      <c r="EDO34" s="23"/>
      <c r="EDP34" s="19"/>
      <c r="EDQ34" s="23"/>
      <c r="EDR34" s="24"/>
      <c r="EDS34" s="23"/>
      <c r="EDT34" s="24"/>
      <c r="EDU34" s="19"/>
      <c r="EDW34" s="19"/>
      <c r="EDX34" s="23"/>
      <c r="EDY34" s="19"/>
      <c r="EDZ34" s="23"/>
      <c r="EEA34" s="24"/>
      <c r="EEB34" s="23"/>
      <c r="EEC34" s="24"/>
      <c r="EED34" s="19"/>
      <c r="EEF34" s="19"/>
      <c r="EEG34" s="23"/>
      <c r="EEH34" s="19"/>
      <c r="EEI34" s="23"/>
      <c r="EEJ34" s="24"/>
      <c r="EEK34" s="23"/>
      <c r="EEL34" s="24"/>
      <c r="EEM34" s="19"/>
      <c r="EEO34" s="19"/>
      <c r="EEP34" s="23"/>
      <c r="EEQ34" s="19"/>
      <c r="EER34" s="23"/>
      <c r="EES34" s="24"/>
      <c r="EET34" s="23"/>
      <c r="EEU34" s="24"/>
      <c r="EEV34" s="19"/>
      <c r="EEX34" s="19"/>
      <c r="EEY34" s="23"/>
      <c r="EEZ34" s="19"/>
      <c r="EFA34" s="23"/>
      <c r="EFB34" s="24"/>
      <c r="EFC34" s="23"/>
      <c r="EFD34" s="24"/>
      <c r="EFE34" s="19"/>
      <c r="EFG34" s="19"/>
      <c r="EFH34" s="23"/>
      <c r="EFI34" s="19"/>
      <c r="EFJ34" s="23"/>
      <c r="EFK34" s="24"/>
      <c r="EFL34" s="23"/>
      <c r="EFM34" s="24"/>
      <c r="EFN34" s="19"/>
      <c r="EFP34" s="19"/>
      <c r="EFQ34" s="23"/>
      <c r="EFR34" s="19"/>
      <c r="EFS34" s="23"/>
      <c r="EFT34" s="24"/>
      <c r="EFU34" s="23"/>
      <c r="EFV34" s="24"/>
      <c r="EFW34" s="19"/>
      <c r="EFY34" s="19"/>
      <c r="EFZ34" s="23"/>
      <c r="EGA34" s="19"/>
      <c r="EGB34" s="23"/>
      <c r="EGC34" s="24"/>
      <c r="EGD34" s="23"/>
      <c r="EGE34" s="24"/>
      <c r="EGF34" s="19"/>
      <c r="EGH34" s="19"/>
      <c r="EGI34" s="23"/>
      <c r="EGJ34" s="19"/>
      <c r="EGK34" s="23"/>
      <c r="EGL34" s="24"/>
      <c r="EGM34" s="23"/>
      <c r="EGN34" s="24"/>
      <c r="EGO34" s="19"/>
      <c r="EGQ34" s="19"/>
      <c r="EGR34" s="23"/>
      <c r="EGS34" s="19"/>
      <c r="EGT34" s="23"/>
      <c r="EGU34" s="24"/>
      <c r="EGV34" s="23"/>
      <c r="EGW34" s="24"/>
      <c r="EGX34" s="19"/>
      <c r="EGZ34" s="19"/>
      <c r="EHA34" s="23"/>
      <c r="EHB34" s="19"/>
      <c r="EHC34" s="23"/>
      <c r="EHD34" s="24"/>
      <c r="EHE34" s="23"/>
      <c r="EHF34" s="24"/>
      <c r="EHG34" s="19"/>
      <c r="EHI34" s="19"/>
      <c r="EHJ34" s="23"/>
      <c r="EHK34" s="19"/>
      <c r="EHL34" s="23"/>
      <c r="EHM34" s="24"/>
      <c r="EHN34" s="23"/>
      <c r="EHO34" s="24"/>
      <c r="EHP34" s="19"/>
      <c r="EHR34" s="19"/>
      <c r="EHS34" s="23"/>
      <c r="EHT34" s="19"/>
      <c r="EHU34" s="23"/>
      <c r="EHV34" s="24"/>
      <c r="EHW34" s="23"/>
      <c r="EHX34" s="24"/>
      <c r="EHY34" s="19"/>
      <c r="EIA34" s="19"/>
      <c r="EIB34" s="23"/>
      <c r="EIC34" s="19"/>
      <c r="EID34" s="23"/>
      <c r="EIE34" s="24"/>
      <c r="EIF34" s="23"/>
      <c r="EIG34" s="24"/>
      <c r="EIH34" s="19"/>
      <c r="EIJ34" s="19"/>
      <c r="EIK34" s="23"/>
      <c r="EIL34" s="19"/>
      <c r="EIM34" s="23"/>
      <c r="EIN34" s="24"/>
      <c r="EIO34" s="23"/>
      <c r="EIP34" s="24"/>
      <c r="EIQ34" s="19"/>
      <c r="EIS34" s="19"/>
      <c r="EIT34" s="23"/>
      <c r="EIU34" s="19"/>
      <c r="EIV34" s="23"/>
      <c r="EIW34" s="24"/>
      <c r="EIX34" s="23"/>
      <c r="EIY34" s="24"/>
      <c r="EIZ34" s="19"/>
      <c r="EJB34" s="19"/>
      <c r="EJC34" s="23"/>
      <c r="EJD34" s="19"/>
      <c r="EJE34" s="23"/>
      <c r="EJF34" s="24"/>
      <c r="EJG34" s="23"/>
      <c r="EJH34" s="24"/>
      <c r="EJI34" s="19"/>
      <c r="EJK34" s="19"/>
      <c r="EJL34" s="23"/>
      <c r="EJM34" s="19"/>
      <c r="EJN34" s="23"/>
      <c r="EJO34" s="24"/>
      <c r="EJP34" s="23"/>
      <c r="EJQ34" s="24"/>
      <c r="EJR34" s="19"/>
      <c r="EJT34" s="19"/>
      <c r="EJU34" s="23"/>
      <c r="EJV34" s="19"/>
      <c r="EJW34" s="23"/>
      <c r="EJX34" s="24"/>
      <c r="EJY34" s="23"/>
      <c r="EJZ34" s="24"/>
      <c r="EKA34" s="19"/>
      <c r="EKC34" s="19"/>
      <c r="EKD34" s="23"/>
      <c r="EKE34" s="19"/>
      <c r="EKF34" s="23"/>
      <c r="EKG34" s="24"/>
      <c r="EKH34" s="23"/>
      <c r="EKI34" s="24"/>
      <c r="EKJ34" s="19"/>
      <c r="EKL34" s="19"/>
      <c r="EKM34" s="23"/>
      <c r="EKN34" s="19"/>
      <c r="EKO34" s="23"/>
      <c r="EKP34" s="24"/>
      <c r="EKQ34" s="23"/>
      <c r="EKR34" s="24"/>
      <c r="EKS34" s="19"/>
      <c r="EKU34" s="19"/>
      <c r="EKV34" s="23"/>
      <c r="EKW34" s="19"/>
      <c r="EKX34" s="23"/>
      <c r="EKY34" s="24"/>
      <c r="EKZ34" s="23"/>
      <c r="ELA34" s="24"/>
      <c r="ELB34" s="19"/>
      <c r="ELD34" s="19"/>
      <c r="ELE34" s="23"/>
      <c r="ELF34" s="19"/>
      <c r="ELG34" s="23"/>
      <c r="ELH34" s="24"/>
      <c r="ELI34" s="23"/>
      <c r="ELJ34" s="24"/>
      <c r="ELK34" s="19"/>
      <c r="ELM34" s="19"/>
      <c r="ELN34" s="23"/>
      <c r="ELO34" s="19"/>
      <c r="ELP34" s="23"/>
      <c r="ELQ34" s="24"/>
      <c r="ELR34" s="23"/>
      <c r="ELS34" s="24"/>
      <c r="ELT34" s="19"/>
      <c r="ELV34" s="19"/>
      <c r="ELW34" s="23"/>
      <c r="ELX34" s="19"/>
      <c r="ELY34" s="23"/>
      <c r="ELZ34" s="24"/>
      <c r="EMA34" s="23"/>
      <c r="EMB34" s="24"/>
      <c r="EMC34" s="19"/>
      <c r="EME34" s="19"/>
      <c r="EMF34" s="23"/>
      <c r="EMG34" s="19"/>
      <c r="EMH34" s="23"/>
      <c r="EMI34" s="24"/>
      <c r="EMJ34" s="23"/>
      <c r="EMK34" s="24"/>
      <c r="EML34" s="19"/>
      <c r="EMN34" s="19"/>
      <c r="EMO34" s="23"/>
      <c r="EMP34" s="19"/>
      <c r="EMQ34" s="23"/>
      <c r="EMR34" s="24"/>
      <c r="EMS34" s="23"/>
      <c r="EMT34" s="24"/>
      <c r="EMU34" s="19"/>
      <c r="EMW34" s="19"/>
      <c r="EMX34" s="23"/>
      <c r="EMY34" s="19"/>
      <c r="EMZ34" s="23"/>
      <c r="ENA34" s="24"/>
      <c r="ENB34" s="23"/>
      <c r="ENC34" s="24"/>
      <c r="END34" s="19"/>
      <c r="ENF34" s="19"/>
      <c r="ENG34" s="23"/>
      <c r="ENH34" s="19"/>
      <c r="ENI34" s="23"/>
      <c r="ENJ34" s="24"/>
      <c r="ENK34" s="23"/>
      <c r="ENL34" s="24"/>
      <c r="ENM34" s="19"/>
      <c r="ENO34" s="19"/>
      <c r="ENP34" s="23"/>
      <c r="ENQ34" s="19"/>
      <c r="ENR34" s="23"/>
      <c r="ENS34" s="24"/>
      <c r="ENT34" s="23"/>
      <c r="ENU34" s="24"/>
      <c r="ENV34" s="19"/>
      <c r="ENX34" s="19"/>
      <c r="ENY34" s="23"/>
      <c r="ENZ34" s="19"/>
      <c r="EOA34" s="23"/>
      <c r="EOB34" s="24"/>
      <c r="EOC34" s="23"/>
      <c r="EOD34" s="24"/>
      <c r="EOE34" s="19"/>
      <c r="EOG34" s="19"/>
      <c r="EOH34" s="23"/>
      <c r="EOI34" s="19"/>
      <c r="EOJ34" s="23"/>
      <c r="EOK34" s="24"/>
      <c r="EOL34" s="23"/>
      <c r="EOM34" s="24"/>
      <c r="EON34" s="19"/>
      <c r="EOP34" s="19"/>
      <c r="EOQ34" s="23"/>
      <c r="EOR34" s="19"/>
      <c r="EOS34" s="23"/>
      <c r="EOT34" s="24"/>
      <c r="EOU34" s="23"/>
      <c r="EOV34" s="24"/>
      <c r="EOW34" s="19"/>
      <c r="EOY34" s="19"/>
      <c r="EOZ34" s="23"/>
      <c r="EPA34" s="19"/>
      <c r="EPB34" s="23"/>
      <c r="EPC34" s="24"/>
      <c r="EPD34" s="23"/>
      <c r="EPE34" s="24"/>
      <c r="EPF34" s="19"/>
      <c r="EPH34" s="19"/>
      <c r="EPI34" s="23"/>
      <c r="EPJ34" s="19"/>
      <c r="EPK34" s="23"/>
      <c r="EPL34" s="24"/>
      <c r="EPM34" s="23"/>
      <c r="EPN34" s="24"/>
      <c r="EPO34" s="19"/>
      <c r="EPQ34" s="19"/>
      <c r="EPR34" s="23"/>
      <c r="EPS34" s="19"/>
      <c r="EPT34" s="23"/>
      <c r="EPU34" s="24"/>
      <c r="EPV34" s="23"/>
      <c r="EPW34" s="24"/>
      <c r="EPX34" s="19"/>
      <c r="EPZ34" s="19"/>
      <c r="EQA34" s="23"/>
      <c r="EQB34" s="19"/>
      <c r="EQC34" s="23"/>
      <c r="EQD34" s="24"/>
      <c r="EQE34" s="23"/>
      <c r="EQF34" s="24"/>
      <c r="EQG34" s="19"/>
      <c r="EQI34" s="19"/>
      <c r="EQJ34" s="23"/>
      <c r="EQK34" s="19"/>
      <c r="EQL34" s="23"/>
      <c r="EQM34" s="24"/>
      <c r="EQN34" s="23"/>
      <c r="EQO34" s="24"/>
      <c r="EQP34" s="19"/>
      <c r="EQR34" s="19"/>
      <c r="EQS34" s="23"/>
      <c r="EQT34" s="19"/>
      <c r="EQU34" s="23"/>
      <c r="EQV34" s="24"/>
      <c r="EQW34" s="23"/>
      <c r="EQX34" s="24"/>
      <c r="EQY34" s="19"/>
      <c r="ERA34" s="19"/>
      <c r="ERB34" s="23"/>
      <c r="ERC34" s="19"/>
      <c r="ERD34" s="23"/>
      <c r="ERE34" s="24"/>
      <c r="ERF34" s="23"/>
      <c r="ERG34" s="24"/>
      <c r="ERH34" s="19"/>
      <c r="ERJ34" s="19"/>
      <c r="ERK34" s="23"/>
      <c r="ERL34" s="19"/>
      <c r="ERM34" s="23"/>
      <c r="ERN34" s="24"/>
      <c r="ERO34" s="23"/>
      <c r="ERP34" s="24"/>
      <c r="ERQ34" s="19"/>
      <c r="ERS34" s="19"/>
      <c r="ERT34" s="23"/>
      <c r="ERU34" s="19"/>
      <c r="ERV34" s="23"/>
      <c r="ERW34" s="24"/>
      <c r="ERX34" s="23"/>
      <c r="ERY34" s="24"/>
      <c r="ERZ34" s="19"/>
      <c r="ESB34" s="19"/>
      <c r="ESC34" s="23"/>
      <c r="ESD34" s="19"/>
      <c r="ESE34" s="23"/>
      <c r="ESF34" s="24"/>
      <c r="ESG34" s="23"/>
      <c r="ESH34" s="24"/>
      <c r="ESI34" s="19"/>
      <c r="ESK34" s="19"/>
      <c r="ESL34" s="23"/>
      <c r="ESM34" s="19"/>
      <c r="ESN34" s="23"/>
      <c r="ESO34" s="24"/>
      <c r="ESP34" s="23"/>
      <c r="ESQ34" s="24"/>
      <c r="ESR34" s="19"/>
      <c r="EST34" s="19"/>
      <c r="ESU34" s="23"/>
      <c r="ESV34" s="19"/>
      <c r="ESW34" s="23"/>
      <c r="ESX34" s="24"/>
      <c r="ESY34" s="23"/>
      <c r="ESZ34" s="24"/>
      <c r="ETA34" s="19"/>
      <c r="ETC34" s="19"/>
      <c r="ETD34" s="23"/>
      <c r="ETE34" s="19"/>
      <c r="ETF34" s="23"/>
      <c r="ETG34" s="24"/>
      <c r="ETH34" s="23"/>
      <c r="ETI34" s="24"/>
      <c r="ETJ34" s="19"/>
      <c r="ETL34" s="19"/>
      <c r="ETM34" s="23"/>
      <c r="ETN34" s="19"/>
      <c r="ETO34" s="23"/>
      <c r="ETP34" s="24"/>
      <c r="ETQ34" s="23"/>
      <c r="ETR34" s="24"/>
      <c r="ETS34" s="19"/>
      <c r="ETU34" s="19"/>
      <c r="ETV34" s="23"/>
      <c r="ETW34" s="19"/>
      <c r="ETX34" s="23"/>
      <c r="ETY34" s="24"/>
      <c r="ETZ34" s="23"/>
      <c r="EUA34" s="24"/>
      <c r="EUB34" s="19"/>
      <c r="EUD34" s="19"/>
      <c r="EUE34" s="23"/>
      <c r="EUF34" s="19"/>
      <c r="EUG34" s="23"/>
      <c r="EUH34" s="24"/>
      <c r="EUI34" s="23"/>
      <c r="EUJ34" s="24"/>
      <c r="EUK34" s="19"/>
      <c r="EUM34" s="19"/>
      <c r="EUN34" s="23"/>
      <c r="EUO34" s="19"/>
      <c r="EUP34" s="23"/>
      <c r="EUQ34" s="24"/>
      <c r="EUR34" s="23"/>
      <c r="EUS34" s="24"/>
      <c r="EUT34" s="19"/>
      <c r="EUV34" s="19"/>
      <c r="EUW34" s="23"/>
      <c r="EUX34" s="19"/>
      <c r="EUY34" s="23"/>
      <c r="EUZ34" s="24"/>
      <c r="EVA34" s="23"/>
      <c r="EVB34" s="24"/>
      <c r="EVC34" s="19"/>
      <c r="EVE34" s="19"/>
      <c r="EVF34" s="23"/>
      <c r="EVG34" s="19"/>
      <c r="EVH34" s="23"/>
      <c r="EVI34" s="24"/>
      <c r="EVJ34" s="23"/>
      <c r="EVK34" s="24"/>
      <c r="EVL34" s="19"/>
      <c r="EVN34" s="19"/>
      <c r="EVO34" s="23"/>
      <c r="EVP34" s="19"/>
      <c r="EVQ34" s="23"/>
      <c r="EVR34" s="24"/>
      <c r="EVS34" s="23"/>
      <c r="EVT34" s="24"/>
      <c r="EVU34" s="19"/>
      <c r="EVW34" s="19"/>
      <c r="EVX34" s="23"/>
      <c r="EVY34" s="19"/>
      <c r="EVZ34" s="23"/>
      <c r="EWA34" s="24"/>
      <c r="EWB34" s="23"/>
      <c r="EWC34" s="24"/>
      <c r="EWD34" s="19"/>
      <c r="EWF34" s="19"/>
      <c r="EWG34" s="23"/>
      <c r="EWH34" s="19"/>
      <c r="EWI34" s="23"/>
      <c r="EWJ34" s="24"/>
      <c r="EWK34" s="23"/>
      <c r="EWL34" s="24"/>
      <c r="EWM34" s="19"/>
      <c r="EWO34" s="19"/>
      <c r="EWP34" s="23"/>
      <c r="EWQ34" s="19"/>
      <c r="EWR34" s="23"/>
      <c r="EWS34" s="24"/>
      <c r="EWT34" s="23"/>
      <c r="EWU34" s="24"/>
      <c r="EWV34" s="19"/>
      <c r="EWX34" s="19"/>
      <c r="EWY34" s="23"/>
      <c r="EWZ34" s="19"/>
      <c r="EXA34" s="23"/>
      <c r="EXB34" s="24"/>
      <c r="EXC34" s="23"/>
      <c r="EXD34" s="24"/>
      <c r="EXE34" s="19"/>
      <c r="EXG34" s="19"/>
      <c r="EXH34" s="23"/>
      <c r="EXI34" s="19"/>
      <c r="EXJ34" s="23"/>
      <c r="EXK34" s="24"/>
      <c r="EXL34" s="23"/>
      <c r="EXM34" s="24"/>
      <c r="EXN34" s="19"/>
      <c r="EXP34" s="19"/>
      <c r="EXQ34" s="23"/>
      <c r="EXR34" s="19"/>
      <c r="EXS34" s="23"/>
      <c r="EXT34" s="24"/>
      <c r="EXU34" s="23"/>
      <c r="EXV34" s="24"/>
      <c r="EXW34" s="19"/>
      <c r="EXY34" s="19"/>
      <c r="EXZ34" s="23"/>
      <c r="EYA34" s="19"/>
      <c r="EYB34" s="23"/>
      <c r="EYC34" s="24"/>
      <c r="EYD34" s="23"/>
      <c r="EYE34" s="24"/>
      <c r="EYF34" s="19"/>
      <c r="EYH34" s="19"/>
      <c r="EYI34" s="23"/>
      <c r="EYJ34" s="19"/>
      <c r="EYK34" s="23"/>
      <c r="EYL34" s="24"/>
      <c r="EYM34" s="23"/>
      <c r="EYN34" s="24"/>
      <c r="EYO34" s="19"/>
      <c r="EYQ34" s="19"/>
      <c r="EYR34" s="23"/>
      <c r="EYS34" s="19"/>
      <c r="EYT34" s="23"/>
      <c r="EYU34" s="24"/>
      <c r="EYV34" s="23"/>
      <c r="EYW34" s="24"/>
      <c r="EYX34" s="19"/>
      <c r="EYZ34" s="19"/>
      <c r="EZA34" s="23"/>
      <c r="EZB34" s="19"/>
      <c r="EZC34" s="23"/>
      <c r="EZD34" s="24"/>
      <c r="EZE34" s="23"/>
      <c r="EZF34" s="24"/>
      <c r="EZG34" s="19"/>
      <c r="EZI34" s="19"/>
      <c r="EZJ34" s="23"/>
      <c r="EZK34" s="19"/>
      <c r="EZL34" s="23"/>
      <c r="EZM34" s="24"/>
      <c r="EZN34" s="23"/>
      <c r="EZO34" s="24"/>
      <c r="EZP34" s="19"/>
      <c r="EZR34" s="19"/>
      <c r="EZS34" s="23"/>
      <c r="EZT34" s="19"/>
      <c r="EZU34" s="23"/>
      <c r="EZV34" s="24"/>
      <c r="EZW34" s="23"/>
      <c r="EZX34" s="24"/>
      <c r="EZY34" s="19"/>
      <c r="FAA34" s="19"/>
      <c r="FAB34" s="23"/>
      <c r="FAC34" s="19"/>
      <c r="FAD34" s="23"/>
      <c r="FAE34" s="24"/>
      <c r="FAF34" s="23"/>
      <c r="FAG34" s="24"/>
      <c r="FAH34" s="19"/>
      <c r="FAJ34" s="19"/>
      <c r="FAK34" s="23"/>
      <c r="FAL34" s="19"/>
      <c r="FAM34" s="23"/>
      <c r="FAN34" s="24"/>
      <c r="FAO34" s="23"/>
      <c r="FAP34" s="24"/>
      <c r="FAQ34" s="19"/>
      <c r="FAS34" s="19"/>
      <c r="FAT34" s="23"/>
      <c r="FAU34" s="19"/>
      <c r="FAV34" s="23"/>
      <c r="FAW34" s="24"/>
      <c r="FAX34" s="23"/>
      <c r="FAY34" s="24"/>
      <c r="FAZ34" s="19"/>
      <c r="FBB34" s="19"/>
      <c r="FBC34" s="23"/>
      <c r="FBD34" s="19"/>
      <c r="FBE34" s="23"/>
      <c r="FBF34" s="24"/>
      <c r="FBG34" s="23"/>
      <c r="FBH34" s="24"/>
      <c r="FBI34" s="19"/>
      <c r="FBK34" s="19"/>
      <c r="FBL34" s="23"/>
      <c r="FBM34" s="19"/>
      <c r="FBN34" s="23"/>
      <c r="FBO34" s="24"/>
      <c r="FBP34" s="23"/>
      <c r="FBQ34" s="24"/>
      <c r="FBR34" s="19"/>
      <c r="FBT34" s="19"/>
      <c r="FBU34" s="23"/>
      <c r="FBV34" s="19"/>
      <c r="FBW34" s="23"/>
      <c r="FBX34" s="24"/>
      <c r="FBY34" s="23"/>
      <c r="FBZ34" s="24"/>
      <c r="FCA34" s="19"/>
      <c r="FCC34" s="19"/>
      <c r="FCD34" s="23"/>
      <c r="FCE34" s="19"/>
      <c r="FCF34" s="23"/>
      <c r="FCG34" s="24"/>
      <c r="FCH34" s="23"/>
      <c r="FCI34" s="24"/>
      <c r="FCJ34" s="19"/>
      <c r="FCL34" s="19"/>
      <c r="FCM34" s="23"/>
      <c r="FCN34" s="19"/>
      <c r="FCO34" s="23"/>
      <c r="FCP34" s="24"/>
      <c r="FCQ34" s="23"/>
      <c r="FCR34" s="24"/>
      <c r="FCS34" s="19"/>
      <c r="FCU34" s="19"/>
      <c r="FCV34" s="23"/>
      <c r="FCW34" s="19"/>
      <c r="FCX34" s="23"/>
      <c r="FCY34" s="24"/>
      <c r="FCZ34" s="23"/>
      <c r="FDA34" s="24"/>
      <c r="FDB34" s="19"/>
      <c r="FDD34" s="19"/>
      <c r="FDE34" s="23"/>
      <c r="FDF34" s="19"/>
      <c r="FDG34" s="23"/>
      <c r="FDH34" s="24"/>
      <c r="FDI34" s="23"/>
      <c r="FDJ34" s="24"/>
      <c r="FDK34" s="19"/>
      <c r="FDM34" s="19"/>
      <c r="FDN34" s="23"/>
      <c r="FDO34" s="19"/>
      <c r="FDP34" s="23"/>
      <c r="FDQ34" s="24"/>
      <c r="FDR34" s="23"/>
      <c r="FDS34" s="24"/>
      <c r="FDT34" s="19"/>
      <c r="FDV34" s="19"/>
      <c r="FDW34" s="23"/>
      <c r="FDX34" s="19"/>
      <c r="FDY34" s="23"/>
      <c r="FDZ34" s="24"/>
      <c r="FEA34" s="23"/>
      <c r="FEB34" s="24"/>
      <c r="FEC34" s="19"/>
      <c r="FEE34" s="19"/>
      <c r="FEF34" s="23"/>
      <c r="FEG34" s="19"/>
      <c r="FEH34" s="23"/>
      <c r="FEI34" s="24"/>
      <c r="FEJ34" s="23"/>
      <c r="FEK34" s="24"/>
      <c r="FEL34" s="19"/>
      <c r="FEN34" s="19"/>
      <c r="FEO34" s="23"/>
      <c r="FEP34" s="19"/>
      <c r="FEQ34" s="23"/>
      <c r="FER34" s="24"/>
      <c r="FES34" s="23"/>
      <c r="FET34" s="24"/>
      <c r="FEU34" s="19"/>
      <c r="FEW34" s="19"/>
      <c r="FEX34" s="23"/>
      <c r="FEY34" s="19"/>
      <c r="FEZ34" s="23"/>
      <c r="FFA34" s="24"/>
      <c r="FFB34" s="23"/>
      <c r="FFC34" s="24"/>
      <c r="FFD34" s="19"/>
      <c r="FFF34" s="19"/>
      <c r="FFG34" s="23"/>
      <c r="FFH34" s="19"/>
      <c r="FFI34" s="23"/>
      <c r="FFJ34" s="24"/>
      <c r="FFK34" s="23"/>
      <c r="FFL34" s="24"/>
      <c r="FFM34" s="19"/>
      <c r="FFO34" s="19"/>
      <c r="FFP34" s="23"/>
      <c r="FFQ34" s="19"/>
      <c r="FFR34" s="23"/>
      <c r="FFS34" s="24"/>
      <c r="FFT34" s="23"/>
      <c r="FFU34" s="24"/>
      <c r="FFV34" s="19"/>
      <c r="FFX34" s="19"/>
      <c r="FFY34" s="23"/>
      <c r="FFZ34" s="19"/>
      <c r="FGA34" s="23"/>
      <c r="FGB34" s="24"/>
      <c r="FGC34" s="23"/>
      <c r="FGD34" s="24"/>
      <c r="FGE34" s="19"/>
      <c r="FGG34" s="19"/>
      <c r="FGH34" s="23"/>
      <c r="FGI34" s="19"/>
      <c r="FGJ34" s="23"/>
      <c r="FGK34" s="24"/>
      <c r="FGL34" s="23"/>
      <c r="FGM34" s="24"/>
      <c r="FGN34" s="19"/>
      <c r="FGP34" s="19"/>
      <c r="FGQ34" s="23"/>
      <c r="FGR34" s="19"/>
      <c r="FGS34" s="23"/>
      <c r="FGT34" s="24"/>
      <c r="FGU34" s="23"/>
      <c r="FGV34" s="24"/>
      <c r="FGW34" s="19"/>
      <c r="FGY34" s="19"/>
      <c r="FGZ34" s="23"/>
      <c r="FHA34" s="19"/>
      <c r="FHB34" s="23"/>
      <c r="FHC34" s="24"/>
      <c r="FHD34" s="23"/>
      <c r="FHE34" s="24"/>
      <c r="FHF34" s="19"/>
      <c r="FHH34" s="19"/>
      <c r="FHI34" s="23"/>
      <c r="FHJ34" s="19"/>
      <c r="FHK34" s="23"/>
      <c r="FHL34" s="24"/>
      <c r="FHM34" s="23"/>
      <c r="FHN34" s="24"/>
      <c r="FHO34" s="19"/>
      <c r="FHQ34" s="19"/>
      <c r="FHR34" s="23"/>
      <c r="FHS34" s="19"/>
      <c r="FHT34" s="23"/>
      <c r="FHU34" s="24"/>
      <c r="FHV34" s="23"/>
      <c r="FHW34" s="24"/>
      <c r="FHX34" s="19"/>
      <c r="FHZ34" s="19"/>
      <c r="FIA34" s="23"/>
      <c r="FIB34" s="19"/>
      <c r="FIC34" s="23"/>
      <c r="FID34" s="24"/>
      <c r="FIE34" s="23"/>
      <c r="FIF34" s="24"/>
      <c r="FIG34" s="19"/>
      <c r="FII34" s="19"/>
      <c r="FIJ34" s="23"/>
      <c r="FIK34" s="19"/>
      <c r="FIL34" s="23"/>
      <c r="FIM34" s="24"/>
      <c r="FIN34" s="23"/>
      <c r="FIO34" s="24"/>
      <c r="FIP34" s="19"/>
      <c r="FIR34" s="19"/>
      <c r="FIS34" s="23"/>
      <c r="FIT34" s="19"/>
      <c r="FIU34" s="23"/>
      <c r="FIV34" s="24"/>
      <c r="FIW34" s="23"/>
      <c r="FIX34" s="24"/>
      <c r="FIY34" s="19"/>
      <c r="FJA34" s="19"/>
      <c r="FJB34" s="23"/>
      <c r="FJC34" s="19"/>
      <c r="FJD34" s="23"/>
      <c r="FJE34" s="24"/>
      <c r="FJF34" s="23"/>
      <c r="FJG34" s="24"/>
      <c r="FJH34" s="19"/>
      <c r="FJJ34" s="19"/>
      <c r="FJK34" s="23"/>
      <c r="FJL34" s="19"/>
      <c r="FJM34" s="23"/>
      <c r="FJN34" s="24"/>
      <c r="FJO34" s="23"/>
      <c r="FJP34" s="24"/>
      <c r="FJQ34" s="19"/>
      <c r="FJS34" s="19"/>
      <c r="FJT34" s="23"/>
      <c r="FJU34" s="19"/>
      <c r="FJV34" s="23"/>
      <c r="FJW34" s="24"/>
      <c r="FJX34" s="23"/>
      <c r="FJY34" s="24"/>
      <c r="FJZ34" s="19"/>
      <c r="FKB34" s="19"/>
      <c r="FKC34" s="23"/>
      <c r="FKD34" s="19"/>
      <c r="FKE34" s="23"/>
      <c r="FKF34" s="24"/>
      <c r="FKG34" s="23"/>
      <c r="FKH34" s="24"/>
      <c r="FKI34" s="19"/>
      <c r="FKK34" s="19"/>
      <c r="FKL34" s="23"/>
      <c r="FKM34" s="19"/>
      <c r="FKN34" s="23"/>
      <c r="FKO34" s="24"/>
      <c r="FKP34" s="23"/>
      <c r="FKQ34" s="24"/>
      <c r="FKR34" s="19"/>
      <c r="FKT34" s="19"/>
      <c r="FKU34" s="23"/>
      <c r="FKV34" s="19"/>
      <c r="FKW34" s="23"/>
      <c r="FKX34" s="24"/>
      <c r="FKY34" s="23"/>
      <c r="FKZ34" s="24"/>
      <c r="FLA34" s="19"/>
      <c r="FLC34" s="19"/>
      <c r="FLD34" s="23"/>
      <c r="FLE34" s="19"/>
      <c r="FLF34" s="23"/>
      <c r="FLG34" s="24"/>
      <c r="FLH34" s="23"/>
      <c r="FLI34" s="24"/>
      <c r="FLJ34" s="19"/>
      <c r="FLL34" s="19"/>
      <c r="FLM34" s="23"/>
      <c r="FLN34" s="19"/>
      <c r="FLO34" s="23"/>
      <c r="FLP34" s="24"/>
      <c r="FLQ34" s="23"/>
      <c r="FLR34" s="24"/>
      <c r="FLS34" s="19"/>
      <c r="FLU34" s="19"/>
      <c r="FLV34" s="23"/>
      <c r="FLW34" s="19"/>
      <c r="FLX34" s="23"/>
      <c r="FLY34" s="24"/>
      <c r="FLZ34" s="23"/>
      <c r="FMA34" s="24"/>
      <c r="FMB34" s="19"/>
      <c r="FMD34" s="19"/>
      <c r="FME34" s="23"/>
      <c r="FMF34" s="19"/>
      <c r="FMG34" s="23"/>
      <c r="FMH34" s="24"/>
      <c r="FMI34" s="23"/>
      <c r="FMJ34" s="24"/>
      <c r="FMK34" s="19"/>
      <c r="FMM34" s="19"/>
      <c r="FMN34" s="23"/>
      <c r="FMO34" s="19"/>
      <c r="FMP34" s="23"/>
      <c r="FMQ34" s="24"/>
      <c r="FMR34" s="23"/>
      <c r="FMS34" s="24"/>
      <c r="FMT34" s="19"/>
      <c r="FMV34" s="19"/>
      <c r="FMW34" s="23"/>
      <c r="FMX34" s="19"/>
      <c r="FMY34" s="23"/>
      <c r="FMZ34" s="24"/>
      <c r="FNA34" s="23"/>
      <c r="FNB34" s="24"/>
      <c r="FNC34" s="19"/>
      <c r="FNE34" s="19"/>
      <c r="FNF34" s="23"/>
      <c r="FNG34" s="19"/>
      <c r="FNH34" s="23"/>
      <c r="FNI34" s="24"/>
      <c r="FNJ34" s="23"/>
      <c r="FNK34" s="24"/>
      <c r="FNL34" s="19"/>
      <c r="FNN34" s="19"/>
      <c r="FNO34" s="23"/>
      <c r="FNP34" s="19"/>
      <c r="FNQ34" s="23"/>
      <c r="FNR34" s="24"/>
      <c r="FNS34" s="23"/>
      <c r="FNT34" s="24"/>
      <c r="FNU34" s="19"/>
      <c r="FNW34" s="19"/>
      <c r="FNX34" s="23"/>
      <c r="FNY34" s="19"/>
      <c r="FNZ34" s="23"/>
      <c r="FOA34" s="24"/>
      <c r="FOB34" s="23"/>
      <c r="FOC34" s="24"/>
      <c r="FOD34" s="19"/>
      <c r="FOF34" s="19"/>
      <c r="FOG34" s="23"/>
      <c r="FOH34" s="19"/>
      <c r="FOI34" s="23"/>
      <c r="FOJ34" s="24"/>
      <c r="FOK34" s="23"/>
      <c r="FOL34" s="24"/>
      <c r="FOM34" s="19"/>
      <c r="FOO34" s="19"/>
      <c r="FOP34" s="23"/>
      <c r="FOQ34" s="19"/>
      <c r="FOR34" s="23"/>
      <c r="FOS34" s="24"/>
      <c r="FOT34" s="23"/>
      <c r="FOU34" s="24"/>
      <c r="FOV34" s="19"/>
      <c r="FOX34" s="19"/>
      <c r="FOY34" s="23"/>
      <c r="FOZ34" s="19"/>
      <c r="FPA34" s="23"/>
      <c r="FPB34" s="24"/>
      <c r="FPC34" s="23"/>
      <c r="FPD34" s="24"/>
      <c r="FPE34" s="19"/>
      <c r="FPG34" s="19"/>
      <c r="FPH34" s="23"/>
      <c r="FPI34" s="19"/>
      <c r="FPJ34" s="23"/>
      <c r="FPK34" s="24"/>
      <c r="FPL34" s="23"/>
      <c r="FPM34" s="24"/>
      <c r="FPN34" s="19"/>
      <c r="FPP34" s="19"/>
      <c r="FPQ34" s="23"/>
      <c r="FPR34" s="19"/>
      <c r="FPS34" s="23"/>
      <c r="FPT34" s="24"/>
      <c r="FPU34" s="23"/>
      <c r="FPV34" s="24"/>
      <c r="FPW34" s="19"/>
      <c r="FPY34" s="19"/>
      <c r="FPZ34" s="23"/>
      <c r="FQA34" s="19"/>
      <c r="FQB34" s="23"/>
      <c r="FQC34" s="24"/>
      <c r="FQD34" s="23"/>
      <c r="FQE34" s="24"/>
      <c r="FQF34" s="19"/>
      <c r="FQH34" s="19"/>
      <c r="FQI34" s="23"/>
      <c r="FQJ34" s="19"/>
      <c r="FQK34" s="23"/>
      <c r="FQL34" s="24"/>
      <c r="FQM34" s="23"/>
      <c r="FQN34" s="24"/>
      <c r="FQO34" s="19"/>
      <c r="FQQ34" s="19"/>
      <c r="FQR34" s="23"/>
      <c r="FQS34" s="19"/>
      <c r="FQT34" s="23"/>
      <c r="FQU34" s="24"/>
      <c r="FQV34" s="23"/>
      <c r="FQW34" s="24"/>
      <c r="FQX34" s="19"/>
      <c r="FQZ34" s="19"/>
      <c r="FRA34" s="23"/>
      <c r="FRB34" s="19"/>
      <c r="FRC34" s="23"/>
      <c r="FRD34" s="24"/>
      <c r="FRE34" s="23"/>
      <c r="FRF34" s="24"/>
      <c r="FRG34" s="19"/>
      <c r="FRI34" s="19"/>
      <c r="FRJ34" s="23"/>
      <c r="FRK34" s="19"/>
      <c r="FRL34" s="23"/>
      <c r="FRM34" s="24"/>
      <c r="FRN34" s="23"/>
      <c r="FRO34" s="24"/>
      <c r="FRP34" s="19"/>
      <c r="FRR34" s="19"/>
      <c r="FRS34" s="23"/>
      <c r="FRT34" s="19"/>
      <c r="FRU34" s="23"/>
      <c r="FRV34" s="24"/>
      <c r="FRW34" s="23"/>
      <c r="FRX34" s="24"/>
      <c r="FRY34" s="19"/>
      <c r="FSA34" s="19"/>
      <c r="FSB34" s="23"/>
      <c r="FSC34" s="19"/>
      <c r="FSD34" s="23"/>
      <c r="FSE34" s="24"/>
      <c r="FSF34" s="23"/>
      <c r="FSG34" s="24"/>
      <c r="FSH34" s="19"/>
      <c r="FSJ34" s="19"/>
      <c r="FSK34" s="23"/>
      <c r="FSL34" s="19"/>
      <c r="FSM34" s="23"/>
      <c r="FSN34" s="24"/>
      <c r="FSO34" s="23"/>
      <c r="FSP34" s="24"/>
      <c r="FSQ34" s="19"/>
      <c r="FSS34" s="19"/>
      <c r="FST34" s="23"/>
      <c r="FSU34" s="19"/>
      <c r="FSV34" s="23"/>
      <c r="FSW34" s="24"/>
      <c r="FSX34" s="23"/>
      <c r="FSY34" s="24"/>
      <c r="FSZ34" s="19"/>
      <c r="FTB34" s="19"/>
      <c r="FTC34" s="23"/>
      <c r="FTD34" s="19"/>
      <c r="FTE34" s="23"/>
      <c r="FTF34" s="24"/>
      <c r="FTG34" s="23"/>
      <c r="FTH34" s="24"/>
      <c r="FTI34" s="19"/>
      <c r="FTK34" s="19"/>
      <c r="FTL34" s="23"/>
      <c r="FTM34" s="19"/>
      <c r="FTN34" s="23"/>
      <c r="FTO34" s="24"/>
      <c r="FTP34" s="23"/>
      <c r="FTQ34" s="24"/>
      <c r="FTR34" s="19"/>
      <c r="FTT34" s="19"/>
      <c r="FTU34" s="23"/>
      <c r="FTV34" s="19"/>
      <c r="FTW34" s="23"/>
      <c r="FTX34" s="24"/>
      <c r="FTY34" s="23"/>
      <c r="FTZ34" s="24"/>
      <c r="FUA34" s="19"/>
      <c r="FUC34" s="19"/>
      <c r="FUD34" s="23"/>
      <c r="FUE34" s="19"/>
      <c r="FUF34" s="23"/>
      <c r="FUG34" s="24"/>
      <c r="FUH34" s="23"/>
      <c r="FUI34" s="24"/>
      <c r="FUJ34" s="19"/>
      <c r="FUL34" s="19"/>
      <c r="FUM34" s="23"/>
      <c r="FUN34" s="19"/>
      <c r="FUO34" s="23"/>
      <c r="FUP34" s="24"/>
      <c r="FUQ34" s="23"/>
      <c r="FUR34" s="24"/>
      <c r="FUS34" s="19"/>
      <c r="FUU34" s="19"/>
      <c r="FUV34" s="23"/>
      <c r="FUW34" s="19"/>
      <c r="FUX34" s="23"/>
      <c r="FUY34" s="24"/>
      <c r="FUZ34" s="23"/>
      <c r="FVA34" s="24"/>
      <c r="FVB34" s="19"/>
      <c r="FVD34" s="19"/>
      <c r="FVE34" s="23"/>
      <c r="FVF34" s="19"/>
      <c r="FVG34" s="23"/>
      <c r="FVH34" s="24"/>
      <c r="FVI34" s="23"/>
      <c r="FVJ34" s="24"/>
      <c r="FVK34" s="19"/>
      <c r="FVM34" s="19"/>
      <c r="FVN34" s="23"/>
      <c r="FVO34" s="19"/>
      <c r="FVP34" s="23"/>
      <c r="FVQ34" s="24"/>
      <c r="FVR34" s="23"/>
      <c r="FVS34" s="24"/>
      <c r="FVT34" s="19"/>
      <c r="FVV34" s="19"/>
      <c r="FVW34" s="23"/>
      <c r="FVX34" s="19"/>
      <c r="FVY34" s="23"/>
      <c r="FVZ34" s="24"/>
      <c r="FWA34" s="23"/>
      <c r="FWB34" s="24"/>
      <c r="FWC34" s="19"/>
      <c r="FWE34" s="19"/>
      <c r="FWF34" s="23"/>
      <c r="FWG34" s="19"/>
      <c r="FWH34" s="23"/>
      <c r="FWI34" s="24"/>
      <c r="FWJ34" s="23"/>
      <c r="FWK34" s="24"/>
      <c r="FWL34" s="19"/>
      <c r="FWN34" s="19"/>
      <c r="FWO34" s="23"/>
      <c r="FWP34" s="19"/>
      <c r="FWQ34" s="23"/>
      <c r="FWR34" s="24"/>
      <c r="FWS34" s="23"/>
      <c r="FWT34" s="24"/>
      <c r="FWU34" s="19"/>
      <c r="FWW34" s="19"/>
      <c r="FWX34" s="23"/>
      <c r="FWY34" s="19"/>
      <c r="FWZ34" s="23"/>
      <c r="FXA34" s="24"/>
      <c r="FXB34" s="23"/>
      <c r="FXC34" s="24"/>
      <c r="FXD34" s="19"/>
      <c r="FXF34" s="19"/>
      <c r="FXG34" s="23"/>
      <c r="FXH34" s="19"/>
      <c r="FXI34" s="23"/>
      <c r="FXJ34" s="24"/>
      <c r="FXK34" s="23"/>
      <c r="FXL34" s="24"/>
      <c r="FXM34" s="19"/>
      <c r="FXO34" s="19"/>
      <c r="FXP34" s="23"/>
      <c r="FXQ34" s="19"/>
      <c r="FXR34" s="23"/>
      <c r="FXS34" s="24"/>
      <c r="FXT34" s="23"/>
      <c r="FXU34" s="24"/>
      <c r="FXV34" s="19"/>
      <c r="FXX34" s="19"/>
      <c r="FXY34" s="23"/>
      <c r="FXZ34" s="19"/>
      <c r="FYA34" s="23"/>
      <c r="FYB34" s="24"/>
      <c r="FYC34" s="23"/>
      <c r="FYD34" s="24"/>
      <c r="FYE34" s="19"/>
      <c r="FYG34" s="19"/>
      <c r="FYH34" s="23"/>
      <c r="FYI34" s="19"/>
      <c r="FYJ34" s="23"/>
      <c r="FYK34" s="24"/>
      <c r="FYL34" s="23"/>
      <c r="FYM34" s="24"/>
      <c r="FYN34" s="19"/>
      <c r="FYP34" s="19"/>
      <c r="FYQ34" s="23"/>
      <c r="FYR34" s="19"/>
      <c r="FYS34" s="23"/>
      <c r="FYT34" s="24"/>
      <c r="FYU34" s="23"/>
      <c r="FYV34" s="24"/>
      <c r="FYW34" s="19"/>
      <c r="FYY34" s="19"/>
      <c r="FYZ34" s="23"/>
      <c r="FZA34" s="19"/>
      <c r="FZB34" s="23"/>
      <c r="FZC34" s="24"/>
      <c r="FZD34" s="23"/>
      <c r="FZE34" s="24"/>
      <c r="FZF34" s="19"/>
      <c r="FZH34" s="19"/>
      <c r="FZI34" s="23"/>
      <c r="FZJ34" s="19"/>
      <c r="FZK34" s="23"/>
      <c r="FZL34" s="24"/>
      <c r="FZM34" s="23"/>
      <c r="FZN34" s="24"/>
      <c r="FZO34" s="19"/>
      <c r="FZQ34" s="19"/>
      <c r="FZR34" s="23"/>
      <c r="FZS34" s="19"/>
      <c r="FZT34" s="23"/>
      <c r="FZU34" s="24"/>
      <c r="FZV34" s="23"/>
      <c r="FZW34" s="24"/>
      <c r="FZX34" s="19"/>
      <c r="FZZ34" s="19"/>
      <c r="GAA34" s="23"/>
      <c r="GAB34" s="19"/>
      <c r="GAC34" s="23"/>
      <c r="GAD34" s="24"/>
      <c r="GAE34" s="23"/>
      <c r="GAF34" s="24"/>
      <c r="GAG34" s="19"/>
      <c r="GAI34" s="19"/>
      <c r="GAJ34" s="23"/>
      <c r="GAK34" s="19"/>
      <c r="GAL34" s="23"/>
      <c r="GAM34" s="24"/>
      <c r="GAN34" s="23"/>
      <c r="GAO34" s="24"/>
      <c r="GAP34" s="19"/>
      <c r="GAR34" s="19"/>
      <c r="GAS34" s="23"/>
      <c r="GAT34" s="19"/>
      <c r="GAU34" s="23"/>
      <c r="GAV34" s="24"/>
      <c r="GAW34" s="23"/>
      <c r="GAX34" s="24"/>
      <c r="GAY34" s="19"/>
      <c r="GBA34" s="19"/>
      <c r="GBB34" s="23"/>
      <c r="GBC34" s="19"/>
      <c r="GBD34" s="23"/>
      <c r="GBE34" s="24"/>
      <c r="GBF34" s="23"/>
      <c r="GBG34" s="24"/>
      <c r="GBH34" s="19"/>
      <c r="GBJ34" s="19"/>
      <c r="GBK34" s="23"/>
      <c r="GBL34" s="19"/>
      <c r="GBM34" s="23"/>
      <c r="GBN34" s="24"/>
      <c r="GBO34" s="23"/>
      <c r="GBP34" s="24"/>
      <c r="GBQ34" s="19"/>
      <c r="GBS34" s="19"/>
      <c r="GBT34" s="23"/>
      <c r="GBU34" s="19"/>
      <c r="GBV34" s="23"/>
      <c r="GBW34" s="24"/>
      <c r="GBX34" s="23"/>
      <c r="GBY34" s="24"/>
      <c r="GBZ34" s="19"/>
      <c r="GCB34" s="19"/>
      <c r="GCC34" s="23"/>
      <c r="GCD34" s="19"/>
      <c r="GCE34" s="23"/>
      <c r="GCF34" s="24"/>
      <c r="GCG34" s="23"/>
      <c r="GCH34" s="24"/>
      <c r="GCI34" s="19"/>
      <c r="GCK34" s="19"/>
      <c r="GCL34" s="23"/>
      <c r="GCM34" s="19"/>
      <c r="GCN34" s="23"/>
      <c r="GCO34" s="24"/>
      <c r="GCP34" s="23"/>
      <c r="GCQ34" s="24"/>
      <c r="GCR34" s="19"/>
      <c r="GCT34" s="19"/>
      <c r="GCU34" s="23"/>
      <c r="GCV34" s="19"/>
      <c r="GCW34" s="23"/>
      <c r="GCX34" s="24"/>
      <c r="GCY34" s="23"/>
      <c r="GCZ34" s="24"/>
      <c r="GDA34" s="19"/>
      <c r="GDC34" s="19"/>
      <c r="GDD34" s="23"/>
      <c r="GDE34" s="19"/>
      <c r="GDF34" s="23"/>
      <c r="GDG34" s="24"/>
      <c r="GDH34" s="23"/>
      <c r="GDI34" s="24"/>
      <c r="GDJ34" s="19"/>
      <c r="GDL34" s="19"/>
      <c r="GDM34" s="23"/>
      <c r="GDN34" s="19"/>
      <c r="GDO34" s="23"/>
      <c r="GDP34" s="24"/>
      <c r="GDQ34" s="23"/>
      <c r="GDR34" s="24"/>
      <c r="GDS34" s="19"/>
      <c r="GDU34" s="19"/>
      <c r="GDV34" s="23"/>
      <c r="GDW34" s="19"/>
      <c r="GDX34" s="23"/>
      <c r="GDY34" s="24"/>
      <c r="GDZ34" s="23"/>
      <c r="GEA34" s="24"/>
      <c r="GEB34" s="19"/>
      <c r="GED34" s="19"/>
      <c r="GEE34" s="23"/>
      <c r="GEF34" s="19"/>
      <c r="GEG34" s="23"/>
      <c r="GEH34" s="24"/>
      <c r="GEI34" s="23"/>
      <c r="GEJ34" s="24"/>
      <c r="GEK34" s="19"/>
      <c r="GEM34" s="19"/>
      <c r="GEN34" s="23"/>
      <c r="GEO34" s="19"/>
      <c r="GEP34" s="23"/>
      <c r="GEQ34" s="24"/>
      <c r="GER34" s="23"/>
      <c r="GES34" s="24"/>
      <c r="GET34" s="19"/>
      <c r="GEV34" s="19"/>
      <c r="GEW34" s="23"/>
      <c r="GEX34" s="19"/>
      <c r="GEY34" s="23"/>
      <c r="GEZ34" s="24"/>
      <c r="GFA34" s="23"/>
      <c r="GFB34" s="24"/>
      <c r="GFC34" s="19"/>
      <c r="GFE34" s="19"/>
      <c r="GFF34" s="23"/>
      <c r="GFG34" s="19"/>
      <c r="GFH34" s="23"/>
      <c r="GFI34" s="24"/>
      <c r="GFJ34" s="23"/>
      <c r="GFK34" s="24"/>
      <c r="GFL34" s="19"/>
      <c r="GFN34" s="19"/>
      <c r="GFO34" s="23"/>
      <c r="GFP34" s="19"/>
      <c r="GFQ34" s="23"/>
      <c r="GFR34" s="24"/>
      <c r="GFS34" s="23"/>
      <c r="GFT34" s="24"/>
      <c r="GFU34" s="19"/>
      <c r="GFW34" s="19"/>
      <c r="GFX34" s="23"/>
      <c r="GFY34" s="19"/>
      <c r="GFZ34" s="23"/>
      <c r="GGA34" s="24"/>
      <c r="GGB34" s="23"/>
      <c r="GGC34" s="24"/>
      <c r="GGD34" s="19"/>
      <c r="GGF34" s="19"/>
      <c r="GGG34" s="23"/>
      <c r="GGH34" s="19"/>
      <c r="GGI34" s="23"/>
      <c r="GGJ34" s="24"/>
      <c r="GGK34" s="23"/>
      <c r="GGL34" s="24"/>
      <c r="GGM34" s="19"/>
      <c r="GGO34" s="19"/>
      <c r="GGP34" s="23"/>
      <c r="GGQ34" s="19"/>
      <c r="GGR34" s="23"/>
      <c r="GGS34" s="24"/>
      <c r="GGT34" s="23"/>
      <c r="GGU34" s="24"/>
      <c r="GGV34" s="19"/>
      <c r="GGX34" s="19"/>
      <c r="GGY34" s="23"/>
      <c r="GGZ34" s="19"/>
      <c r="GHA34" s="23"/>
      <c r="GHB34" s="24"/>
      <c r="GHC34" s="23"/>
      <c r="GHD34" s="24"/>
      <c r="GHE34" s="19"/>
      <c r="GHG34" s="19"/>
      <c r="GHH34" s="23"/>
      <c r="GHI34" s="19"/>
      <c r="GHJ34" s="23"/>
      <c r="GHK34" s="24"/>
      <c r="GHL34" s="23"/>
      <c r="GHM34" s="24"/>
      <c r="GHN34" s="19"/>
      <c r="GHP34" s="19"/>
      <c r="GHQ34" s="23"/>
      <c r="GHR34" s="19"/>
      <c r="GHS34" s="23"/>
      <c r="GHT34" s="24"/>
      <c r="GHU34" s="23"/>
      <c r="GHV34" s="24"/>
      <c r="GHW34" s="19"/>
      <c r="GHY34" s="19"/>
      <c r="GHZ34" s="23"/>
      <c r="GIA34" s="19"/>
      <c r="GIB34" s="23"/>
      <c r="GIC34" s="24"/>
      <c r="GID34" s="23"/>
      <c r="GIE34" s="24"/>
      <c r="GIF34" s="19"/>
      <c r="GIH34" s="19"/>
      <c r="GII34" s="23"/>
      <c r="GIJ34" s="19"/>
      <c r="GIK34" s="23"/>
      <c r="GIL34" s="24"/>
      <c r="GIM34" s="23"/>
      <c r="GIN34" s="24"/>
      <c r="GIO34" s="19"/>
      <c r="GIQ34" s="19"/>
      <c r="GIR34" s="23"/>
      <c r="GIS34" s="19"/>
      <c r="GIT34" s="23"/>
      <c r="GIU34" s="24"/>
      <c r="GIV34" s="23"/>
      <c r="GIW34" s="24"/>
      <c r="GIX34" s="19"/>
      <c r="GIZ34" s="19"/>
      <c r="GJA34" s="23"/>
      <c r="GJB34" s="19"/>
      <c r="GJC34" s="23"/>
      <c r="GJD34" s="24"/>
      <c r="GJE34" s="23"/>
      <c r="GJF34" s="24"/>
      <c r="GJG34" s="19"/>
      <c r="GJI34" s="19"/>
      <c r="GJJ34" s="23"/>
      <c r="GJK34" s="19"/>
      <c r="GJL34" s="23"/>
      <c r="GJM34" s="24"/>
      <c r="GJN34" s="23"/>
      <c r="GJO34" s="24"/>
      <c r="GJP34" s="19"/>
      <c r="GJR34" s="19"/>
      <c r="GJS34" s="23"/>
      <c r="GJT34" s="19"/>
      <c r="GJU34" s="23"/>
      <c r="GJV34" s="24"/>
      <c r="GJW34" s="23"/>
      <c r="GJX34" s="24"/>
      <c r="GJY34" s="19"/>
      <c r="GKA34" s="19"/>
      <c r="GKB34" s="23"/>
      <c r="GKC34" s="19"/>
      <c r="GKD34" s="23"/>
      <c r="GKE34" s="24"/>
      <c r="GKF34" s="23"/>
      <c r="GKG34" s="24"/>
      <c r="GKH34" s="19"/>
      <c r="GKJ34" s="19"/>
      <c r="GKK34" s="23"/>
      <c r="GKL34" s="19"/>
      <c r="GKM34" s="23"/>
      <c r="GKN34" s="24"/>
      <c r="GKO34" s="23"/>
      <c r="GKP34" s="24"/>
      <c r="GKQ34" s="19"/>
      <c r="GKS34" s="19"/>
      <c r="GKT34" s="23"/>
      <c r="GKU34" s="19"/>
      <c r="GKV34" s="23"/>
      <c r="GKW34" s="24"/>
      <c r="GKX34" s="23"/>
      <c r="GKY34" s="24"/>
      <c r="GKZ34" s="19"/>
      <c r="GLB34" s="19"/>
      <c r="GLC34" s="23"/>
      <c r="GLD34" s="19"/>
      <c r="GLE34" s="23"/>
      <c r="GLF34" s="24"/>
      <c r="GLG34" s="23"/>
      <c r="GLH34" s="24"/>
      <c r="GLI34" s="19"/>
      <c r="GLK34" s="19"/>
      <c r="GLL34" s="23"/>
      <c r="GLM34" s="19"/>
      <c r="GLN34" s="23"/>
      <c r="GLO34" s="24"/>
      <c r="GLP34" s="23"/>
      <c r="GLQ34" s="24"/>
      <c r="GLR34" s="19"/>
      <c r="GLT34" s="19"/>
      <c r="GLU34" s="23"/>
      <c r="GLV34" s="19"/>
      <c r="GLW34" s="23"/>
      <c r="GLX34" s="24"/>
      <c r="GLY34" s="23"/>
      <c r="GLZ34" s="24"/>
      <c r="GMA34" s="19"/>
      <c r="GMC34" s="19"/>
      <c r="GMD34" s="23"/>
      <c r="GME34" s="19"/>
      <c r="GMF34" s="23"/>
      <c r="GMG34" s="24"/>
      <c r="GMH34" s="23"/>
      <c r="GMI34" s="24"/>
      <c r="GMJ34" s="19"/>
      <c r="GML34" s="19"/>
      <c r="GMM34" s="23"/>
      <c r="GMN34" s="19"/>
      <c r="GMO34" s="23"/>
      <c r="GMP34" s="24"/>
      <c r="GMQ34" s="23"/>
      <c r="GMR34" s="24"/>
      <c r="GMS34" s="19"/>
      <c r="GMU34" s="19"/>
      <c r="GMV34" s="23"/>
      <c r="GMW34" s="19"/>
      <c r="GMX34" s="23"/>
      <c r="GMY34" s="24"/>
      <c r="GMZ34" s="23"/>
      <c r="GNA34" s="24"/>
      <c r="GNB34" s="19"/>
      <c r="GND34" s="19"/>
      <c r="GNE34" s="23"/>
      <c r="GNF34" s="19"/>
      <c r="GNG34" s="23"/>
      <c r="GNH34" s="24"/>
      <c r="GNI34" s="23"/>
      <c r="GNJ34" s="24"/>
      <c r="GNK34" s="19"/>
      <c r="GNM34" s="19"/>
      <c r="GNN34" s="23"/>
      <c r="GNO34" s="19"/>
      <c r="GNP34" s="23"/>
      <c r="GNQ34" s="24"/>
      <c r="GNR34" s="23"/>
      <c r="GNS34" s="24"/>
      <c r="GNT34" s="19"/>
      <c r="GNV34" s="19"/>
      <c r="GNW34" s="23"/>
      <c r="GNX34" s="19"/>
      <c r="GNY34" s="23"/>
      <c r="GNZ34" s="24"/>
      <c r="GOA34" s="23"/>
      <c r="GOB34" s="24"/>
      <c r="GOC34" s="19"/>
      <c r="GOE34" s="19"/>
      <c r="GOF34" s="23"/>
      <c r="GOG34" s="19"/>
      <c r="GOH34" s="23"/>
      <c r="GOI34" s="24"/>
      <c r="GOJ34" s="23"/>
      <c r="GOK34" s="24"/>
      <c r="GOL34" s="19"/>
      <c r="GON34" s="19"/>
      <c r="GOO34" s="23"/>
      <c r="GOP34" s="19"/>
      <c r="GOQ34" s="23"/>
      <c r="GOR34" s="24"/>
      <c r="GOS34" s="23"/>
      <c r="GOT34" s="24"/>
      <c r="GOU34" s="19"/>
      <c r="GOW34" s="19"/>
      <c r="GOX34" s="23"/>
      <c r="GOY34" s="19"/>
      <c r="GOZ34" s="23"/>
      <c r="GPA34" s="24"/>
      <c r="GPB34" s="23"/>
      <c r="GPC34" s="24"/>
      <c r="GPD34" s="19"/>
      <c r="GPF34" s="19"/>
      <c r="GPG34" s="23"/>
      <c r="GPH34" s="19"/>
      <c r="GPI34" s="23"/>
      <c r="GPJ34" s="24"/>
      <c r="GPK34" s="23"/>
      <c r="GPL34" s="24"/>
      <c r="GPM34" s="19"/>
      <c r="GPO34" s="19"/>
      <c r="GPP34" s="23"/>
      <c r="GPQ34" s="19"/>
      <c r="GPR34" s="23"/>
      <c r="GPS34" s="24"/>
      <c r="GPT34" s="23"/>
      <c r="GPU34" s="24"/>
      <c r="GPV34" s="19"/>
      <c r="GPX34" s="19"/>
      <c r="GPY34" s="23"/>
      <c r="GPZ34" s="19"/>
      <c r="GQA34" s="23"/>
      <c r="GQB34" s="24"/>
      <c r="GQC34" s="23"/>
      <c r="GQD34" s="24"/>
      <c r="GQE34" s="19"/>
      <c r="GQG34" s="19"/>
      <c r="GQH34" s="23"/>
      <c r="GQI34" s="19"/>
      <c r="GQJ34" s="23"/>
      <c r="GQK34" s="24"/>
      <c r="GQL34" s="23"/>
      <c r="GQM34" s="24"/>
      <c r="GQN34" s="19"/>
      <c r="GQP34" s="19"/>
      <c r="GQQ34" s="23"/>
      <c r="GQR34" s="19"/>
      <c r="GQS34" s="23"/>
      <c r="GQT34" s="24"/>
      <c r="GQU34" s="23"/>
      <c r="GQV34" s="24"/>
      <c r="GQW34" s="19"/>
      <c r="GQY34" s="19"/>
      <c r="GQZ34" s="23"/>
      <c r="GRA34" s="19"/>
      <c r="GRB34" s="23"/>
      <c r="GRC34" s="24"/>
      <c r="GRD34" s="23"/>
      <c r="GRE34" s="24"/>
      <c r="GRF34" s="19"/>
      <c r="GRH34" s="19"/>
      <c r="GRI34" s="23"/>
      <c r="GRJ34" s="19"/>
      <c r="GRK34" s="23"/>
      <c r="GRL34" s="24"/>
      <c r="GRM34" s="23"/>
      <c r="GRN34" s="24"/>
      <c r="GRO34" s="19"/>
      <c r="GRQ34" s="19"/>
      <c r="GRR34" s="23"/>
      <c r="GRS34" s="19"/>
      <c r="GRT34" s="23"/>
      <c r="GRU34" s="24"/>
      <c r="GRV34" s="23"/>
      <c r="GRW34" s="24"/>
      <c r="GRX34" s="19"/>
      <c r="GRZ34" s="19"/>
      <c r="GSA34" s="23"/>
      <c r="GSB34" s="19"/>
      <c r="GSC34" s="23"/>
      <c r="GSD34" s="24"/>
      <c r="GSE34" s="23"/>
      <c r="GSF34" s="24"/>
      <c r="GSG34" s="19"/>
      <c r="GSI34" s="19"/>
      <c r="GSJ34" s="23"/>
      <c r="GSK34" s="19"/>
      <c r="GSL34" s="23"/>
      <c r="GSM34" s="24"/>
      <c r="GSN34" s="23"/>
      <c r="GSO34" s="24"/>
      <c r="GSP34" s="19"/>
      <c r="GSR34" s="19"/>
      <c r="GSS34" s="23"/>
      <c r="GST34" s="19"/>
      <c r="GSU34" s="23"/>
      <c r="GSV34" s="24"/>
      <c r="GSW34" s="23"/>
      <c r="GSX34" s="24"/>
      <c r="GSY34" s="19"/>
      <c r="GTA34" s="19"/>
      <c r="GTB34" s="23"/>
      <c r="GTC34" s="19"/>
      <c r="GTD34" s="23"/>
      <c r="GTE34" s="24"/>
      <c r="GTF34" s="23"/>
      <c r="GTG34" s="24"/>
      <c r="GTH34" s="19"/>
      <c r="GTJ34" s="19"/>
      <c r="GTK34" s="23"/>
      <c r="GTL34" s="19"/>
      <c r="GTM34" s="23"/>
      <c r="GTN34" s="24"/>
      <c r="GTO34" s="23"/>
      <c r="GTP34" s="24"/>
      <c r="GTQ34" s="19"/>
      <c r="GTS34" s="19"/>
      <c r="GTT34" s="23"/>
      <c r="GTU34" s="19"/>
      <c r="GTV34" s="23"/>
      <c r="GTW34" s="24"/>
      <c r="GTX34" s="23"/>
      <c r="GTY34" s="24"/>
      <c r="GTZ34" s="19"/>
      <c r="GUB34" s="19"/>
      <c r="GUC34" s="23"/>
      <c r="GUD34" s="19"/>
      <c r="GUE34" s="23"/>
      <c r="GUF34" s="24"/>
      <c r="GUG34" s="23"/>
      <c r="GUH34" s="24"/>
      <c r="GUI34" s="19"/>
      <c r="GUK34" s="19"/>
      <c r="GUL34" s="23"/>
      <c r="GUM34" s="19"/>
      <c r="GUN34" s="23"/>
      <c r="GUO34" s="24"/>
      <c r="GUP34" s="23"/>
      <c r="GUQ34" s="24"/>
      <c r="GUR34" s="19"/>
      <c r="GUT34" s="19"/>
      <c r="GUU34" s="23"/>
      <c r="GUV34" s="19"/>
      <c r="GUW34" s="23"/>
      <c r="GUX34" s="24"/>
      <c r="GUY34" s="23"/>
      <c r="GUZ34" s="24"/>
      <c r="GVA34" s="19"/>
      <c r="GVC34" s="19"/>
      <c r="GVD34" s="23"/>
      <c r="GVE34" s="19"/>
      <c r="GVF34" s="23"/>
      <c r="GVG34" s="24"/>
      <c r="GVH34" s="23"/>
      <c r="GVI34" s="24"/>
      <c r="GVJ34" s="19"/>
      <c r="GVL34" s="19"/>
      <c r="GVM34" s="23"/>
      <c r="GVN34" s="19"/>
      <c r="GVO34" s="23"/>
      <c r="GVP34" s="24"/>
      <c r="GVQ34" s="23"/>
      <c r="GVR34" s="24"/>
      <c r="GVS34" s="19"/>
      <c r="GVU34" s="19"/>
      <c r="GVV34" s="23"/>
      <c r="GVW34" s="19"/>
      <c r="GVX34" s="23"/>
      <c r="GVY34" s="24"/>
      <c r="GVZ34" s="23"/>
      <c r="GWA34" s="24"/>
      <c r="GWB34" s="19"/>
      <c r="GWD34" s="19"/>
      <c r="GWE34" s="23"/>
      <c r="GWF34" s="19"/>
      <c r="GWG34" s="23"/>
      <c r="GWH34" s="24"/>
      <c r="GWI34" s="23"/>
      <c r="GWJ34" s="24"/>
      <c r="GWK34" s="19"/>
      <c r="GWM34" s="19"/>
      <c r="GWN34" s="23"/>
      <c r="GWO34" s="19"/>
      <c r="GWP34" s="23"/>
      <c r="GWQ34" s="24"/>
      <c r="GWR34" s="23"/>
      <c r="GWS34" s="24"/>
      <c r="GWT34" s="19"/>
      <c r="GWV34" s="19"/>
      <c r="GWW34" s="23"/>
      <c r="GWX34" s="19"/>
      <c r="GWY34" s="23"/>
      <c r="GWZ34" s="24"/>
      <c r="GXA34" s="23"/>
      <c r="GXB34" s="24"/>
      <c r="GXC34" s="19"/>
      <c r="GXE34" s="19"/>
      <c r="GXF34" s="23"/>
      <c r="GXG34" s="19"/>
      <c r="GXH34" s="23"/>
      <c r="GXI34" s="24"/>
      <c r="GXJ34" s="23"/>
      <c r="GXK34" s="24"/>
      <c r="GXL34" s="19"/>
      <c r="GXN34" s="19"/>
      <c r="GXO34" s="23"/>
      <c r="GXP34" s="19"/>
      <c r="GXQ34" s="23"/>
      <c r="GXR34" s="24"/>
      <c r="GXS34" s="23"/>
      <c r="GXT34" s="24"/>
      <c r="GXU34" s="19"/>
      <c r="GXW34" s="19"/>
      <c r="GXX34" s="23"/>
      <c r="GXY34" s="19"/>
      <c r="GXZ34" s="23"/>
      <c r="GYA34" s="24"/>
      <c r="GYB34" s="23"/>
      <c r="GYC34" s="24"/>
      <c r="GYD34" s="19"/>
      <c r="GYF34" s="19"/>
      <c r="GYG34" s="23"/>
      <c r="GYH34" s="19"/>
      <c r="GYI34" s="23"/>
      <c r="GYJ34" s="24"/>
      <c r="GYK34" s="23"/>
      <c r="GYL34" s="24"/>
      <c r="GYM34" s="19"/>
      <c r="GYO34" s="19"/>
      <c r="GYP34" s="23"/>
      <c r="GYQ34" s="19"/>
      <c r="GYR34" s="23"/>
      <c r="GYS34" s="24"/>
      <c r="GYT34" s="23"/>
      <c r="GYU34" s="24"/>
      <c r="GYV34" s="19"/>
      <c r="GYX34" s="19"/>
      <c r="GYY34" s="23"/>
      <c r="GYZ34" s="19"/>
      <c r="GZA34" s="23"/>
      <c r="GZB34" s="24"/>
      <c r="GZC34" s="23"/>
      <c r="GZD34" s="24"/>
      <c r="GZE34" s="19"/>
      <c r="GZG34" s="19"/>
      <c r="GZH34" s="23"/>
      <c r="GZI34" s="19"/>
      <c r="GZJ34" s="23"/>
      <c r="GZK34" s="24"/>
      <c r="GZL34" s="23"/>
      <c r="GZM34" s="24"/>
      <c r="GZN34" s="19"/>
      <c r="GZP34" s="19"/>
      <c r="GZQ34" s="23"/>
      <c r="GZR34" s="19"/>
      <c r="GZS34" s="23"/>
      <c r="GZT34" s="24"/>
      <c r="GZU34" s="23"/>
      <c r="GZV34" s="24"/>
      <c r="GZW34" s="19"/>
      <c r="GZY34" s="19"/>
      <c r="GZZ34" s="23"/>
      <c r="HAA34" s="19"/>
      <c r="HAB34" s="23"/>
      <c r="HAC34" s="24"/>
      <c r="HAD34" s="23"/>
      <c r="HAE34" s="24"/>
      <c r="HAF34" s="19"/>
      <c r="HAH34" s="19"/>
      <c r="HAI34" s="23"/>
      <c r="HAJ34" s="19"/>
      <c r="HAK34" s="23"/>
      <c r="HAL34" s="24"/>
      <c r="HAM34" s="23"/>
      <c r="HAN34" s="24"/>
      <c r="HAO34" s="19"/>
      <c r="HAQ34" s="19"/>
      <c r="HAR34" s="23"/>
      <c r="HAS34" s="19"/>
      <c r="HAT34" s="23"/>
      <c r="HAU34" s="24"/>
      <c r="HAV34" s="23"/>
      <c r="HAW34" s="24"/>
      <c r="HAX34" s="19"/>
      <c r="HAZ34" s="19"/>
      <c r="HBA34" s="23"/>
      <c r="HBB34" s="19"/>
      <c r="HBC34" s="23"/>
      <c r="HBD34" s="24"/>
      <c r="HBE34" s="23"/>
      <c r="HBF34" s="24"/>
      <c r="HBG34" s="19"/>
      <c r="HBI34" s="19"/>
      <c r="HBJ34" s="23"/>
      <c r="HBK34" s="19"/>
      <c r="HBL34" s="23"/>
      <c r="HBM34" s="24"/>
      <c r="HBN34" s="23"/>
      <c r="HBO34" s="24"/>
      <c r="HBP34" s="19"/>
      <c r="HBR34" s="19"/>
      <c r="HBS34" s="23"/>
      <c r="HBT34" s="19"/>
      <c r="HBU34" s="23"/>
      <c r="HBV34" s="24"/>
      <c r="HBW34" s="23"/>
      <c r="HBX34" s="24"/>
      <c r="HBY34" s="19"/>
      <c r="HCA34" s="19"/>
      <c r="HCB34" s="23"/>
      <c r="HCC34" s="19"/>
      <c r="HCD34" s="23"/>
      <c r="HCE34" s="24"/>
      <c r="HCF34" s="23"/>
      <c r="HCG34" s="24"/>
      <c r="HCH34" s="19"/>
      <c r="HCJ34" s="19"/>
      <c r="HCK34" s="23"/>
      <c r="HCL34" s="19"/>
      <c r="HCM34" s="23"/>
      <c r="HCN34" s="24"/>
      <c r="HCO34" s="23"/>
      <c r="HCP34" s="24"/>
      <c r="HCQ34" s="19"/>
      <c r="HCS34" s="19"/>
      <c r="HCT34" s="23"/>
      <c r="HCU34" s="19"/>
      <c r="HCV34" s="23"/>
      <c r="HCW34" s="24"/>
      <c r="HCX34" s="23"/>
      <c r="HCY34" s="24"/>
      <c r="HCZ34" s="19"/>
      <c r="HDB34" s="19"/>
      <c r="HDC34" s="23"/>
      <c r="HDD34" s="19"/>
      <c r="HDE34" s="23"/>
      <c r="HDF34" s="24"/>
      <c r="HDG34" s="23"/>
      <c r="HDH34" s="24"/>
      <c r="HDI34" s="19"/>
      <c r="HDK34" s="19"/>
      <c r="HDL34" s="23"/>
      <c r="HDM34" s="19"/>
      <c r="HDN34" s="23"/>
      <c r="HDO34" s="24"/>
      <c r="HDP34" s="23"/>
      <c r="HDQ34" s="24"/>
      <c r="HDR34" s="19"/>
      <c r="HDT34" s="19"/>
      <c r="HDU34" s="23"/>
      <c r="HDV34" s="19"/>
      <c r="HDW34" s="23"/>
      <c r="HDX34" s="24"/>
      <c r="HDY34" s="23"/>
      <c r="HDZ34" s="24"/>
      <c r="HEA34" s="19"/>
      <c r="HEC34" s="19"/>
      <c r="HED34" s="23"/>
      <c r="HEE34" s="19"/>
      <c r="HEF34" s="23"/>
      <c r="HEG34" s="24"/>
      <c r="HEH34" s="23"/>
      <c r="HEI34" s="24"/>
      <c r="HEJ34" s="19"/>
      <c r="HEL34" s="19"/>
      <c r="HEM34" s="23"/>
      <c r="HEN34" s="19"/>
      <c r="HEO34" s="23"/>
      <c r="HEP34" s="24"/>
      <c r="HEQ34" s="23"/>
      <c r="HER34" s="24"/>
      <c r="HES34" s="19"/>
      <c r="HEU34" s="19"/>
      <c r="HEV34" s="23"/>
      <c r="HEW34" s="19"/>
      <c r="HEX34" s="23"/>
      <c r="HEY34" s="24"/>
      <c r="HEZ34" s="23"/>
      <c r="HFA34" s="24"/>
      <c r="HFB34" s="19"/>
      <c r="HFD34" s="19"/>
      <c r="HFE34" s="23"/>
      <c r="HFF34" s="19"/>
      <c r="HFG34" s="23"/>
      <c r="HFH34" s="24"/>
      <c r="HFI34" s="23"/>
      <c r="HFJ34" s="24"/>
      <c r="HFK34" s="19"/>
      <c r="HFM34" s="19"/>
      <c r="HFN34" s="23"/>
      <c r="HFO34" s="19"/>
      <c r="HFP34" s="23"/>
      <c r="HFQ34" s="24"/>
      <c r="HFR34" s="23"/>
      <c r="HFS34" s="24"/>
      <c r="HFT34" s="19"/>
      <c r="HFV34" s="19"/>
      <c r="HFW34" s="23"/>
      <c r="HFX34" s="19"/>
      <c r="HFY34" s="23"/>
      <c r="HFZ34" s="24"/>
      <c r="HGA34" s="23"/>
      <c r="HGB34" s="24"/>
      <c r="HGC34" s="19"/>
      <c r="HGE34" s="19"/>
      <c r="HGF34" s="23"/>
      <c r="HGG34" s="19"/>
      <c r="HGH34" s="23"/>
      <c r="HGI34" s="24"/>
      <c r="HGJ34" s="23"/>
      <c r="HGK34" s="24"/>
      <c r="HGL34" s="19"/>
      <c r="HGN34" s="19"/>
      <c r="HGO34" s="23"/>
      <c r="HGP34" s="19"/>
      <c r="HGQ34" s="23"/>
      <c r="HGR34" s="24"/>
      <c r="HGS34" s="23"/>
      <c r="HGT34" s="24"/>
      <c r="HGU34" s="19"/>
      <c r="HGW34" s="19"/>
      <c r="HGX34" s="23"/>
      <c r="HGY34" s="19"/>
      <c r="HGZ34" s="23"/>
      <c r="HHA34" s="24"/>
      <c r="HHB34" s="23"/>
      <c r="HHC34" s="24"/>
      <c r="HHD34" s="19"/>
      <c r="HHF34" s="19"/>
      <c r="HHG34" s="23"/>
      <c r="HHH34" s="19"/>
      <c r="HHI34" s="23"/>
      <c r="HHJ34" s="24"/>
      <c r="HHK34" s="23"/>
      <c r="HHL34" s="24"/>
      <c r="HHM34" s="19"/>
      <c r="HHO34" s="19"/>
      <c r="HHP34" s="23"/>
      <c r="HHQ34" s="19"/>
      <c r="HHR34" s="23"/>
      <c r="HHS34" s="24"/>
      <c r="HHT34" s="23"/>
      <c r="HHU34" s="24"/>
      <c r="HHV34" s="19"/>
      <c r="HHX34" s="19"/>
      <c r="HHY34" s="23"/>
      <c r="HHZ34" s="19"/>
      <c r="HIA34" s="23"/>
      <c r="HIB34" s="24"/>
      <c r="HIC34" s="23"/>
      <c r="HID34" s="24"/>
      <c r="HIE34" s="19"/>
      <c r="HIG34" s="19"/>
      <c r="HIH34" s="23"/>
      <c r="HII34" s="19"/>
      <c r="HIJ34" s="23"/>
      <c r="HIK34" s="24"/>
      <c r="HIL34" s="23"/>
      <c r="HIM34" s="24"/>
      <c r="HIN34" s="19"/>
      <c r="HIP34" s="19"/>
      <c r="HIQ34" s="23"/>
      <c r="HIR34" s="19"/>
      <c r="HIS34" s="23"/>
      <c r="HIT34" s="24"/>
      <c r="HIU34" s="23"/>
      <c r="HIV34" s="24"/>
      <c r="HIW34" s="19"/>
      <c r="HIY34" s="19"/>
      <c r="HIZ34" s="23"/>
      <c r="HJA34" s="19"/>
      <c r="HJB34" s="23"/>
      <c r="HJC34" s="24"/>
      <c r="HJD34" s="23"/>
      <c r="HJE34" s="24"/>
      <c r="HJF34" s="19"/>
      <c r="HJH34" s="19"/>
      <c r="HJI34" s="23"/>
      <c r="HJJ34" s="19"/>
      <c r="HJK34" s="23"/>
      <c r="HJL34" s="24"/>
      <c r="HJM34" s="23"/>
      <c r="HJN34" s="24"/>
      <c r="HJO34" s="19"/>
      <c r="HJQ34" s="19"/>
      <c r="HJR34" s="23"/>
      <c r="HJS34" s="19"/>
      <c r="HJT34" s="23"/>
      <c r="HJU34" s="24"/>
      <c r="HJV34" s="23"/>
      <c r="HJW34" s="24"/>
      <c r="HJX34" s="19"/>
      <c r="HJZ34" s="19"/>
      <c r="HKA34" s="23"/>
      <c r="HKB34" s="19"/>
      <c r="HKC34" s="23"/>
      <c r="HKD34" s="24"/>
      <c r="HKE34" s="23"/>
      <c r="HKF34" s="24"/>
      <c r="HKG34" s="19"/>
      <c r="HKI34" s="19"/>
      <c r="HKJ34" s="23"/>
      <c r="HKK34" s="19"/>
      <c r="HKL34" s="23"/>
      <c r="HKM34" s="24"/>
      <c r="HKN34" s="23"/>
      <c r="HKO34" s="24"/>
      <c r="HKP34" s="19"/>
      <c r="HKR34" s="19"/>
      <c r="HKS34" s="23"/>
      <c r="HKT34" s="19"/>
      <c r="HKU34" s="23"/>
      <c r="HKV34" s="24"/>
      <c r="HKW34" s="23"/>
      <c r="HKX34" s="24"/>
      <c r="HKY34" s="19"/>
      <c r="HLA34" s="19"/>
      <c r="HLB34" s="23"/>
      <c r="HLC34" s="19"/>
      <c r="HLD34" s="23"/>
      <c r="HLE34" s="24"/>
      <c r="HLF34" s="23"/>
      <c r="HLG34" s="24"/>
      <c r="HLH34" s="19"/>
      <c r="HLJ34" s="19"/>
      <c r="HLK34" s="23"/>
      <c r="HLL34" s="19"/>
      <c r="HLM34" s="23"/>
      <c r="HLN34" s="24"/>
      <c r="HLO34" s="23"/>
      <c r="HLP34" s="24"/>
      <c r="HLQ34" s="19"/>
      <c r="HLS34" s="19"/>
      <c r="HLT34" s="23"/>
      <c r="HLU34" s="19"/>
      <c r="HLV34" s="23"/>
      <c r="HLW34" s="24"/>
      <c r="HLX34" s="23"/>
      <c r="HLY34" s="24"/>
      <c r="HLZ34" s="19"/>
      <c r="HMB34" s="19"/>
      <c r="HMC34" s="23"/>
      <c r="HMD34" s="19"/>
      <c r="HME34" s="23"/>
      <c r="HMF34" s="24"/>
      <c r="HMG34" s="23"/>
      <c r="HMH34" s="24"/>
      <c r="HMI34" s="19"/>
      <c r="HMK34" s="19"/>
      <c r="HML34" s="23"/>
      <c r="HMM34" s="19"/>
      <c r="HMN34" s="23"/>
      <c r="HMO34" s="24"/>
      <c r="HMP34" s="23"/>
      <c r="HMQ34" s="24"/>
      <c r="HMR34" s="19"/>
      <c r="HMT34" s="19"/>
      <c r="HMU34" s="23"/>
      <c r="HMV34" s="19"/>
      <c r="HMW34" s="23"/>
      <c r="HMX34" s="24"/>
      <c r="HMY34" s="23"/>
      <c r="HMZ34" s="24"/>
      <c r="HNA34" s="19"/>
      <c r="HNC34" s="19"/>
      <c r="HND34" s="23"/>
      <c r="HNE34" s="19"/>
      <c r="HNF34" s="23"/>
      <c r="HNG34" s="24"/>
      <c r="HNH34" s="23"/>
      <c r="HNI34" s="24"/>
      <c r="HNJ34" s="19"/>
      <c r="HNL34" s="19"/>
      <c r="HNM34" s="23"/>
      <c r="HNN34" s="19"/>
      <c r="HNO34" s="23"/>
      <c r="HNP34" s="24"/>
      <c r="HNQ34" s="23"/>
      <c r="HNR34" s="24"/>
      <c r="HNS34" s="19"/>
      <c r="HNU34" s="19"/>
      <c r="HNV34" s="23"/>
      <c r="HNW34" s="19"/>
      <c r="HNX34" s="23"/>
      <c r="HNY34" s="24"/>
      <c r="HNZ34" s="23"/>
      <c r="HOA34" s="24"/>
      <c r="HOB34" s="19"/>
      <c r="HOD34" s="19"/>
      <c r="HOE34" s="23"/>
      <c r="HOF34" s="19"/>
      <c r="HOG34" s="23"/>
      <c r="HOH34" s="24"/>
      <c r="HOI34" s="23"/>
      <c r="HOJ34" s="24"/>
      <c r="HOK34" s="19"/>
      <c r="HOM34" s="19"/>
      <c r="HON34" s="23"/>
      <c r="HOO34" s="19"/>
      <c r="HOP34" s="23"/>
      <c r="HOQ34" s="24"/>
      <c r="HOR34" s="23"/>
      <c r="HOS34" s="24"/>
      <c r="HOT34" s="19"/>
      <c r="HOV34" s="19"/>
      <c r="HOW34" s="23"/>
      <c r="HOX34" s="19"/>
      <c r="HOY34" s="23"/>
      <c r="HOZ34" s="24"/>
      <c r="HPA34" s="23"/>
      <c r="HPB34" s="24"/>
      <c r="HPC34" s="19"/>
      <c r="HPE34" s="19"/>
      <c r="HPF34" s="23"/>
      <c r="HPG34" s="19"/>
      <c r="HPH34" s="23"/>
      <c r="HPI34" s="24"/>
      <c r="HPJ34" s="23"/>
      <c r="HPK34" s="24"/>
      <c r="HPL34" s="19"/>
      <c r="HPN34" s="19"/>
      <c r="HPO34" s="23"/>
      <c r="HPP34" s="19"/>
      <c r="HPQ34" s="23"/>
      <c r="HPR34" s="24"/>
      <c r="HPS34" s="23"/>
      <c r="HPT34" s="24"/>
      <c r="HPU34" s="19"/>
      <c r="HPW34" s="19"/>
      <c r="HPX34" s="23"/>
      <c r="HPY34" s="19"/>
      <c r="HPZ34" s="23"/>
      <c r="HQA34" s="24"/>
      <c r="HQB34" s="23"/>
      <c r="HQC34" s="24"/>
      <c r="HQD34" s="19"/>
      <c r="HQF34" s="19"/>
      <c r="HQG34" s="23"/>
      <c r="HQH34" s="19"/>
      <c r="HQI34" s="23"/>
      <c r="HQJ34" s="24"/>
      <c r="HQK34" s="23"/>
      <c r="HQL34" s="24"/>
      <c r="HQM34" s="19"/>
      <c r="HQO34" s="19"/>
      <c r="HQP34" s="23"/>
      <c r="HQQ34" s="19"/>
      <c r="HQR34" s="23"/>
      <c r="HQS34" s="24"/>
      <c r="HQT34" s="23"/>
      <c r="HQU34" s="24"/>
      <c r="HQV34" s="19"/>
      <c r="HQX34" s="19"/>
      <c r="HQY34" s="23"/>
      <c r="HQZ34" s="19"/>
      <c r="HRA34" s="23"/>
      <c r="HRB34" s="24"/>
      <c r="HRC34" s="23"/>
      <c r="HRD34" s="24"/>
      <c r="HRE34" s="19"/>
      <c r="HRG34" s="19"/>
      <c r="HRH34" s="23"/>
      <c r="HRI34" s="19"/>
      <c r="HRJ34" s="23"/>
      <c r="HRK34" s="24"/>
      <c r="HRL34" s="23"/>
      <c r="HRM34" s="24"/>
      <c r="HRN34" s="19"/>
      <c r="HRP34" s="19"/>
      <c r="HRQ34" s="23"/>
      <c r="HRR34" s="19"/>
      <c r="HRS34" s="23"/>
      <c r="HRT34" s="24"/>
      <c r="HRU34" s="23"/>
      <c r="HRV34" s="24"/>
      <c r="HRW34" s="19"/>
      <c r="HRY34" s="19"/>
      <c r="HRZ34" s="23"/>
      <c r="HSA34" s="19"/>
      <c r="HSB34" s="23"/>
      <c r="HSC34" s="24"/>
      <c r="HSD34" s="23"/>
      <c r="HSE34" s="24"/>
      <c r="HSF34" s="19"/>
      <c r="HSH34" s="19"/>
      <c r="HSI34" s="23"/>
      <c r="HSJ34" s="19"/>
      <c r="HSK34" s="23"/>
      <c r="HSL34" s="24"/>
      <c r="HSM34" s="23"/>
      <c r="HSN34" s="24"/>
      <c r="HSO34" s="19"/>
      <c r="HSQ34" s="19"/>
      <c r="HSR34" s="23"/>
      <c r="HSS34" s="19"/>
      <c r="HST34" s="23"/>
      <c r="HSU34" s="24"/>
      <c r="HSV34" s="23"/>
      <c r="HSW34" s="24"/>
      <c r="HSX34" s="19"/>
      <c r="HSZ34" s="19"/>
      <c r="HTA34" s="23"/>
      <c r="HTB34" s="19"/>
      <c r="HTC34" s="23"/>
      <c r="HTD34" s="24"/>
      <c r="HTE34" s="23"/>
      <c r="HTF34" s="24"/>
      <c r="HTG34" s="19"/>
      <c r="HTI34" s="19"/>
      <c r="HTJ34" s="23"/>
      <c r="HTK34" s="19"/>
      <c r="HTL34" s="23"/>
      <c r="HTM34" s="24"/>
      <c r="HTN34" s="23"/>
      <c r="HTO34" s="24"/>
      <c r="HTP34" s="19"/>
      <c r="HTR34" s="19"/>
      <c r="HTS34" s="23"/>
      <c r="HTT34" s="19"/>
      <c r="HTU34" s="23"/>
      <c r="HTV34" s="24"/>
      <c r="HTW34" s="23"/>
      <c r="HTX34" s="24"/>
      <c r="HTY34" s="19"/>
      <c r="HUA34" s="19"/>
      <c r="HUB34" s="23"/>
      <c r="HUC34" s="19"/>
      <c r="HUD34" s="23"/>
      <c r="HUE34" s="24"/>
      <c r="HUF34" s="23"/>
      <c r="HUG34" s="24"/>
      <c r="HUH34" s="19"/>
      <c r="HUJ34" s="19"/>
      <c r="HUK34" s="23"/>
      <c r="HUL34" s="19"/>
      <c r="HUM34" s="23"/>
      <c r="HUN34" s="24"/>
      <c r="HUO34" s="23"/>
      <c r="HUP34" s="24"/>
      <c r="HUQ34" s="19"/>
      <c r="HUS34" s="19"/>
      <c r="HUT34" s="23"/>
      <c r="HUU34" s="19"/>
      <c r="HUV34" s="23"/>
      <c r="HUW34" s="24"/>
      <c r="HUX34" s="23"/>
      <c r="HUY34" s="24"/>
      <c r="HUZ34" s="19"/>
      <c r="HVB34" s="19"/>
      <c r="HVC34" s="23"/>
      <c r="HVD34" s="19"/>
      <c r="HVE34" s="23"/>
      <c r="HVF34" s="24"/>
      <c r="HVG34" s="23"/>
      <c r="HVH34" s="24"/>
      <c r="HVI34" s="19"/>
      <c r="HVK34" s="19"/>
      <c r="HVL34" s="23"/>
      <c r="HVM34" s="19"/>
      <c r="HVN34" s="23"/>
      <c r="HVO34" s="24"/>
      <c r="HVP34" s="23"/>
      <c r="HVQ34" s="24"/>
      <c r="HVR34" s="19"/>
      <c r="HVT34" s="19"/>
      <c r="HVU34" s="23"/>
      <c r="HVV34" s="19"/>
      <c r="HVW34" s="23"/>
      <c r="HVX34" s="24"/>
      <c r="HVY34" s="23"/>
      <c r="HVZ34" s="24"/>
      <c r="HWA34" s="19"/>
      <c r="HWC34" s="19"/>
      <c r="HWD34" s="23"/>
      <c r="HWE34" s="19"/>
      <c r="HWF34" s="23"/>
      <c r="HWG34" s="24"/>
      <c r="HWH34" s="23"/>
      <c r="HWI34" s="24"/>
      <c r="HWJ34" s="19"/>
      <c r="HWL34" s="19"/>
      <c r="HWM34" s="23"/>
      <c r="HWN34" s="19"/>
      <c r="HWO34" s="23"/>
      <c r="HWP34" s="24"/>
      <c r="HWQ34" s="23"/>
      <c r="HWR34" s="24"/>
      <c r="HWS34" s="19"/>
      <c r="HWU34" s="19"/>
      <c r="HWV34" s="23"/>
      <c r="HWW34" s="19"/>
      <c r="HWX34" s="23"/>
      <c r="HWY34" s="24"/>
      <c r="HWZ34" s="23"/>
      <c r="HXA34" s="24"/>
      <c r="HXB34" s="19"/>
      <c r="HXD34" s="19"/>
      <c r="HXE34" s="23"/>
      <c r="HXF34" s="19"/>
      <c r="HXG34" s="23"/>
      <c r="HXH34" s="24"/>
      <c r="HXI34" s="23"/>
      <c r="HXJ34" s="24"/>
      <c r="HXK34" s="19"/>
      <c r="HXM34" s="19"/>
      <c r="HXN34" s="23"/>
      <c r="HXO34" s="19"/>
      <c r="HXP34" s="23"/>
      <c r="HXQ34" s="24"/>
      <c r="HXR34" s="23"/>
      <c r="HXS34" s="24"/>
      <c r="HXT34" s="19"/>
      <c r="HXV34" s="19"/>
      <c r="HXW34" s="23"/>
      <c r="HXX34" s="19"/>
      <c r="HXY34" s="23"/>
      <c r="HXZ34" s="24"/>
      <c r="HYA34" s="23"/>
      <c r="HYB34" s="24"/>
      <c r="HYC34" s="19"/>
      <c r="HYE34" s="19"/>
      <c r="HYF34" s="23"/>
      <c r="HYG34" s="19"/>
      <c r="HYH34" s="23"/>
      <c r="HYI34" s="24"/>
      <c r="HYJ34" s="23"/>
      <c r="HYK34" s="24"/>
      <c r="HYL34" s="19"/>
      <c r="HYN34" s="19"/>
      <c r="HYO34" s="23"/>
      <c r="HYP34" s="19"/>
      <c r="HYQ34" s="23"/>
      <c r="HYR34" s="24"/>
      <c r="HYS34" s="23"/>
      <c r="HYT34" s="24"/>
      <c r="HYU34" s="19"/>
      <c r="HYW34" s="19"/>
      <c r="HYX34" s="23"/>
      <c r="HYY34" s="19"/>
      <c r="HYZ34" s="23"/>
      <c r="HZA34" s="24"/>
      <c r="HZB34" s="23"/>
      <c r="HZC34" s="24"/>
      <c r="HZD34" s="19"/>
      <c r="HZF34" s="19"/>
      <c r="HZG34" s="23"/>
      <c r="HZH34" s="19"/>
      <c r="HZI34" s="23"/>
      <c r="HZJ34" s="24"/>
      <c r="HZK34" s="23"/>
      <c r="HZL34" s="24"/>
      <c r="HZM34" s="19"/>
      <c r="HZO34" s="19"/>
      <c r="HZP34" s="23"/>
      <c r="HZQ34" s="19"/>
      <c r="HZR34" s="23"/>
      <c r="HZS34" s="24"/>
      <c r="HZT34" s="23"/>
      <c r="HZU34" s="24"/>
      <c r="HZV34" s="19"/>
      <c r="HZX34" s="19"/>
      <c r="HZY34" s="23"/>
      <c r="HZZ34" s="19"/>
      <c r="IAA34" s="23"/>
      <c r="IAB34" s="24"/>
      <c r="IAC34" s="23"/>
      <c r="IAD34" s="24"/>
      <c r="IAE34" s="19"/>
      <c r="IAG34" s="19"/>
      <c r="IAH34" s="23"/>
      <c r="IAI34" s="19"/>
      <c r="IAJ34" s="23"/>
      <c r="IAK34" s="24"/>
      <c r="IAL34" s="23"/>
      <c r="IAM34" s="24"/>
      <c r="IAN34" s="19"/>
      <c r="IAP34" s="19"/>
      <c r="IAQ34" s="23"/>
      <c r="IAR34" s="19"/>
      <c r="IAS34" s="23"/>
      <c r="IAT34" s="24"/>
      <c r="IAU34" s="23"/>
      <c r="IAV34" s="24"/>
      <c r="IAW34" s="19"/>
      <c r="IAY34" s="19"/>
      <c r="IAZ34" s="23"/>
      <c r="IBA34" s="19"/>
      <c r="IBB34" s="23"/>
      <c r="IBC34" s="24"/>
      <c r="IBD34" s="23"/>
      <c r="IBE34" s="24"/>
      <c r="IBF34" s="19"/>
      <c r="IBH34" s="19"/>
      <c r="IBI34" s="23"/>
      <c r="IBJ34" s="19"/>
      <c r="IBK34" s="23"/>
      <c r="IBL34" s="24"/>
      <c r="IBM34" s="23"/>
      <c r="IBN34" s="24"/>
      <c r="IBO34" s="19"/>
      <c r="IBQ34" s="19"/>
      <c r="IBR34" s="23"/>
      <c r="IBS34" s="19"/>
      <c r="IBT34" s="23"/>
      <c r="IBU34" s="24"/>
      <c r="IBV34" s="23"/>
      <c r="IBW34" s="24"/>
      <c r="IBX34" s="19"/>
      <c r="IBZ34" s="19"/>
      <c r="ICA34" s="23"/>
      <c r="ICB34" s="19"/>
      <c r="ICC34" s="23"/>
      <c r="ICD34" s="24"/>
      <c r="ICE34" s="23"/>
      <c r="ICF34" s="24"/>
      <c r="ICG34" s="19"/>
      <c r="ICI34" s="19"/>
      <c r="ICJ34" s="23"/>
      <c r="ICK34" s="19"/>
      <c r="ICL34" s="23"/>
      <c r="ICM34" s="24"/>
      <c r="ICN34" s="23"/>
      <c r="ICO34" s="24"/>
      <c r="ICP34" s="19"/>
      <c r="ICR34" s="19"/>
      <c r="ICS34" s="23"/>
      <c r="ICT34" s="19"/>
      <c r="ICU34" s="23"/>
      <c r="ICV34" s="24"/>
      <c r="ICW34" s="23"/>
      <c r="ICX34" s="24"/>
      <c r="ICY34" s="19"/>
      <c r="IDA34" s="19"/>
      <c r="IDB34" s="23"/>
      <c r="IDC34" s="19"/>
      <c r="IDD34" s="23"/>
      <c r="IDE34" s="24"/>
      <c r="IDF34" s="23"/>
      <c r="IDG34" s="24"/>
      <c r="IDH34" s="19"/>
      <c r="IDJ34" s="19"/>
      <c r="IDK34" s="23"/>
      <c r="IDL34" s="19"/>
      <c r="IDM34" s="23"/>
      <c r="IDN34" s="24"/>
      <c r="IDO34" s="23"/>
      <c r="IDP34" s="24"/>
      <c r="IDQ34" s="19"/>
      <c r="IDS34" s="19"/>
      <c r="IDT34" s="23"/>
      <c r="IDU34" s="19"/>
      <c r="IDV34" s="23"/>
      <c r="IDW34" s="24"/>
      <c r="IDX34" s="23"/>
      <c r="IDY34" s="24"/>
      <c r="IDZ34" s="19"/>
      <c r="IEB34" s="19"/>
      <c r="IEC34" s="23"/>
      <c r="IED34" s="19"/>
      <c r="IEE34" s="23"/>
      <c r="IEF34" s="24"/>
      <c r="IEG34" s="23"/>
      <c r="IEH34" s="24"/>
      <c r="IEI34" s="19"/>
      <c r="IEK34" s="19"/>
      <c r="IEL34" s="23"/>
      <c r="IEM34" s="19"/>
      <c r="IEN34" s="23"/>
      <c r="IEO34" s="24"/>
      <c r="IEP34" s="23"/>
      <c r="IEQ34" s="24"/>
      <c r="IER34" s="19"/>
      <c r="IET34" s="19"/>
      <c r="IEU34" s="23"/>
      <c r="IEV34" s="19"/>
      <c r="IEW34" s="23"/>
      <c r="IEX34" s="24"/>
      <c r="IEY34" s="23"/>
      <c r="IEZ34" s="24"/>
      <c r="IFA34" s="19"/>
      <c r="IFC34" s="19"/>
      <c r="IFD34" s="23"/>
      <c r="IFE34" s="19"/>
      <c r="IFF34" s="23"/>
      <c r="IFG34" s="24"/>
      <c r="IFH34" s="23"/>
      <c r="IFI34" s="24"/>
      <c r="IFJ34" s="19"/>
      <c r="IFL34" s="19"/>
      <c r="IFM34" s="23"/>
      <c r="IFN34" s="19"/>
      <c r="IFO34" s="23"/>
      <c r="IFP34" s="24"/>
      <c r="IFQ34" s="23"/>
      <c r="IFR34" s="24"/>
      <c r="IFS34" s="19"/>
      <c r="IFU34" s="19"/>
      <c r="IFV34" s="23"/>
      <c r="IFW34" s="19"/>
      <c r="IFX34" s="23"/>
      <c r="IFY34" s="24"/>
      <c r="IFZ34" s="23"/>
      <c r="IGA34" s="24"/>
      <c r="IGB34" s="19"/>
      <c r="IGD34" s="19"/>
      <c r="IGE34" s="23"/>
      <c r="IGF34" s="19"/>
      <c r="IGG34" s="23"/>
      <c r="IGH34" s="24"/>
      <c r="IGI34" s="23"/>
      <c r="IGJ34" s="24"/>
      <c r="IGK34" s="19"/>
      <c r="IGM34" s="19"/>
      <c r="IGN34" s="23"/>
      <c r="IGO34" s="19"/>
      <c r="IGP34" s="23"/>
      <c r="IGQ34" s="24"/>
      <c r="IGR34" s="23"/>
      <c r="IGS34" s="24"/>
      <c r="IGT34" s="19"/>
      <c r="IGV34" s="19"/>
      <c r="IGW34" s="23"/>
      <c r="IGX34" s="19"/>
      <c r="IGY34" s="23"/>
      <c r="IGZ34" s="24"/>
      <c r="IHA34" s="23"/>
      <c r="IHB34" s="24"/>
      <c r="IHC34" s="19"/>
      <c r="IHE34" s="19"/>
      <c r="IHF34" s="23"/>
      <c r="IHG34" s="19"/>
      <c r="IHH34" s="23"/>
      <c r="IHI34" s="24"/>
      <c r="IHJ34" s="23"/>
      <c r="IHK34" s="24"/>
      <c r="IHL34" s="19"/>
      <c r="IHN34" s="19"/>
      <c r="IHO34" s="23"/>
      <c r="IHP34" s="19"/>
      <c r="IHQ34" s="23"/>
      <c r="IHR34" s="24"/>
      <c r="IHS34" s="23"/>
      <c r="IHT34" s="24"/>
      <c r="IHU34" s="19"/>
      <c r="IHW34" s="19"/>
      <c r="IHX34" s="23"/>
      <c r="IHY34" s="19"/>
      <c r="IHZ34" s="23"/>
      <c r="IIA34" s="24"/>
      <c r="IIB34" s="23"/>
      <c r="IIC34" s="24"/>
      <c r="IID34" s="19"/>
      <c r="IIF34" s="19"/>
      <c r="IIG34" s="23"/>
      <c r="IIH34" s="19"/>
      <c r="III34" s="23"/>
      <c r="IIJ34" s="24"/>
      <c r="IIK34" s="23"/>
      <c r="IIL34" s="24"/>
      <c r="IIM34" s="19"/>
      <c r="IIO34" s="19"/>
      <c r="IIP34" s="23"/>
      <c r="IIQ34" s="19"/>
      <c r="IIR34" s="23"/>
      <c r="IIS34" s="24"/>
      <c r="IIT34" s="23"/>
      <c r="IIU34" s="24"/>
      <c r="IIV34" s="19"/>
      <c r="IIX34" s="19"/>
      <c r="IIY34" s="23"/>
      <c r="IIZ34" s="19"/>
      <c r="IJA34" s="23"/>
      <c r="IJB34" s="24"/>
      <c r="IJC34" s="23"/>
      <c r="IJD34" s="24"/>
      <c r="IJE34" s="19"/>
      <c r="IJG34" s="19"/>
      <c r="IJH34" s="23"/>
      <c r="IJI34" s="19"/>
      <c r="IJJ34" s="23"/>
      <c r="IJK34" s="24"/>
      <c r="IJL34" s="23"/>
      <c r="IJM34" s="24"/>
      <c r="IJN34" s="19"/>
      <c r="IJP34" s="19"/>
      <c r="IJQ34" s="23"/>
      <c r="IJR34" s="19"/>
      <c r="IJS34" s="23"/>
      <c r="IJT34" s="24"/>
      <c r="IJU34" s="23"/>
      <c r="IJV34" s="24"/>
      <c r="IJW34" s="19"/>
      <c r="IJY34" s="19"/>
      <c r="IJZ34" s="23"/>
      <c r="IKA34" s="19"/>
      <c r="IKB34" s="23"/>
      <c r="IKC34" s="24"/>
      <c r="IKD34" s="23"/>
      <c r="IKE34" s="24"/>
      <c r="IKF34" s="19"/>
      <c r="IKH34" s="19"/>
      <c r="IKI34" s="23"/>
      <c r="IKJ34" s="19"/>
      <c r="IKK34" s="23"/>
      <c r="IKL34" s="24"/>
      <c r="IKM34" s="23"/>
      <c r="IKN34" s="24"/>
      <c r="IKO34" s="19"/>
      <c r="IKQ34" s="19"/>
      <c r="IKR34" s="23"/>
      <c r="IKS34" s="19"/>
      <c r="IKT34" s="23"/>
      <c r="IKU34" s="24"/>
      <c r="IKV34" s="23"/>
      <c r="IKW34" s="24"/>
      <c r="IKX34" s="19"/>
      <c r="IKZ34" s="19"/>
      <c r="ILA34" s="23"/>
      <c r="ILB34" s="19"/>
      <c r="ILC34" s="23"/>
      <c r="ILD34" s="24"/>
      <c r="ILE34" s="23"/>
      <c r="ILF34" s="24"/>
      <c r="ILG34" s="19"/>
      <c r="ILI34" s="19"/>
      <c r="ILJ34" s="23"/>
      <c r="ILK34" s="19"/>
      <c r="ILL34" s="23"/>
      <c r="ILM34" s="24"/>
      <c r="ILN34" s="23"/>
      <c r="ILO34" s="24"/>
      <c r="ILP34" s="19"/>
      <c r="ILR34" s="19"/>
      <c r="ILS34" s="23"/>
      <c r="ILT34" s="19"/>
      <c r="ILU34" s="23"/>
      <c r="ILV34" s="24"/>
      <c r="ILW34" s="23"/>
      <c r="ILX34" s="24"/>
      <c r="ILY34" s="19"/>
      <c r="IMA34" s="19"/>
      <c r="IMB34" s="23"/>
      <c r="IMC34" s="19"/>
      <c r="IMD34" s="23"/>
      <c r="IME34" s="24"/>
      <c r="IMF34" s="23"/>
      <c r="IMG34" s="24"/>
      <c r="IMH34" s="19"/>
      <c r="IMJ34" s="19"/>
      <c r="IMK34" s="23"/>
      <c r="IML34" s="19"/>
      <c r="IMM34" s="23"/>
      <c r="IMN34" s="24"/>
      <c r="IMO34" s="23"/>
      <c r="IMP34" s="24"/>
      <c r="IMQ34" s="19"/>
      <c r="IMS34" s="19"/>
      <c r="IMT34" s="23"/>
      <c r="IMU34" s="19"/>
      <c r="IMV34" s="23"/>
      <c r="IMW34" s="24"/>
      <c r="IMX34" s="23"/>
      <c r="IMY34" s="24"/>
      <c r="IMZ34" s="19"/>
      <c r="INB34" s="19"/>
      <c r="INC34" s="23"/>
      <c r="IND34" s="19"/>
      <c r="INE34" s="23"/>
      <c r="INF34" s="24"/>
      <c r="ING34" s="23"/>
      <c r="INH34" s="24"/>
      <c r="INI34" s="19"/>
      <c r="INK34" s="19"/>
      <c r="INL34" s="23"/>
      <c r="INM34" s="19"/>
      <c r="INN34" s="23"/>
      <c r="INO34" s="24"/>
      <c r="INP34" s="23"/>
      <c r="INQ34" s="24"/>
      <c r="INR34" s="19"/>
      <c r="INT34" s="19"/>
      <c r="INU34" s="23"/>
      <c r="INV34" s="19"/>
      <c r="INW34" s="23"/>
      <c r="INX34" s="24"/>
      <c r="INY34" s="23"/>
      <c r="INZ34" s="24"/>
      <c r="IOA34" s="19"/>
      <c r="IOC34" s="19"/>
      <c r="IOD34" s="23"/>
      <c r="IOE34" s="19"/>
      <c r="IOF34" s="23"/>
      <c r="IOG34" s="24"/>
      <c r="IOH34" s="23"/>
      <c r="IOI34" s="24"/>
      <c r="IOJ34" s="19"/>
      <c r="IOL34" s="19"/>
      <c r="IOM34" s="23"/>
      <c r="ION34" s="19"/>
      <c r="IOO34" s="23"/>
      <c r="IOP34" s="24"/>
      <c r="IOQ34" s="23"/>
      <c r="IOR34" s="24"/>
      <c r="IOS34" s="19"/>
      <c r="IOU34" s="19"/>
      <c r="IOV34" s="23"/>
      <c r="IOW34" s="19"/>
      <c r="IOX34" s="23"/>
      <c r="IOY34" s="24"/>
      <c r="IOZ34" s="23"/>
      <c r="IPA34" s="24"/>
      <c r="IPB34" s="19"/>
      <c r="IPD34" s="19"/>
      <c r="IPE34" s="23"/>
      <c r="IPF34" s="19"/>
      <c r="IPG34" s="23"/>
      <c r="IPH34" s="24"/>
      <c r="IPI34" s="23"/>
      <c r="IPJ34" s="24"/>
      <c r="IPK34" s="19"/>
      <c r="IPM34" s="19"/>
      <c r="IPN34" s="23"/>
      <c r="IPO34" s="19"/>
      <c r="IPP34" s="23"/>
      <c r="IPQ34" s="24"/>
      <c r="IPR34" s="23"/>
      <c r="IPS34" s="24"/>
      <c r="IPT34" s="19"/>
      <c r="IPV34" s="19"/>
      <c r="IPW34" s="23"/>
      <c r="IPX34" s="19"/>
      <c r="IPY34" s="23"/>
      <c r="IPZ34" s="24"/>
      <c r="IQA34" s="23"/>
      <c r="IQB34" s="24"/>
      <c r="IQC34" s="19"/>
      <c r="IQE34" s="19"/>
      <c r="IQF34" s="23"/>
      <c r="IQG34" s="19"/>
      <c r="IQH34" s="23"/>
      <c r="IQI34" s="24"/>
      <c r="IQJ34" s="23"/>
      <c r="IQK34" s="24"/>
      <c r="IQL34" s="19"/>
      <c r="IQN34" s="19"/>
      <c r="IQO34" s="23"/>
      <c r="IQP34" s="19"/>
      <c r="IQQ34" s="23"/>
      <c r="IQR34" s="24"/>
      <c r="IQS34" s="23"/>
      <c r="IQT34" s="24"/>
      <c r="IQU34" s="19"/>
      <c r="IQW34" s="19"/>
      <c r="IQX34" s="23"/>
      <c r="IQY34" s="19"/>
      <c r="IQZ34" s="23"/>
      <c r="IRA34" s="24"/>
      <c r="IRB34" s="23"/>
      <c r="IRC34" s="24"/>
      <c r="IRD34" s="19"/>
      <c r="IRF34" s="19"/>
      <c r="IRG34" s="23"/>
      <c r="IRH34" s="19"/>
      <c r="IRI34" s="23"/>
      <c r="IRJ34" s="24"/>
      <c r="IRK34" s="23"/>
      <c r="IRL34" s="24"/>
      <c r="IRM34" s="19"/>
      <c r="IRO34" s="19"/>
      <c r="IRP34" s="23"/>
      <c r="IRQ34" s="19"/>
      <c r="IRR34" s="23"/>
      <c r="IRS34" s="24"/>
      <c r="IRT34" s="23"/>
      <c r="IRU34" s="24"/>
      <c r="IRV34" s="19"/>
      <c r="IRX34" s="19"/>
      <c r="IRY34" s="23"/>
      <c r="IRZ34" s="19"/>
      <c r="ISA34" s="23"/>
      <c r="ISB34" s="24"/>
      <c r="ISC34" s="23"/>
      <c r="ISD34" s="24"/>
      <c r="ISE34" s="19"/>
      <c r="ISG34" s="19"/>
      <c r="ISH34" s="23"/>
      <c r="ISI34" s="19"/>
      <c r="ISJ34" s="23"/>
      <c r="ISK34" s="24"/>
      <c r="ISL34" s="23"/>
      <c r="ISM34" s="24"/>
      <c r="ISN34" s="19"/>
      <c r="ISP34" s="19"/>
      <c r="ISQ34" s="23"/>
      <c r="ISR34" s="19"/>
      <c r="ISS34" s="23"/>
      <c r="IST34" s="24"/>
      <c r="ISU34" s="23"/>
      <c r="ISV34" s="24"/>
      <c r="ISW34" s="19"/>
      <c r="ISY34" s="19"/>
      <c r="ISZ34" s="23"/>
      <c r="ITA34" s="19"/>
      <c r="ITB34" s="23"/>
      <c r="ITC34" s="24"/>
      <c r="ITD34" s="23"/>
      <c r="ITE34" s="24"/>
      <c r="ITF34" s="19"/>
      <c r="ITH34" s="19"/>
      <c r="ITI34" s="23"/>
      <c r="ITJ34" s="19"/>
      <c r="ITK34" s="23"/>
      <c r="ITL34" s="24"/>
      <c r="ITM34" s="23"/>
      <c r="ITN34" s="24"/>
      <c r="ITO34" s="19"/>
      <c r="ITQ34" s="19"/>
      <c r="ITR34" s="23"/>
      <c r="ITS34" s="19"/>
      <c r="ITT34" s="23"/>
      <c r="ITU34" s="24"/>
      <c r="ITV34" s="23"/>
      <c r="ITW34" s="24"/>
      <c r="ITX34" s="19"/>
      <c r="ITZ34" s="19"/>
      <c r="IUA34" s="23"/>
      <c r="IUB34" s="19"/>
      <c r="IUC34" s="23"/>
      <c r="IUD34" s="24"/>
      <c r="IUE34" s="23"/>
      <c r="IUF34" s="24"/>
      <c r="IUG34" s="19"/>
      <c r="IUI34" s="19"/>
      <c r="IUJ34" s="23"/>
      <c r="IUK34" s="19"/>
      <c r="IUL34" s="23"/>
      <c r="IUM34" s="24"/>
      <c r="IUN34" s="23"/>
      <c r="IUO34" s="24"/>
      <c r="IUP34" s="19"/>
      <c r="IUR34" s="19"/>
      <c r="IUS34" s="23"/>
      <c r="IUT34" s="19"/>
      <c r="IUU34" s="23"/>
      <c r="IUV34" s="24"/>
      <c r="IUW34" s="23"/>
      <c r="IUX34" s="24"/>
      <c r="IUY34" s="19"/>
      <c r="IVA34" s="19"/>
      <c r="IVB34" s="23"/>
      <c r="IVC34" s="19"/>
      <c r="IVD34" s="23"/>
      <c r="IVE34" s="24"/>
      <c r="IVF34" s="23"/>
      <c r="IVG34" s="24"/>
      <c r="IVH34" s="19"/>
      <c r="IVJ34" s="19"/>
      <c r="IVK34" s="23"/>
      <c r="IVL34" s="19"/>
      <c r="IVM34" s="23"/>
      <c r="IVN34" s="24"/>
      <c r="IVO34" s="23"/>
      <c r="IVP34" s="24"/>
      <c r="IVQ34" s="19"/>
      <c r="IVS34" s="19"/>
      <c r="IVT34" s="23"/>
      <c r="IVU34" s="19"/>
      <c r="IVV34" s="23"/>
      <c r="IVW34" s="24"/>
      <c r="IVX34" s="23"/>
      <c r="IVY34" s="24"/>
      <c r="IVZ34" s="19"/>
      <c r="IWB34" s="19"/>
      <c r="IWC34" s="23"/>
      <c r="IWD34" s="19"/>
      <c r="IWE34" s="23"/>
      <c r="IWF34" s="24"/>
      <c r="IWG34" s="23"/>
      <c r="IWH34" s="24"/>
      <c r="IWI34" s="19"/>
      <c r="IWK34" s="19"/>
      <c r="IWL34" s="23"/>
      <c r="IWM34" s="19"/>
      <c r="IWN34" s="23"/>
      <c r="IWO34" s="24"/>
      <c r="IWP34" s="23"/>
      <c r="IWQ34" s="24"/>
      <c r="IWR34" s="19"/>
      <c r="IWT34" s="19"/>
      <c r="IWU34" s="23"/>
      <c r="IWV34" s="19"/>
      <c r="IWW34" s="23"/>
      <c r="IWX34" s="24"/>
      <c r="IWY34" s="23"/>
      <c r="IWZ34" s="24"/>
      <c r="IXA34" s="19"/>
      <c r="IXC34" s="19"/>
      <c r="IXD34" s="23"/>
      <c r="IXE34" s="19"/>
      <c r="IXF34" s="23"/>
      <c r="IXG34" s="24"/>
      <c r="IXH34" s="23"/>
      <c r="IXI34" s="24"/>
      <c r="IXJ34" s="19"/>
      <c r="IXL34" s="19"/>
      <c r="IXM34" s="23"/>
      <c r="IXN34" s="19"/>
      <c r="IXO34" s="23"/>
      <c r="IXP34" s="24"/>
      <c r="IXQ34" s="23"/>
      <c r="IXR34" s="24"/>
      <c r="IXS34" s="19"/>
      <c r="IXU34" s="19"/>
      <c r="IXV34" s="23"/>
      <c r="IXW34" s="19"/>
      <c r="IXX34" s="23"/>
      <c r="IXY34" s="24"/>
      <c r="IXZ34" s="23"/>
      <c r="IYA34" s="24"/>
      <c r="IYB34" s="19"/>
      <c r="IYD34" s="19"/>
      <c r="IYE34" s="23"/>
      <c r="IYF34" s="19"/>
      <c r="IYG34" s="23"/>
      <c r="IYH34" s="24"/>
      <c r="IYI34" s="23"/>
      <c r="IYJ34" s="24"/>
      <c r="IYK34" s="19"/>
      <c r="IYM34" s="19"/>
      <c r="IYN34" s="23"/>
      <c r="IYO34" s="19"/>
      <c r="IYP34" s="23"/>
      <c r="IYQ34" s="24"/>
      <c r="IYR34" s="23"/>
      <c r="IYS34" s="24"/>
      <c r="IYT34" s="19"/>
      <c r="IYV34" s="19"/>
      <c r="IYW34" s="23"/>
      <c r="IYX34" s="19"/>
      <c r="IYY34" s="23"/>
      <c r="IYZ34" s="24"/>
      <c r="IZA34" s="23"/>
      <c r="IZB34" s="24"/>
      <c r="IZC34" s="19"/>
      <c r="IZE34" s="19"/>
      <c r="IZF34" s="23"/>
      <c r="IZG34" s="19"/>
      <c r="IZH34" s="23"/>
      <c r="IZI34" s="24"/>
      <c r="IZJ34" s="23"/>
      <c r="IZK34" s="24"/>
      <c r="IZL34" s="19"/>
      <c r="IZN34" s="19"/>
      <c r="IZO34" s="23"/>
      <c r="IZP34" s="19"/>
      <c r="IZQ34" s="23"/>
      <c r="IZR34" s="24"/>
      <c r="IZS34" s="23"/>
      <c r="IZT34" s="24"/>
      <c r="IZU34" s="19"/>
      <c r="IZW34" s="19"/>
      <c r="IZX34" s="23"/>
      <c r="IZY34" s="19"/>
      <c r="IZZ34" s="23"/>
      <c r="JAA34" s="24"/>
      <c r="JAB34" s="23"/>
      <c r="JAC34" s="24"/>
      <c r="JAD34" s="19"/>
      <c r="JAF34" s="19"/>
      <c r="JAG34" s="23"/>
      <c r="JAH34" s="19"/>
      <c r="JAI34" s="23"/>
      <c r="JAJ34" s="24"/>
      <c r="JAK34" s="23"/>
      <c r="JAL34" s="24"/>
      <c r="JAM34" s="19"/>
      <c r="JAO34" s="19"/>
      <c r="JAP34" s="23"/>
      <c r="JAQ34" s="19"/>
      <c r="JAR34" s="23"/>
      <c r="JAS34" s="24"/>
      <c r="JAT34" s="23"/>
      <c r="JAU34" s="24"/>
      <c r="JAV34" s="19"/>
      <c r="JAX34" s="19"/>
      <c r="JAY34" s="23"/>
      <c r="JAZ34" s="19"/>
      <c r="JBA34" s="23"/>
      <c r="JBB34" s="24"/>
      <c r="JBC34" s="23"/>
      <c r="JBD34" s="24"/>
      <c r="JBE34" s="19"/>
      <c r="JBG34" s="19"/>
      <c r="JBH34" s="23"/>
      <c r="JBI34" s="19"/>
      <c r="JBJ34" s="23"/>
      <c r="JBK34" s="24"/>
      <c r="JBL34" s="23"/>
      <c r="JBM34" s="24"/>
      <c r="JBN34" s="19"/>
      <c r="JBP34" s="19"/>
      <c r="JBQ34" s="23"/>
      <c r="JBR34" s="19"/>
      <c r="JBS34" s="23"/>
      <c r="JBT34" s="24"/>
      <c r="JBU34" s="23"/>
      <c r="JBV34" s="24"/>
      <c r="JBW34" s="19"/>
      <c r="JBY34" s="19"/>
      <c r="JBZ34" s="23"/>
      <c r="JCA34" s="19"/>
      <c r="JCB34" s="23"/>
      <c r="JCC34" s="24"/>
      <c r="JCD34" s="23"/>
      <c r="JCE34" s="24"/>
      <c r="JCF34" s="19"/>
      <c r="JCH34" s="19"/>
      <c r="JCI34" s="23"/>
      <c r="JCJ34" s="19"/>
      <c r="JCK34" s="23"/>
      <c r="JCL34" s="24"/>
      <c r="JCM34" s="23"/>
      <c r="JCN34" s="24"/>
      <c r="JCO34" s="19"/>
      <c r="JCQ34" s="19"/>
      <c r="JCR34" s="23"/>
      <c r="JCS34" s="19"/>
      <c r="JCT34" s="23"/>
      <c r="JCU34" s="24"/>
      <c r="JCV34" s="23"/>
      <c r="JCW34" s="24"/>
      <c r="JCX34" s="19"/>
      <c r="JCZ34" s="19"/>
      <c r="JDA34" s="23"/>
      <c r="JDB34" s="19"/>
      <c r="JDC34" s="23"/>
      <c r="JDD34" s="24"/>
      <c r="JDE34" s="23"/>
      <c r="JDF34" s="24"/>
      <c r="JDG34" s="19"/>
      <c r="JDI34" s="19"/>
      <c r="JDJ34" s="23"/>
      <c r="JDK34" s="19"/>
      <c r="JDL34" s="23"/>
      <c r="JDM34" s="24"/>
      <c r="JDN34" s="23"/>
      <c r="JDO34" s="24"/>
      <c r="JDP34" s="19"/>
      <c r="JDR34" s="19"/>
      <c r="JDS34" s="23"/>
      <c r="JDT34" s="19"/>
      <c r="JDU34" s="23"/>
      <c r="JDV34" s="24"/>
      <c r="JDW34" s="23"/>
      <c r="JDX34" s="24"/>
      <c r="JDY34" s="19"/>
      <c r="JEA34" s="19"/>
      <c r="JEB34" s="23"/>
      <c r="JEC34" s="19"/>
      <c r="JED34" s="23"/>
      <c r="JEE34" s="24"/>
      <c r="JEF34" s="23"/>
      <c r="JEG34" s="24"/>
      <c r="JEH34" s="19"/>
      <c r="JEJ34" s="19"/>
      <c r="JEK34" s="23"/>
      <c r="JEL34" s="19"/>
      <c r="JEM34" s="23"/>
      <c r="JEN34" s="24"/>
      <c r="JEO34" s="23"/>
      <c r="JEP34" s="24"/>
      <c r="JEQ34" s="19"/>
      <c r="JES34" s="19"/>
      <c r="JET34" s="23"/>
      <c r="JEU34" s="19"/>
      <c r="JEV34" s="23"/>
      <c r="JEW34" s="24"/>
      <c r="JEX34" s="23"/>
      <c r="JEY34" s="24"/>
      <c r="JEZ34" s="19"/>
      <c r="JFB34" s="19"/>
      <c r="JFC34" s="23"/>
      <c r="JFD34" s="19"/>
      <c r="JFE34" s="23"/>
      <c r="JFF34" s="24"/>
      <c r="JFG34" s="23"/>
      <c r="JFH34" s="24"/>
      <c r="JFI34" s="19"/>
      <c r="JFK34" s="19"/>
      <c r="JFL34" s="23"/>
      <c r="JFM34" s="19"/>
      <c r="JFN34" s="23"/>
      <c r="JFO34" s="24"/>
      <c r="JFP34" s="23"/>
      <c r="JFQ34" s="24"/>
      <c r="JFR34" s="19"/>
      <c r="JFT34" s="19"/>
      <c r="JFU34" s="23"/>
      <c r="JFV34" s="19"/>
      <c r="JFW34" s="23"/>
      <c r="JFX34" s="24"/>
      <c r="JFY34" s="23"/>
      <c r="JFZ34" s="24"/>
      <c r="JGA34" s="19"/>
      <c r="JGC34" s="19"/>
      <c r="JGD34" s="23"/>
      <c r="JGE34" s="19"/>
      <c r="JGF34" s="23"/>
      <c r="JGG34" s="24"/>
      <c r="JGH34" s="23"/>
      <c r="JGI34" s="24"/>
      <c r="JGJ34" s="19"/>
      <c r="JGL34" s="19"/>
      <c r="JGM34" s="23"/>
      <c r="JGN34" s="19"/>
      <c r="JGO34" s="23"/>
      <c r="JGP34" s="24"/>
      <c r="JGQ34" s="23"/>
      <c r="JGR34" s="24"/>
      <c r="JGS34" s="19"/>
      <c r="JGU34" s="19"/>
      <c r="JGV34" s="23"/>
      <c r="JGW34" s="19"/>
      <c r="JGX34" s="23"/>
      <c r="JGY34" s="24"/>
      <c r="JGZ34" s="23"/>
      <c r="JHA34" s="24"/>
      <c r="JHB34" s="19"/>
      <c r="JHD34" s="19"/>
      <c r="JHE34" s="23"/>
      <c r="JHF34" s="19"/>
      <c r="JHG34" s="23"/>
      <c r="JHH34" s="24"/>
      <c r="JHI34" s="23"/>
      <c r="JHJ34" s="24"/>
      <c r="JHK34" s="19"/>
      <c r="JHM34" s="19"/>
      <c r="JHN34" s="23"/>
      <c r="JHO34" s="19"/>
      <c r="JHP34" s="23"/>
      <c r="JHQ34" s="24"/>
      <c r="JHR34" s="23"/>
      <c r="JHS34" s="24"/>
      <c r="JHT34" s="19"/>
      <c r="JHV34" s="19"/>
      <c r="JHW34" s="23"/>
      <c r="JHX34" s="19"/>
      <c r="JHY34" s="23"/>
      <c r="JHZ34" s="24"/>
      <c r="JIA34" s="23"/>
      <c r="JIB34" s="24"/>
      <c r="JIC34" s="19"/>
      <c r="JIE34" s="19"/>
      <c r="JIF34" s="23"/>
      <c r="JIG34" s="19"/>
      <c r="JIH34" s="23"/>
      <c r="JII34" s="24"/>
      <c r="JIJ34" s="23"/>
      <c r="JIK34" s="24"/>
      <c r="JIL34" s="19"/>
      <c r="JIN34" s="19"/>
      <c r="JIO34" s="23"/>
      <c r="JIP34" s="19"/>
      <c r="JIQ34" s="23"/>
      <c r="JIR34" s="24"/>
      <c r="JIS34" s="23"/>
      <c r="JIT34" s="24"/>
      <c r="JIU34" s="19"/>
      <c r="JIW34" s="19"/>
      <c r="JIX34" s="23"/>
      <c r="JIY34" s="19"/>
      <c r="JIZ34" s="23"/>
      <c r="JJA34" s="24"/>
      <c r="JJB34" s="23"/>
      <c r="JJC34" s="24"/>
      <c r="JJD34" s="19"/>
      <c r="JJF34" s="19"/>
      <c r="JJG34" s="23"/>
      <c r="JJH34" s="19"/>
      <c r="JJI34" s="23"/>
      <c r="JJJ34" s="24"/>
      <c r="JJK34" s="23"/>
      <c r="JJL34" s="24"/>
      <c r="JJM34" s="19"/>
      <c r="JJO34" s="19"/>
      <c r="JJP34" s="23"/>
      <c r="JJQ34" s="19"/>
      <c r="JJR34" s="23"/>
      <c r="JJS34" s="24"/>
      <c r="JJT34" s="23"/>
      <c r="JJU34" s="24"/>
      <c r="JJV34" s="19"/>
      <c r="JJX34" s="19"/>
      <c r="JJY34" s="23"/>
      <c r="JJZ34" s="19"/>
      <c r="JKA34" s="23"/>
      <c r="JKB34" s="24"/>
      <c r="JKC34" s="23"/>
      <c r="JKD34" s="24"/>
      <c r="JKE34" s="19"/>
      <c r="JKG34" s="19"/>
      <c r="JKH34" s="23"/>
      <c r="JKI34" s="19"/>
      <c r="JKJ34" s="23"/>
      <c r="JKK34" s="24"/>
      <c r="JKL34" s="23"/>
      <c r="JKM34" s="24"/>
      <c r="JKN34" s="19"/>
      <c r="JKP34" s="19"/>
      <c r="JKQ34" s="23"/>
      <c r="JKR34" s="19"/>
      <c r="JKS34" s="23"/>
      <c r="JKT34" s="24"/>
      <c r="JKU34" s="23"/>
      <c r="JKV34" s="24"/>
      <c r="JKW34" s="19"/>
      <c r="JKY34" s="19"/>
      <c r="JKZ34" s="23"/>
      <c r="JLA34" s="19"/>
      <c r="JLB34" s="23"/>
      <c r="JLC34" s="24"/>
      <c r="JLD34" s="23"/>
      <c r="JLE34" s="24"/>
      <c r="JLF34" s="19"/>
      <c r="JLH34" s="19"/>
      <c r="JLI34" s="23"/>
      <c r="JLJ34" s="19"/>
      <c r="JLK34" s="23"/>
      <c r="JLL34" s="24"/>
      <c r="JLM34" s="23"/>
      <c r="JLN34" s="24"/>
      <c r="JLO34" s="19"/>
      <c r="JLQ34" s="19"/>
      <c r="JLR34" s="23"/>
      <c r="JLS34" s="19"/>
      <c r="JLT34" s="23"/>
      <c r="JLU34" s="24"/>
      <c r="JLV34" s="23"/>
      <c r="JLW34" s="24"/>
      <c r="JLX34" s="19"/>
      <c r="JLZ34" s="19"/>
      <c r="JMA34" s="23"/>
      <c r="JMB34" s="19"/>
      <c r="JMC34" s="23"/>
      <c r="JMD34" s="24"/>
      <c r="JME34" s="23"/>
      <c r="JMF34" s="24"/>
      <c r="JMG34" s="19"/>
      <c r="JMI34" s="19"/>
      <c r="JMJ34" s="23"/>
      <c r="JMK34" s="19"/>
      <c r="JML34" s="23"/>
      <c r="JMM34" s="24"/>
      <c r="JMN34" s="23"/>
      <c r="JMO34" s="24"/>
      <c r="JMP34" s="19"/>
      <c r="JMR34" s="19"/>
      <c r="JMS34" s="23"/>
      <c r="JMT34" s="19"/>
      <c r="JMU34" s="23"/>
      <c r="JMV34" s="24"/>
      <c r="JMW34" s="23"/>
      <c r="JMX34" s="24"/>
      <c r="JMY34" s="19"/>
      <c r="JNA34" s="19"/>
      <c r="JNB34" s="23"/>
      <c r="JNC34" s="19"/>
      <c r="JND34" s="23"/>
      <c r="JNE34" s="24"/>
      <c r="JNF34" s="23"/>
      <c r="JNG34" s="24"/>
      <c r="JNH34" s="19"/>
      <c r="JNJ34" s="19"/>
      <c r="JNK34" s="23"/>
      <c r="JNL34" s="19"/>
      <c r="JNM34" s="23"/>
      <c r="JNN34" s="24"/>
      <c r="JNO34" s="23"/>
      <c r="JNP34" s="24"/>
      <c r="JNQ34" s="19"/>
      <c r="JNS34" s="19"/>
      <c r="JNT34" s="23"/>
      <c r="JNU34" s="19"/>
      <c r="JNV34" s="23"/>
      <c r="JNW34" s="24"/>
      <c r="JNX34" s="23"/>
      <c r="JNY34" s="24"/>
      <c r="JNZ34" s="19"/>
      <c r="JOB34" s="19"/>
      <c r="JOC34" s="23"/>
      <c r="JOD34" s="19"/>
      <c r="JOE34" s="23"/>
      <c r="JOF34" s="24"/>
      <c r="JOG34" s="23"/>
      <c r="JOH34" s="24"/>
      <c r="JOI34" s="19"/>
      <c r="JOK34" s="19"/>
      <c r="JOL34" s="23"/>
      <c r="JOM34" s="19"/>
      <c r="JON34" s="23"/>
      <c r="JOO34" s="24"/>
      <c r="JOP34" s="23"/>
      <c r="JOQ34" s="24"/>
      <c r="JOR34" s="19"/>
      <c r="JOT34" s="19"/>
      <c r="JOU34" s="23"/>
      <c r="JOV34" s="19"/>
      <c r="JOW34" s="23"/>
      <c r="JOX34" s="24"/>
      <c r="JOY34" s="23"/>
      <c r="JOZ34" s="24"/>
      <c r="JPA34" s="19"/>
      <c r="JPC34" s="19"/>
      <c r="JPD34" s="23"/>
      <c r="JPE34" s="19"/>
      <c r="JPF34" s="23"/>
      <c r="JPG34" s="24"/>
      <c r="JPH34" s="23"/>
      <c r="JPI34" s="24"/>
      <c r="JPJ34" s="19"/>
      <c r="JPL34" s="19"/>
      <c r="JPM34" s="23"/>
      <c r="JPN34" s="19"/>
      <c r="JPO34" s="23"/>
      <c r="JPP34" s="24"/>
      <c r="JPQ34" s="23"/>
      <c r="JPR34" s="24"/>
      <c r="JPS34" s="19"/>
      <c r="JPU34" s="19"/>
      <c r="JPV34" s="23"/>
      <c r="JPW34" s="19"/>
      <c r="JPX34" s="23"/>
      <c r="JPY34" s="24"/>
      <c r="JPZ34" s="23"/>
      <c r="JQA34" s="24"/>
      <c r="JQB34" s="19"/>
      <c r="JQD34" s="19"/>
      <c r="JQE34" s="23"/>
      <c r="JQF34" s="19"/>
      <c r="JQG34" s="23"/>
      <c r="JQH34" s="24"/>
      <c r="JQI34" s="23"/>
      <c r="JQJ34" s="24"/>
      <c r="JQK34" s="19"/>
      <c r="JQM34" s="19"/>
      <c r="JQN34" s="23"/>
      <c r="JQO34" s="19"/>
      <c r="JQP34" s="23"/>
      <c r="JQQ34" s="24"/>
      <c r="JQR34" s="23"/>
      <c r="JQS34" s="24"/>
      <c r="JQT34" s="19"/>
      <c r="JQV34" s="19"/>
      <c r="JQW34" s="23"/>
      <c r="JQX34" s="19"/>
      <c r="JQY34" s="23"/>
      <c r="JQZ34" s="24"/>
      <c r="JRA34" s="23"/>
      <c r="JRB34" s="24"/>
      <c r="JRC34" s="19"/>
      <c r="JRE34" s="19"/>
      <c r="JRF34" s="23"/>
      <c r="JRG34" s="19"/>
      <c r="JRH34" s="23"/>
      <c r="JRI34" s="24"/>
      <c r="JRJ34" s="23"/>
      <c r="JRK34" s="24"/>
      <c r="JRL34" s="19"/>
      <c r="JRN34" s="19"/>
      <c r="JRO34" s="23"/>
      <c r="JRP34" s="19"/>
      <c r="JRQ34" s="23"/>
      <c r="JRR34" s="24"/>
      <c r="JRS34" s="23"/>
      <c r="JRT34" s="24"/>
      <c r="JRU34" s="19"/>
      <c r="JRW34" s="19"/>
      <c r="JRX34" s="23"/>
      <c r="JRY34" s="19"/>
      <c r="JRZ34" s="23"/>
      <c r="JSA34" s="24"/>
      <c r="JSB34" s="23"/>
      <c r="JSC34" s="24"/>
      <c r="JSD34" s="19"/>
      <c r="JSF34" s="19"/>
      <c r="JSG34" s="23"/>
      <c r="JSH34" s="19"/>
      <c r="JSI34" s="23"/>
      <c r="JSJ34" s="24"/>
      <c r="JSK34" s="23"/>
      <c r="JSL34" s="24"/>
      <c r="JSM34" s="19"/>
      <c r="JSO34" s="19"/>
      <c r="JSP34" s="23"/>
      <c r="JSQ34" s="19"/>
      <c r="JSR34" s="23"/>
      <c r="JSS34" s="24"/>
      <c r="JST34" s="23"/>
      <c r="JSU34" s="24"/>
      <c r="JSV34" s="19"/>
      <c r="JSX34" s="19"/>
      <c r="JSY34" s="23"/>
      <c r="JSZ34" s="19"/>
      <c r="JTA34" s="23"/>
      <c r="JTB34" s="24"/>
      <c r="JTC34" s="23"/>
      <c r="JTD34" s="24"/>
      <c r="JTE34" s="19"/>
      <c r="JTG34" s="19"/>
      <c r="JTH34" s="23"/>
      <c r="JTI34" s="19"/>
      <c r="JTJ34" s="23"/>
      <c r="JTK34" s="24"/>
      <c r="JTL34" s="23"/>
      <c r="JTM34" s="24"/>
      <c r="JTN34" s="19"/>
      <c r="JTP34" s="19"/>
      <c r="JTQ34" s="23"/>
      <c r="JTR34" s="19"/>
      <c r="JTS34" s="23"/>
      <c r="JTT34" s="24"/>
      <c r="JTU34" s="23"/>
      <c r="JTV34" s="24"/>
      <c r="JTW34" s="19"/>
      <c r="JTY34" s="19"/>
      <c r="JTZ34" s="23"/>
      <c r="JUA34" s="19"/>
      <c r="JUB34" s="23"/>
      <c r="JUC34" s="24"/>
      <c r="JUD34" s="23"/>
      <c r="JUE34" s="24"/>
      <c r="JUF34" s="19"/>
      <c r="JUH34" s="19"/>
      <c r="JUI34" s="23"/>
      <c r="JUJ34" s="19"/>
      <c r="JUK34" s="23"/>
      <c r="JUL34" s="24"/>
      <c r="JUM34" s="23"/>
      <c r="JUN34" s="24"/>
      <c r="JUO34" s="19"/>
      <c r="JUQ34" s="19"/>
      <c r="JUR34" s="23"/>
      <c r="JUS34" s="19"/>
      <c r="JUT34" s="23"/>
      <c r="JUU34" s="24"/>
      <c r="JUV34" s="23"/>
      <c r="JUW34" s="24"/>
      <c r="JUX34" s="19"/>
      <c r="JUZ34" s="19"/>
      <c r="JVA34" s="23"/>
      <c r="JVB34" s="19"/>
      <c r="JVC34" s="23"/>
      <c r="JVD34" s="24"/>
      <c r="JVE34" s="23"/>
      <c r="JVF34" s="24"/>
      <c r="JVG34" s="19"/>
      <c r="JVI34" s="19"/>
      <c r="JVJ34" s="23"/>
      <c r="JVK34" s="19"/>
      <c r="JVL34" s="23"/>
      <c r="JVM34" s="24"/>
      <c r="JVN34" s="23"/>
      <c r="JVO34" s="24"/>
      <c r="JVP34" s="19"/>
      <c r="JVR34" s="19"/>
      <c r="JVS34" s="23"/>
      <c r="JVT34" s="19"/>
      <c r="JVU34" s="23"/>
      <c r="JVV34" s="24"/>
      <c r="JVW34" s="23"/>
      <c r="JVX34" s="24"/>
      <c r="JVY34" s="19"/>
      <c r="JWA34" s="19"/>
      <c r="JWB34" s="23"/>
      <c r="JWC34" s="19"/>
      <c r="JWD34" s="23"/>
      <c r="JWE34" s="24"/>
      <c r="JWF34" s="23"/>
      <c r="JWG34" s="24"/>
      <c r="JWH34" s="19"/>
      <c r="JWJ34" s="19"/>
      <c r="JWK34" s="23"/>
      <c r="JWL34" s="19"/>
      <c r="JWM34" s="23"/>
      <c r="JWN34" s="24"/>
      <c r="JWO34" s="23"/>
      <c r="JWP34" s="24"/>
      <c r="JWQ34" s="19"/>
      <c r="JWS34" s="19"/>
      <c r="JWT34" s="23"/>
      <c r="JWU34" s="19"/>
      <c r="JWV34" s="23"/>
      <c r="JWW34" s="24"/>
      <c r="JWX34" s="23"/>
      <c r="JWY34" s="24"/>
      <c r="JWZ34" s="19"/>
      <c r="JXB34" s="19"/>
      <c r="JXC34" s="23"/>
      <c r="JXD34" s="19"/>
      <c r="JXE34" s="23"/>
      <c r="JXF34" s="24"/>
      <c r="JXG34" s="23"/>
      <c r="JXH34" s="24"/>
      <c r="JXI34" s="19"/>
      <c r="JXK34" s="19"/>
      <c r="JXL34" s="23"/>
      <c r="JXM34" s="19"/>
      <c r="JXN34" s="23"/>
      <c r="JXO34" s="24"/>
      <c r="JXP34" s="23"/>
      <c r="JXQ34" s="24"/>
      <c r="JXR34" s="19"/>
      <c r="JXT34" s="19"/>
      <c r="JXU34" s="23"/>
      <c r="JXV34" s="19"/>
      <c r="JXW34" s="23"/>
      <c r="JXX34" s="24"/>
      <c r="JXY34" s="23"/>
      <c r="JXZ34" s="24"/>
      <c r="JYA34" s="19"/>
      <c r="JYC34" s="19"/>
      <c r="JYD34" s="23"/>
      <c r="JYE34" s="19"/>
      <c r="JYF34" s="23"/>
      <c r="JYG34" s="24"/>
      <c r="JYH34" s="23"/>
      <c r="JYI34" s="24"/>
      <c r="JYJ34" s="19"/>
      <c r="JYL34" s="19"/>
      <c r="JYM34" s="23"/>
      <c r="JYN34" s="19"/>
      <c r="JYO34" s="23"/>
      <c r="JYP34" s="24"/>
      <c r="JYQ34" s="23"/>
      <c r="JYR34" s="24"/>
      <c r="JYS34" s="19"/>
      <c r="JYU34" s="19"/>
      <c r="JYV34" s="23"/>
      <c r="JYW34" s="19"/>
      <c r="JYX34" s="23"/>
      <c r="JYY34" s="24"/>
      <c r="JYZ34" s="23"/>
      <c r="JZA34" s="24"/>
      <c r="JZB34" s="19"/>
      <c r="JZD34" s="19"/>
      <c r="JZE34" s="23"/>
      <c r="JZF34" s="19"/>
      <c r="JZG34" s="23"/>
      <c r="JZH34" s="24"/>
      <c r="JZI34" s="23"/>
      <c r="JZJ34" s="24"/>
      <c r="JZK34" s="19"/>
      <c r="JZM34" s="19"/>
      <c r="JZN34" s="23"/>
      <c r="JZO34" s="19"/>
      <c r="JZP34" s="23"/>
      <c r="JZQ34" s="24"/>
      <c r="JZR34" s="23"/>
      <c r="JZS34" s="24"/>
      <c r="JZT34" s="19"/>
      <c r="JZV34" s="19"/>
      <c r="JZW34" s="23"/>
      <c r="JZX34" s="19"/>
      <c r="JZY34" s="23"/>
      <c r="JZZ34" s="24"/>
      <c r="KAA34" s="23"/>
      <c r="KAB34" s="24"/>
      <c r="KAC34" s="19"/>
      <c r="KAE34" s="19"/>
      <c r="KAF34" s="23"/>
      <c r="KAG34" s="19"/>
      <c r="KAH34" s="23"/>
      <c r="KAI34" s="24"/>
      <c r="KAJ34" s="23"/>
      <c r="KAK34" s="24"/>
      <c r="KAL34" s="19"/>
      <c r="KAN34" s="19"/>
      <c r="KAO34" s="23"/>
      <c r="KAP34" s="19"/>
      <c r="KAQ34" s="23"/>
      <c r="KAR34" s="24"/>
      <c r="KAS34" s="23"/>
      <c r="KAT34" s="24"/>
      <c r="KAU34" s="19"/>
      <c r="KAW34" s="19"/>
      <c r="KAX34" s="23"/>
      <c r="KAY34" s="19"/>
      <c r="KAZ34" s="23"/>
      <c r="KBA34" s="24"/>
      <c r="KBB34" s="23"/>
      <c r="KBC34" s="24"/>
      <c r="KBD34" s="19"/>
      <c r="KBF34" s="19"/>
      <c r="KBG34" s="23"/>
      <c r="KBH34" s="19"/>
      <c r="KBI34" s="23"/>
      <c r="KBJ34" s="24"/>
      <c r="KBK34" s="23"/>
      <c r="KBL34" s="24"/>
      <c r="KBM34" s="19"/>
      <c r="KBO34" s="19"/>
      <c r="KBP34" s="23"/>
      <c r="KBQ34" s="19"/>
      <c r="KBR34" s="23"/>
      <c r="KBS34" s="24"/>
      <c r="KBT34" s="23"/>
      <c r="KBU34" s="24"/>
      <c r="KBV34" s="19"/>
      <c r="KBX34" s="19"/>
      <c r="KBY34" s="23"/>
      <c r="KBZ34" s="19"/>
      <c r="KCA34" s="23"/>
      <c r="KCB34" s="24"/>
      <c r="KCC34" s="23"/>
      <c r="KCD34" s="24"/>
      <c r="KCE34" s="19"/>
      <c r="KCG34" s="19"/>
      <c r="KCH34" s="23"/>
      <c r="KCI34" s="19"/>
      <c r="KCJ34" s="23"/>
      <c r="KCK34" s="24"/>
      <c r="KCL34" s="23"/>
      <c r="KCM34" s="24"/>
      <c r="KCN34" s="19"/>
      <c r="KCP34" s="19"/>
      <c r="KCQ34" s="23"/>
      <c r="KCR34" s="19"/>
      <c r="KCS34" s="23"/>
      <c r="KCT34" s="24"/>
      <c r="KCU34" s="23"/>
      <c r="KCV34" s="24"/>
      <c r="KCW34" s="19"/>
      <c r="KCY34" s="19"/>
      <c r="KCZ34" s="23"/>
      <c r="KDA34" s="19"/>
      <c r="KDB34" s="23"/>
      <c r="KDC34" s="24"/>
      <c r="KDD34" s="23"/>
      <c r="KDE34" s="24"/>
      <c r="KDF34" s="19"/>
      <c r="KDH34" s="19"/>
      <c r="KDI34" s="23"/>
      <c r="KDJ34" s="19"/>
      <c r="KDK34" s="23"/>
      <c r="KDL34" s="24"/>
      <c r="KDM34" s="23"/>
      <c r="KDN34" s="24"/>
      <c r="KDO34" s="19"/>
      <c r="KDQ34" s="19"/>
      <c r="KDR34" s="23"/>
      <c r="KDS34" s="19"/>
      <c r="KDT34" s="23"/>
      <c r="KDU34" s="24"/>
      <c r="KDV34" s="23"/>
      <c r="KDW34" s="24"/>
      <c r="KDX34" s="19"/>
      <c r="KDZ34" s="19"/>
      <c r="KEA34" s="23"/>
      <c r="KEB34" s="19"/>
      <c r="KEC34" s="23"/>
      <c r="KED34" s="24"/>
      <c r="KEE34" s="23"/>
      <c r="KEF34" s="24"/>
      <c r="KEG34" s="19"/>
      <c r="KEI34" s="19"/>
      <c r="KEJ34" s="23"/>
      <c r="KEK34" s="19"/>
      <c r="KEL34" s="23"/>
      <c r="KEM34" s="24"/>
      <c r="KEN34" s="23"/>
      <c r="KEO34" s="24"/>
      <c r="KEP34" s="19"/>
      <c r="KER34" s="19"/>
      <c r="KES34" s="23"/>
      <c r="KET34" s="19"/>
      <c r="KEU34" s="23"/>
      <c r="KEV34" s="24"/>
      <c r="KEW34" s="23"/>
      <c r="KEX34" s="24"/>
      <c r="KEY34" s="19"/>
      <c r="KFA34" s="19"/>
      <c r="KFB34" s="23"/>
      <c r="KFC34" s="19"/>
      <c r="KFD34" s="23"/>
      <c r="KFE34" s="24"/>
      <c r="KFF34" s="23"/>
      <c r="KFG34" s="24"/>
      <c r="KFH34" s="19"/>
      <c r="KFJ34" s="19"/>
      <c r="KFK34" s="23"/>
      <c r="KFL34" s="19"/>
      <c r="KFM34" s="23"/>
      <c r="KFN34" s="24"/>
      <c r="KFO34" s="23"/>
      <c r="KFP34" s="24"/>
      <c r="KFQ34" s="19"/>
      <c r="KFS34" s="19"/>
      <c r="KFT34" s="23"/>
      <c r="KFU34" s="19"/>
      <c r="KFV34" s="23"/>
      <c r="KFW34" s="24"/>
      <c r="KFX34" s="23"/>
      <c r="KFY34" s="24"/>
      <c r="KFZ34" s="19"/>
      <c r="KGB34" s="19"/>
      <c r="KGC34" s="23"/>
      <c r="KGD34" s="19"/>
      <c r="KGE34" s="23"/>
      <c r="KGF34" s="24"/>
      <c r="KGG34" s="23"/>
      <c r="KGH34" s="24"/>
      <c r="KGI34" s="19"/>
      <c r="KGK34" s="19"/>
      <c r="KGL34" s="23"/>
      <c r="KGM34" s="19"/>
      <c r="KGN34" s="23"/>
      <c r="KGO34" s="24"/>
      <c r="KGP34" s="23"/>
      <c r="KGQ34" s="24"/>
      <c r="KGR34" s="19"/>
      <c r="KGT34" s="19"/>
      <c r="KGU34" s="23"/>
      <c r="KGV34" s="19"/>
      <c r="KGW34" s="23"/>
      <c r="KGX34" s="24"/>
      <c r="KGY34" s="23"/>
      <c r="KGZ34" s="24"/>
      <c r="KHA34" s="19"/>
      <c r="KHC34" s="19"/>
      <c r="KHD34" s="23"/>
      <c r="KHE34" s="19"/>
      <c r="KHF34" s="23"/>
      <c r="KHG34" s="24"/>
      <c r="KHH34" s="23"/>
      <c r="KHI34" s="24"/>
      <c r="KHJ34" s="19"/>
      <c r="KHL34" s="19"/>
      <c r="KHM34" s="23"/>
      <c r="KHN34" s="19"/>
      <c r="KHO34" s="23"/>
      <c r="KHP34" s="24"/>
      <c r="KHQ34" s="23"/>
      <c r="KHR34" s="24"/>
      <c r="KHS34" s="19"/>
      <c r="KHU34" s="19"/>
      <c r="KHV34" s="23"/>
      <c r="KHW34" s="19"/>
      <c r="KHX34" s="23"/>
      <c r="KHY34" s="24"/>
      <c r="KHZ34" s="23"/>
      <c r="KIA34" s="24"/>
      <c r="KIB34" s="19"/>
      <c r="KID34" s="19"/>
      <c r="KIE34" s="23"/>
      <c r="KIF34" s="19"/>
      <c r="KIG34" s="23"/>
      <c r="KIH34" s="24"/>
      <c r="KII34" s="23"/>
      <c r="KIJ34" s="24"/>
      <c r="KIK34" s="19"/>
      <c r="KIM34" s="19"/>
      <c r="KIN34" s="23"/>
      <c r="KIO34" s="19"/>
      <c r="KIP34" s="23"/>
      <c r="KIQ34" s="24"/>
      <c r="KIR34" s="23"/>
      <c r="KIS34" s="24"/>
      <c r="KIT34" s="19"/>
      <c r="KIV34" s="19"/>
      <c r="KIW34" s="23"/>
      <c r="KIX34" s="19"/>
      <c r="KIY34" s="23"/>
      <c r="KIZ34" s="24"/>
      <c r="KJA34" s="23"/>
      <c r="KJB34" s="24"/>
      <c r="KJC34" s="19"/>
      <c r="KJE34" s="19"/>
      <c r="KJF34" s="23"/>
      <c r="KJG34" s="19"/>
      <c r="KJH34" s="23"/>
      <c r="KJI34" s="24"/>
      <c r="KJJ34" s="23"/>
      <c r="KJK34" s="24"/>
      <c r="KJL34" s="19"/>
      <c r="KJN34" s="19"/>
      <c r="KJO34" s="23"/>
      <c r="KJP34" s="19"/>
      <c r="KJQ34" s="23"/>
      <c r="KJR34" s="24"/>
      <c r="KJS34" s="23"/>
      <c r="KJT34" s="24"/>
      <c r="KJU34" s="19"/>
      <c r="KJW34" s="19"/>
      <c r="KJX34" s="23"/>
      <c r="KJY34" s="19"/>
      <c r="KJZ34" s="23"/>
      <c r="KKA34" s="24"/>
      <c r="KKB34" s="23"/>
      <c r="KKC34" s="24"/>
      <c r="KKD34" s="19"/>
      <c r="KKF34" s="19"/>
      <c r="KKG34" s="23"/>
      <c r="KKH34" s="19"/>
      <c r="KKI34" s="23"/>
      <c r="KKJ34" s="24"/>
      <c r="KKK34" s="23"/>
      <c r="KKL34" s="24"/>
      <c r="KKM34" s="19"/>
      <c r="KKO34" s="19"/>
      <c r="KKP34" s="23"/>
      <c r="KKQ34" s="19"/>
      <c r="KKR34" s="23"/>
      <c r="KKS34" s="24"/>
      <c r="KKT34" s="23"/>
      <c r="KKU34" s="24"/>
      <c r="KKV34" s="19"/>
      <c r="KKX34" s="19"/>
      <c r="KKY34" s="23"/>
      <c r="KKZ34" s="19"/>
      <c r="KLA34" s="23"/>
      <c r="KLB34" s="24"/>
      <c r="KLC34" s="23"/>
      <c r="KLD34" s="24"/>
      <c r="KLE34" s="19"/>
      <c r="KLG34" s="19"/>
      <c r="KLH34" s="23"/>
      <c r="KLI34" s="19"/>
      <c r="KLJ34" s="23"/>
      <c r="KLK34" s="24"/>
      <c r="KLL34" s="23"/>
      <c r="KLM34" s="24"/>
      <c r="KLN34" s="19"/>
      <c r="KLP34" s="19"/>
      <c r="KLQ34" s="23"/>
      <c r="KLR34" s="19"/>
      <c r="KLS34" s="23"/>
      <c r="KLT34" s="24"/>
      <c r="KLU34" s="23"/>
      <c r="KLV34" s="24"/>
      <c r="KLW34" s="19"/>
      <c r="KLY34" s="19"/>
      <c r="KLZ34" s="23"/>
      <c r="KMA34" s="19"/>
      <c r="KMB34" s="23"/>
      <c r="KMC34" s="24"/>
      <c r="KMD34" s="23"/>
      <c r="KME34" s="24"/>
      <c r="KMF34" s="19"/>
      <c r="KMH34" s="19"/>
      <c r="KMI34" s="23"/>
      <c r="KMJ34" s="19"/>
      <c r="KMK34" s="23"/>
      <c r="KML34" s="24"/>
      <c r="KMM34" s="23"/>
      <c r="KMN34" s="24"/>
      <c r="KMO34" s="19"/>
      <c r="KMQ34" s="19"/>
      <c r="KMR34" s="23"/>
      <c r="KMS34" s="19"/>
      <c r="KMT34" s="23"/>
      <c r="KMU34" s="24"/>
      <c r="KMV34" s="23"/>
      <c r="KMW34" s="24"/>
      <c r="KMX34" s="19"/>
      <c r="KMZ34" s="19"/>
      <c r="KNA34" s="23"/>
      <c r="KNB34" s="19"/>
      <c r="KNC34" s="23"/>
      <c r="KND34" s="24"/>
      <c r="KNE34" s="23"/>
      <c r="KNF34" s="24"/>
      <c r="KNG34" s="19"/>
      <c r="KNI34" s="19"/>
      <c r="KNJ34" s="23"/>
      <c r="KNK34" s="19"/>
      <c r="KNL34" s="23"/>
      <c r="KNM34" s="24"/>
      <c r="KNN34" s="23"/>
      <c r="KNO34" s="24"/>
      <c r="KNP34" s="19"/>
      <c r="KNR34" s="19"/>
      <c r="KNS34" s="23"/>
      <c r="KNT34" s="19"/>
      <c r="KNU34" s="23"/>
      <c r="KNV34" s="24"/>
      <c r="KNW34" s="23"/>
      <c r="KNX34" s="24"/>
      <c r="KNY34" s="19"/>
      <c r="KOA34" s="19"/>
      <c r="KOB34" s="23"/>
      <c r="KOC34" s="19"/>
      <c r="KOD34" s="23"/>
      <c r="KOE34" s="24"/>
      <c r="KOF34" s="23"/>
      <c r="KOG34" s="24"/>
      <c r="KOH34" s="19"/>
      <c r="KOJ34" s="19"/>
      <c r="KOK34" s="23"/>
      <c r="KOL34" s="19"/>
      <c r="KOM34" s="23"/>
      <c r="KON34" s="24"/>
      <c r="KOO34" s="23"/>
      <c r="KOP34" s="24"/>
      <c r="KOQ34" s="19"/>
      <c r="KOS34" s="19"/>
      <c r="KOT34" s="23"/>
      <c r="KOU34" s="19"/>
      <c r="KOV34" s="23"/>
      <c r="KOW34" s="24"/>
      <c r="KOX34" s="23"/>
      <c r="KOY34" s="24"/>
      <c r="KOZ34" s="19"/>
      <c r="KPB34" s="19"/>
      <c r="KPC34" s="23"/>
      <c r="KPD34" s="19"/>
      <c r="KPE34" s="23"/>
      <c r="KPF34" s="24"/>
      <c r="KPG34" s="23"/>
      <c r="KPH34" s="24"/>
      <c r="KPI34" s="19"/>
      <c r="KPK34" s="19"/>
      <c r="KPL34" s="23"/>
      <c r="KPM34" s="19"/>
      <c r="KPN34" s="23"/>
      <c r="KPO34" s="24"/>
      <c r="KPP34" s="23"/>
      <c r="KPQ34" s="24"/>
      <c r="KPR34" s="19"/>
      <c r="KPT34" s="19"/>
      <c r="KPU34" s="23"/>
      <c r="KPV34" s="19"/>
      <c r="KPW34" s="23"/>
      <c r="KPX34" s="24"/>
      <c r="KPY34" s="23"/>
      <c r="KPZ34" s="24"/>
      <c r="KQA34" s="19"/>
      <c r="KQC34" s="19"/>
      <c r="KQD34" s="23"/>
      <c r="KQE34" s="19"/>
      <c r="KQF34" s="23"/>
      <c r="KQG34" s="24"/>
      <c r="KQH34" s="23"/>
      <c r="KQI34" s="24"/>
      <c r="KQJ34" s="19"/>
      <c r="KQL34" s="19"/>
      <c r="KQM34" s="23"/>
      <c r="KQN34" s="19"/>
      <c r="KQO34" s="23"/>
      <c r="KQP34" s="24"/>
      <c r="KQQ34" s="23"/>
      <c r="KQR34" s="24"/>
      <c r="KQS34" s="19"/>
      <c r="KQU34" s="19"/>
      <c r="KQV34" s="23"/>
      <c r="KQW34" s="19"/>
      <c r="KQX34" s="23"/>
      <c r="KQY34" s="24"/>
      <c r="KQZ34" s="23"/>
      <c r="KRA34" s="24"/>
      <c r="KRB34" s="19"/>
      <c r="KRD34" s="19"/>
      <c r="KRE34" s="23"/>
      <c r="KRF34" s="19"/>
      <c r="KRG34" s="23"/>
      <c r="KRH34" s="24"/>
      <c r="KRI34" s="23"/>
      <c r="KRJ34" s="24"/>
      <c r="KRK34" s="19"/>
      <c r="KRM34" s="19"/>
      <c r="KRN34" s="23"/>
      <c r="KRO34" s="19"/>
      <c r="KRP34" s="23"/>
      <c r="KRQ34" s="24"/>
      <c r="KRR34" s="23"/>
      <c r="KRS34" s="24"/>
      <c r="KRT34" s="19"/>
      <c r="KRV34" s="19"/>
      <c r="KRW34" s="23"/>
      <c r="KRX34" s="19"/>
      <c r="KRY34" s="23"/>
      <c r="KRZ34" s="24"/>
      <c r="KSA34" s="23"/>
      <c r="KSB34" s="24"/>
      <c r="KSC34" s="19"/>
      <c r="KSE34" s="19"/>
      <c r="KSF34" s="23"/>
      <c r="KSG34" s="19"/>
      <c r="KSH34" s="23"/>
      <c r="KSI34" s="24"/>
      <c r="KSJ34" s="23"/>
      <c r="KSK34" s="24"/>
      <c r="KSL34" s="19"/>
      <c r="KSN34" s="19"/>
      <c r="KSO34" s="23"/>
      <c r="KSP34" s="19"/>
      <c r="KSQ34" s="23"/>
      <c r="KSR34" s="24"/>
      <c r="KSS34" s="23"/>
      <c r="KST34" s="24"/>
      <c r="KSU34" s="19"/>
      <c r="KSW34" s="19"/>
      <c r="KSX34" s="23"/>
      <c r="KSY34" s="19"/>
      <c r="KSZ34" s="23"/>
      <c r="KTA34" s="24"/>
      <c r="KTB34" s="23"/>
      <c r="KTC34" s="24"/>
      <c r="KTD34" s="19"/>
      <c r="KTF34" s="19"/>
      <c r="KTG34" s="23"/>
      <c r="KTH34" s="19"/>
      <c r="KTI34" s="23"/>
      <c r="KTJ34" s="24"/>
      <c r="KTK34" s="23"/>
      <c r="KTL34" s="24"/>
      <c r="KTM34" s="19"/>
      <c r="KTO34" s="19"/>
      <c r="KTP34" s="23"/>
      <c r="KTQ34" s="19"/>
      <c r="KTR34" s="23"/>
      <c r="KTS34" s="24"/>
      <c r="KTT34" s="23"/>
      <c r="KTU34" s="24"/>
      <c r="KTV34" s="19"/>
      <c r="KTX34" s="19"/>
      <c r="KTY34" s="23"/>
      <c r="KTZ34" s="19"/>
      <c r="KUA34" s="23"/>
      <c r="KUB34" s="24"/>
      <c r="KUC34" s="23"/>
      <c r="KUD34" s="24"/>
      <c r="KUE34" s="19"/>
      <c r="KUG34" s="19"/>
      <c r="KUH34" s="23"/>
      <c r="KUI34" s="19"/>
      <c r="KUJ34" s="23"/>
      <c r="KUK34" s="24"/>
      <c r="KUL34" s="23"/>
      <c r="KUM34" s="24"/>
      <c r="KUN34" s="19"/>
      <c r="KUP34" s="19"/>
      <c r="KUQ34" s="23"/>
      <c r="KUR34" s="19"/>
      <c r="KUS34" s="23"/>
      <c r="KUT34" s="24"/>
      <c r="KUU34" s="23"/>
      <c r="KUV34" s="24"/>
      <c r="KUW34" s="19"/>
      <c r="KUY34" s="19"/>
      <c r="KUZ34" s="23"/>
      <c r="KVA34" s="19"/>
      <c r="KVB34" s="23"/>
      <c r="KVC34" s="24"/>
      <c r="KVD34" s="23"/>
      <c r="KVE34" s="24"/>
      <c r="KVF34" s="19"/>
      <c r="KVH34" s="19"/>
      <c r="KVI34" s="23"/>
      <c r="KVJ34" s="19"/>
      <c r="KVK34" s="23"/>
      <c r="KVL34" s="24"/>
      <c r="KVM34" s="23"/>
      <c r="KVN34" s="24"/>
      <c r="KVO34" s="19"/>
      <c r="KVQ34" s="19"/>
      <c r="KVR34" s="23"/>
      <c r="KVS34" s="19"/>
      <c r="KVT34" s="23"/>
      <c r="KVU34" s="24"/>
      <c r="KVV34" s="23"/>
      <c r="KVW34" s="24"/>
      <c r="KVX34" s="19"/>
      <c r="KVZ34" s="19"/>
      <c r="KWA34" s="23"/>
      <c r="KWB34" s="19"/>
      <c r="KWC34" s="23"/>
      <c r="KWD34" s="24"/>
      <c r="KWE34" s="23"/>
      <c r="KWF34" s="24"/>
      <c r="KWG34" s="19"/>
      <c r="KWI34" s="19"/>
      <c r="KWJ34" s="23"/>
      <c r="KWK34" s="19"/>
      <c r="KWL34" s="23"/>
      <c r="KWM34" s="24"/>
      <c r="KWN34" s="23"/>
      <c r="KWO34" s="24"/>
      <c r="KWP34" s="19"/>
      <c r="KWR34" s="19"/>
      <c r="KWS34" s="23"/>
      <c r="KWT34" s="19"/>
      <c r="KWU34" s="23"/>
      <c r="KWV34" s="24"/>
      <c r="KWW34" s="23"/>
      <c r="KWX34" s="24"/>
      <c r="KWY34" s="19"/>
      <c r="KXA34" s="19"/>
      <c r="KXB34" s="23"/>
      <c r="KXC34" s="19"/>
      <c r="KXD34" s="23"/>
      <c r="KXE34" s="24"/>
      <c r="KXF34" s="23"/>
      <c r="KXG34" s="24"/>
      <c r="KXH34" s="19"/>
      <c r="KXJ34" s="19"/>
      <c r="KXK34" s="23"/>
      <c r="KXL34" s="19"/>
      <c r="KXM34" s="23"/>
      <c r="KXN34" s="24"/>
      <c r="KXO34" s="23"/>
      <c r="KXP34" s="24"/>
      <c r="KXQ34" s="19"/>
      <c r="KXS34" s="19"/>
      <c r="KXT34" s="23"/>
      <c r="KXU34" s="19"/>
      <c r="KXV34" s="23"/>
      <c r="KXW34" s="24"/>
      <c r="KXX34" s="23"/>
      <c r="KXY34" s="24"/>
      <c r="KXZ34" s="19"/>
      <c r="KYB34" s="19"/>
      <c r="KYC34" s="23"/>
      <c r="KYD34" s="19"/>
      <c r="KYE34" s="23"/>
      <c r="KYF34" s="24"/>
      <c r="KYG34" s="23"/>
      <c r="KYH34" s="24"/>
      <c r="KYI34" s="19"/>
      <c r="KYK34" s="19"/>
      <c r="KYL34" s="23"/>
      <c r="KYM34" s="19"/>
      <c r="KYN34" s="23"/>
      <c r="KYO34" s="24"/>
      <c r="KYP34" s="23"/>
      <c r="KYQ34" s="24"/>
      <c r="KYR34" s="19"/>
      <c r="KYT34" s="19"/>
      <c r="KYU34" s="23"/>
      <c r="KYV34" s="19"/>
      <c r="KYW34" s="23"/>
      <c r="KYX34" s="24"/>
      <c r="KYY34" s="23"/>
      <c r="KYZ34" s="24"/>
      <c r="KZA34" s="19"/>
      <c r="KZC34" s="19"/>
      <c r="KZD34" s="23"/>
      <c r="KZE34" s="19"/>
      <c r="KZF34" s="23"/>
      <c r="KZG34" s="24"/>
      <c r="KZH34" s="23"/>
      <c r="KZI34" s="24"/>
      <c r="KZJ34" s="19"/>
      <c r="KZL34" s="19"/>
      <c r="KZM34" s="23"/>
      <c r="KZN34" s="19"/>
      <c r="KZO34" s="23"/>
      <c r="KZP34" s="24"/>
      <c r="KZQ34" s="23"/>
      <c r="KZR34" s="24"/>
      <c r="KZS34" s="19"/>
      <c r="KZU34" s="19"/>
      <c r="KZV34" s="23"/>
      <c r="KZW34" s="19"/>
      <c r="KZX34" s="23"/>
      <c r="KZY34" s="24"/>
      <c r="KZZ34" s="23"/>
      <c r="LAA34" s="24"/>
      <c r="LAB34" s="19"/>
      <c r="LAD34" s="19"/>
      <c r="LAE34" s="23"/>
      <c r="LAF34" s="19"/>
      <c r="LAG34" s="23"/>
      <c r="LAH34" s="24"/>
      <c r="LAI34" s="23"/>
      <c r="LAJ34" s="24"/>
      <c r="LAK34" s="19"/>
      <c r="LAM34" s="19"/>
      <c r="LAN34" s="23"/>
      <c r="LAO34" s="19"/>
      <c r="LAP34" s="23"/>
      <c r="LAQ34" s="24"/>
      <c r="LAR34" s="23"/>
      <c r="LAS34" s="24"/>
      <c r="LAT34" s="19"/>
      <c r="LAV34" s="19"/>
      <c r="LAW34" s="23"/>
      <c r="LAX34" s="19"/>
      <c r="LAY34" s="23"/>
      <c r="LAZ34" s="24"/>
      <c r="LBA34" s="23"/>
      <c r="LBB34" s="24"/>
      <c r="LBC34" s="19"/>
      <c r="LBE34" s="19"/>
      <c r="LBF34" s="23"/>
      <c r="LBG34" s="19"/>
      <c r="LBH34" s="23"/>
      <c r="LBI34" s="24"/>
      <c r="LBJ34" s="23"/>
      <c r="LBK34" s="24"/>
      <c r="LBL34" s="19"/>
      <c r="LBN34" s="19"/>
      <c r="LBO34" s="23"/>
      <c r="LBP34" s="19"/>
      <c r="LBQ34" s="23"/>
      <c r="LBR34" s="24"/>
      <c r="LBS34" s="23"/>
      <c r="LBT34" s="24"/>
      <c r="LBU34" s="19"/>
      <c r="LBW34" s="19"/>
      <c r="LBX34" s="23"/>
      <c r="LBY34" s="19"/>
      <c r="LBZ34" s="23"/>
      <c r="LCA34" s="24"/>
      <c r="LCB34" s="23"/>
      <c r="LCC34" s="24"/>
      <c r="LCD34" s="19"/>
      <c r="LCF34" s="19"/>
      <c r="LCG34" s="23"/>
      <c r="LCH34" s="19"/>
      <c r="LCI34" s="23"/>
      <c r="LCJ34" s="24"/>
      <c r="LCK34" s="23"/>
      <c r="LCL34" s="24"/>
      <c r="LCM34" s="19"/>
      <c r="LCO34" s="19"/>
      <c r="LCP34" s="23"/>
      <c r="LCQ34" s="19"/>
      <c r="LCR34" s="23"/>
      <c r="LCS34" s="24"/>
      <c r="LCT34" s="23"/>
      <c r="LCU34" s="24"/>
      <c r="LCV34" s="19"/>
      <c r="LCX34" s="19"/>
      <c r="LCY34" s="23"/>
      <c r="LCZ34" s="19"/>
      <c r="LDA34" s="23"/>
      <c r="LDB34" s="24"/>
      <c r="LDC34" s="23"/>
      <c r="LDD34" s="24"/>
      <c r="LDE34" s="19"/>
      <c r="LDG34" s="19"/>
      <c r="LDH34" s="23"/>
      <c r="LDI34" s="19"/>
      <c r="LDJ34" s="23"/>
      <c r="LDK34" s="24"/>
      <c r="LDL34" s="23"/>
      <c r="LDM34" s="24"/>
      <c r="LDN34" s="19"/>
      <c r="LDP34" s="19"/>
      <c r="LDQ34" s="23"/>
      <c r="LDR34" s="19"/>
      <c r="LDS34" s="23"/>
      <c r="LDT34" s="24"/>
      <c r="LDU34" s="23"/>
      <c r="LDV34" s="24"/>
      <c r="LDW34" s="19"/>
      <c r="LDY34" s="19"/>
      <c r="LDZ34" s="23"/>
      <c r="LEA34" s="19"/>
      <c r="LEB34" s="23"/>
      <c r="LEC34" s="24"/>
      <c r="LED34" s="23"/>
      <c r="LEE34" s="24"/>
      <c r="LEF34" s="19"/>
      <c r="LEH34" s="19"/>
      <c r="LEI34" s="23"/>
      <c r="LEJ34" s="19"/>
      <c r="LEK34" s="23"/>
      <c r="LEL34" s="24"/>
      <c r="LEM34" s="23"/>
      <c r="LEN34" s="24"/>
      <c r="LEO34" s="19"/>
      <c r="LEQ34" s="19"/>
      <c r="LER34" s="23"/>
      <c r="LES34" s="19"/>
      <c r="LET34" s="23"/>
      <c r="LEU34" s="24"/>
      <c r="LEV34" s="23"/>
      <c r="LEW34" s="24"/>
      <c r="LEX34" s="19"/>
      <c r="LEZ34" s="19"/>
      <c r="LFA34" s="23"/>
      <c r="LFB34" s="19"/>
      <c r="LFC34" s="23"/>
      <c r="LFD34" s="24"/>
      <c r="LFE34" s="23"/>
      <c r="LFF34" s="24"/>
      <c r="LFG34" s="19"/>
      <c r="LFI34" s="19"/>
      <c r="LFJ34" s="23"/>
      <c r="LFK34" s="19"/>
      <c r="LFL34" s="23"/>
      <c r="LFM34" s="24"/>
      <c r="LFN34" s="23"/>
      <c r="LFO34" s="24"/>
      <c r="LFP34" s="19"/>
      <c r="LFR34" s="19"/>
      <c r="LFS34" s="23"/>
      <c r="LFT34" s="19"/>
      <c r="LFU34" s="23"/>
      <c r="LFV34" s="24"/>
      <c r="LFW34" s="23"/>
      <c r="LFX34" s="24"/>
      <c r="LFY34" s="19"/>
      <c r="LGA34" s="19"/>
      <c r="LGB34" s="23"/>
      <c r="LGC34" s="19"/>
      <c r="LGD34" s="23"/>
      <c r="LGE34" s="24"/>
      <c r="LGF34" s="23"/>
      <c r="LGG34" s="24"/>
      <c r="LGH34" s="19"/>
      <c r="LGJ34" s="19"/>
      <c r="LGK34" s="23"/>
      <c r="LGL34" s="19"/>
      <c r="LGM34" s="23"/>
      <c r="LGN34" s="24"/>
      <c r="LGO34" s="23"/>
      <c r="LGP34" s="24"/>
      <c r="LGQ34" s="19"/>
      <c r="LGS34" s="19"/>
      <c r="LGT34" s="23"/>
      <c r="LGU34" s="19"/>
      <c r="LGV34" s="23"/>
      <c r="LGW34" s="24"/>
      <c r="LGX34" s="23"/>
      <c r="LGY34" s="24"/>
      <c r="LGZ34" s="19"/>
      <c r="LHB34" s="19"/>
      <c r="LHC34" s="23"/>
      <c r="LHD34" s="19"/>
      <c r="LHE34" s="23"/>
      <c r="LHF34" s="24"/>
      <c r="LHG34" s="23"/>
      <c r="LHH34" s="24"/>
      <c r="LHI34" s="19"/>
      <c r="LHK34" s="19"/>
      <c r="LHL34" s="23"/>
      <c r="LHM34" s="19"/>
      <c r="LHN34" s="23"/>
      <c r="LHO34" s="24"/>
      <c r="LHP34" s="23"/>
      <c r="LHQ34" s="24"/>
      <c r="LHR34" s="19"/>
      <c r="LHT34" s="19"/>
      <c r="LHU34" s="23"/>
      <c r="LHV34" s="19"/>
      <c r="LHW34" s="23"/>
      <c r="LHX34" s="24"/>
      <c r="LHY34" s="23"/>
      <c r="LHZ34" s="24"/>
      <c r="LIA34" s="19"/>
      <c r="LIC34" s="19"/>
      <c r="LID34" s="23"/>
      <c r="LIE34" s="19"/>
      <c r="LIF34" s="23"/>
      <c r="LIG34" s="24"/>
      <c r="LIH34" s="23"/>
      <c r="LII34" s="24"/>
      <c r="LIJ34" s="19"/>
      <c r="LIL34" s="19"/>
      <c r="LIM34" s="23"/>
      <c r="LIN34" s="19"/>
      <c r="LIO34" s="23"/>
      <c r="LIP34" s="24"/>
      <c r="LIQ34" s="23"/>
      <c r="LIR34" s="24"/>
      <c r="LIS34" s="19"/>
      <c r="LIU34" s="19"/>
      <c r="LIV34" s="23"/>
      <c r="LIW34" s="19"/>
      <c r="LIX34" s="23"/>
      <c r="LIY34" s="24"/>
      <c r="LIZ34" s="23"/>
      <c r="LJA34" s="24"/>
      <c r="LJB34" s="19"/>
      <c r="LJD34" s="19"/>
      <c r="LJE34" s="23"/>
      <c r="LJF34" s="19"/>
      <c r="LJG34" s="23"/>
      <c r="LJH34" s="24"/>
      <c r="LJI34" s="23"/>
      <c r="LJJ34" s="24"/>
      <c r="LJK34" s="19"/>
      <c r="LJM34" s="19"/>
      <c r="LJN34" s="23"/>
      <c r="LJO34" s="19"/>
      <c r="LJP34" s="23"/>
      <c r="LJQ34" s="24"/>
      <c r="LJR34" s="23"/>
      <c r="LJS34" s="24"/>
      <c r="LJT34" s="19"/>
      <c r="LJV34" s="19"/>
      <c r="LJW34" s="23"/>
      <c r="LJX34" s="19"/>
      <c r="LJY34" s="23"/>
      <c r="LJZ34" s="24"/>
      <c r="LKA34" s="23"/>
      <c r="LKB34" s="24"/>
      <c r="LKC34" s="19"/>
      <c r="LKE34" s="19"/>
      <c r="LKF34" s="23"/>
      <c r="LKG34" s="19"/>
      <c r="LKH34" s="23"/>
      <c r="LKI34" s="24"/>
      <c r="LKJ34" s="23"/>
      <c r="LKK34" s="24"/>
      <c r="LKL34" s="19"/>
      <c r="LKN34" s="19"/>
      <c r="LKO34" s="23"/>
      <c r="LKP34" s="19"/>
      <c r="LKQ34" s="23"/>
      <c r="LKR34" s="24"/>
      <c r="LKS34" s="23"/>
      <c r="LKT34" s="24"/>
      <c r="LKU34" s="19"/>
      <c r="LKW34" s="19"/>
      <c r="LKX34" s="23"/>
      <c r="LKY34" s="19"/>
      <c r="LKZ34" s="23"/>
      <c r="LLA34" s="24"/>
      <c r="LLB34" s="23"/>
      <c r="LLC34" s="24"/>
      <c r="LLD34" s="19"/>
      <c r="LLF34" s="19"/>
      <c r="LLG34" s="23"/>
      <c r="LLH34" s="19"/>
      <c r="LLI34" s="23"/>
      <c r="LLJ34" s="24"/>
      <c r="LLK34" s="23"/>
      <c r="LLL34" s="24"/>
      <c r="LLM34" s="19"/>
      <c r="LLO34" s="19"/>
      <c r="LLP34" s="23"/>
      <c r="LLQ34" s="19"/>
      <c r="LLR34" s="23"/>
      <c r="LLS34" s="24"/>
      <c r="LLT34" s="23"/>
      <c r="LLU34" s="24"/>
      <c r="LLV34" s="19"/>
      <c r="LLX34" s="19"/>
      <c r="LLY34" s="23"/>
      <c r="LLZ34" s="19"/>
      <c r="LMA34" s="23"/>
      <c r="LMB34" s="24"/>
      <c r="LMC34" s="23"/>
      <c r="LMD34" s="24"/>
      <c r="LME34" s="19"/>
      <c r="LMG34" s="19"/>
      <c r="LMH34" s="23"/>
      <c r="LMI34" s="19"/>
      <c r="LMJ34" s="23"/>
      <c r="LMK34" s="24"/>
      <c r="LML34" s="23"/>
      <c r="LMM34" s="24"/>
      <c r="LMN34" s="19"/>
      <c r="LMP34" s="19"/>
      <c r="LMQ34" s="23"/>
      <c r="LMR34" s="19"/>
      <c r="LMS34" s="23"/>
      <c r="LMT34" s="24"/>
      <c r="LMU34" s="23"/>
      <c r="LMV34" s="24"/>
      <c r="LMW34" s="19"/>
      <c r="LMY34" s="19"/>
      <c r="LMZ34" s="23"/>
      <c r="LNA34" s="19"/>
      <c r="LNB34" s="23"/>
      <c r="LNC34" s="24"/>
      <c r="LND34" s="23"/>
      <c r="LNE34" s="24"/>
      <c r="LNF34" s="19"/>
      <c r="LNH34" s="19"/>
      <c r="LNI34" s="23"/>
      <c r="LNJ34" s="19"/>
      <c r="LNK34" s="23"/>
      <c r="LNL34" s="24"/>
      <c r="LNM34" s="23"/>
      <c r="LNN34" s="24"/>
      <c r="LNO34" s="19"/>
      <c r="LNQ34" s="19"/>
      <c r="LNR34" s="23"/>
      <c r="LNS34" s="19"/>
      <c r="LNT34" s="23"/>
      <c r="LNU34" s="24"/>
      <c r="LNV34" s="23"/>
      <c r="LNW34" s="24"/>
      <c r="LNX34" s="19"/>
      <c r="LNZ34" s="19"/>
      <c r="LOA34" s="23"/>
      <c r="LOB34" s="19"/>
      <c r="LOC34" s="23"/>
      <c r="LOD34" s="24"/>
      <c r="LOE34" s="23"/>
      <c r="LOF34" s="24"/>
      <c r="LOG34" s="19"/>
      <c r="LOI34" s="19"/>
      <c r="LOJ34" s="23"/>
      <c r="LOK34" s="19"/>
      <c r="LOL34" s="23"/>
      <c r="LOM34" s="24"/>
      <c r="LON34" s="23"/>
      <c r="LOO34" s="24"/>
      <c r="LOP34" s="19"/>
      <c r="LOR34" s="19"/>
      <c r="LOS34" s="23"/>
      <c r="LOT34" s="19"/>
      <c r="LOU34" s="23"/>
      <c r="LOV34" s="24"/>
      <c r="LOW34" s="23"/>
      <c r="LOX34" s="24"/>
      <c r="LOY34" s="19"/>
      <c r="LPA34" s="19"/>
      <c r="LPB34" s="23"/>
      <c r="LPC34" s="19"/>
      <c r="LPD34" s="23"/>
      <c r="LPE34" s="24"/>
      <c r="LPF34" s="23"/>
      <c r="LPG34" s="24"/>
      <c r="LPH34" s="19"/>
      <c r="LPJ34" s="19"/>
      <c r="LPK34" s="23"/>
      <c r="LPL34" s="19"/>
      <c r="LPM34" s="23"/>
      <c r="LPN34" s="24"/>
      <c r="LPO34" s="23"/>
      <c r="LPP34" s="24"/>
      <c r="LPQ34" s="19"/>
      <c r="LPS34" s="19"/>
      <c r="LPT34" s="23"/>
      <c r="LPU34" s="19"/>
      <c r="LPV34" s="23"/>
      <c r="LPW34" s="24"/>
      <c r="LPX34" s="23"/>
      <c r="LPY34" s="24"/>
      <c r="LPZ34" s="19"/>
      <c r="LQB34" s="19"/>
      <c r="LQC34" s="23"/>
      <c r="LQD34" s="19"/>
      <c r="LQE34" s="23"/>
      <c r="LQF34" s="24"/>
      <c r="LQG34" s="23"/>
      <c r="LQH34" s="24"/>
      <c r="LQI34" s="19"/>
      <c r="LQK34" s="19"/>
      <c r="LQL34" s="23"/>
      <c r="LQM34" s="19"/>
      <c r="LQN34" s="23"/>
      <c r="LQO34" s="24"/>
      <c r="LQP34" s="23"/>
      <c r="LQQ34" s="24"/>
      <c r="LQR34" s="19"/>
      <c r="LQT34" s="19"/>
      <c r="LQU34" s="23"/>
      <c r="LQV34" s="19"/>
      <c r="LQW34" s="23"/>
      <c r="LQX34" s="24"/>
      <c r="LQY34" s="23"/>
      <c r="LQZ34" s="24"/>
      <c r="LRA34" s="19"/>
      <c r="LRC34" s="19"/>
      <c r="LRD34" s="23"/>
      <c r="LRE34" s="19"/>
      <c r="LRF34" s="23"/>
      <c r="LRG34" s="24"/>
      <c r="LRH34" s="23"/>
      <c r="LRI34" s="24"/>
      <c r="LRJ34" s="19"/>
      <c r="LRL34" s="19"/>
      <c r="LRM34" s="23"/>
      <c r="LRN34" s="19"/>
      <c r="LRO34" s="23"/>
      <c r="LRP34" s="24"/>
      <c r="LRQ34" s="23"/>
      <c r="LRR34" s="24"/>
      <c r="LRS34" s="19"/>
      <c r="LRU34" s="19"/>
      <c r="LRV34" s="23"/>
      <c r="LRW34" s="19"/>
      <c r="LRX34" s="23"/>
      <c r="LRY34" s="24"/>
      <c r="LRZ34" s="23"/>
      <c r="LSA34" s="24"/>
      <c r="LSB34" s="19"/>
      <c r="LSD34" s="19"/>
      <c r="LSE34" s="23"/>
      <c r="LSF34" s="19"/>
      <c r="LSG34" s="23"/>
      <c r="LSH34" s="24"/>
      <c r="LSI34" s="23"/>
      <c r="LSJ34" s="24"/>
      <c r="LSK34" s="19"/>
      <c r="LSM34" s="19"/>
      <c r="LSN34" s="23"/>
      <c r="LSO34" s="19"/>
      <c r="LSP34" s="23"/>
      <c r="LSQ34" s="24"/>
      <c r="LSR34" s="23"/>
      <c r="LSS34" s="24"/>
      <c r="LST34" s="19"/>
      <c r="LSV34" s="19"/>
      <c r="LSW34" s="23"/>
      <c r="LSX34" s="19"/>
      <c r="LSY34" s="23"/>
      <c r="LSZ34" s="24"/>
      <c r="LTA34" s="23"/>
      <c r="LTB34" s="24"/>
      <c r="LTC34" s="19"/>
      <c r="LTE34" s="19"/>
      <c r="LTF34" s="23"/>
      <c r="LTG34" s="19"/>
      <c r="LTH34" s="23"/>
      <c r="LTI34" s="24"/>
      <c r="LTJ34" s="23"/>
      <c r="LTK34" s="24"/>
      <c r="LTL34" s="19"/>
      <c r="LTN34" s="19"/>
      <c r="LTO34" s="23"/>
      <c r="LTP34" s="19"/>
      <c r="LTQ34" s="23"/>
      <c r="LTR34" s="24"/>
      <c r="LTS34" s="23"/>
      <c r="LTT34" s="24"/>
      <c r="LTU34" s="19"/>
      <c r="LTW34" s="19"/>
      <c r="LTX34" s="23"/>
      <c r="LTY34" s="19"/>
      <c r="LTZ34" s="23"/>
      <c r="LUA34" s="24"/>
      <c r="LUB34" s="23"/>
      <c r="LUC34" s="24"/>
      <c r="LUD34" s="19"/>
      <c r="LUF34" s="19"/>
      <c r="LUG34" s="23"/>
      <c r="LUH34" s="19"/>
      <c r="LUI34" s="23"/>
      <c r="LUJ34" s="24"/>
      <c r="LUK34" s="23"/>
      <c r="LUL34" s="24"/>
      <c r="LUM34" s="19"/>
      <c r="LUO34" s="19"/>
      <c r="LUP34" s="23"/>
      <c r="LUQ34" s="19"/>
      <c r="LUR34" s="23"/>
      <c r="LUS34" s="24"/>
      <c r="LUT34" s="23"/>
      <c r="LUU34" s="24"/>
      <c r="LUV34" s="19"/>
      <c r="LUX34" s="19"/>
      <c r="LUY34" s="23"/>
      <c r="LUZ34" s="19"/>
      <c r="LVA34" s="23"/>
      <c r="LVB34" s="24"/>
      <c r="LVC34" s="23"/>
      <c r="LVD34" s="24"/>
      <c r="LVE34" s="19"/>
      <c r="LVG34" s="19"/>
      <c r="LVH34" s="23"/>
      <c r="LVI34" s="19"/>
      <c r="LVJ34" s="23"/>
      <c r="LVK34" s="24"/>
      <c r="LVL34" s="23"/>
      <c r="LVM34" s="24"/>
      <c r="LVN34" s="19"/>
      <c r="LVP34" s="19"/>
      <c r="LVQ34" s="23"/>
      <c r="LVR34" s="19"/>
      <c r="LVS34" s="23"/>
      <c r="LVT34" s="24"/>
      <c r="LVU34" s="23"/>
      <c r="LVV34" s="24"/>
      <c r="LVW34" s="19"/>
      <c r="LVY34" s="19"/>
      <c r="LVZ34" s="23"/>
      <c r="LWA34" s="19"/>
      <c r="LWB34" s="23"/>
      <c r="LWC34" s="24"/>
      <c r="LWD34" s="23"/>
      <c r="LWE34" s="24"/>
      <c r="LWF34" s="19"/>
      <c r="LWH34" s="19"/>
      <c r="LWI34" s="23"/>
      <c r="LWJ34" s="19"/>
      <c r="LWK34" s="23"/>
      <c r="LWL34" s="24"/>
      <c r="LWM34" s="23"/>
      <c r="LWN34" s="24"/>
      <c r="LWO34" s="19"/>
      <c r="LWQ34" s="19"/>
      <c r="LWR34" s="23"/>
      <c r="LWS34" s="19"/>
      <c r="LWT34" s="23"/>
      <c r="LWU34" s="24"/>
      <c r="LWV34" s="23"/>
      <c r="LWW34" s="24"/>
      <c r="LWX34" s="19"/>
      <c r="LWZ34" s="19"/>
      <c r="LXA34" s="23"/>
      <c r="LXB34" s="19"/>
      <c r="LXC34" s="23"/>
      <c r="LXD34" s="24"/>
      <c r="LXE34" s="23"/>
      <c r="LXF34" s="24"/>
      <c r="LXG34" s="19"/>
      <c r="LXI34" s="19"/>
      <c r="LXJ34" s="23"/>
      <c r="LXK34" s="19"/>
      <c r="LXL34" s="23"/>
      <c r="LXM34" s="24"/>
      <c r="LXN34" s="23"/>
      <c r="LXO34" s="24"/>
      <c r="LXP34" s="19"/>
      <c r="LXR34" s="19"/>
      <c r="LXS34" s="23"/>
      <c r="LXT34" s="19"/>
      <c r="LXU34" s="23"/>
      <c r="LXV34" s="24"/>
      <c r="LXW34" s="23"/>
      <c r="LXX34" s="24"/>
      <c r="LXY34" s="19"/>
      <c r="LYA34" s="19"/>
      <c r="LYB34" s="23"/>
      <c r="LYC34" s="19"/>
      <c r="LYD34" s="23"/>
      <c r="LYE34" s="24"/>
      <c r="LYF34" s="23"/>
      <c r="LYG34" s="24"/>
      <c r="LYH34" s="19"/>
      <c r="LYJ34" s="19"/>
      <c r="LYK34" s="23"/>
      <c r="LYL34" s="19"/>
      <c r="LYM34" s="23"/>
      <c r="LYN34" s="24"/>
      <c r="LYO34" s="23"/>
      <c r="LYP34" s="24"/>
      <c r="LYQ34" s="19"/>
      <c r="LYS34" s="19"/>
      <c r="LYT34" s="23"/>
      <c r="LYU34" s="19"/>
      <c r="LYV34" s="23"/>
      <c r="LYW34" s="24"/>
      <c r="LYX34" s="23"/>
      <c r="LYY34" s="24"/>
      <c r="LYZ34" s="19"/>
      <c r="LZB34" s="19"/>
      <c r="LZC34" s="23"/>
      <c r="LZD34" s="19"/>
      <c r="LZE34" s="23"/>
      <c r="LZF34" s="24"/>
      <c r="LZG34" s="23"/>
      <c r="LZH34" s="24"/>
      <c r="LZI34" s="19"/>
      <c r="LZK34" s="19"/>
      <c r="LZL34" s="23"/>
      <c r="LZM34" s="19"/>
      <c r="LZN34" s="23"/>
      <c r="LZO34" s="24"/>
      <c r="LZP34" s="23"/>
      <c r="LZQ34" s="24"/>
      <c r="LZR34" s="19"/>
      <c r="LZT34" s="19"/>
      <c r="LZU34" s="23"/>
      <c r="LZV34" s="19"/>
      <c r="LZW34" s="23"/>
      <c r="LZX34" s="24"/>
      <c r="LZY34" s="23"/>
      <c r="LZZ34" s="24"/>
      <c r="MAA34" s="19"/>
      <c r="MAC34" s="19"/>
      <c r="MAD34" s="23"/>
      <c r="MAE34" s="19"/>
      <c r="MAF34" s="23"/>
      <c r="MAG34" s="24"/>
      <c r="MAH34" s="23"/>
      <c r="MAI34" s="24"/>
      <c r="MAJ34" s="19"/>
      <c r="MAL34" s="19"/>
      <c r="MAM34" s="23"/>
      <c r="MAN34" s="19"/>
      <c r="MAO34" s="23"/>
      <c r="MAP34" s="24"/>
      <c r="MAQ34" s="23"/>
      <c r="MAR34" s="24"/>
      <c r="MAS34" s="19"/>
      <c r="MAU34" s="19"/>
      <c r="MAV34" s="23"/>
      <c r="MAW34" s="19"/>
      <c r="MAX34" s="23"/>
      <c r="MAY34" s="24"/>
      <c r="MAZ34" s="23"/>
      <c r="MBA34" s="24"/>
      <c r="MBB34" s="19"/>
      <c r="MBD34" s="19"/>
      <c r="MBE34" s="23"/>
      <c r="MBF34" s="19"/>
      <c r="MBG34" s="23"/>
      <c r="MBH34" s="24"/>
      <c r="MBI34" s="23"/>
      <c r="MBJ34" s="24"/>
      <c r="MBK34" s="19"/>
      <c r="MBM34" s="19"/>
      <c r="MBN34" s="23"/>
      <c r="MBO34" s="19"/>
      <c r="MBP34" s="23"/>
      <c r="MBQ34" s="24"/>
      <c r="MBR34" s="23"/>
      <c r="MBS34" s="24"/>
      <c r="MBT34" s="19"/>
      <c r="MBV34" s="19"/>
      <c r="MBW34" s="23"/>
      <c r="MBX34" s="19"/>
      <c r="MBY34" s="23"/>
      <c r="MBZ34" s="24"/>
      <c r="MCA34" s="23"/>
      <c r="MCB34" s="24"/>
      <c r="MCC34" s="19"/>
      <c r="MCE34" s="19"/>
      <c r="MCF34" s="23"/>
      <c r="MCG34" s="19"/>
      <c r="MCH34" s="23"/>
      <c r="MCI34" s="24"/>
      <c r="MCJ34" s="23"/>
      <c r="MCK34" s="24"/>
      <c r="MCL34" s="19"/>
      <c r="MCN34" s="19"/>
      <c r="MCO34" s="23"/>
      <c r="MCP34" s="19"/>
      <c r="MCQ34" s="23"/>
      <c r="MCR34" s="24"/>
      <c r="MCS34" s="23"/>
      <c r="MCT34" s="24"/>
      <c r="MCU34" s="19"/>
      <c r="MCW34" s="19"/>
      <c r="MCX34" s="23"/>
      <c r="MCY34" s="19"/>
      <c r="MCZ34" s="23"/>
      <c r="MDA34" s="24"/>
      <c r="MDB34" s="23"/>
      <c r="MDC34" s="24"/>
      <c r="MDD34" s="19"/>
      <c r="MDF34" s="19"/>
      <c r="MDG34" s="23"/>
      <c r="MDH34" s="19"/>
      <c r="MDI34" s="23"/>
      <c r="MDJ34" s="24"/>
      <c r="MDK34" s="23"/>
      <c r="MDL34" s="24"/>
      <c r="MDM34" s="19"/>
      <c r="MDO34" s="19"/>
      <c r="MDP34" s="23"/>
      <c r="MDQ34" s="19"/>
      <c r="MDR34" s="23"/>
      <c r="MDS34" s="24"/>
      <c r="MDT34" s="23"/>
      <c r="MDU34" s="24"/>
      <c r="MDV34" s="19"/>
      <c r="MDX34" s="19"/>
      <c r="MDY34" s="23"/>
      <c r="MDZ34" s="19"/>
      <c r="MEA34" s="23"/>
      <c r="MEB34" s="24"/>
      <c r="MEC34" s="23"/>
      <c r="MED34" s="24"/>
      <c r="MEE34" s="19"/>
      <c r="MEG34" s="19"/>
      <c r="MEH34" s="23"/>
      <c r="MEI34" s="19"/>
      <c r="MEJ34" s="23"/>
      <c r="MEK34" s="24"/>
      <c r="MEL34" s="23"/>
      <c r="MEM34" s="24"/>
      <c r="MEN34" s="19"/>
      <c r="MEP34" s="19"/>
      <c r="MEQ34" s="23"/>
      <c r="MER34" s="19"/>
      <c r="MES34" s="23"/>
      <c r="MET34" s="24"/>
      <c r="MEU34" s="23"/>
      <c r="MEV34" s="24"/>
      <c r="MEW34" s="19"/>
      <c r="MEY34" s="19"/>
      <c r="MEZ34" s="23"/>
      <c r="MFA34" s="19"/>
      <c r="MFB34" s="23"/>
      <c r="MFC34" s="24"/>
      <c r="MFD34" s="23"/>
      <c r="MFE34" s="24"/>
      <c r="MFF34" s="19"/>
      <c r="MFH34" s="19"/>
      <c r="MFI34" s="23"/>
      <c r="MFJ34" s="19"/>
      <c r="MFK34" s="23"/>
      <c r="MFL34" s="24"/>
      <c r="MFM34" s="23"/>
      <c r="MFN34" s="24"/>
      <c r="MFO34" s="19"/>
      <c r="MFQ34" s="19"/>
      <c r="MFR34" s="23"/>
      <c r="MFS34" s="19"/>
      <c r="MFT34" s="23"/>
      <c r="MFU34" s="24"/>
      <c r="MFV34" s="23"/>
      <c r="MFW34" s="24"/>
      <c r="MFX34" s="19"/>
      <c r="MFZ34" s="19"/>
      <c r="MGA34" s="23"/>
      <c r="MGB34" s="19"/>
      <c r="MGC34" s="23"/>
      <c r="MGD34" s="24"/>
      <c r="MGE34" s="23"/>
      <c r="MGF34" s="24"/>
      <c r="MGG34" s="19"/>
      <c r="MGI34" s="19"/>
      <c r="MGJ34" s="23"/>
      <c r="MGK34" s="19"/>
      <c r="MGL34" s="23"/>
      <c r="MGM34" s="24"/>
      <c r="MGN34" s="23"/>
      <c r="MGO34" s="24"/>
      <c r="MGP34" s="19"/>
      <c r="MGR34" s="19"/>
      <c r="MGS34" s="23"/>
      <c r="MGT34" s="19"/>
      <c r="MGU34" s="23"/>
      <c r="MGV34" s="24"/>
      <c r="MGW34" s="23"/>
      <c r="MGX34" s="24"/>
      <c r="MGY34" s="19"/>
      <c r="MHA34" s="19"/>
      <c r="MHB34" s="23"/>
      <c r="MHC34" s="19"/>
      <c r="MHD34" s="23"/>
      <c r="MHE34" s="24"/>
      <c r="MHF34" s="23"/>
      <c r="MHG34" s="24"/>
      <c r="MHH34" s="19"/>
      <c r="MHJ34" s="19"/>
      <c r="MHK34" s="23"/>
      <c r="MHL34" s="19"/>
      <c r="MHM34" s="23"/>
      <c r="MHN34" s="24"/>
      <c r="MHO34" s="23"/>
      <c r="MHP34" s="24"/>
      <c r="MHQ34" s="19"/>
      <c r="MHS34" s="19"/>
      <c r="MHT34" s="23"/>
      <c r="MHU34" s="19"/>
      <c r="MHV34" s="23"/>
      <c r="MHW34" s="24"/>
      <c r="MHX34" s="23"/>
      <c r="MHY34" s="24"/>
      <c r="MHZ34" s="19"/>
      <c r="MIB34" s="19"/>
      <c r="MIC34" s="23"/>
      <c r="MID34" s="19"/>
      <c r="MIE34" s="23"/>
      <c r="MIF34" s="24"/>
      <c r="MIG34" s="23"/>
      <c r="MIH34" s="24"/>
      <c r="MII34" s="19"/>
      <c r="MIK34" s="19"/>
      <c r="MIL34" s="23"/>
      <c r="MIM34" s="19"/>
      <c r="MIN34" s="23"/>
      <c r="MIO34" s="24"/>
      <c r="MIP34" s="23"/>
      <c r="MIQ34" s="24"/>
      <c r="MIR34" s="19"/>
      <c r="MIT34" s="19"/>
      <c r="MIU34" s="23"/>
      <c r="MIV34" s="19"/>
      <c r="MIW34" s="23"/>
      <c r="MIX34" s="24"/>
      <c r="MIY34" s="23"/>
      <c r="MIZ34" s="24"/>
      <c r="MJA34" s="19"/>
      <c r="MJC34" s="19"/>
      <c r="MJD34" s="23"/>
      <c r="MJE34" s="19"/>
      <c r="MJF34" s="23"/>
      <c r="MJG34" s="24"/>
      <c r="MJH34" s="23"/>
      <c r="MJI34" s="24"/>
      <c r="MJJ34" s="19"/>
      <c r="MJL34" s="19"/>
      <c r="MJM34" s="23"/>
      <c r="MJN34" s="19"/>
      <c r="MJO34" s="23"/>
      <c r="MJP34" s="24"/>
      <c r="MJQ34" s="23"/>
      <c r="MJR34" s="24"/>
      <c r="MJS34" s="19"/>
      <c r="MJU34" s="19"/>
      <c r="MJV34" s="23"/>
      <c r="MJW34" s="19"/>
      <c r="MJX34" s="23"/>
      <c r="MJY34" s="24"/>
      <c r="MJZ34" s="23"/>
      <c r="MKA34" s="24"/>
      <c r="MKB34" s="19"/>
      <c r="MKD34" s="19"/>
      <c r="MKE34" s="23"/>
      <c r="MKF34" s="19"/>
      <c r="MKG34" s="23"/>
      <c r="MKH34" s="24"/>
      <c r="MKI34" s="23"/>
      <c r="MKJ34" s="24"/>
      <c r="MKK34" s="19"/>
      <c r="MKM34" s="19"/>
      <c r="MKN34" s="23"/>
      <c r="MKO34" s="19"/>
      <c r="MKP34" s="23"/>
      <c r="MKQ34" s="24"/>
      <c r="MKR34" s="23"/>
      <c r="MKS34" s="24"/>
      <c r="MKT34" s="19"/>
      <c r="MKV34" s="19"/>
      <c r="MKW34" s="23"/>
      <c r="MKX34" s="19"/>
      <c r="MKY34" s="23"/>
      <c r="MKZ34" s="24"/>
      <c r="MLA34" s="23"/>
      <c r="MLB34" s="24"/>
      <c r="MLC34" s="19"/>
      <c r="MLE34" s="19"/>
      <c r="MLF34" s="23"/>
      <c r="MLG34" s="19"/>
      <c r="MLH34" s="23"/>
      <c r="MLI34" s="24"/>
      <c r="MLJ34" s="23"/>
      <c r="MLK34" s="24"/>
      <c r="MLL34" s="19"/>
      <c r="MLN34" s="19"/>
      <c r="MLO34" s="23"/>
      <c r="MLP34" s="19"/>
      <c r="MLQ34" s="23"/>
      <c r="MLR34" s="24"/>
      <c r="MLS34" s="23"/>
      <c r="MLT34" s="24"/>
      <c r="MLU34" s="19"/>
      <c r="MLW34" s="19"/>
      <c r="MLX34" s="23"/>
      <c r="MLY34" s="19"/>
      <c r="MLZ34" s="23"/>
      <c r="MMA34" s="24"/>
      <c r="MMB34" s="23"/>
      <c r="MMC34" s="24"/>
      <c r="MMD34" s="19"/>
      <c r="MMF34" s="19"/>
      <c r="MMG34" s="23"/>
      <c r="MMH34" s="19"/>
      <c r="MMI34" s="23"/>
      <c r="MMJ34" s="24"/>
      <c r="MMK34" s="23"/>
      <c r="MML34" s="24"/>
      <c r="MMM34" s="19"/>
      <c r="MMO34" s="19"/>
      <c r="MMP34" s="23"/>
      <c r="MMQ34" s="19"/>
      <c r="MMR34" s="23"/>
      <c r="MMS34" s="24"/>
      <c r="MMT34" s="23"/>
      <c r="MMU34" s="24"/>
      <c r="MMV34" s="19"/>
      <c r="MMX34" s="19"/>
      <c r="MMY34" s="23"/>
      <c r="MMZ34" s="19"/>
      <c r="MNA34" s="23"/>
      <c r="MNB34" s="24"/>
      <c r="MNC34" s="23"/>
      <c r="MND34" s="24"/>
      <c r="MNE34" s="19"/>
      <c r="MNG34" s="19"/>
      <c r="MNH34" s="23"/>
      <c r="MNI34" s="19"/>
      <c r="MNJ34" s="23"/>
      <c r="MNK34" s="24"/>
      <c r="MNL34" s="23"/>
      <c r="MNM34" s="24"/>
      <c r="MNN34" s="19"/>
      <c r="MNP34" s="19"/>
      <c r="MNQ34" s="23"/>
      <c r="MNR34" s="19"/>
      <c r="MNS34" s="23"/>
      <c r="MNT34" s="24"/>
      <c r="MNU34" s="23"/>
      <c r="MNV34" s="24"/>
      <c r="MNW34" s="19"/>
      <c r="MNY34" s="19"/>
      <c r="MNZ34" s="23"/>
      <c r="MOA34" s="19"/>
      <c r="MOB34" s="23"/>
      <c r="MOC34" s="24"/>
      <c r="MOD34" s="23"/>
      <c r="MOE34" s="24"/>
      <c r="MOF34" s="19"/>
      <c r="MOH34" s="19"/>
      <c r="MOI34" s="23"/>
      <c r="MOJ34" s="19"/>
      <c r="MOK34" s="23"/>
      <c r="MOL34" s="24"/>
      <c r="MOM34" s="23"/>
      <c r="MON34" s="24"/>
      <c r="MOO34" s="19"/>
      <c r="MOQ34" s="19"/>
      <c r="MOR34" s="23"/>
      <c r="MOS34" s="19"/>
      <c r="MOT34" s="23"/>
      <c r="MOU34" s="24"/>
      <c r="MOV34" s="23"/>
      <c r="MOW34" s="24"/>
      <c r="MOX34" s="19"/>
      <c r="MOZ34" s="19"/>
      <c r="MPA34" s="23"/>
      <c r="MPB34" s="19"/>
      <c r="MPC34" s="23"/>
      <c r="MPD34" s="24"/>
      <c r="MPE34" s="23"/>
      <c r="MPF34" s="24"/>
      <c r="MPG34" s="19"/>
      <c r="MPI34" s="19"/>
      <c r="MPJ34" s="23"/>
      <c r="MPK34" s="19"/>
      <c r="MPL34" s="23"/>
      <c r="MPM34" s="24"/>
      <c r="MPN34" s="23"/>
      <c r="MPO34" s="24"/>
      <c r="MPP34" s="19"/>
      <c r="MPR34" s="19"/>
      <c r="MPS34" s="23"/>
      <c r="MPT34" s="19"/>
      <c r="MPU34" s="23"/>
      <c r="MPV34" s="24"/>
      <c r="MPW34" s="23"/>
      <c r="MPX34" s="24"/>
      <c r="MPY34" s="19"/>
      <c r="MQA34" s="19"/>
      <c r="MQB34" s="23"/>
      <c r="MQC34" s="19"/>
      <c r="MQD34" s="23"/>
      <c r="MQE34" s="24"/>
      <c r="MQF34" s="23"/>
      <c r="MQG34" s="24"/>
      <c r="MQH34" s="19"/>
      <c r="MQJ34" s="19"/>
      <c r="MQK34" s="23"/>
      <c r="MQL34" s="19"/>
      <c r="MQM34" s="23"/>
      <c r="MQN34" s="24"/>
      <c r="MQO34" s="23"/>
      <c r="MQP34" s="24"/>
      <c r="MQQ34" s="19"/>
      <c r="MQS34" s="19"/>
      <c r="MQT34" s="23"/>
      <c r="MQU34" s="19"/>
      <c r="MQV34" s="23"/>
      <c r="MQW34" s="24"/>
      <c r="MQX34" s="23"/>
      <c r="MQY34" s="24"/>
      <c r="MQZ34" s="19"/>
      <c r="MRB34" s="19"/>
      <c r="MRC34" s="23"/>
      <c r="MRD34" s="19"/>
      <c r="MRE34" s="23"/>
      <c r="MRF34" s="24"/>
      <c r="MRG34" s="23"/>
      <c r="MRH34" s="24"/>
      <c r="MRI34" s="19"/>
      <c r="MRK34" s="19"/>
      <c r="MRL34" s="23"/>
      <c r="MRM34" s="19"/>
      <c r="MRN34" s="23"/>
      <c r="MRO34" s="24"/>
      <c r="MRP34" s="23"/>
      <c r="MRQ34" s="24"/>
      <c r="MRR34" s="19"/>
      <c r="MRT34" s="19"/>
      <c r="MRU34" s="23"/>
      <c r="MRV34" s="19"/>
      <c r="MRW34" s="23"/>
      <c r="MRX34" s="24"/>
      <c r="MRY34" s="23"/>
      <c r="MRZ34" s="24"/>
      <c r="MSA34" s="19"/>
      <c r="MSC34" s="19"/>
      <c r="MSD34" s="23"/>
      <c r="MSE34" s="19"/>
      <c r="MSF34" s="23"/>
      <c r="MSG34" s="24"/>
      <c r="MSH34" s="23"/>
      <c r="MSI34" s="24"/>
      <c r="MSJ34" s="19"/>
      <c r="MSL34" s="19"/>
      <c r="MSM34" s="23"/>
      <c r="MSN34" s="19"/>
      <c r="MSO34" s="23"/>
      <c r="MSP34" s="24"/>
      <c r="MSQ34" s="23"/>
      <c r="MSR34" s="24"/>
      <c r="MSS34" s="19"/>
      <c r="MSU34" s="19"/>
      <c r="MSV34" s="23"/>
      <c r="MSW34" s="19"/>
      <c r="MSX34" s="23"/>
      <c r="MSY34" s="24"/>
      <c r="MSZ34" s="23"/>
      <c r="MTA34" s="24"/>
      <c r="MTB34" s="19"/>
      <c r="MTD34" s="19"/>
      <c r="MTE34" s="23"/>
      <c r="MTF34" s="19"/>
      <c r="MTG34" s="23"/>
      <c r="MTH34" s="24"/>
      <c r="MTI34" s="23"/>
      <c r="MTJ34" s="24"/>
      <c r="MTK34" s="19"/>
      <c r="MTM34" s="19"/>
      <c r="MTN34" s="23"/>
      <c r="MTO34" s="19"/>
      <c r="MTP34" s="23"/>
      <c r="MTQ34" s="24"/>
      <c r="MTR34" s="23"/>
      <c r="MTS34" s="24"/>
      <c r="MTT34" s="19"/>
      <c r="MTV34" s="19"/>
      <c r="MTW34" s="23"/>
      <c r="MTX34" s="19"/>
      <c r="MTY34" s="23"/>
      <c r="MTZ34" s="24"/>
      <c r="MUA34" s="23"/>
      <c r="MUB34" s="24"/>
      <c r="MUC34" s="19"/>
      <c r="MUE34" s="19"/>
      <c r="MUF34" s="23"/>
      <c r="MUG34" s="19"/>
      <c r="MUH34" s="23"/>
      <c r="MUI34" s="24"/>
      <c r="MUJ34" s="23"/>
      <c r="MUK34" s="24"/>
      <c r="MUL34" s="19"/>
      <c r="MUN34" s="19"/>
      <c r="MUO34" s="23"/>
      <c r="MUP34" s="19"/>
      <c r="MUQ34" s="23"/>
      <c r="MUR34" s="24"/>
      <c r="MUS34" s="23"/>
      <c r="MUT34" s="24"/>
      <c r="MUU34" s="19"/>
      <c r="MUW34" s="19"/>
      <c r="MUX34" s="23"/>
      <c r="MUY34" s="19"/>
      <c r="MUZ34" s="23"/>
      <c r="MVA34" s="24"/>
      <c r="MVB34" s="23"/>
      <c r="MVC34" s="24"/>
      <c r="MVD34" s="19"/>
      <c r="MVF34" s="19"/>
      <c r="MVG34" s="23"/>
      <c r="MVH34" s="19"/>
      <c r="MVI34" s="23"/>
      <c r="MVJ34" s="24"/>
      <c r="MVK34" s="23"/>
      <c r="MVL34" s="24"/>
      <c r="MVM34" s="19"/>
      <c r="MVO34" s="19"/>
      <c r="MVP34" s="23"/>
      <c r="MVQ34" s="19"/>
      <c r="MVR34" s="23"/>
      <c r="MVS34" s="24"/>
      <c r="MVT34" s="23"/>
      <c r="MVU34" s="24"/>
      <c r="MVV34" s="19"/>
      <c r="MVX34" s="19"/>
      <c r="MVY34" s="23"/>
      <c r="MVZ34" s="19"/>
      <c r="MWA34" s="23"/>
      <c r="MWB34" s="24"/>
      <c r="MWC34" s="23"/>
      <c r="MWD34" s="24"/>
      <c r="MWE34" s="19"/>
      <c r="MWG34" s="19"/>
      <c r="MWH34" s="23"/>
      <c r="MWI34" s="19"/>
      <c r="MWJ34" s="23"/>
      <c r="MWK34" s="24"/>
      <c r="MWL34" s="23"/>
      <c r="MWM34" s="24"/>
      <c r="MWN34" s="19"/>
      <c r="MWP34" s="19"/>
      <c r="MWQ34" s="23"/>
      <c r="MWR34" s="19"/>
      <c r="MWS34" s="23"/>
      <c r="MWT34" s="24"/>
      <c r="MWU34" s="23"/>
      <c r="MWV34" s="24"/>
      <c r="MWW34" s="19"/>
      <c r="MWY34" s="19"/>
      <c r="MWZ34" s="23"/>
      <c r="MXA34" s="19"/>
      <c r="MXB34" s="23"/>
      <c r="MXC34" s="24"/>
      <c r="MXD34" s="23"/>
      <c r="MXE34" s="24"/>
      <c r="MXF34" s="19"/>
      <c r="MXH34" s="19"/>
      <c r="MXI34" s="23"/>
      <c r="MXJ34" s="19"/>
      <c r="MXK34" s="23"/>
      <c r="MXL34" s="24"/>
      <c r="MXM34" s="23"/>
      <c r="MXN34" s="24"/>
      <c r="MXO34" s="19"/>
      <c r="MXQ34" s="19"/>
      <c r="MXR34" s="23"/>
      <c r="MXS34" s="19"/>
      <c r="MXT34" s="23"/>
      <c r="MXU34" s="24"/>
      <c r="MXV34" s="23"/>
      <c r="MXW34" s="24"/>
      <c r="MXX34" s="19"/>
      <c r="MXZ34" s="19"/>
      <c r="MYA34" s="23"/>
      <c r="MYB34" s="19"/>
      <c r="MYC34" s="23"/>
      <c r="MYD34" s="24"/>
      <c r="MYE34" s="23"/>
      <c r="MYF34" s="24"/>
      <c r="MYG34" s="19"/>
      <c r="MYI34" s="19"/>
      <c r="MYJ34" s="23"/>
      <c r="MYK34" s="19"/>
      <c r="MYL34" s="23"/>
      <c r="MYM34" s="24"/>
      <c r="MYN34" s="23"/>
      <c r="MYO34" s="24"/>
      <c r="MYP34" s="19"/>
      <c r="MYR34" s="19"/>
      <c r="MYS34" s="23"/>
      <c r="MYT34" s="19"/>
      <c r="MYU34" s="23"/>
      <c r="MYV34" s="24"/>
      <c r="MYW34" s="23"/>
      <c r="MYX34" s="24"/>
      <c r="MYY34" s="19"/>
      <c r="MZA34" s="19"/>
      <c r="MZB34" s="23"/>
      <c r="MZC34" s="19"/>
      <c r="MZD34" s="23"/>
      <c r="MZE34" s="24"/>
      <c r="MZF34" s="23"/>
      <c r="MZG34" s="24"/>
      <c r="MZH34" s="19"/>
      <c r="MZJ34" s="19"/>
      <c r="MZK34" s="23"/>
      <c r="MZL34" s="19"/>
      <c r="MZM34" s="23"/>
      <c r="MZN34" s="24"/>
      <c r="MZO34" s="23"/>
      <c r="MZP34" s="24"/>
      <c r="MZQ34" s="19"/>
      <c r="MZS34" s="19"/>
      <c r="MZT34" s="23"/>
      <c r="MZU34" s="19"/>
      <c r="MZV34" s="23"/>
      <c r="MZW34" s="24"/>
      <c r="MZX34" s="23"/>
      <c r="MZY34" s="24"/>
      <c r="MZZ34" s="19"/>
      <c r="NAB34" s="19"/>
      <c r="NAC34" s="23"/>
      <c r="NAD34" s="19"/>
      <c r="NAE34" s="23"/>
      <c r="NAF34" s="24"/>
      <c r="NAG34" s="23"/>
      <c r="NAH34" s="24"/>
      <c r="NAI34" s="19"/>
      <c r="NAK34" s="19"/>
      <c r="NAL34" s="23"/>
      <c r="NAM34" s="19"/>
      <c r="NAN34" s="23"/>
      <c r="NAO34" s="24"/>
      <c r="NAP34" s="23"/>
      <c r="NAQ34" s="24"/>
      <c r="NAR34" s="19"/>
      <c r="NAT34" s="19"/>
      <c r="NAU34" s="23"/>
      <c r="NAV34" s="19"/>
      <c r="NAW34" s="23"/>
      <c r="NAX34" s="24"/>
      <c r="NAY34" s="23"/>
      <c r="NAZ34" s="24"/>
      <c r="NBA34" s="19"/>
      <c r="NBC34" s="19"/>
      <c r="NBD34" s="23"/>
      <c r="NBE34" s="19"/>
      <c r="NBF34" s="23"/>
      <c r="NBG34" s="24"/>
      <c r="NBH34" s="23"/>
      <c r="NBI34" s="24"/>
      <c r="NBJ34" s="19"/>
      <c r="NBL34" s="19"/>
      <c r="NBM34" s="23"/>
      <c r="NBN34" s="19"/>
      <c r="NBO34" s="23"/>
      <c r="NBP34" s="24"/>
      <c r="NBQ34" s="23"/>
      <c r="NBR34" s="24"/>
      <c r="NBS34" s="19"/>
      <c r="NBU34" s="19"/>
      <c r="NBV34" s="23"/>
      <c r="NBW34" s="19"/>
      <c r="NBX34" s="23"/>
      <c r="NBY34" s="24"/>
      <c r="NBZ34" s="23"/>
      <c r="NCA34" s="24"/>
      <c r="NCB34" s="19"/>
      <c r="NCD34" s="19"/>
      <c r="NCE34" s="23"/>
      <c r="NCF34" s="19"/>
      <c r="NCG34" s="23"/>
      <c r="NCH34" s="24"/>
      <c r="NCI34" s="23"/>
      <c r="NCJ34" s="24"/>
      <c r="NCK34" s="19"/>
      <c r="NCM34" s="19"/>
      <c r="NCN34" s="23"/>
      <c r="NCO34" s="19"/>
      <c r="NCP34" s="23"/>
      <c r="NCQ34" s="24"/>
      <c r="NCR34" s="23"/>
      <c r="NCS34" s="24"/>
      <c r="NCT34" s="19"/>
      <c r="NCV34" s="19"/>
      <c r="NCW34" s="23"/>
      <c r="NCX34" s="19"/>
      <c r="NCY34" s="23"/>
      <c r="NCZ34" s="24"/>
      <c r="NDA34" s="23"/>
      <c r="NDB34" s="24"/>
      <c r="NDC34" s="19"/>
      <c r="NDE34" s="19"/>
      <c r="NDF34" s="23"/>
      <c r="NDG34" s="19"/>
      <c r="NDH34" s="23"/>
      <c r="NDI34" s="24"/>
      <c r="NDJ34" s="23"/>
      <c r="NDK34" s="24"/>
      <c r="NDL34" s="19"/>
      <c r="NDN34" s="19"/>
      <c r="NDO34" s="23"/>
      <c r="NDP34" s="19"/>
      <c r="NDQ34" s="23"/>
      <c r="NDR34" s="24"/>
      <c r="NDS34" s="23"/>
      <c r="NDT34" s="24"/>
      <c r="NDU34" s="19"/>
      <c r="NDW34" s="19"/>
      <c r="NDX34" s="23"/>
      <c r="NDY34" s="19"/>
      <c r="NDZ34" s="23"/>
      <c r="NEA34" s="24"/>
      <c r="NEB34" s="23"/>
      <c r="NEC34" s="24"/>
      <c r="NED34" s="19"/>
      <c r="NEF34" s="19"/>
      <c r="NEG34" s="23"/>
      <c r="NEH34" s="19"/>
      <c r="NEI34" s="23"/>
      <c r="NEJ34" s="24"/>
      <c r="NEK34" s="23"/>
      <c r="NEL34" s="24"/>
      <c r="NEM34" s="19"/>
      <c r="NEO34" s="19"/>
      <c r="NEP34" s="23"/>
      <c r="NEQ34" s="19"/>
      <c r="NER34" s="23"/>
      <c r="NES34" s="24"/>
      <c r="NET34" s="23"/>
      <c r="NEU34" s="24"/>
      <c r="NEV34" s="19"/>
      <c r="NEX34" s="19"/>
      <c r="NEY34" s="23"/>
      <c r="NEZ34" s="19"/>
      <c r="NFA34" s="23"/>
      <c r="NFB34" s="24"/>
      <c r="NFC34" s="23"/>
      <c r="NFD34" s="24"/>
      <c r="NFE34" s="19"/>
      <c r="NFG34" s="19"/>
      <c r="NFH34" s="23"/>
      <c r="NFI34" s="19"/>
      <c r="NFJ34" s="23"/>
      <c r="NFK34" s="24"/>
      <c r="NFL34" s="23"/>
      <c r="NFM34" s="24"/>
      <c r="NFN34" s="19"/>
      <c r="NFP34" s="19"/>
      <c r="NFQ34" s="23"/>
      <c r="NFR34" s="19"/>
      <c r="NFS34" s="23"/>
      <c r="NFT34" s="24"/>
      <c r="NFU34" s="23"/>
      <c r="NFV34" s="24"/>
      <c r="NFW34" s="19"/>
      <c r="NFY34" s="19"/>
      <c r="NFZ34" s="23"/>
      <c r="NGA34" s="19"/>
      <c r="NGB34" s="23"/>
      <c r="NGC34" s="24"/>
      <c r="NGD34" s="23"/>
      <c r="NGE34" s="24"/>
      <c r="NGF34" s="19"/>
      <c r="NGH34" s="19"/>
      <c r="NGI34" s="23"/>
      <c r="NGJ34" s="19"/>
      <c r="NGK34" s="23"/>
      <c r="NGL34" s="24"/>
      <c r="NGM34" s="23"/>
      <c r="NGN34" s="24"/>
      <c r="NGO34" s="19"/>
      <c r="NGQ34" s="19"/>
      <c r="NGR34" s="23"/>
      <c r="NGS34" s="19"/>
      <c r="NGT34" s="23"/>
      <c r="NGU34" s="24"/>
      <c r="NGV34" s="23"/>
      <c r="NGW34" s="24"/>
      <c r="NGX34" s="19"/>
      <c r="NGZ34" s="19"/>
      <c r="NHA34" s="23"/>
      <c r="NHB34" s="19"/>
      <c r="NHC34" s="23"/>
      <c r="NHD34" s="24"/>
      <c r="NHE34" s="23"/>
      <c r="NHF34" s="24"/>
      <c r="NHG34" s="19"/>
      <c r="NHI34" s="19"/>
      <c r="NHJ34" s="23"/>
      <c r="NHK34" s="19"/>
      <c r="NHL34" s="23"/>
      <c r="NHM34" s="24"/>
      <c r="NHN34" s="23"/>
      <c r="NHO34" s="24"/>
      <c r="NHP34" s="19"/>
      <c r="NHR34" s="19"/>
      <c r="NHS34" s="23"/>
      <c r="NHT34" s="19"/>
      <c r="NHU34" s="23"/>
      <c r="NHV34" s="24"/>
      <c r="NHW34" s="23"/>
      <c r="NHX34" s="24"/>
      <c r="NHY34" s="19"/>
      <c r="NIA34" s="19"/>
      <c r="NIB34" s="23"/>
      <c r="NIC34" s="19"/>
      <c r="NID34" s="23"/>
      <c r="NIE34" s="24"/>
      <c r="NIF34" s="23"/>
      <c r="NIG34" s="24"/>
      <c r="NIH34" s="19"/>
      <c r="NIJ34" s="19"/>
      <c r="NIK34" s="23"/>
      <c r="NIL34" s="19"/>
      <c r="NIM34" s="23"/>
      <c r="NIN34" s="24"/>
      <c r="NIO34" s="23"/>
      <c r="NIP34" s="24"/>
      <c r="NIQ34" s="19"/>
      <c r="NIS34" s="19"/>
      <c r="NIT34" s="23"/>
      <c r="NIU34" s="19"/>
      <c r="NIV34" s="23"/>
      <c r="NIW34" s="24"/>
      <c r="NIX34" s="23"/>
      <c r="NIY34" s="24"/>
      <c r="NIZ34" s="19"/>
      <c r="NJB34" s="19"/>
      <c r="NJC34" s="23"/>
      <c r="NJD34" s="19"/>
      <c r="NJE34" s="23"/>
      <c r="NJF34" s="24"/>
      <c r="NJG34" s="23"/>
      <c r="NJH34" s="24"/>
      <c r="NJI34" s="19"/>
      <c r="NJK34" s="19"/>
      <c r="NJL34" s="23"/>
      <c r="NJM34" s="19"/>
      <c r="NJN34" s="23"/>
      <c r="NJO34" s="24"/>
      <c r="NJP34" s="23"/>
      <c r="NJQ34" s="24"/>
      <c r="NJR34" s="19"/>
      <c r="NJT34" s="19"/>
      <c r="NJU34" s="23"/>
      <c r="NJV34" s="19"/>
      <c r="NJW34" s="23"/>
      <c r="NJX34" s="24"/>
      <c r="NJY34" s="23"/>
      <c r="NJZ34" s="24"/>
      <c r="NKA34" s="19"/>
      <c r="NKC34" s="19"/>
      <c r="NKD34" s="23"/>
      <c r="NKE34" s="19"/>
      <c r="NKF34" s="23"/>
      <c r="NKG34" s="24"/>
      <c r="NKH34" s="23"/>
      <c r="NKI34" s="24"/>
      <c r="NKJ34" s="19"/>
      <c r="NKL34" s="19"/>
      <c r="NKM34" s="23"/>
      <c r="NKN34" s="19"/>
      <c r="NKO34" s="23"/>
      <c r="NKP34" s="24"/>
      <c r="NKQ34" s="23"/>
      <c r="NKR34" s="24"/>
      <c r="NKS34" s="19"/>
      <c r="NKU34" s="19"/>
      <c r="NKV34" s="23"/>
      <c r="NKW34" s="19"/>
      <c r="NKX34" s="23"/>
      <c r="NKY34" s="24"/>
      <c r="NKZ34" s="23"/>
      <c r="NLA34" s="24"/>
      <c r="NLB34" s="19"/>
      <c r="NLD34" s="19"/>
      <c r="NLE34" s="23"/>
      <c r="NLF34" s="19"/>
      <c r="NLG34" s="23"/>
      <c r="NLH34" s="24"/>
      <c r="NLI34" s="23"/>
      <c r="NLJ34" s="24"/>
      <c r="NLK34" s="19"/>
      <c r="NLM34" s="19"/>
      <c r="NLN34" s="23"/>
      <c r="NLO34" s="19"/>
      <c r="NLP34" s="23"/>
      <c r="NLQ34" s="24"/>
      <c r="NLR34" s="23"/>
      <c r="NLS34" s="24"/>
      <c r="NLT34" s="19"/>
      <c r="NLV34" s="19"/>
      <c r="NLW34" s="23"/>
      <c r="NLX34" s="19"/>
      <c r="NLY34" s="23"/>
      <c r="NLZ34" s="24"/>
      <c r="NMA34" s="23"/>
      <c r="NMB34" s="24"/>
      <c r="NMC34" s="19"/>
      <c r="NME34" s="19"/>
      <c r="NMF34" s="23"/>
      <c r="NMG34" s="19"/>
      <c r="NMH34" s="23"/>
      <c r="NMI34" s="24"/>
      <c r="NMJ34" s="23"/>
      <c r="NMK34" s="24"/>
      <c r="NML34" s="19"/>
      <c r="NMN34" s="19"/>
      <c r="NMO34" s="23"/>
      <c r="NMP34" s="19"/>
      <c r="NMQ34" s="23"/>
      <c r="NMR34" s="24"/>
      <c r="NMS34" s="23"/>
      <c r="NMT34" s="24"/>
      <c r="NMU34" s="19"/>
      <c r="NMW34" s="19"/>
      <c r="NMX34" s="23"/>
      <c r="NMY34" s="19"/>
      <c r="NMZ34" s="23"/>
      <c r="NNA34" s="24"/>
      <c r="NNB34" s="23"/>
      <c r="NNC34" s="24"/>
      <c r="NND34" s="19"/>
      <c r="NNF34" s="19"/>
      <c r="NNG34" s="23"/>
      <c r="NNH34" s="19"/>
      <c r="NNI34" s="23"/>
      <c r="NNJ34" s="24"/>
      <c r="NNK34" s="23"/>
      <c r="NNL34" s="24"/>
      <c r="NNM34" s="19"/>
      <c r="NNO34" s="19"/>
      <c r="NNP34" s="23"/>
      <c r="NNQ34" s="19"/>
      <c r="NNR34" s="23"/>
      <c r="NNS34" s="24"/>
      <c r="NNT34" s="23"/>
      <c r="NNU34" s="24"/>
      <c r="NNV34" s="19"/>
      <c r="NNX34" s="19"/>
      <c r="NNY34" s="23"/>
      <c r="NNZ34" s="19"/>
      <c r="NOA34" s="23"/>
      <c r="NOB34" s="24"/>
      <c r="NOC34" s="23"/>
      <c r="NOD34" s="24"/>
      <c r="NOE34" s="19"/>
      <c r="NOG34" s="19"/>
      <c r="NOH34" s="23"/>
      <c r="NOI34" s="19"/>
      <c r="NOJ34" s="23"/>
      <c r="NOK34" s="24"/>
      <c r="NOL34" s="23"/>
      <c r="NOM34" s="24"/>
      <c r="NON34" s="19"/>
      <c r="NOP34" s="19"/>
      <c r="NOQ34" s="23"/>
      <c r="NOR34" s="19"/>
      <c r="NOS34" s="23"/>
      <c r="NOT34" s="24"/>
      <c r="NOU34" s="23"/>
      <c r="NOV34" s="24"/>
      <c r="NOW34" s="19"/>
      <c r="NOY34" s="19"/>
      <c r="NOZ34" s="23"/>
      <c r="NPA34" s="19"/>
      <c r="NPB34" s="23"/>
      <c r="NPC34" s="24"/>
      <c r="NPD34" s="23"/>
      <c r="NPE34" s="24"/>
      <c r="NPF34" s="19"/>
      <c r="NPH34" s="19"/>
      <c r="NPI34" s="23"/>
      <c r="NPJ34" s="19"/>
      <c r="NPK34" s="23"/>
      <c r="NPL34" s="24"/>
      <c r="NPM34" s="23"/>
      <c r="NPN34" s="24"/>
      <c r="NPO34" s="19"/>
      <c r="NPQ34" s="19"/>
      <c r="NPR34" s="23"/>
      <c r="NPS34" s="19"/>
      <c r="NPT34" s="23"/>
      <c r="NPU34" s="24"/>
      <c r="NPV34" s="23"/>
      <c r="NPW34" s="24"/>
      <c r="NPX34" s="19"/>
      <c r="NPZ34" s="19"/>
      <c r="NQA34" s="23"/>
      <c r="NQB34" s="19"/>
      <c r="NQC34" s="23"/>
      <c r="NQD34" s="24"/>
      <c r="NQE34" s="23"/>
      <c r="NQF34" s="24"/>
      <c r="NQG34" s="19"/>
      <c r="NQI34" s="19"/>
      <c r="NQJ34" s="23"/>
      <c r="NQK34" s="19"/>
      <c r="NQL34" s="23"/>
      <c r="NQM34" s="24"/>
      <c r="NQN34" s="23"/>
      <c r="NQO34" s="24"/>
      <c r="NQP34" s="19"/>
      <c r="NQR34" s="19"/>
      <c r="NQS34" s="23"/>
      <c r="NQT34" s="19"/>
      <c r="NQU34" s="23"/>
      <c r="NQV34" s="24"/>
      <c r="NQW34" s="23"/>
      <c r="NQX34" s="24"/>
      <c r="NQY34" s="19"/>
      <c r="NRA34" s="19"/>
      <c r="NRB34" s="23"/>
      <c r="NRC34" s="19"/>
      <c r="NRD34" s="23"/>
      <c r="NRE34" s="24"/>
      <c r="NRF34" s="23"/>
      <c r="NRG34" s="24"/>
      <c r="NRH34" s="19"/>
      <c r="NRJ34" s="19"/>
      <c r="NRK34" s="23"/>
      <c r="NRL34" s="19"/>
      <c r="NRM34" s="23"/>
      <c r="NRN34" s="24"/>
      <c r="NRO34" s="23"/>
      <c r="NRP34" s="24"/>
      <c r="NRQ34" s="19"/>
      <c r="NRS34" s="19"/>
      <c r="NRT34" s="23"/>
      <c r="NRU34" s="19"/>
      <c r="NRV34" s="23"/>
      <c r="NRW34" s="24"/>
      <c r="NRX34" s="23"/>
      <c r="NRY34" s="24"/>
      <c r="NRZ34" s="19"/>
      <c r="NSB34" s="19"/>
      <c r="NSC34" s="23"/>
      <c r="NSD34" s="19"/>
      <c r="NSE34" s="23"/>
      <c r="NSF34" s="24"/>
      <c r="NSG34" s="23"/>
      <c r="NSH34" s="24"/>
      <c r="NSI34" s="19"/>
      <c r="NSK34" s="19"/>
      <c r="NSL34" s="23"/>
      <c r="NSM34" s="19"/>
      <c r="NSN34" s="23"/>
      <c r="NSO34" s="24"/>
      <c r="NSP34" s="23"/>
      <c r="NSQ34" s="24"/>
      <c r="NSR34" s="19"/>
      <c r="NST34" s="19"/>
      <c r="NSU34" s="23"/>
      <c r="NSV34" s="19"/>
      <c r="NSW34" s="23"/>
      <c r="NSX34" s="24"/>
      <c r="NSY34" s="23"/>
      <c r="NSZ34" s="24"/>
      <c r="NTA34" s="19"/>
      <c r="NTC34" s="19"/>
      <c r="NTD34" s="23"/>
      <c r="NTE34" s="19"/>
      <c r="NTF34" s="23"/>
      <c r="NTG34" s="24"/>
      <c r="NTH34" s="23"/>
      <c r="NTI34" s="24"/>
      <c r="NTJ34" s="19"/>
      <c r="NTL34" s="19"/>
      <c r="NTM34" s="23"/>
      <c r="NTN34" s="19"/>
      <c r="NTO34" s="23"/>
      <c r="NTP34" s="24"/>
      <c r="NTQ34" s="23"/>
      <c r="NTR34" s="24"/>
      <c r="NTS34" s="19"/>
      <c r="NTU34" s="19"/>
      <c r="NTV34" s="23"/>
      <c r="NTW34" s="19"/>
      <c r="NTX34" s="23"/>
      <c r="NTY34" s="24"/>
      <c r="NTZ34" s="23"/>
      <c r="NUA34" s="24"/>
      <c r="NUB34" s="19"/>
      <c r="NUD34" s="19"/>
      <c r="NUE34" s="23"/>
      <c r="NUF34" s="19"/>
      <c r="NUG34" s="23"/>
      <c r="NUH34" s="24"/>
      <c r="NUI34" s="23"/>
      <c r="NUJ34" s="24"/>
      <c r="NUK34" s="19"/>
      <c r="NUM34" s="19"/>
      <c r="NUN34" s="23"/>
      <c r="NUO34" s="19"/>
      <c r="NUP34" s="23"/>
      <c r="NUQ34" s="24"/>
      <c r="NUR34" s="23"/>
      <c r="NUS34" s="24"/>
      <c r="NUT34" s="19"/>
      <c r="NUV34" s="19"/>
      <c r="NUW34" s="23"/>
      <c r="NUX34" s="19"/>
      <c r="NUY34" s="23"/>
      <c r="NUZ34" s="24"/>
      <c r="NVA34" s="23"/>
      <c r="NVB34" s="24"/>
      <c r="NVC34" s="19"/>
      <c r="NVE34" s="19"/>
      <c r="NVF34" s="23"/>
      <c r="NVG34" s="19"/>
      <c r="NVH34" s="23"/>
      <c r="NVI34" s="24"/>
      <c r="NVJ34" s="23"/>
      <c r="NVK34" s="24"/>
      <c r="NVL34" s="19"/>
      <c r="NVN34" s="19"/>
      <c r="NVO34" s="23"/>
      <c r="NVP34" s="19"/>
      <c r="NVQ34" s="23"/>
      <c r="NVR34" s="24"/>
      <c r="NVS34" s="23"/>
      <c r="NVT34" s="24"/>
      <c r="NVU34" s="19"/>
      <c r="NVW34" s="19"/>
      <c r="NVX34" s="23"/>
      <c r="NVY34" s="19"/>
      <c r="NVZ34" s="23"/>
      <c r="NWA34" s="24"/>
      <c r="NWB34" s="23"/>
      <c r="NWC34" s="24"/>
      <c r="NWD34" s="19"/>
      <c r="NWF34" s="19"/>
      <c r="NWG34" s="23"/>
      <c r="NWH34" s="19"/>
      <c r="NWI34" s="23"/>
      <c r="NWJ34" s="24"/>
      <c r="NWK34" s="23"/>
      <c r="NWL34" s="24"/>
      <c r="NWM34" s="19"/>
      <c r="NWO34" s="19"/>
      <c r="NWP34" s="23"/>
      <c r="NWQ34" s="19"/>
      <c r="NWR34" s="23"/>
      <c r="NWS34" s="24"/>
      <c r="NWT34" s="23"/>
      <c r="NWU34" s="24"/>
      <c r="NWV34" s="19"/>
      <c r="NWX34" s="19"/>
      <c r="NWY34" s="23"/>
      <c r="NWZ34" s="19"/>
      <c r="NXA34" s="23"/>
      <c r="NXB34" s="24"/>
      <c r="NXC34" s="23"/>
      <c r="NXD34" s="24"/>
      <c r="NXE34" s="19"/>
      <c r="NXG34" s="19"/>
      <c r="NXH34" s="23"/>
      <c r="NXI34" s="19"/>
      <c r="NXJ34" s="23"/>
      <c r="NXK34" s="24"/>
      <c r="NXL34" s="23"/>
      <c r="NXM34" s="24"/>
      <c r="NXN34" s="19"/>
      <c r="NXP34" s="19"/>
      <c r="NXQ34" s="23"/>
      <c r="NXR34" s="19"/>
      <c r="NXS34" s="23"/>
      <c r="NXT34" s="24"/>
      <c r="NXU34" s="23"/>
      <c r="NXV34" s="24"/>
      <c r="NXW34" s="19"/>
      <c r="NXY34" s="19"/>
      <c r="NXZ34" s="23"/>
      <c r="NYA34" s="19"/>
      <c r="NYB34" s="23"/>
      <c r="NYC34" s="24"/>
      <c r="NYD34" s="23"/>
      <c r="NYE34" s="24"/>
      <c r="NYF34" s="19"/>
      <c r="NYH34" s="19"/>
      <c r="NYI34" s="23"/>
      <c r="NYJ34" s="19"/>
      <c r="NYK34" s="23"/>
      <c r="NYL34" s="24"/>
      <c r="NYM34" s="23"/>
      <c r="NYN34" s="24"/>
      <c r="NYO34" s="19"/>
      <c r="NYQ34" s="19"/>
      <c r="NYR34" s="23"/>
      <c r="NYS34" s="19"/>
      <c r="NYT34" s="23"/>
      <c r="NYU34" s="24"/>
      <c r="NYV34" s="23"/>
      <c r="NYW34" s="24"/>
      <c r="NYX34" s="19"/>
      <c r="NYZ34" s="19"/>
      <c r="NZA34" s="23"/>
      <c r="NZB34" s="19"/>
      <c r="NZC34" s="23"/>
      <c r="NZD34" s="24"/>
      <c r="NZE34" s="23"/>
      <c r="NZF34" s="24"/>
      <c r="NZG34" s="19"/>
      <c r="NZI34" s="19"/>
      <c r="NZJ34" s="23"/>
      <c r="NZK34" s="19"/>
      <c r="NZL34" s="23"/>
      <c r="NZM34" s="24"/>
      <c r="NZN34" s="23"/>
      <c r="NZO34" s="24"/>
      <c r="NZP34" s="19"/>
      <c r="NZR34" s="19"/>
      <c r="NZS34" s="23"/>
      <c r="NZT34" s="19"/>
      <c r="NZU34" s="23"/>
      <c r="NZV34" s="24"/>
      <c r="NZW34" s="23"/>
      <c r="NZX34" s="24"/>
      <c r="NZY34" s="19"/>
      <c r="OAA34" s="19"/>
      <c r="OAB34" s="23"/>
      <c r="OAC34" s="19"/>
      <c r="OAD34" s="23"/>
      <c r="OAE34" s="24"/>
      <c r="OAF34" s="23"/>
      <c r="OAG34" s="24"/>
      <c r="OAH34" s="19"/>
      <c r="OAJ34" s="19"/>
      <c r="OAK34" s="23"/>
      <c r="OAL34" s="19"/>
      <c r="OAM34" s="23"/>
      <c r="OAN34" s="24"/>
      <c r="OAO34" s="23"/>
      <c r="OAP34" s="24"/>
      <c r="OAQ34" s="19"/>
      <c r="OAS34" s="19"/>
      <c r="OAT34" s="23"/>
      <c r="OAU34" s="19"/>
      <c r="OAV34" s="23"/>
      <c r="OAW34" s="24"/>
      <c r="OAX34" s="23"/>
      <c r="OAY34" s="24"/>
      <c r="OAZ34" s="19"/>
      <c r="OBB34" s="19"/>
      <c r="OBC34" s="23"/>
      <c r="OBD34" s="19"/>
      <c r="OBE34" s="23"/>
      <c r="OBF34" s="24"/>
      <c r="OBG34" s="23"/>
      <c r="OBH34" s="24"/>
      <c r="OBI34" s="19"/>
      <c r="OBK34" s="19"/>
      <c r="OBL34" s="23"/>
      <c r="OBM34" s="19"/>
      <c r="OBN34" s="23"/>
      <c r="OBO34" s="24"/>
      <c r="OBP34" s="23"/>
      <c r="OBQ34" s="24"/>
      <c r="OBR34" s="19"/>
      <c r="OBT34" s="19"/>
      <c r="OBU34" s="23"/>
      <c r="OBV34" s="19"/>
      <c r="OBW34" s="23"/>
      <c r="OBX34" s="24"/>
      <c r="OBY34" s="23"/>
      <c r="OBZ34" s="24"/>
      <c r="OCA34" s="19"/>
      <c r="OCC34" s="19"/>
      <c r="OCD34" s="23"/>
      <c r="OCE34" s="19"/>
      <c r="OCF34" s="23"/>
      <c r="OCG34" s="24"/>
      <c r="OCH34" s="23"/>
      <c r="OCI34" s="24"/>
      <c r="OCJ34" s="19"/>
      <c r="OCL34" s="19"/>
      <c r="OCM34" s="23"/>
      <c r="OCN34" s="19"/>
      <c r="OCO34" s="23"/>
      <c r="OCP34" s="24"/>
      <c r="OCQ34" s="23"/>
      <c r="OCR34" s="24"/>
      <c r="OCS34" s="19"/>
      <c r="OCU34" s="19"/>
      <c r="OCV34" s="23"/>
      <c r="OCW34" s="19"/>
      <c r="OCX34" s="23"/>
      <c r="OCY34" s="24"/>
      <c r="OCZ34" s="23"/>
      <c r="ODA34" s="24"/>
      <c r="ODB34" s="19"/>
      <c r="ODD34" s="19"/>
      <c r="ODE34" s="23"/>
      <c r="ODF34" s="19"/>
      <c r="ODG34" s="23"/>
      <c r="ODH34" s="24"/>
      <c r="ODI34" s="23"/>
      <c r="ODJ34" s="24"/>
      <c r="ODK34" s="19"/>
      <c r="ODM34" s="19"/>
      <c r="ODN34" s="23"/>
      <c r="ODO34" s="19"/>
      <c r="ODP34" s="23"/>
      <c r="ODQ34" s="24"/>
      <c r="ODR34" s="23"/>
      <c r="ODS34" s="24"/>
      <c r="ODT34" s="19"/>
      <c r="ODV34" s="19"/>
      <c r="ODW34" s="23"/>
      <c r="ODX34" s="19"/>
      <c r="ODY34" s="23"/>
      <c r="ODZ34" s="24"/>
      <c r="OEA34" s="23"/>
      <c r="OEB34" s="24"/>
      <c r="OEC34" s="19"/>
      <c r="OEE34" s="19"/>
      <c r="OEF34" s="23"/>
      <c r="OEG34" s="19"/>
      <c r="OEH34" s="23"/>
      <c r="OEI34" s="24"/>
      <c r="OEJ34" s="23"/>
      <c r="OEK34" s="24"/>
      <c r="OEL34" s="19"/>
      <c r="OEN34" s="19"/>
      <c r="OEO34" s="23"/>
      <c r="OEP34" s="19"/>
      <c r="OEQ34" s="23"/>
      <c r="OER34" s="24"/>
      <c r="OES34" s="23"/>
      <c r="OET34" s="24"/>
      <c r="OEU34" s="19"/>
      <c r="OEW34" s="19"/>
      <c r="OEX34" s="23"/>
      <c r="OEY34" s="19"/>
      <c r="OEZ34" s="23"/>
      <c r="OFA34" s="24"/>
      <c r="OFB34" s="23"/>
      <c r="OFC34" s="24"/>
      <c r="OFD34" s="19"/>
      <c r="OFF34" s="19"/>
      <c r="OFG34" s="23"/>
      <c r="OFH34" s="19"/>
      <c r="OFI34" s="23"/>
      <c r="OFJ34" s="24"/>
      <c r="OFK34" s="23"/>
      <c r="OFL34" s="24"/>
      <c r="OFM34" s="19"/>
      <c r="OFO34" s="19"/>
      <c r="OFP34" s="23"/>
      <c r="OFQ34" s="19"/>
      <c r="OFR34" s="23"/>
      <c r="OFS34" s="24"/>
      <c r="OFT34" s="23"/>
      <c r="OFU34" s="24"/>
      <c r="OFV34" s="19"/>
      <c r="OFX34" s="19"/>
      <c r="OFY34" s="23"/>
      <c r="OFZ34" s="19"/>
      <c r="OGA34" s="23"/>
      <c r="OGB34" s="24"/>
      <c r="OGC34" s="23"/>
      <c r="OGD34" s="24"/>
      <c r="OGE34" s="19"/>
      <c r="OGG34" s="19"/>
      <c r="OGH34" s="23"/>
      <c r="OGI34" s="19"/>
      <c r="OGJ34" s="23"/>
      <c r="OGK34" s="24"/>
      <c r="OGL34" s="23"/>
      <c r="OGM34" s="24"/>
      <c r="OGN34" s="19"/>
      <c r="OGP34" s="19"/>
      <c r="OGQ34" s="23"/>
      <c r="OGR34" s="19"/>
      <c r="OGS34" s="23"/>
      <c r="OGT34" s="24"/>
      <c r="OGU34" s="23"/>
      <c r="OGV34" s="24"/>
      <c r="OGW34" s="19"/>
      <c r="OGY34" s="19"/>
      <c r="OGZ34" s="23"/>
      <c r="OHA34" s="19"/>
      <c r="OHB34" s="23"/>
      <c r="OHC34" s="24"/>
      <c r="OHD34" s="23"/>
      <c r="OHE34" s="24"/>
      <c r="OHF34" s="19"/>
      <c r="OHH34" s="19"/>
      <c r="OHI34" s="23"/>
      <c r="OHJ34" s="19"/>
      <c r="OHK34" s="23"/>
      <c r="OHL34" s="24"/>
      <c r="OHM34" s="23"/>
      <c r="OHN34" s="24"/>
      <c r="OHO34" s="19"/>
      <c r="OHQ34" s="19"/>
      <c r="OHR34" s="23"/>
      <c r="OHS34" s="19"/>
      <c r="OHT34" s="23"/>
      <c r="OHU34" s="24"/>
      <c r="OHV34" s="23"/>
      <c r="OHW34" s="24"/>
      <c r="OHX34" s="19"/>
      <c r="OHZ34" s="19"/>
      <c r="OIA34" s="23"/>
      <c r="OIB34" s="19"/>
      <c r="OIC34" s="23"/>
      <c r="OID34" s="24"/>
      <c r="OIE34" s="23"/>
      <c r="OIF34" s="24"/>
      <c r="OIG34" s="19"/>
      <c r="OII34" s="19"/>
      <c r="OIJ34" s="23"/>
      <c r="OIK34" s="19"/>
      <c r="OIL34" s="23"/>
      <c r="OIM34" s="24"/>
      <c r="OIN34" s="23"/>
      <c r="OIO34" s="24"/>
      <c r="OIP34" s="19"/>
      <c r="OIR34" s="19"/>
      <c r="OIS34" s="23"/>
      <c r="OIT34" s="19"/>
      <c r="OIU34" s="23"/>
      <c r="OIV34" s="24"/>
      <c r="OIW34" s="23"/>
      <c r="OIX34" s="24"/>
      <c r="OIY34" s="19"/>
      <c r="OJA34" s="19"/>
      <c r="OJB34" s="23"/>
      <c r="OJC34" s="19"/>
      <c r="OJD34" s="23"/>
      <c r="OJE34" s="24"/>
      <c r="OJF34" s="23"/>
      <c r="OJG34" s="24"/>
      <c r="OJH34" s="19"/>
      <c r="OJJ34" s="19"/>
      <c r="OJK34" s="23"/>
      <c r="OJL34" s="19"/>
      <c r="OJM34" s="23"/>
      <c r="OJN34" s="24"/>
      <c r="OJO34" s="23"/>
      <c r="OJP34" s="24"/>
      <c r="OJQ34" s="19"/>
      <c r="OJS34" s="19"/>
      <c r="OJT34" s="23"/>
      <c r="OJU34" s="19"/>
      <c r="OJV34" s="23"/>
      <c r="OJW34" s="24"/>
      <c r="OJX34" s="23"/>
      <c r="OJY34" s="24"/>
      <c r="OJZ34" s="19"/>
      <c r="OKB34" s="19"/>
      <c r="OKC34" s="23"/>
      <c r="OKD34" s="19"/>
      <c r="OKE34" s="23"/>
      <c r="OKF34" s="24"/>
      <c r="OKG34" s="23"/>
      <c r="OKH34" s="24"/>
      <c r="OKI34" s="19"/>
      <c r="OKK34" s="19"/>
      <c r="OKL34" s="23"/>
      <c r="OKM34" s="19"/>
      <c r="OKN34" s="23"/>
      <c r="OKO34" s="24"/>
      <c r="OKP34" s="23"/>
      <c r="OKQ34" s="24"/>
      <c r="OKR34" s="19"/>
      <c r="OKT34" s="19"/>
      <c r="OKU34" s="23"/>
      <c r="OKV34" s="19"/>
      <c r="OKW34" s="23"/>
      <c r="OKX34" s="24"/>
      <c r="OKY34" s="23"/>
      <c r="OKZ34" s="24"/>
      <c r="OLA34" s="19"/>
      <c r="OLC34" s="19"/>
      <c r="OLD34" s="23"/>
      <c r="OLE34" s="19"/>
      <c r="OLF34" s="23"/>
      <c r="OLG34" s="24"/>
      <c r="OLH34" s="23"/>
      <c r="OLI34" s="24"/>
      <c r="OLJ34" s="19"/>
      <c r="OLL34" s="19"/>
      <c r="OLM34" s="23"/>
      <c r="OLN34" s="19"/>
      <c r="OLO34" s="23"/>
      <c r="OLP34" s="24"/>
      <c r="OLQ34" s="23"/>
      <c r="OLR34" s="24"/>
      <c r="OLS34" s="19"/>
      <c r="OLU34" s="19"/>
      <c r="OLV34" s="23"/>
      <c r="OLW34" s="19"/>
      <c r="OLX34" s="23"/>
      <c r="OLY34" s="24"/>
      <c r="OLZ34" s="23"/>
      <c r="OMA34" s="24"/>
      <c r="OMB34" s="19"/>
      <c r="OMD34" s="19"/>
      <c r="OME34" s="23"/>
      <c r="OMF34" s="19"/>
      <c r="OMG34" s="23"/>
      <c r="OMH34" s="24"/>
      <c r="OMI34" s="23"/>
      <c r="OMJ34" s="24"/>
      <c r="OMK34" s="19"/>
      <c r="OMM34" s="19"/>
      <c r="OMN34" s="23"/>
      <c r="OMO34" s="19"/>
      <c r="OMP34" s="23"/>
      <c r="OMQ34" s="24"/>
      <c r="OMR34" s="23"/>
      <c r="OMS34" s="24"/>
      <c r="OMT34" s="19"/>
      <c r="OMV34" s="19"/>
      <c r="OMW34" s="23"/>
      <c r="OMX34" s="19"/>
      <c r="OMY34" s="23"/>
      <c r="OMZ34" s="24"/>
      <c r="ONA34" s="23"/>
      <c r="ONB34" s="24"/>
      <c r="ONC34" s="19"/>
      <c r="ONE34" s="19"/>
      <c r="ONF34" s="23"/>
      <c r="ONG34" s="19"/>
      <c r="ONH34" s="23"/>
      <c r="ONI34" s="24"/>
      <c r="ONJ34" s="23"/>
      <c r="ONK34" s="24"/>
      <c r="ONL34" s="19"/>
      <c r="ONN34" s="19"/>
      <c r="ONO34" s="23"/>
      <c r="ONP34" s="19"/>
      <c r="ONQ34" s="23"/>
      <c r="ONR34" s="24"/>
      <c r="ONS34" s="23"/>
      <c r="ONT34" s="24"/>
      <c r="ONU34" s="19"/>
      <c r="ONW34" s="19"/>
      <c r="ONX34" s="23"/>
      <c r="ONY34" s="19"/>
      <c r="ONZ34" s="23"/>
      <c r="OOA34" s="24"/>
      <c r="OOB34" s="23"/>
      <c r="OOC34" s="24"/>
      <c r="OOD34" s="19"/>
      <c r="OOF34" s="19"/>
      <c r="OOG34" s="23"/>
      <c r="OOH34" s="19"/>
      <c r="OOI34" s="23"/>
      <c r="OOJ34" s="24"/>
      <c r="OOK34" s="23"/>
      <c r="OOL34" s="24"/>
      <c r="OOM34" s="19"/>
      <c r="OOO34" s="19"/>
      <c r="OOP34" s="23"/>
      <c r="OOQ34" s="19"/>
      <c r="OOR34" s="23"/>
      <c r="OOS34" s="24"/>
      <c r="OOT34" s="23"/>
      <c r="OOU34" s="24"/>
      <c r="OOV34" s="19"/>
      <c r="OOX34" s="19"/>
      <c r="OOY34" s="23"/>
      <c r="OOZ34" s="19"/>
      <c r="OPA34" s="23"/>
      <c r="OPB34" s="24"/>
      <c r="OPC34" s="23"/>
      <c r="OPD34" s="24"/>
      <c r="OPE34" s="19"/>
      <c r="OPG34" s="19"/>
      <c r="OPH34" s="23"/>
      <c r="OPI34" s="19"/>
      <c r="OPJ34" s="23"/>
      <c r="OPK34" s="24"/>
      <c r="OPL34" s="23"/>
      <c r="OPM34" s="24"/>
      <c r="OPN34" s="19"/>
      <c r="OPP34" s="19"/>
      <c r="OPQ34" s="23"/>
      <c r="OPR34" s="19"/>
      <c r="OPS34" s="23"/>
      <c r="OPT34" s="24"/>
      <c r="OPU34" s="23"/>
      <c r="OPV34" s="24"/>
      <c r="OPW34" s="19"/>
      <c r="OPY34" s="19"/>
      <c r="OPZ34" s="23"/>
      <c r="OQA34" s="19"/>
      <c r="OQB34" s="23"/>
      <c r="OQC34" s="24"/>
      <c r="OQD34" s="23"/>
      <c r="OQE34" s="24"/>
      <c r="OQF34" s="19"/>
      <c r="OQH34" s="19"/>
      <c r="OQI34" s="23"/>
      <c r="OQJ34" s="19"/>
      <c r="OQK34" s="23"/>
      <c r="OQL34" s="24"/>
      <c r="OQM34" s="23"/>
      <c r="OQN34" s="24"/>
      <c r="OQO34" s="19"/>
      <c r="OQQ34" s="19"/>
      <c r="OQR34" s="23"/>
      <c r="OQS34" s="19"/>
      <c r="OQT34" s="23"/>
      <c r="OQU34" s="24"/>
      <c r="OQV34" s="23"/>
      <c r="OQW34" s="24"/>
      <c r="OQX34" s="19"/>
      <c r="OQZ34" s="19"/>
      <c r="ORA34" s="23"/>
      <c r="ORB34" s="19"/>
      <c r="ORC34" s="23"/>
      <c r="ORD34" s="24"/>
      <c r="ORE34" s="23"/>
      <c r="ORF34" s="24"/>
      <c r="ORG34" s="19"/>
      <c r="ORI34" s="19"/>
      <c r="ORJ34" s="23"/>
      <c r="ORK34" s="19"/>
      <c r="ORL34" s="23"/>
      <c r="ORM34" s="24"/>
      <c r="ORN34" s="23"/>
      <c r="ORO34" s="24"/>
      <c r="ORP34" s="19"/>
      <c r="ORR34" s="19"/>
      <c r="ORS34" s="23"/>
      <c r="ORT34" s="19"/>
      <c r="ORU34" s="23"/>
      <c r="ORV34" s="24"/>
      <c r="ORW34" s="23"/>
      <c r="ORX34" s="24"/>
      <c r="ORY34" s="19"/>
      <c r="OSA34" s="19"/>
      <c r="OSB34" s="23"/>
      <c r="OSC34" s="19"/>
      <c r="OSD34" s="23"/>
      <c r="OSE34" s="24"/>
      <c r="OSF34" s="23"/>
      <c r="OSG34" s="24"/>
      <c r="OSH34" s="19"/>
      <c r="OSJ34" s="19"/>
      <c r="OSK34" s="23"/>
      <c r="OSL34" s="19"/>
      <c r="OSM34" s="23"/>
      <c r="OSN34" s="24"/>
      <c r="OSO34" s="23"/>
      <c r="OSP34" s="24"/>
      <c r="OSQ34" s="19"/>
      <c r="OSS34" s="19"/>
      <c r="OST34" s="23"/>
      <c r="OSU34" s="19"/>
      <c r="OSV34" s="23"/>
      <c r="OSW34" s="24"/>
      <c r="OSX34" s="23"/>
      <c r="OSY34" s="24"/>
      <c r="OSZ34" s="19"/>
      <c r="OTB34" s="19"/>
      <c r="OTC34" s="23"/>
      <c r="OTD34" s="19"/>
      <c r="OTE34" s="23"/>
      <c r="OTF34" s="24"/>
      <c r="OTG34" s="23"/>
      <c r="OTH34" s="24"/>
      <c r="OTI34" s="19"/>
      <c r="OTK34" s="19"/>
      <c r="OTL34" s="23"/>
      <c r="OTM34" s="19"/>
      <c r="OTN34" s="23"/>
      <c r="OTO34" s="24"/>
      <c r="OTP34" s="23"/>
      <c r="OTQ34" s="24"/>
      <c r="OTR34" s="19"/>
      <c r="OTT34" s="19"/>
      <c r="OTU34" s="23"/>
      <c r="OTV34" s="19"/>
      <c r="OTW34" s="23"/>
      <c r="OTX34" s="24"/>
      <c r="OTY34" s="23"/>
      <c r="OTZ34" s="24"/>
      <c r="OUA34" s="19"/>
      <c r="OUC34" s="19"/>
      <c r="OUD34" s="23"/>
      <c r="OUE34" s="19"/>
      <c r="OUF34" s="23"/>
      <c r="OUG34" s="24"/>
      <c r="OUH34" s="23"/>
      <c r="OUI34" s="24"/>
      <c r="OUJ34" s="19"/>
      <c r="OUL34" s="19"/>
      <c r="OUM34" s="23"/>
      <c r="OUN34" s="19"/>
      <c r="OUO34" s="23"/>
      <c r="OUP34" s="24"/>
      <c r="OUQ34" s="23"/>
      <c r="OUR34" s="24"/>
      <c r="OUS34" s="19"/>
      <c r="OUU34" s="19"/>
      <c r="OUV34" s="23"/>
      <c r="OUW34" s="19"/>
      <c r="OUX34" s="23"/>
      <c r="OUY34" s="24"/>
      <c r="OUZ34" s="23"/>
      <c r="OVA34" s="24"/>
      <c r="OVB34" s="19"/>
      <c r="OVD34" s="19"/>
      <c r="OVE34" s="23"/>
      <c r="OVF34" s="19"/>
      <c r="OVG34" s="23"/>
      <c r="OVH34" s="24"/>
      <c r="OVI34" s="23"/>
      <c r="OVJ34" s="24"/>
      <c r="OVK34" s="19"/>
      <c r="OVM34" s="19"/>
      <c r="OVN34" s="23"/>
      <c r="OVO34" s="19"/>
      <c r="OVP34" s="23"/>
      <c r="OVQ34" s="24"/>
      <c r="OVR34" s="23"/>
      <c r="OVS34" s="24"/>
      <c r="OVT34" s="19"/>
      <c r="OVV34" s="19"/>
      <c r="OVW34" s="23"/>
      <c r="OVX34" s="19"/>
      <c r="OVY34" s="23"/>
      <c r="OVZ34" s="24"/>
      <c r="OWA34" s="23"/>
      <c r="OWB34" s="24"/>
      <c r="OWC34" s="19"/>
      <c r="OWE34" s="19"/>
      <c r="OWF34" s="23"/>
      <c r="OWG34" s="19"/>
      <c r="OWH34" s="23"/>
      <c r="OWI34" s="24"/>
      <c r="OWJ34" s="23"/>
      <c r="OWK34" s="24"/>
      <c r="OWL34" s="19"/>
      <c r="OWN34" s="19"/>
      <c r="OWO34" s="23"/>
      <c r="OWP34" s="19"/>
      <c r="OWQ34" s="23"/>
      <c r="OWR34" s="24"/>
      <c r="OWS34" s="23"/>
      <c r="OWT34" s="24"/>
      <c r="OWU34" s="19"/>
      <c r="OWW34" s="19"/>
      <c r="OWX34" s="23"/>
      <c r="OWY34" s="19"/>
      <c r="OWZ34" s="23"/>
      <c r="OXA34" s="24"/>
      <c r="OXB34" s="23"/>
      <c r="OXC34" s="24"/>
      <c r="OXD34" s="19"/>
      <c r="OXF34" s="19"/>
      <c r="OXG34" s="23"/>
      <c r="OXH34" s="19"/>
      <c r="OXI34" s="23"/>
      <c r="OXJ34" s="24"/>
      <c r="OXK34" s="23"/>
      <c r="OXL34" s="24"/>
      <c r="OXM34" s="19"/>
      <c r="OXO34" s="19"/>
      <c r="OXP34" s="23"/>
      <c r="OXQ34" s="19"/>
      <c r="OXR34" s="23"/>
      <c r="OXS34" s="24"/>
      <c r="OXT34" s="23"/>
      <c r="OXU34" s="24"/>
      <c r="OXV34" s="19"/>
      <c r="OXX34" s="19"/>
      <c r="OXY34" s="23"/>
      <c r="OXZ34" s="19"/>
      <c r="OYA34" s="23"/>
      <c r="OYB34" s="24"/>
      <c r="OYC34" s="23"/>
      <c r="OYD34" s="24"/>
      <c r="OYE34" s="19"/>
      <c r="OYG34" s="19"/>
      <c r="OYH34" s="23"/>
      <c r="OYI34" s="19"/>
      <c r="OYJ34" s="23"/>
      <c r="OYK34" s="24"/>
      <c r="OYL34" s="23"/>
      <c r="OYM34" s="24"/>
      <c r="OYN34" s="19"/>
      <c r="OYP34" s="19"/>
      <c r="OYQ34" s="23"/>
      <c r="OYR34" s="19"/>
      <c r="OYS34" s="23"/>
      <c r="OYT34" s="24"/>
      <c r="OYU34" s="23"/>
      <c r="OYV34" s="24"/>
      <c r="OYW34" s="19"/>
      <c r="OYY34" s="19"/>
      <c r="OYZ34" s="23"/>
      <c r="OZA34" s="19"/>
      <c r="OZB34" s="23"/>
      <c r="OZC34" s="24"/>
      <c r="OZD34" s="23"/>
      <c r="OZE34" s="24"/>
      <c r="OZF34" s="19"/>
      <c r="OZH34" s="19"/>
      <c r="OZI34" s="23"/>
      <c r="OZJ34" s="19"/>
      <c r="OZK34" s="23"/>
      <c r="OZL34" s="24"/>
      <c r="OZM34" s="23"/>
      <c r="OZN34" s="24"/>
      <c r="OZO34" s="19"/>
      <c r="OZQ34" s="19"/>
      <c r="OZR34" s="23"/>
      <c r="OZS34" s="19"/>
      <c r="OZT34" s="23"/>
      <c r="OZU34" s="24"/>
      <c r="OZV34" s="23"/>
      <c r="OZW34" s="24"/>
      <c r="OZX34" s="19"/>
      <c r="OZZ34" s="19"/>
      <c r="PAA34" s="23"/>
      <c r="PAB34" s="19"/>
      <c r="PAC34" s="23"/>
      <c r="PAD34" s="24"/>
      <c r="PAE34" s="23"/>
      <c r="PAF34" s="24"/>
      <c r="PAG34" s="19"/>
      <c r="PAI34" s="19"/>
      <c r="PAJ34" s="23"/>
      <c r="PAK34" s="19"/>
      <c r="PAL34" s="23"/>
      <c r="PAM34" s="24"/>
      <c r="PAN34" s="23"/>
      <c r="PAO34" s="24"/>
      <c r="PAP34" s="19"/>
      <c r="PAR34" s="19"/>
      <c r="PAS34" s="23"/>
      <c r="PAT34" s="19"/>
      <c r="PAU34" s="23"/>
      <c r="PAV34" s="24"/>
      <c r="PAW34" s="23"/>
      <c r="PAX34" s="24"/>
      <c r="PAY34" s="19"/>
      <c r="PBA34" s="19"/>
      <c r="PBB34" s="23"/>
      <c r="PBC34" s="19"/>
      <c r="PBD34" s="23"/>
      <c r="PBE34" s="24"/>
      <c r="PBF34" s="23"/>
      <c r="PBG34" s="24"/>
      <c r="PBH34" s="19"/>
      <c r="PBJ34" s="19"/>
      <c r="PBK34" s="23"/>
      <c r="PBL34" s="19"/>
      <c r="PBM34" s="23"/>
      <c r="PBN34" s="24"/>
      <c r="PBO34" s="23"/>
      <c r="PBP34" s="24"/>
      <c r="PBQ34" s="19"/>
      <c r="PBS34" s="19"/>
      <c r="PBT34" s="23"/>
      <c r="PBU34" s="19"/>
      <c r="PBV34" s="23"/>
      <c r="PBW34" s="24"/>
      <c r="PBX34" s="23"/>
      <c r="PBY34" s="24"/>
      <c r="PBZ34" s="19"/>
      <c r="PCB34" s="19"/>
      <c r="PCC34" s="23"/>
      <c r="PCD34" s="19"/>
      <c r="PCE34" s="23"/>
      <c r="PCF34" s="24"/>
      <c r="PCG34" s="23"/>
      <c r="PCH34" s="24"/>
      <c r="PCI34" s="19"/>
      <c r="PCK34" s="19"/>
      <c r="PCL34" s="23"/>
      <c r="PCM34" s="19"/>
      <c r="PCN34" s="23"/>
      <c r="PCO34" s="24"/>
      <c r="PCP34" s="23"/>
      <c r="PCQ34" s="24"/>
      <c r="PCR34" s="19"/>
      <c r="PCT34" s="19"/>
      <c r="PCU34" s="23"/>
      <c r="PCV34" s="19"/>
      <c r="PCW34" s="23"/>
      <c r="PCX34" s="24"/>
      <c r="PCY34" s="23"/>
      <c r="PCZ34" s="24"/>
      <c r="PDA34" s="19"/>
      <c r="PDC34" s="19"/>
      <c r="PDD34" s="23"/>
      <c r="PDE34" s="19"/>
      <c r="PDF34" s="23"/>
      <c r="PDG34" s="24"/>
      <c r="PDH34" s="23"/>
      <c r="PDI34" s="24"/>
      <c r="PDJ34" s="19"/>
      <c r="PDL34" s="19"/>
      <c r="PDM34" s="23"/>
      <c r="PDN34" s="19"/>
      <c r="PDO34" s="23"/>
      <c r="PDP34" s="24"/>
      <c r="PDQ34" s="23"/>
      <c r="PDR34" s="24"/>
      <c r="PDS34" s="19"/>
      <c r="PDU34" s="19"/>
      <c r="PDV34" s="23"/>
      <c r="PDW34" s="19"/>
      <c r="PDX34" s="23"/>
      <c r="PDY34" s="24"/>
      <c r="PDZ34" s="23"/>
      <c r="PEA34" s="24"/>
      <c r="PEB34" s="19"/>
      <c r="PED34" s="19"/>
      <c r="PEE34" s="23"/>
      <c r="PEF34" s="19"/>
      <c r="PEG34" s="23"/>
      <c r="PEH34" s="24"/>
      <c r="PEI34" s="23"/>
      <c r="PEJ34" s="24"/>
      <c r="PEK34" s="19"/>
      <c r="PEM34" s="19"/>
      <c r="PEN34" s="23"/>
      <c r="PEO34" s="19"/>
      <c r="PEP34" s="23"/>
      <c r="PEQ34" s="24"/>
      <c r="PER34" s="23"/>
      <c r="PES34" s="24"/>
      <c r="PET34" s="19"/>
      <c r="PEV34" s="19"/>
      <c r="PEW34" s="23"/>
      <c r="PEX34" s="19"/>
      <c r="PEY34" s="23"/>
      <c r="PEZ34" s="24"/>
      <c r="PFA34" s="23"/>
      <c r="PFB34" s="24"/>
      <c r="PFC34" s="19"/>
      <c r="PFE34" s="19"/>
      <c r="PFF34" s="23"/>
      <c r="PFG34" s="19"/>
      <c r="PFH34" s="23"/>
      <c r="PFI34" s="24"/>
      <c r="PFJ34" s="23"/>
      <c r="PFK34" s="24"/>
      <c r="PFL34" s="19"/>
      <c r="PFN34" s="19"/>
      <c r="PFO34" s="23"/>
      <c r="PFP34" s="19"/>
      <c r="PFQ34" s="23"/>
      <c r="PFR34" s="24"/>
      <c r="PFS34" s="23"/>
      <c r="PFT34" s="24"/>
      <c r="PFU34" s="19"/>
      <c r="PFW34" s="19"/>
      <c r="PFX34" s="23"/>
      <c r="PFY34" s="19"/>
      <c r="PFZ34" s="23"/>
      <c r="PGA34" s="24"/>
      <c r="PGB34" s="23"/>
      <c r="PGC34" s="24"/>
      <c r="PGD34" s="19"/>
      <c r="PGF34" s="19"/>
      <c r="PGG34" s="23"/>
      <c r="PGH34" s="19"/>
      <c r="PGI34" s="23"/>
      <c r="PGJ34" s="24"/>
      <c r="PGK34" s="23"/>
      <c r="PGL34" s="24"/>
      <c r="PGM34" s="19"/>
      <c r="PGO34" s="19"/>
      <c r="PGP34" s="23"/>
      <c r="PGQ34" s="19"/>
      <c r="PGR34" s="23"/>
      <c r="PGS34" s="24"/>
      <c r="PGT34" s="23"/>
      <c r="PGU34" s="24"/>
      <c r="PGV34" s="19"/>
      <c r="PGX34" s="19"/>
      <c r="PGY34" s="23"/>
      <c r="PGZ34" s="19"/>
      <c r="PHA34" s="23"/>
      <c r="PHB34" s="24"/>
      <c r="PHC34" s="23"/>
      <c r="PHD34" s="24"/>
      <c r="PHE34" s="19"/>
      <c r="PHG34" s="19"/>
      <c r="PHH34" s="23"/>
      <c r="PHI34" s="19"/>
      <c r="PHJ34" s="23"/>
      <c r="PHK34" s="24"/>
      <c r="PHL34" s="23"/>
      <c r="PHM34" s="24"/>
      <c r="PHN34" s="19"/>
      <c r="PHP34" s="19"/>
      <c r="PHQ34" s="23"/>
      <c r="PHR34" s="19"/>
      <c r="PHS34" s="23"/>
      <c r="PHT34" s="24"/>
      <c r="PHU34" s="23"/>
      <c r="PHV34" s="24"/>
      <c r="PHW34" s="19"/>
      <c r="PHY34" s="19"/>
      <c r="PHZ34" s="23"/>
      <c r="PIA34" s="19"/>
      <c r="PIB34" s="23"/>
      <c r="PIC34" s="24"/>
      <c r="PID34" s="23"/>
      <c r="PIE34" s="24"/>
      <c r="PIF34" s="19"/>
      <c r="PIH34" s="19"/>
      <c r="PII34" s="23"/>
      <c r="PIJ34" s="19"/>
      <c r="PIK34" s="23"/>
      <c r="PIL34" s="24"/>
      <c r="PIM34" s="23"/>
      <c r="PIN34" s="24"/>
      <c r="PIO34" s="19"/>
      <c r="PIQ34" s="19"/>
      <c r="PIR34" s="23"/>
      <c r="PIS34" s="19"/>
      <c r="PIT34" s="23"/>
      <c r="PIU34" s="24"/>
      <c r="PIV34" s="23"/>
      <c r="PIW34" s="24"/>
      <c r="PIX34" s="19"/>
      <c r="PIZ34" s="19"/>
      <c r="PJA34" s="23"/>
      <c r="PJB34" s="19"/>
      <c r="PJC34" s="23"/>
      <c r="PJD34" s="24"/>
      <c r="PJE34" s="23"/>
      <c r="PJF34" s="24"/>
      <c r="PJG34" s="19"/>
      <c r="PJI34" s="19"/>
      <c r="PJJ34" s="23"/>
      <c r="PJK34" s="19"/>
      <c r="PJL34" s="23"/>
      <c r="PJM34" s="24"/>
      <c r="PJN34" s="23"/>
      <c r="PJO34" s="24"/>
      <c r="PJP34" s="19"/>
      <c r="PJR34" s="19"/>
      <c r="PJS34" s="23"/>
      <c r="PJT34" s="19"/>
      <c r="PJU34" s="23"/>
      <c r="PJV34" s="24"/>
      <c r="PJW34" s="23"/>
      <c r="PJX34" s="24"/>
      <c r="PJY34" s="19"/>
      <c r="PKA34" s="19"/>
      <c r="PKB34" s="23"/>
      <c r="PKC34" s="19"/>
      <c r="PKD34" s="23"/>
      <c r="PKE34" s="24"/>
      <c r="PKF34" s="23"/>
      <c r="PKG34" s="24"/>
      <c r="PKH34" s="19"/>
      <c r="PKJ34" s="19"/>
      <c r="PKK34" s="23"/>
      <c r="PKL34" s="19"/>
      <c r="PKM34" s="23"/>
      <c r="PKN34" s="24"/>
      <c r="PKO34" s="23"/>
      <c r="PKP34" s="24"/>
      <c r="PKQ34" s="19"/>
      <c r="PKS34" s="19"/>
      <c r="PKT34" s="23"/>
      <c r="PKU34" s="19"/>
      <c r="PKV34" s="23"/>
      <c r="PKW34" s="24"/>
      <c r="PKX34" s="23"/>
      <c r="PKY34" s="24"/>
      <c r="PKZ34" s="19"/>
      <c r="PLB34" s="19"/>
      <c r="PLC34" s="23"/>
      <c r="PLD34" s="19"/>
      <c r="PLE34" s="23"/>
      <c r="PLF34" s="24"/>
      <c r="PLG34" s="23"/>
      <c r="PLH34" s="24"/>
      <c r="PLI34" s="19"/>
      <c r="PLK34" s="19"/>
      <c r="PLL34" s="23"/>
      <c r="PLM34" s="19"/>
      <c r="PLN34" s="23"/>
      <c r="PLO34" s="24"/>
      <c r="PLP34" s="23"/>
      <c r="PLQ34" s="24"/>
      <c r="PLR34" s="19"/>
      <c r="PLT34" s="19"/>
      <c r="PLU34" s="23"/>
      <c r="PLV34" s="19"/>
      <c r="PLW34" s="23"/>
      <c r="PLX34" s="24"/>
      <c r="PLY34" s="23"/>
      <c r="PLZ34" s="24"/>
      <c r="PMA34" s="19"/>
      <c r="PMC34" s="19"/>
      <c r="PMD34" s="23"/>
      <c r="PME34" s="19"/>
      <c r="PMF34" s="23"/>
      <c r="PMG34" s="24"/>
      <c r="PMH34" s="23"/>
      <c r="PMI34" s="24"/>
      <c r="PMJ34" s="19"/>
      <c r="PML34" s="19"/>
      <c r="PMM34" s="23"/>
      <c r="PMN34" s="19"/>
      <c r="PMO34" s="23"/>
      <c r="PMP34" s="24"/>
      <c r="PMQ34" s="23"/>
      <c r="PMR34" s="24"/>
      <c r="PMS34" s="19"/>
      <c r="PMU34" s="19"/>
      <c r="PMV34" s="23"/>
      <c r="PMW34" s="19"/>
      <c r="PMX34" s="23"/>
      <c r="PMY34" s="24"/>
      <c r="PMZ34" s="23"/>
      <c r="PNA34" s="24"/>
      <c r="PNB34" s="19"/>
      <c r="PND34" s="19"/>
      <c r="PNE34" s="23"/>
      <c r="PNF34" s="19"/>
      <c r="PNG34" s="23"/>
      <c r="PNH34" s="24"/>
      <c r="PNI34" s="23"/>
      <c r="PNJ34" s="24"/>
      <c r="PNK34" s="19"/>
      <c r="PNM34" s="19"/>
      <c r="PNN34" s="23"/>
      <c r="PNO34" s="19"/>
      <c r="PNP34" s="23"/>
      <c r="PNQ34" s="24"/>
      <c r="PNR34" s="23"/>
      <c r="PNS34" s="24"/>
      <c r="PNT34" s="19"/>
      <c r="PNV34" s="19"/>
      <c r="PNW34" s="23"/>
      <c r="PNX34" s="19"/>
      <c r="PNY34" s="23"/>
      <c r="PNZ34" s="24"/>
      <c r="POA34" s="23"/>
      <c r="POB34" s="24"/>
      <c r="POC34" s="19"/>
      <c r="POE34" s="19"/>
      <c r="POF34" s="23"/>
      <c r="POG34" s="19"/>
      <c r="POH34" s="23"/>
      <c r="POI34" s="24"/>
      <c r="POJ34" s="23"/>
      <c r="POK34" s="24"/>
      <c r="POL34" s="19"/>
      <c r="PON34" s="19"/>
      <c r="POO34" s="23"/>
      <c r="POP34" s="19"/>
      <c r="POQ34" s="23"/>
      <c r="POR34" s="24"/>
      <c r="POS34" s="23"/>
      <c r="POT34" s="24"/>
      <c r="POU34" s="19"/>
      <c r="POW34" s="19"/>
      <c r="POX34" s="23"/>
      <c r="POY34" s="19"/>
      <c r="POZ34" s="23"/>
      <c r="PPA34" s="24"/>
      <c r="PPB34" s="23"/>
      <c r="PPC34" s="24"/>
      <c r="PPD34" s="19"/>
      <c r="PPF34" s="19"/>
      <c r="PPG34" s="23"/>
      <c r="PPH34" s="19"/>
      <c r="PPI34" s="23"/>
      <c r="PPJ34" s="24"/>
      <c r="PPK34" s="23"/>
      <c r="PPL34" s="24"/>
      <c r="PPM34" s="19"/>
      <c r="PPO34" s="19"/>
      <c r="PPP34" s="23"/>
      <c r="PPQ34" s="19"/>
      <c r="PPR34" s="23"/>
      <c r="PPS34" s="24"/>
      <c r="PPT34" s="23"/>
      <c r="PPU34" s="24"/>
      <c r="PPV34" s="19"/>
      <c r="PPX34" s="19"/>
      <c r="PPY34" s="23"/>
      <c r="PPZ34" s="19"/>
      <c r="PQA34" s="23"/>
      <c r="PQB34" s="24"/>
      <c r="PQC34" s="23"/>
      <c r="PQD34" s="24"/>
      <c r="PQE34" s="19"/>
      <c r="PQG34" s="19"/>
      <c r="PQH34" s="23"/>
      <c r="PQI34" s="19"/>
      <c r="PQJ34" s="23"/>
      <c r="PQK34" s="24"/>
      <c r="PQL34" s="23"/>
      <c r="PQM34" s="24"/>
      <c r="PQN34" s="19"/>
      <c r="PQP34" s="19"/>
      <c r="PQQ34" s="23"/>
      <c r="PQR34" s="19"/>
      <c r="PQS34" s="23"/>
      <c r="PQT34" s="24"/>
      <c r="PQU34" s="23"/>
      <c r="PQV34" s="24"/>
      <c r="PQW34" s="19"/>
      <c r="PQY34" s="19"/>
      <c r="PQZ34" s="23"/>
      <c r="PRA34" s="19"/>
      <c r="PRB34" s="23"/>
      <c r="PRC34" s="24"/>
      <c r="PRD34" s="23"/>
      <c r="PRE34" s="24"/>
      <c r="PRF34" s="19"/>
      <c r="PRH34" s="19"/>
      <c r="PRI34" s="23"/>
      <c r="PRJ34" s="19"/>
      <c r="PRK34" s="23"/>
      <c r="PRL34" s="24"/>
      <c r="PRM34" s="23"/>
      <c r="PRN34" s="24"/>
      <c r="PRO34" s="19"/>
      <c r="PRQ34" s="19"/>
      <c r="PRR34" s="23"/>
      <c r="PRS34" s="19"/>
      <c r="PRT34" s="23"/>
      <c r="PRU34" s="24"/>
      <c r="PRV34" s="23"/>
      <c r="PRW34" s="24"/>
      <c r="PRX34" s="19"/>
      <c r="PRZ34" s="19"/>
      <c r="PSA34" s="23"/>
      <c r="PSB34" s="19"/>
      <c r="PSC34" s="23"/>
      <c r="PSD34" s="24"/>
      <c r="PSE34" s="23"/>
      <c r="PSF34" s="24"/>
      <c r="PSG34" s="19"/>
      <c r="PSI34" s="19"/>
      <c r="PSJ34" s="23"/>
      <c r="PSK34" s="19"/>
      <c r="PSL34" s="23"/>
      <c r="PSM34" s="24"/>
      <c r="PSN34" s="23"/>
      <c r="PSO34" s="24"/>
      <c r="PSP34" s="19"/>
      <c r="PSR34" s="19"/>
      <c r="PSS34" s="23"/>
      <c r="PST34" s="19"/>
      <c r="PSU34" s="23"/>
      <c r="PSV34" s="24"/>
      <c r="PSW34" s="23"/>
      <c r="PSX34" s="24"/>
      <c r="PSY34" s="19"/>
      <c r="PTA34" s="19"/>
      <c r="PTB34" s="23"/>
      <c r="PTC34" s="19"/>
      <c r="PTD34" s="23"/>
      <c r="PTE34" s="24"/>
      <c r="PTF34" s="23"/>
      <c r="PTG34" s="24"/>
      <c r="PTH34" s="19"/>
      <c r="PTJ34" s="19"/>
      <c r="PTK34" s="23"/>
      <c r="PTL34" s="19"/>
      <c r="PTM34" s="23"/>
      <c r="PTN34" s="24"/>
      <c r="PTO34" s="23"/>
      <c r="PTP34" s="24"/>
      <c r="PTQ34" s="19"/>
      <c r="PTS34" s="19"/>
      <c r="PTT34" s="23"/>
      <c r="PTU34" s="19"/>
      <c r="PTV34" s="23"/>
      <c r="PTW34" s="24"/>
      <c r="PTX34" s="23"/>
      <c r="PTY34" s="24"/>
      <c r="PTZ34" s="19"/>
      <c r="PUB34" s="19"/>
      <c r="PUC34" s="23"/>
      <c r="PUD34" s="19"/>
      <c r="PUE34" s="23"/>
      <c r="PUF34" s="24"/>
      <c r="PUG34" s="23"/>
      <c r="PUH34" s="24"/>
      <c r="PUI34" s="19"/>
      <c r="PUK34" s="19"/>
      <c r="PUL34" s="23"/>
      <c r="PUM34" s="19"/>
      <c r="PUN34" s="23"/>
      <c r="PUO34" s="24"/>
      <c r="PUP34" s="23"/>
      <c r="PUQ34" s="24"/>
      <c r="PUR34" s="19"/>
      <c r="PUT34" s="19"/>
      <c r="PUU34" s="23"/>
      <c r="PUV34" s="19"/>
      <c r="PUW34" s="23"/>
      <c r="PUX34" s="24"/>
      <c r="PUY34" s="23"/>
      <c r="PUZ34" s="24"/>
      <c r="PVA34" s="19"/>
      <c r="PVC34" s="19"/>
      <c r="PVD34" s="23"/>
      <c r="PVE34" s="19"/>
      <c r="PVF34" s="23"/>
      <c r="PVG34" s="24"/>
      <c r="PVH34" s="23"/>
      <c r="PVI34" s="24"/>
      <c r="PVJ34" s="19"/>
      <c r="PVL34" s="19"/>
      <c r="PVM34" s="23"/>
      <c r="PVN34" s="19"/>
      <c r="PVO34" s="23"/>
      <c r="PVP34" s="24"/>
      <c r="PVQ34" s="23"/>
      <c r="PVR34" s="24"/>
      <c r="PVS34" s="19"/>
      <c r="PVU34" s="19"/>
      <c r="PVV34" s="23"/>
      <c r="PVW34" s="19"/>
      <c r="PVX34" s="23"/>
      <c r="PVY34" s="24"/>
      <c r="PVZ34" s="23"/>
      <c r="PWA34" s="24"/>
      <c r="PWB34" s="19"/>
      <c r="PWD34" s="19"/>
      <c r="PWE34" s="23"/>
      <c r="PWF34" s="19"/>
      <c r="PWG34" s="23"/>
      <c r="PWH34" s="24"/>
      <c r="PWI34" s="23"/>
      <c r="PWJ34" s="24"/>
      <c r="PWK34" s="19"/>
      <c r="PWM34" s="19"/>
      <c r="PWN34" s="23"/>
      <c r="PWO34" s="19"/>
      <c r="PWP34" s="23"/>
      <c r="PWQ34" s="24"/>
      <c r="PWR34" s="23"/>
      <c r="PWS34" s="24"/>
      <c r="PWT34" s="19"/>
      <c r="PWV34" s="19"/>
      <c r="PWW34" s="23"/>
      <c r="PWX34" s="19"/>
      <c r="PWY34" s="23"/>
      <c r="PWZ34" s="24"/>
      <c r="PXA34" s="23"/>
      <c r="PXB34" s="24"/>
      <c r="PXC34" s="19"/>
      <c r="PXE34" s="19"/>
      <c r="PXF34" s="23"/>
      <c r="PXG34" s="19"/>
      <c r="PXH34" s="23"/>
      <c r="PXI34" s="24"/>
      <c r="PXJ34" s="23"/>
      <c r="PXK34" s="24"/>
      <c r="PXL34" s="19"/>
      <c r="PXN34" s="19"/>
      <c r="PXO34" s="23"/>
      <c r="PXP34" s="19"/>
      <c r="PXQ34" s="23"/>
      <c r="PXR34" s="24"/>
      <c r="PXS34" s="23"/>
      <c r="PXT34" s="24"/>
      <c r="PXU34" s="19"/>
      <c r="PXW34" s="19"/>
      <c r="PXX34" s="23"/>
      <c r="PXY34" s="19"/>
      <c r="PXZ34" s="23"/>
      <c r="PYA34" s="24"/>
      <c r="PYB34" s="23"/>
      <c r="PYC34" s="24"/>
      <c r="PYD34" s="19"/>
      <c r="PYF34" s="19"/>
      <c r="PYG34" s="23"/>
      <c r="PYH34" s="19"/>
      <c r="PYI34" s="23"/>
      <c r="PYJ34" s="24"/>
      <c r="PYK34" s="23"/>
      <c r="PYL34" s="24"/>
      <c r="PYM34" s="19"/>
      <c r="PYO34" s="19"/>
      <c r="PYP34" s="23"/>
      <c r="PYQ34" s="19"/>
      <c r="PYR34" s="23"/>
      <c r="PYS34" s="24"/>
      <c r="PYT34" s="23"/>
      <c r="PYU34" s="24"/>
      <c r="PYV34" s="19"/>
      <c r="PYX34" s="19"/>
      <c r="PYY34" s="23"/>
      <c r="PYZ34" s="19"/>
      <c r="PZA34" s="23"/>
      <c r="PZB34" s="24"/>
      <c r="PZC34" s="23"/>
      <c r="PZD34" s="24"/>
      <c r="PZE34" s="19"/>
      <c r="PZG34" s="19"/>
      <c r="PZH34" s="23"/>
      <c r="PZI34" s="19"/>
      <c r="PZJ34" s="23"/>
      <c r="PZK34" s="24"/>
      <c r="PZL34" s="23"/>
      <c r="PZM34" s="24"/>
      <c r="PZN34" s="19"/>
      <c r="PZP34" s="19"/>
      <c r="PZQ34" s="23"/>
      <c r="PZR34" s="19"/>
      <c r="PZS34" s="23"/>
      <c r="PZT34" s="24"/>
      <c r="PZU34" s="23"/>
      <c r="PZV34" s="24"/>
      <c r="PZW34" s="19"/>
      <c r="PZY34" s="19"/>
      <c r="PZZ34" s="23"/>
      <c r="QAA34" s="19"/>
      <c r="QAB34" s="23"/>
      <c r="QAC34" s="24"/>
      <c r="QAD34" s="23"/>
      <c r="QAE34" s="24"/>
      <c r="QAF34" s="19"/>
      <c r="QAH34" s="19"/>
      <c r="QAI34" s="23"/>
      <c r="QAJ34" s="19"/>
      <c r="QAK34" s="23"/>
      <c r="QAL34" s="24"/>
      <c r="QAM34" s="23"/>
      <c r="QAN34" s="24"/>
      <c r="QAO34" s="19"/>
      <c r="QAQ34" s="19"/>
      <c r="QAR34" s="23"/>
      <c r="QAS34" s="19"/>
      <c r="QAT34" s="23"/>
      <c r="QAU34" s="24"/>
      <c r="QAV34" s="23"/>
      <c r="QAW34" s="24"/>
      <c r="QAX34" s="19"/>
      <c r="QAZ34" s="19"/>
      <c r="QBA34" s="23"/>
      <c r="QBB34" s="19"/>
      <c r="QBC34" s="23"/>
      <c r="QBD34" s="24"/>
      <c r="QBE34" s="23"/>
      <c r="QBF34" s="24"/>
      <c r="QBG34" s="19"/>
      <c r="QBI34" s="19"/>
      <c r="QBJ34" s="23"/>
      <c r="QBK34" s="19"/>
      <c r="QBL34" s="23"/>
      <c r="QBM34" s="24"/>
      <c r="QBN34" s="23"/>
      <c r="QBO34" s="24"/>
      <c r="QBP34" s="19"/>
      <c r="QBR34" s="19"/>
      <c r="QBS34" s="23"/>
      <c r="QBT34" s="19"/>
      <c r="QBU34" s="23"/>
      <c r="QBV34" s="24"/>
      <c r="QBW34" s="23"/>
      <c r="QBX34" s="24"/>
      <c r="QBY34" s="19"/>
      <c r="QCA34" s="19"/>
      <c r="QCB34" s="23"/>
      <c r="QCC34" s="19"/>
      <c r="QCD34" s="23"/>
      <c r="QCE34" s="24"/>
      <c r="QCF34" s="23"/>
      <c r="QCG34" s="24"/>
      <c r="QCH34" s="19"/>
      <c r="QCJ34" s="19"/>
      <c r="QCK34" s="23"/>
      <c r="QCL34" s="19"/>
      <c r="QCM34" s="23"/>
      <c r="QCN34" s="24"/>
      <c r="QCO34" s="23"/>
      <c r="QCP34" s="24"/>
      <c r="QCQ34" s="19"/>
      <c r="QCS34" s="19"/>
      <c r="QCT34" s="23"/>
      <c r="QCU34" s="19"/>
      <c r="QCV34" s="23"/>
      <c r="QCW34" s="24"/>
      <c r="QCX34" s="23"/>
      <c r="QCY34" s="24"/>
      <c r="QCZ34" s="19"/>
      <c r="QDB34" s="19"/>
      <c r="QDC34" s="23"/>
      <c r="QDD34" s="19"/>
      <c r="QDE34" s="23"/>
      <c r="QDF34" s="24"/>
      <c r="QDG34" s="23"/>
      <c r="QDH34" s="24"/>
      <c r="QDI34" s="19"/>
      <c r="QDK34" s="19"/>
      <c r="QDL34" s="23"/>
      <c r="QDM34" s="19"/>
      <c r="QDN34" s="23"/>
      <c r="QDO34" s="24"/>
      <c r="QDP34" s="23"/>
      <c r="QDQ34" s="24"/>
      <c r="QDR34" s="19"/>
      <c r="QDT34" s="19"/>
      <c r="QDU34" s="23"/>
      <c r="QDV34" s="19"/>
      <c r="QDW34" s="23"/>
      <c r="QDX34" s="24"/>
      <c r="QDY34" s="23"/>
      <c r="QDZ34" s="24"/>
      <c r="QEA34" s="19"/>
      <c r="QEC34" s="19"/>
      <c r="QED34" s="23"/>
      <c r="QEE34" s="19"/>
      <c r="QEF34" s="23"/>
      <c r="QEG34" s="24"/>
      <c r="QEH34" s="23"/>
      <c r="QEI34" s="24"/>
      <c r="QEJ34" s="19"/>
      <c r="QEL34" s="19"/>
      <c r="QEM34" s="23"/>
      <c r="QEN34" s="19"/>
      <c r="QEO34" s="23"/>
      <c r="QEP34" s="24"/>
      <c r="QEQ34" s="23"/>
      <c r="QER34" s="24"/>
      <c r="QES34" s="19"/>
      <c r="QEU34" s="19"/>
      <c r="QEV34" s="23"/>
      <c r="QEW34" s="19"/>
      <c r="QEX34" s="23"/>
      <c r="QEY34" s="24"/>
      <c r="QEZ34" s="23"/>
      <c r="QFA34" s="24"/>
      <c r="QFB34" s="19"/>
      <c r="QFD34" s="19"/>
      <c r="QFE34" s="23"/>
      <c r="QFF34" s="19"/>
      <c r="QFG34" s="23"/>
      <c r="QFH34" s="24"/>
      <c r="QFI34" s="23"/>
      <c r="QFJ34" s="24"/>
      <c r="QFK34" s="19"/>
      <c r="QFM34" s="19"/>
      <c r="QFN34" s="23"/>
      <c r="QFO34" s="19"/>
      <c r="QFP34" s="23"/>
      <c r="QFQ34" s="24"/>
      <c r="QFR34" s="23"/>
      <c r="QFS34" s="24"/>
      <c r="QFT34" s="19"/>
      <c r="QFV34" s="19"/>
      <c r="QFW34" s="23"/>
      <c r="QFX34" s="19"/>
      <c r="QFY34" s="23"/>
      <c r="QFZ34" s="24"/>
      <c r="QGA34" s="23"/>
      <c r="QGB34" s="24"/>
      <c r="QGC34" s="19"/>
      <c r="QGE34" s="19"/>
      <c r="QGF34" s="23"/>
      <c r="QGG34" s="19"/>
      <c r="QGH34" s="23"/>
      <c r="QGI34" s="24"/>
      <c r="QGJ34" s="23"/>
      <c r="QGK34" s="24"/>
      <c r="QGL34" s="19"/>
      <c r="QGN34" s="19"/>
      <c r="QGO34" s="23"/>
      <c r="QGP34" s="19"/>
      <c r="QGQ34" s="23"/>
      <c r="QGR34" s="24"/>
      <c r="QGS34" s="23"/>
      <c r="QGT34" s="24"/>
      <c r="QGU34" s="19"/>
      <c r="QGW34" s="19"/>
      <c r="QGX34" s="23"/>
      <c r="QGY34" s="19"/>
      <c r="QGZ34" s="23"/>
      <c r="QHA34" s="24"/>
      <c r="QHB34" s="23"/>
      <c r="QHC34" s="24"/>
      <c r="QHD34" s="19"/>
      <c r="QHF34" s="19"/>
      <c r="QHG34" s="23"/>
      <c r="QHH34" s="19"/>
      <c r="QHI34" s="23"/>
      <c r="QHJ34" s="24"/>
      <c r="QHK34" s="23"/>
      <c r="QHL34" s="24"/>
      <c r="QHM34" s="19"/>
      <c r="QHO34" s="19"/>
      <c r="QHP34" s="23"/>
      <c r="QHQ34" s="19"/>
      <c r="QHR34" s="23"/>
      <c r="QHS34" s="24"/>
      <c r="QHT34" s="23"/>
      <c r="QHU34" s="24"/>
      <c r="QHV34" s="19"/>
      <c r="QHX34" s="19"/>
      <c r="QHY34" s="23"/>
      <c r="QHZ34" s="19"/>
      <c r="QIA34" s="23"/>
      <c r="QIB34" s="24"/>
      <c r="QIC34" s="23"/>
      <c r="QID34" s="24"/>
      <c r="QIE34" s="19"/>
      <c r="QIG34" s="19"/>
      <c r="QIH34" s="23"/>
      <c r="QII34" s="19"/>
      <c r="QIJ34" s="23"/>
      <c r="QIK34" s="24"/>
      <c r="QIL34" s="23"/>
      <c r="QIM34" s="24"/>
      <c r="QIN34" s="19"/>
      <c r="QIP34" s="19"/>
      <c r="QIQ34" s="23"/>
      <c r="QIR34" s="19"/>
      <c r="QIS34" s="23"/>
      <c r="QIT34" s="24"/>
      <c r="QIU34" s="23"/>
      <c r="QIV34" s="24"/>
      <c r="QIW34" s="19"/>
      <c r="QIY34" s="19"/>
      <c r="QIZ34" s="23"/>
      <c r="QJA34" s="19"/>
      <c r="QJB34" s="23"/>
      <c r="QJC34" s="24"/>
      <c r="QJD34" s="23"/>
      <c r="QJE34" s="24"/>
      <c r="QJF34" s="19"/>
      <c r="QJH34" s="19"/>
      <c r="QJI34" s="23"/>
      <c r="QJJ34" s="19"/>
      <c r="QJK34" s="23"/>
      <c r="QJL34" s="24"/>
      <c r="QJM34" s="23"/>
      <c r="QJN34" s="24"/>
      <c r="QJO34" s="19"/>
      <c r="QJQ34" s="19"/>
      <c r="QJR34" s="23"/>
      <c r="QJS34" s="19"/>
      <c r="QJT34" s="23"/>
      <c r="QJU34" s="24"/>
      <c r="QJV34" s="23"/>
      <c r="QJW34" s="24"/>
      <c r="QJX34" s="19"/>
      <c r="QJZ34" s="19"/>
      <c r="QKA34" s="23"/>
      <c r="QKB34" s="19"/>
      <c r="QKC34" s="23"/>
      <c r="QKD34" s="24"/>
      <c r="QKE34" s="23"/>
      <c r="QKF34" s="24"/>
      <c r="QKG34" s="19"/>
      <c r="QKI34" s="19"/>
      <c r="QKJ34" s="23"/>
      <c r="QKK34" s="19"/>
      <c r="QKL34" s="23"/>
      <c r="QKM34" s="24"/>
      <c r="QKN34" s="23"/>
      <c r="QKO34" s="24"/>
      <c r="QKP34" s="19"/>
      <c r="QKR34" s="19"/>
      <c r="QKS34" s="23"/>
      <c r="QKT34" s="19"/>
      <c r="QKU34" s="23"/>
      <c r="QKV34" s="24"/>
      <c r="QKW34" s="23"/>
      <c r="QKX34" s="24"/>
      <c r="QKY34" s="19"/>
      <c r="QLA34" s="19"/>
      <c r="QLB34" s="23"/>
      <c r="QLC34" s="19"/>
      <c r="QLD34" s="23"/>
      <c r="QLE34" s="24"/>
      <c r="QLF34" s="23"/>
      <c r="QLG34" s="24"/>
      <c r="QLH34" s="19"/>
      <c r="QLJ34" s="19"/>
      <c r="QLK34" s="23"/>
      <c r="QLL34" s="19"/>
      <c r="QLM34" s="23"/>
      <c r="QLN34" s="24"/>
      <c r="QLO34" s="23"/>
      <c r="QLP34" s="24"/>
      <c r="QLQ34" s="19"/>
      <c r="QLS34" s="19"/>
      <c r="QLT34" s="23"/>
      <c r="QLU34" s="19"/>
      <c r="QLV34" s="23"/>
      <c r="QLW34" s="24"/>
      <c r="QLX34" s="23"/>
      <c r="QLY34" s="24"/>
      <c r="QLZ34" s="19"/>
      <c r="QMB34" s="19"/>
      <c r="QMC34" s="23"/>
      <c r="QMD34" s="19"/>
      <c r="QME34" s="23"/>
      <c r="QMF34" s="24"/>
      <c r="QMG34" s="23"/>
      <c r="QMH34" s="24"/>
      <c r="QMI34" s="19"/>
      <c r="QMK34" s="19"/>
      <c r="QML34" s="23"/>
      <c r="QMM34" s="19"/>
      <c r="QMN34" s="23"/>
      <c r="QMO34" s="24"/>
      <c r="QMP34" s="23"/>
      <c r="QMQ34" s="24"/>
      <c r="QMR34" s="19"/>
      <c r="QMT34" s="19"/>
      <c r="QMU34" s="23"/>
      <c r="QMV34" s="19"/>
      <c r="QMW34" s="23"/>
      <c r="QMX34" s="24"/>
      <c r="QMY34" s="23"/>
      <c r="QMZ34" s="24"/>
      <c r="QNA34" s="19"/>
      <c r="QNC34" s="19"/>
      <c r="QND34" s="23"/>
      <c r="QNE34" s="19"/>
      <c r="QNF34" s="23"/>
      <c r="QNG34" s="24"/>
      <c r="QNH34" s="23"/>
      <c r="QNI34" s="24"/>
      <c r="QNJ34" s="19"/>
      <c r="QNL34" s="19"/>
      <c r="QNM34" s="23"/>
      <c r="QNN34" s="19"/>
      <c r="QNO34" s="23"/>
      <c r="QNP34" s="24"/>
      <c r="QNQ34" s="23"/>
      <c r="QNR34" s="24"/>
      <c r="QNS34" s="19"/>
      <c r="QNU34" s="19"/>
      <c r="QNV34" s="23"/>
      <c r="QNW34" s="19"/>
      <c r="QNX34" s="23"/>
      <c r="QNY34" s="24"/>
      <c r="QNZ34" s="23"/>
      <c r="QOA34" s="24"/>
      <c r="QOB34" s="19"/>
      <c r="QOD34" s="19"/>
      <c r="QOE34" s="23"/>
      <c r="QOF34" s="19"/>
      <c r="QOG34" s="23"/>
      <c r="QOH34" s="24"/>
      <c r="QOI34" s="23"/>
      <c r="QOJ34" s="24"/>
      <c r="QOK34" s="19"/>
      <c r="QOM34" s="19"/>
      <c r="QON34" s="23"/>
      <c r="QOO34" s="19"/>
      <c r="QOP34" s="23"/>
      <c r="QOQ34" s="24"/>
      <c r="QOR34" s="23"/>
      <c r="QOS34" s="24"/>
      <c r="QOT34" s="19"/>
      <c r="QOV34" s="19"/>
      <c r="QOW34" s="23"/>
      <c r="QOX34" s="19"/>
      <c r="QOY34" s="23"/>
      <c r="QOZ34" s="24"/>
      <c r="QPA34" s="23"/>
      <c r="QPB34" s="24"/>
      <c r="QPC34" s="19"/>
      <c r="QPE34" s="19"/>
      <c r="QPF34" s="23"/>
      <c r="QPG34" s="19"/>
      <c r="QPH34" s="23"/>
      <c r="QPI34" s="24"/>
      <c r="QPJ34" s="23"/>
      <c r="QPK34" s="24"/>
      <c r="QPL34" s="19"/>
      <c r="QPN34" s="19"/>
      <c r="QPO34" s="23"/>
      <c r="QPP34" s="19"/>
      <c r="QPQ34" s="23"/>
      <c r="QPR34" s="24"/>
      <c r="QPS34" s="23"/>
      <c r="QPT34" s="24"/>
      <c r="QPU34" s="19"/>
      <c r="QPW34" s="19"/>
      <c r="QPX34" s="23"/>
      <c r="QPY34" s="19"/>
      <c r="QPZ34" s="23"/>
      <c r="QQA34" s="24"/>
      <c r="QQB34" s="23"/>
      <c r="QQC34" s="24"/>
      <c r="QQD34" s="19"/>
      <c r="QQF34" s="19"/>
      <c r="QQG34" s="23"/>
      <c r="QQH34" s="19"/>
      <c r="QQI34" s="23"/>
      <c r="QQJ34" s="24"/>
      <c r="QQK34" s="23"/>
      <c r="QQL34" s="24"/>
      <c r="QQM34" s="19"/>
      <c r="QQO34" s="19"/>
      <c r="QQP34" s="23"/>
      <c r="QQQ34" s="19"/>
      <c r="QQR34" s="23"/>
      <c r="QQS34" s="24"/>
      <c r="QQT34" s="23"/>
      <c r="QQU34" s="24"/>
      <c r="QQV34" s="19"/>
      <c r="QQX34" s="19"/>
      <c r="QQY34" s="23"/>
      <c r="QQZ34" s="19"/>
      <c r="QRA34" s="23"/>
      <c r="QRB34" s="24"/>
      <c r="QRC34" s="23"/>
      <c r="QRD34" s="24"/>
      <c r="QRE34" s="19"/>
      <c r="QRG34" s="19"/>
      <c r="QRH34" s="23"/>
      <c r="QRI34" s="19"/>
      <c r="QRJ34" s="23"/>
      <c r="QRK34" s="24"/>
      <c r="QRL34" s="23"/>
      <c r="QRM34" s="24"/>
      <c r="QRN34" s="19"/>
      <c r="QRP34" s="19"/>
      <c r="QRQ34" s="23"/>
      <c r="QRR34" s="19"/>
      <c r="QRS34" s="23"/>
      <c r="QRT34" s="24"/>
      <c r="QRU34" s="23"/>
      <c r="QRV34" s="24"/>
      <c r="QRW34" s="19"/>
      <c r="QRY34" s="19"/>
      <c r="QRZ34" s="23"/>
      <c r="QSA34" s="19"/>
      <c r="QSB34" s="23"/>
      <c r="QSC34" s="24"/>
      <c r="QSD34" s="23"/>
      <c r="QSE34" s="24"/>
      <c r="QSF34" s="19"/>
      <c r="QSH34" s="19"/>
      <c r="QSI34" s="23"/>
      <c r="QSJ34" s="19"/>
      <c r="QSK34" s="23"/>
      <c r="QSL34" s="24"/>
      <c r="QSM34" s="23"/>
      <c r="QSN34" s="24"/>
      <c r="QSO34" s="19"/>
      <c r="QSQ34" s="19"/>
      <c r="QSR34" s="23"/>
      <c r="QSS34" s="19"/>
      <c r="QST34" s="23"/>
      <c r="QSU34" s="24"/>
      <c r="QSV34" s="23"/>
      <c r="QSW34" s="24"/>
      <c r="QSX34" s="19"/>
      <c r="QSZ34" s="19"/>
      <c r="QTA34" s="23"/>
      <c r="QTB34" s="19"/>
      <c r="QTC34" s="23"/>
      <c r="QTD34" s="24"/>
      <c r="QTE34" s="23"/>
      <c r="QTF34" s="24"/>
      <c r="QTG34" s="19"/>
      <c r="QTI34" s="19"/>
      <c r="QTJ34" s="23"/>
      <c r="QTK34" s="19"/>
      <c r="QTL34" s="23"/>
      <c r="QTM34" s="24"/>
      <c r="QTN34" s="23"/>
      <c r="QTO34" s="24"/>
      <c r="QTP34" s="19"/>
      <c r="QTR34" s="19"/>
      <c r="QTS34" s="23"/>
      <c r="QTT34" s="19"/>
      <c r="QTU34" s="23"/>
      <c r="QTV34" s="24"/>
      <c r="QTW34" s="23"/>
      <c r="QTX34" s="24"/>
      <c r="QTY34" s="19"/>
      <c r="QUA34" s="19"/>
      <c r="QUB34" s="23"/>
      <c r="QUC34" s="19"/>
      <c r="QUD34" s="23"/>
      <c r="QUE34" s="24"/>
      <c r="QUF34" s="23"/>
      <c r="QUG34" s="24"/>
      <c r="QUH34" s="19"/>
      <c r="QUJ34" s="19"/>
      <c r="QUK34" s="23"/>
      <c r="QUL34" s="19"/>
      <c r="QUM34" s="23"/>
      <c r="QUN34" s="24"/>
      <c r="QUO34" s="23"/>
      <c r="QUP34" s="24"/>
      <c r="QUQ34" s="19"/>
      <c r="QUS34" s="19"/>
      <c r="QUT34" s="23"/>
      <c r="QUU34" s="19"/>
      <c r="QUV34" s="23"/>
      <c r="QUW34" s="24"/>
      <c r="QUX34" s="23"/>
      <c r="QUY34" s="24"/>
      <c r="QUZ34" s="19"/>
      <c r="QVB34" s="19"/>
      <c r="QVC34" s="23"/>
      <c r="QVD34" s="19"/>
      <c r="QVE34" s="23"/>
      <c r="QVF34" s="24"/>
      <c r="QVG34" s="23"/>
      <c r="QVH34" s="24"/>
      <c r="QVI34" s="19"/>
      <c r="QVK34" s="19"/>
      <c r="QVL34" s="23"/>
      <c r="QVM34" s="19"/>
      <c r="QVN34" s="23"/>
      <c r="QVO34" s="24"/>
      <c r="QVP34" s="23"/>
      <c r="QVQ34" s="24"/>
      <c r="QVR34" s="19"/>
      <c r="QVT34" s="19"/>
      <c r="QVU34" s="23"/>
      <c r="QVV34" s="19"/>
      <c r="QVW34" s="23"/>
      <c r="QVX34" s="24"/>
      <c r="QVY34" s="23"/>
      <c r="QVZ34" s="24"/>
      <c r="QWA34" s="19"/>
      <c r="QWC34" s="19"/>
      <c r="QWD34" s="23"/>
      <c r="QWE34" s="19"/>
      <c r="QWF34" s="23"/>
      <c r="QWG34" s="24"/>
      <c r="QWH34" s="23"/>
      <c r="QWI34" s="24"/>
      <c r="QWJ34" s="19"/>
      <c r="QWL34" s="19"/>
      <c r="QWM34" s="23"/>
      <c r="QWN34" s="19"/>
      <c r="QWO34" s="23"/>
      <c r="QWP34" s="24"/>
      <c r="QWQ34" s="23"/>
      <c r="QWR34" s="24"/>
      <c r="QWS34" s="19"/>
      <c r="QWU34" s="19"/>
      <c r="QWV34" s="23"/>
      <c r="QWW34" s="19"/>
      <c r="QWX34" s="23"/>
      <c r="QWY34" s="24"/>
      <c r="QWZ34" s="23"/>
      <c r="QXA34" s="24"/>
      <c r="QXB34" s="19"/>
      <c r="QXD34" s="19"/>
      <c r="QXE34" s="23"/>
      <c r="QXF34" s="19"/>
      <c r="QXG34" s="23"/>
      <c r="QXH34" s="24"/>
      <c r="QXI34" s="23"/>
      <c r="QXJ34" s="24"/>
      <c r="QXK34" s="19"/>
      <c r="QXM34" s="19"/>
      <c r="QXN34" s="23"/>
      <c r="QXO34" s="19"/>
      <c r="QXP34" s="23"/>
      <c r="QXQ34" s="24"/>
      <c r="QXR34" s="23"/>
      <c r="QXS34" s="24"/>
      <c r="QXT34" s="19"/>
      <c r="QXV34" s="19"/>
      <c r="QXW34" s="23"/>
      <c r="QXX34" s="19"/>
      <c r="QXY34" s="23"/>
      <c r="QXZ34" s="24"/>
      <c r="QYA34" s="23"/>
      <c r="QYB34" s="24"/>
      <c r="QYC34" s="19"/>
      <c r="QYE34" s="19"/>
      <c r="QYF34" s="23"/>
      <c r="QYG34" s="19"/>
      <c r="QYH34" s="23"/>
      <c r="QYI34" s="24"/>
      <c r="QYJ34" s="23"/>
      <c r="QYK34" s="24"/>
      <c r="QYL34" s="19"/>
      <c r="QYN34" s="19"/>
      <c r="QYO34" s="23"/>
      <c r="QYP34" s="19"/>
      <c r="QYQ34" s="23"/>
      <c r="QYR34" s="24"/>
      <c r="QYS34" s="23"/>
      <c r="QYT34" s="24"/>
      <c r="QYU34" s="19"/>
      <c r="QYW34" s="19"/>
      <c r="QYX34" s="23"/>
      <c r="QYY34" s="19"/>
      <c r="QYZ34" s="23"/>
      <c r="QZA34" s="24"/>
      <c r="QZB34" s="23"/>
      <c r="QZC34" s="24"/>
      <c r="QZD34" s="19"/>
      <c r="QZF34" s="19"/>
      <c r="QZG34" s="23"/>
      <c r="QZH34" s="19"/>
      <c r="QZI34" s="23"/>
      <c r="QZJ34" s="24"/>
      <c r="QZK34" s="23"/>
      <c r="QZL34" s="24"/>
      <c r="QZM34" s="19"/>
      <c r="QZO34" s="19"/>
      <c r="QZP34" s="23"/>
      <c r="QZQ34" s="19"/>
      <c r="QZR34" s="23"/>
      <c r="QZS34" s="24"/>
      <c r="QZT34" s="23"/>
      <c r="QZU34" s="24"/>
      <c r="QZV34" s="19"/>
      <c r="QZX34" s="19"/>
      <c r="QZY34" s="23"/>
      <c r="QZZ34" s="19"/>
      <c r="RAA34" s="23"/>
      <c r="RAB34" s="24"/>
      <c r="RAC34" s="23"/>
      <c r="RAD34" s="24"/>
      <c r="RAE34" s="19"/>
      <c r="RAG34" s="19"/>
      <c r="RAH34" s="23"/>
      <c r="RAI34" s="19"/>
      <c r="RAJ34" s="23"/>
      <c r="RAK34" s="24"/>
      <c r="RAL34" s="23"/>
      <c r="RAM34" s="24"/>
      <c r="RAN34" s="19"/>
      <c r="RAP34" s="19"/>
      <c r="RAQ34" s="23"/>
      <c r="RAR34" s="19"/>
      <c r="RAS34" s="23"/>
      <c r="RAT34" s="24"/>
      <c r="RAU34" s="23"/>
      <c r="RAV34" s="24"/>
      <c r="RAW34" s="19"/>
      <c r="RAY34" s="19"/>
      <c r="RAZ34" s="23"/>
      <c r="RBA34" s="19"/>
      <c r="RBB34" s="23"/>
      <c r="RBC34" s="24"/>
      <c r="RBD34" s="23"/>
      <c r="RBE34" s="24"/>
      <c r="RBF34" s="19"/>
      <c r="RBH34" s="19"/>
      <c r="RBI34" s="23"/>
      <c r="RBJ34" s="19"/>
      <c r="RBK34" s="23"/>
      <c r="RBL34" s="24"/>
      <c r="RBM34" s="23"/>
      <c r="RBN34" s="24"/>
      <c r="RBO34" s="19"/>
      <c r="RBQ34" s="19"/>
      <c r="RBR34" s="23"/>
      <c r="RBS34" s="19"/>
      <c r="RBT34" s="23"/>
      <c r="RBU34" s="24"/>
      <c r="RBV34" s="23"/>
      <c r="RBW34" s="24"/>
      <c r="RBX34" s="19"/>
      <c r="RBZ34" s="19"/>
      <c r="RCA34" s="23"/>
      <c r="RCB34" s="19"/>
      <c r="RCC34" s="23"/>
      <c r="RCD34" s="24"/>
      <c r="RCE34" s="23"/>
      <c r="RCF34" s="24"/>
      <c r="RCG34" s="19"/>
      <c r="RCI34" s="19"/>
      <c r="RCJ34" s="23"/>
      <c r="RCK34" s="19"/>
      <c r="RCL34" s="23"/>
      <c r="RCM34" s="24"/>
      <c r="RCN34" s="23"/>
      <c r="RCO34" s="24"/>
      <c r="RCP34" s="19"/>
      <c r="RCR34" s="19"/>
      <c r="RCS34" s="23"/>
      <c r="RCT34" s="19"/>
      <c r="RCU34" s="23"/>
      <c r="RCV34" s="24"/>
      <c r="RCW34" s="23"/>
      <c r="RCX34" s="24"/>
      <c r="RCY34" s="19"/>
      <c r="RDA34" s="19"/>
      <c r="RDB34" s="23"/>
      <c r="RDC34" s="19"/>
      <c r="RDD34" s="23"/>
      <c r="RDE34" s="24"/>
      <c r="RDF34" s="23"/>
      <c r="RDG34" s="24"/>
      <c r="RDH34" s="19"/>
      <c r="RDJ34" s="19"/>
      <c r="RDK34" s="23"/>
      <c r="RDL34" s="19"/>
      <c r="RDM34" s="23"/>
      <c r="RDN34" s="24"/>
      <c r="RDO34" s="23"/>
      <c r="RDP34" s="24"/>
      <c r="RDQ34" s="19"/>
      <c r="RDS34" s="19"/>
      <c r="RDT34" s="23"/>
      <c r="RDU34" s="19"/>
      <c r="RDV34" s="23"/>
      <c r="RDW34" s="24"/>
      <c r="RDX34" s="23"/>
      <c r="RDY34" s="24"/>
      <c r="RDZ34" s="19"/>
      <c r="REB34" s="19"/>
      <c r="REC34" s="23"/>
      <c r="RED34" s="19"/>
      <c r="REE34" s="23"/>
      <c r="REF34" s="24"/>
      <c r="REG34" s="23"/>
      <c r="REH34" s="24"/>
      <c r="REI34" s="19"/>
      <c r="REK34" s="19"/>
      <c r="REL34" s="23"/>
      <c r="REM34" s="19"/>
      <c r="REN34" s="23"/>
      <c r="REO34" s="24"/>
      <c r="REP34" s="23"/>
      <c r="REQ34" s="24"/>
      <c r="RER34" s="19"/>
      <c r="RET34" s="19"/>
      <c r="REU34" s="23"/>
      <c r="REV34" s="19"/>
      <c r="REW34" s="23"/>
      <c r="REX34" s="24"/>
      <c r="REY34" s="23"/>
      <c r="REZ34" s="24"/>
      <c r="RFA34" s="19"/>
      <c r="RFC34" s="19"/>
      <c r="RFD34" s="23"/>
      <c r="RFE34" s="19"/>
      <c r="RFF34" s="23"/>
      <c r="RFG34" s="24"/>
      <c r="RFH34" s="23"/>
      <c r="RFI34" s="24"/>
      <c r="RFJ34" s="19"/>
      <c r="RFL34" s="19"/>
      <c r="RFM34" s="23"/>
      <c r="RFN34" s="19"/>
      <c r="RFO34" s="23"/>
      <c r="RFP34" s="24"/>
      <c r="RFQ34" s="23"/>
      <c r="RFR34" s="24"/>
      <c r="RFS34" s="19"/>
      <c r="RFU34" s="19"/>
      <c r="RFV34" s="23"/>
      <c r="RFW34" s="19"/>
      <c r="RFX34" s="23"/>
      <c r="RFY34" s="24"/>
      <c r="RFZ34" s="23"/>
      <c r="RGA34" s="24"/>
      <c r="RGB34" s="19"/>
      <c r="RGD34" s="19"/>
      <c r="RGE34" s="23"/>
      <c r="RGF34" s="19"/>
      <c r="RGG34" s="23"/>
      <c r="RGH34" s="24"/>
      <c r="RGI34" s="23"/>
      <c r="RGJ34" s="24"/>
      <c r="RGK34" s="19"/>
      <c r="RGM34" s="19"/>
      <c r="RGN34" s="23"/>
      <c r="RGO34" s="19"/>
      <c r="RGP34" s="23"/>
      <c r="RGQ34" s="24"/>
      <c r="RGR34" s="23"/>
      <c r="RGS34" s="24"/>
      <c r="RGT34" s="19"/>
      <c r="RGV34" s="19"/>
      <c r="RGW34" s="23"/>
      <c r="RGX34" s="19"/>
      <c r="RGY34" s="23"/>
      <c r="RGZ34" s="24"/>
      <c r="RHA34" s="23"/>
      <c r="RHB34" s="24"/>
      <c r="RHC34" s="19"/>
      <c r="RHE34" s="19"/>
      <c r="RHF34" s="23"/>
      <c r="RHG34" s="19"/>
      <c r="RHH34" s="23"/>
      <c r="RHI34" s="24"/>
      <c r="RHJ34" s="23"/>
      <c r="RHK34" s="24"/>
      <c r="RHL34" s="19"/>
      <c r="RHN34" s="19"/>
      <c r="RHO34" s="23"/>
      <c r="RHP34" s="19"/>
      <c r="RHQ34" s="23"/>
      <c r="RHR34" s="24"/>
      <c r="RHS34" s="23"/>
      <c r="RHT34" s="24"/>
      <c r="RHU34" s="19"/>
      <c r="RHW34" s="19"/>
      <c r="RHX34" s="23"/>
      <c r="RHY34" s="19"/>
      <c r="RHZ34" s="23"/>
      <c r="RIA34" s="24"/>
      <c r="RIB34" s="23"/>
      <c r="RIC34" s="24"/>
      <c r="RID34" s="19"/>
      <c r="RIF34" s="19"/>
      <c r="RIG34" s="23"/>
      <c r="RIH34" s="19"/>
      <c r="RII34" s="23"/>
      <c r="RIJ34" s="24"/>
      <c r="RIK34" s="23"/>
      <c r="RIL34" s="24"/>
      <c r="RIM34" s="19"/>
      <c r="RIO34" s="19"/>
      <c r="RIP34" s="23"/>
      <c r="RIQ34" s="19"/>
      <c r="RIR34" s="23"/>
      <c r="RIS34" s="24"/>
      <c r="RIT34" s="23"/>
      <c r="RIU34" s="24"/>
      <c r="RIV34" s="19"/>
      <c r="RIX34" s="19"/>
      <c r="RIY34" s="23"/>
      <c r="RIZ34" s="19"/>
      <c r="RJA34" s="23"/>
      <c r="RJB34" s="24"/>
      <c r="RJC34" s="23"/>
      <c r="RJD34" s="24"/>
      <c r="RJE34" s="19"/>
      <c r="RJG34" s="19"/>
      <c r="RJH34" s="23"/>
      <c r="RJI34" s="19"/>
      <c r="RJJ34" s="23"/>
      <c r="RJK34" s="24"/>
      <c r="RJL34" s="23"/>
      <c r="RJM34" s="24"/>
      <c r="RJN34" s="19"/>
      <c r="RJP34" s="19"/>
      <c r="RJQ34" s="23"/>
      <c r="RJR34" s="19"/>
      <c r="RJS34" s="23"/>
      <c r="RJT34" s="24"/>
      <c r="RJU34" s="23"/>
      <c r="RJV34" s="24"/>
      <c r="RJW34" s="19"/>
      <c r="RJY34" s="19"/>
      <c r="RJZ34" s="23"/>
      <c r="RKA34" s="19"/>
      <c r="RKB34" s="23"/>
      <c r="RKC34" s="24"/>
      <c r="RKD34" s="23"/>
      <c r="RKE34" s="24"/>
      <c r="RKF34" s="19"/>
      <c r="RKH34" s="19"/>
      <c r="RKI34" s="23"/>
      <c r="RKJ34" s="19"/>
      <c r="RKK34" s="23"/>
      <c r="RKL34" s="24"/>
      <c r="RKM34" s="23"/>
      <c r="RKN34" s="24"/>
      <c r="RKO34" s="19"/>
      <c r="RKQ34" s="19"/>
      <c r="RKR34" s="23"/>
      <c r="RKS34" s="19"/>
      <c r="RKT34" s="23"/>
      <c r="RKU34" s="24"/>
      <c r="RKV34" s="23"/>
      <c r="RKW34" s="24"/>
      <c r="RKX34" s="19"/>
      <c r="RKZ34" s="19"/>
      <c r="RLA34" s="23"/>
      <c r="RLB34" s="19"/>
      <c r="RLC34" s="23"/>
      <c r="RLD34" s="24"/>
      <c r="RLE34" s="23"/>
      <c r="RLF34" s="24"/>
      <c r="RLG34" s="19"/>
      <c r="RLI34" s="19"/>
      <c r="RLJ34" s="23"/>
      <c r="RLK34" s="19"/>
      <c r="RLL34" s="23"/>
      <c r="RLM34" s="24"/>
      <c r="RLN34" s="23"/>
      <c r="RLO34" s="24"/>
      <c r="RLP34" s="19"/>
      <c r="RLR34" s="19"/>
      <c r="RLS34" s="23"/>
      <c r="RLT34" s="19"/>
      <c r="RLU34" s="23"/>
      <c r="RLV34" s="24"/>
      <c r="RLW34" s="23"/>
      <c r="RLX34" s="24"/>
      <c r="RLY34" s="19"/>
      <c r="RMA34" s="19"/>
      <c r="RMB34" s="23"/>
      <c r="RMC34" s="19"/>
      <c r="RMD34" s="23"/>
      <c r="RME34" s="24"/>
      <c r="RMF34" s="23"/>
      <c r="RMG34" s="24"/>
      <c r="RMH34" s="19"/>
      <c r="RMJ34" s="19"/>
      <c r="RMK34" s="23"/>
      <c r="RML34" s="19"/>
      <c r="RMM34" s="23"/>
      <c r="RMN34" s="24"/>
      <c r="RMO34" s="23"/>
      <c r="RMP34" s="24"/>
      <c r="RMQ34" s="19"/>
      <c r="RMS34" s="19"/>
      <c r="RMT34" s="23"/>
      <c r="RMU34" s="19"/>
      <c r="RMV34" s="23"/>
      <c r="RMW34" s="24"/>
      <c r="RMX34" s="23"/>
      <c r="RMY34" s="24"/>
      <c r="RMZ34" s="19"/>
      <c r="RNB34" s="19"/>
      <c r="RNC34" s="23"/>
      <c r="RND34" s="19"/>
      <c r="RNE34" s="23"/>
      <c r="RNF34" s="24"/>
      <c r="RNG34" s="23"/>
      <c r="RNH34" s="24"/>
      <c r="RNI34" s="19"/>
      <c r="RNK34" s="19"/>
      <c r="RNL34" s="23"/>
      <c r="RNM34" s="19"/>
      <c r="RNN34" s="23"/>
      <c r="RNO34" s="24"/>
      <c r="RNP34" s="23"/>
      <c r="RNQ34" s="24"/>
      <c r="RNR34" s="19"/>
      <c r="RNT34" s="19"/>
      <c r="RNU34" s="23"/>
      <c r="RNV34" s="19"/>
      <c r="RNW34" s="23"/>
      <c r="RNX34" s="24"/>
      <c r="RNY34" s="23"/>
      <c r="RNZ34" s="24"/>
      <c r="ROA34" s="19"/>
      <c r="ROC34" s="19"/>
      <c r="ROD34" s="23"/>
      <c r="ROE34" s="19"/>
      <c r="ROF34" s="23"/>
      <c r="ROG34" s="24"/>
      <c r="ROH34" s="23"/>
      <c r="ROI34" s="24"/>
      <c r="ROJ34" s="19"/>
      <c r="ROL34" s="19"/>
      <c r="ROM34" s="23"/>
      <c r="RON34" s="19"/>
      <c r="ROO34" s="23"/>
      <c r="ROP34" s="24"/>
      <c r="ROQ34" s="23"/>
      <c r="ROR34" s="24"/>
      <c r="ROS34" s="19"/>
      <c r="ROU34" s="19"/>
      <c r="ROV34" s="23"/>
      <c r="ROW34" s="19"/>
      <c r="ROX34" s="23"/>
      <c r="ROY34" s="24"/>
      <c r="ROZ34" s="23"/>
      <c r="RPA34" s="24"/>
      <c r="RPB34" s="19"/>
      <c r="RPD34" s="19"/>
      <c r="RPE34" s="23"/>
      <c r="RPF34" s="19"/>
      <c r="RPG34" s="23"/>
      <c r="RPH34" s="24"/>
      <c r="RPI34" s="23"/>
      <c r="RPJ34" s="24"/>
      <c r="RPK34" s="19"/>
      <c r="RPM34" s="19"/>
      <c r="RPN34" s="23"/>
      <c r="RPO34" s="19"/>
      <c r="RPP34" s="23"/>
      <c r="RPQ34" s="24"/>
      <c r="RPR34" s="23"/>
      <c r="RPS34" s="24"/>
      <c r="RPT34" s="19"/>
      <c r="RPV34" s="19"/>
      <c r="RPW34" s="23"/>
      <c r="RPX34" s="19"/>
      <c r="RPY34" s="23"/>
      <c r="RPZ34" s="24"/>
      <c r="RQA34" s="23"/>
      <c r="RQB34" s="24"/>
      <c r="RQC34" s="19"/>
      <c r="RQE34" s="19"/>
      <c r="RQF34" s="23"/>
      <c r="RQG34" s="19"/>
      <c r="RQH34" s="23"/>
      <c r="RQI34" s="24"/>
      <c r="RQJ34" s="23"/>
      <c r="RQK34" s="24"/>
      <c r="RQL34" s="19"/>
      <c r="RQN34" s="19"/>
      <c r="RQO34" s="23"/>
      <c r="RQP34" s="19"/>
      <c r="RQQ34" s="23"/>
      <c r="RQR34" s="24"/>
      <c r="RQS34" s="23"/>
      <c r="RQT34" s="24"/>
      <c r="RQU34" s="19"/>
      <c r="RQW34" s="19"/>
      <c r="RQX34" s="23"/>
      <c r="RQY34" s="19"/>
      <c r="RQZ34" s="23"/>
      <c r="RRA34" s="24"/>
      <c r="RRB34" s="23"/>
      <c r="RRC34" s="24"/>
      <c r="RRD34" s="19"/>
      <c r="RRF34" s="19"/>
      <c r="RRG34" s="23"/>
      <c r="RRH34" s="19"/>
      <c r="RRI34" s="23"/>
      <c r="RRJ34" s="24"/>
      <c r="RRK34" s="23"/>
      <c r="RRL34" s="24"/>
      <c r="RRM34" s="19"/>
      <c r="RRO34" s="19"/>
      <c r="RRP34" s="23"/>
      <c r="RRQ34" s="19"/>
      <c r="RRR34" s="23"/>
      <c r="RRS34" s="24"/>
      <c r="RRT34" s="23"/>
      <c r="RRU34" s="24"/>
      <c r="RRV34" s="19"/>
      <c r="RRX34" s="19"/>
      <c r="RRY34" s="23"/>
      <c r="RRZ34" s="19"/>
      <c r="RSA34" s="23"/>
      <c r="RSB34" s="24"/>
      <c r="RSC34" s="23"/>
      <c r="RSD34" s="24"/>
      <c r="RSE34" s="19"/>
      <c r="RSG34" s="19"/>
      <c r="RSH34" s="23"/>
      <c r="RSI34" s="19"/>
      <c r="RSJ34" s="23"/>
      <c r="RSK34" s="24"/>
      <c r="RSL34" s="23"/>
      <c r="RSM34" s="24"/>
      <c r="RSN34" s="19"/>
      <c r="RSP34" s="19"/>
      <c r="RSQ34" s="23"/>
      <c r="RSR34" s="19"/>
      <c r="RSS34" s="23"/>
      <c r="RST34" s="24"/>
      <c r="RSU34" s="23"/>
      <c r="RSV34" s="24"/>
      <c r="RSW34" s="19"/>
      <c r="RSY34" s="19"/>
      <c r="RSZ34" s="23"/>
      <c r="RTA34" s="19"/>
      <c r="RTB34" s="23"/>
      <c r="RTC34" s="24"/>
      <c r="RTD34" s="23"/>
      <c r="RTE34" s="24"/>
      <c r="RTF34" s="19"/>
      <c r="RTH34" s="19"/>
      <c r="RTI34" s="23"/>
      <c r="RTJ34" s="19"/>
      <c r="RTK34" s="23"/>
      <c r="RTL34" s="24"/>
      <c r="RTM34" s="23"/>
      <c r="RTN34" s="24"/>
      <c r="RTO34" s="19"/>
      <c r="RTQ34" s="19"/>
      <c r="RTR34" s="23"/>
      <c r="RTS34" s="19"/>
      <c r="RTT34" s="23"/>
      <c r="RTU34" s="24"/>
      <c r="RTV34" s="23"/>
      <c r="RTW34" s="24"/>
      <c r="RTX34" s="19"/>
      <c r="RTZ34" s="19"/>
      <c r="RUA34" s="23"/>
      <c r="RUB34" s="19"/>
      <c r="RUC34" s="23"/>
      <c r="RUD34" s="24"/>
      <c r="RUE34" s="23"/>
      <c r="RUF34" s="24"/>
      <c r="RUG34" s="19"/>
      <c r="RUI34" s="19"/>
      <c r="RUJ34" s="23"/>
      <c r="RUK34" s="19"/>
      <c r="RUL34" s="23"/>
      <c r="RUM34" s="24"/>
      <c r="RUN34" s="23"/>
      <c r="RUO34" s="24"/>
      <c r="RUP34" s="19"/>
      <c r="RUR34" s="19"/>
      <c r="RUS34" s="23"/>
      <c r="RUT34" s="19"/>
      <c r="RUU34" s="23"/>
      <c r="RUV34" s="24"/>
      <c r="RUW34" s="23"/>
      <c r="RUX34" s="24"/>
      <c r="RUY34" s="19"/>
      <c r="RVA34" s="19"/>
      <c r="RVB34" s="23"/>
      <c r="RVC34" s="19"/>
      <c r="RVD34" s="23"/>
      <c r="RVE34" s="24"/>
      <c r="RVF34" s="23"/>
      <c r="RVG34" s="24"/>
      <c r="RVH34" s="19"/>
      <c r="RVJ34" s="19"/>
      <c r="RVK34" s="23"/>
      <c r="RVL34" s="19"/>
      <c r="RVM34" s="23"/>
      <c r="RVN34" s="24"/>
      <c r="RVO34" s="23"/>
      <c r="RVP34" s="24"/>
      <c r="RVQ34" s="19"/>
      <c r="RVS34" s="19"/>
      <c r="RVT34" s="23"/>
      <c r="RVU34" s="19"/>
      <c r="RVV34" s="23"/>
      <c r="RVW34" s="24"/>
      <c r="RVX34" s="23"/>
      <c r="RVY34" s="24"/>
      <c r="RVZ34" s="19"/>
      <c r="RWB34" s="19"/>
      <c r="RWC34" s="23"/>
      <c r="RWD34" s="19"/>
      <c r="RWE34" s="23"/>
      <c r="RWF34" s="24"/>
      <c r="RWG34" s="23"/>
      <c r="RWH34" s="24"/>
      <c r="RWI34" s="19"/>
      <c r="RWK34" s="19"/>
      <c r="RWL34" s="23"/>
      <c r="RWM34" s="19"/>
      <c r="RWN34" s="23"/>
      <c r="RWO34" s="24"/>
      <c r="RWP34" s="23"/>
      <c r="RWQ34" s="24"/>
      <c r="RWR34" s="19"/>
      <c r="RWT34" s="19"/>
      <c r="RWU34" s="23"/>
      <c r="RWV34" s="19"/>
      <c r="RWW34" s="23"/>
      <c r="RWX34" s="24"/>
      <c r="RWY34" s="23"/>
      <c r="RWZ34" s="24"/>
      <c r="RXA34" s="19"/>
      <c r="RXC34" s="19"/>
      <c r="RXD34" s="23"/>
      <c r="RXE34" s="19"/>
      <c r="RXF34" s="23"/>
      <c r="RXG34" s="24"/>
      <c r="RXH34" s="23"/>
      <c r="RXI34" s="24"/>
      <c r="RXJ34" s="19"/>
      <c r="RXL34" s="19"/>
      <c r="RXM34" s="23"/>
      <c r="RXN34" s="19"/>
      <c r="RXO34" s="23"/>
      <c r="RXP34" s="24"/>
      <c r="RXQ34" s="23"/>
      <c r="RXR34" s="24"/>
      <c r="RXS34" s="19"/>
      <c r="RXU34" s="19"/>
      <c r="RXV34" s="23"/>
      <c r="RXW34" s="19"/>
      <c r="RXX34" s="23"/>
      <c r="RXY34" s="24"/>
      <c r="RXZ34" s="23"/>
      <c r="RYA34" s="24"/>
      <c r="RYB34" s="19"/>
      <c r="RYD34" s="19"/>
      <c r="RYE34" s="23"/>
      <c r="RYF34" s="19"/>
      <c r="RYG34" s="23"/>
      <c r="RYH34" s="24"/>
      <c r="RYI34" s="23"/>
      <c r="RYJ34" s="24"/>
      <c r="RYK34" s="19"/>
      <c r="RYM34" s="19"/>
      <c r="RYN34" s="23"/>
      <c r="RYO34" s="19"/>
      <c r="RYP34" s="23"/>
      <c r="RYQ34" s="24"/>
      <c r="RYR34" s="23"/>
      <c r="RYS34" s="24"/>
      <c r="RYT34" s="19"/>
      <c r="RYV34" s="19"/>
      <c r="RYW34" s="23"/>
      <c r="RYX34" s="19"/>
      <c r="RYY34" s="23"/>
      <c r="RYZ34" s="24"/>
      <c r="RZA34" s="23"/>
      <c r="RZB34" s="24"/>
      <c r="RZC34" s="19"/>
      <c r="RZE34" s="19"/>
      <c r="RZF34" s="23"/>
      <c r="RZG34" s="19"/>
      <c r="RZH34" s="23"/>
      <c r="RZI34" s="24"/>
      <c r="RZJ34" s="23"/>
      <c r="RZK34" s="24"/>
      <c r="RZL34" s="19"/>
      <c r="RZN34" s="19"/>
      <c r="RZO34" s="23"/>
      <c r="RZP34" s="19"/>
      <c r="RZQ34" s="23"/>
      <c r="RZR34" s="24"/>
      <c r="RZS34" s="23"/>
      <c r="RZT34" s="24"/>
      <c r="RZU34" s="19"/>
      <c r="RZW34" s="19"/>
      <c r="RZX34" s="23"/>
      <c r="RZY34" s="19"/>
      <c r="RZZ34" s="23"/>
      <c r="SAA34" s="24"/>
      <c r="SAB34" s="23"/>
      <c r="SAC34" s="24"/>
      <c r="SAD34" s="19"/>
      <c r="SAF34" s="19"/>
      <c r="SAG34" s="23"/>
      <c r="SAH34" s="19"/>
      <c r="SAI34" s="23"/>
      <c r="SAJ34" s="24"/>
      <c r="SAK34" s="23"/>
      <c r="SAL34" s="24"/>
      <c r="SAM34" s="19"/>
      <c r="SAO34" s="19"/>
      <c r="SAP34" s="23"/>
      <c r="SAQ34" s="19"/>
      <c r="SAR34" s="23"/>
      <c r="SAS34" s="24"/>
      <c r="SAT34" s="23"/>
      <c r="SAU34" s="24"/>
      <c r="SAV34" s="19"/>
      <c r="SAX34" s="19"/>
      <c r="SAY34" s="23"/>
      <c r="SAZ34" s="19"/>
      <c r="SBA34" s="23"/>
      <c r="SBB34" s="24"/>
      <c r="SBC34" s="23"/>
      <c r="SBD34" s="24"/>
      <c r="SBE34" s="19"/>
      <c r="SBG34" s="19"/>
      <c r="SBH34" s="23"/>
      <c r="SBI34" s="19"/>
      <c r="SBJ34" s="23"/>
      <c r="SBK34" s="24"/>
      <c r="SBL34" s="23"/>
      <c r="SBM34" s="24"/>
      <c r="SBN34" s="19"/>
      <c r="SBP34" s="19"/>
      <c r="SBQ34" s="23"/>
      <c r="SBR34" s="19"/>
      <c r="SBS34" s="23"/>
      <c r="SBT34" s="24"/>
      <c r="SBU34" s="23"/>
      <c r="SBV34" s="24"/>
      <c r="SBW34" s="19"/>
      <c r="SBY34" s="19"/>
      <c r="SBZ34" s="23"/>
      <c r="SCA34" s="19"/>
      <c r="SCB34" s="23"/>
      <c r="SCC34" s="24"/>
      <c r="SCD34" s="23"/>
      <c r="SCE34" s="24"/>
      <c r="SCF34" s="19"/>
      <c r="SCH34" s="19"/>
      <c r="SCI34" s="23"/>
      <c r="SCJ34" s="19"/>
      <c r="SCK34" s="23"/>
      <c r="SCL34" s="24"/>
      <c r="SCM34" s="23"/>
      <c r="SCN34" s="24"/>
      <c r="SCO34" s="19"/>
      <c r="SCQ34" s="19"/>
      <c r="SCR34" s="23"/>
      <c r="SCS34" s="19"/>
      <c r="SCT34" s="23"/>
      <c r="SCU34" s="24"/>
      <c r="SCV34" s="23"/>
      <c r="SCW34" s="24"/>
      <c r="SCX34" s="19"/>
      <c r="SCZ34" s="19"/>
      <c r="SDA34" s="23"/>
      <c r="SDB34" s="19"/>
      <c r="SDC34" s="23"/>
      <c r="SDD34" s="24"/>
      <c r="SDE34" s="23"/>
      <c r="SDF34" s="24"/>
      <c r="SDG34" s="19"/>
      <c r="SDI34" s="19"/>
      <c r="SDJ34" s="23"/>
      <c r="SDK34" s="19"/>
      <c r="SDL34" s="23"/>
      <c r="SDM34" s="24"/>
      <c r="SDN34" s="23"/>
      <c r="SDO34" s="24"/>
      <c r="SDP34" s="19"/>
      <c r="SDR34" s="19"/>
      <c r="SDS34" s="23"/>
      <c r="SDT34" s="19"/>
      <c r="SDU34" s="23"/>
      <c r="SDV34" s="24"/>
      <c r="SDW34" s="23"/>
      <c r="SDX34" s="24"/>
      <c r="SDY34" s="19"/>
      <c r="SEA34" s="19"/>
      <c r="SEB34" s="23"/>
      <c r="SEC34" s="19"/>
      <c r="SED34" s="23"/>
      <c r="SEE34" s="24"/>
      <c r="SEF34" s="23"/>
      <c r="SEG34" s="24"/>
      <c r="SEH34" s="19"/>
      <c r="SEJ34" s="19"/>
      <c r="SEK34" s="23"/>
      <c r="SEL34" s="19"/>
      <c r="SEM34" s="23"/>
      <c r="SEN34" s="24"/>
      <c r="SEO34" s="23"/>
      <c r="SEP34" s="24"/>
      <c r="SEQ34" s="19"/>
      <c r="SES34" s="19"/>
      <c r="SET34" s="23"/>
      <c r="SEU34" s="19"/>
      <c r="SEV34" s="23"/>
      <c r="SEW34" s="24"/>
      <c r="SEX34" s="23"/>
      <c r="SEY34" s="24"/>
      <c r="SEZ34" s="19"/>
      <c r="SFB34" s="19"/>
      <c r="SFC34" s="23"/>
      <c r="SFD34" s="19"/>
      <c r="SFE34" s="23"/>
      <c r="SFF34" s="24"/>
      <c r="SFG34" s="23"/>
      <c r="SFH34" s="24"/>
      <c r="SFI34" s="19"/>
      <c r="SFK34" s="19"/>
      <c r="SFL34" s="23"/>
      <c r="SFM34" s="19"/>
      <c r="SFN34" s="23"/>
      <c r="SFO34" s="24"/>
      <c r="SFP34" s="23"/>
      <c r="SFQ34" s="24"/>
      <c r="SFR34" s="19"/>
      <c r="SFT34" s="19"/>
      <c r="SFU34" s="23"/>
      <c r="SFV34" s="19"/>
      <c r="SFW34" s="23"/>
      <c r="SFX34" s="24"/>
      <c r="SFY34" s="23"/>
      <c r="SFZ34" s="24"/>
      <c r="SGA34" s="19"/>
      <c r="SGC34" s="19"/>
      <c r="SGD34" s="23"/>
      <c r="SGE34" s="19"/>
      <c r="SGF34" s="23"/>
      <c r="SGG34" s="24"/>
      <c r="SGH34" s="23"/>
      <c r="SGI34" s="24"/>
      <c r="SGJ34" s="19"/>
      <c r="SGL34" s="19"/>
      <c r="SGM34" s="23"/>
      <c r="SGN34" s="19"/>
      <c r="SGO34" s="23"/>
      <c r="SGP34" s="24"/>
      <c r="SGQ34" s="23"/>
      <c r="SGR34" s="24"/>
      <c r="SGS34" s="19"/>
      <c r="SGU34" s="19"/>
      <c r="SGV34" s="23"/>
      <c r="SGW34" s="19"/>
      <c r="SGX34" s="23"/>
      <c r="SGY34" s="24"/>
      <c r="SGZ34" s="23"/>
      <c r="SHA34" s="24"/>
      <c r="SHB34" s="19"/>
      <c r="SHD34" s="19"/>
      <c r="SHE34" s="23"/>
      <c r="SHF34" s="19"/>
      <c r="SHG34" s="23"/>
      <c r="SHH34" s="24"/>
      <c r="SHI34" s="23"/>
      <c r="SHJ34" s="24"/>
      <c r="SHK34" s="19"/>
      <c r="SHM34" s="19"/>
      <c r="SHN34" s="23"/>
      <c r="SHO34" s="19"/>
      <c r="SHP34" s="23"/>
      <c r="SHQ34" s="24"/>
      <c r="SHR34" s="23"/>
      <c r="SHS34" s="24"/>
      <c r="SHT34" s="19"/>
      <c r="SHV34" s="19"/>
      <c r="SHW34" s="23"/>
      <c r="SHX34" s="19"/>
      <c r="SHY34" s="23"/>
      <c r="SHZ34" s="24"/>
      <c r="SIA34" s="23"/>
      <c r="SIB34" s="24"/>
      <c r="SIC34" s="19"/>
      <c r="SIE34" s="19"/>
      <c r="SIF34" s="23"/>
      <c r="SIG34" s="19"/>
      <c r="SIH34" s="23"/>
      <c r="SII34" s="24"/>
      <c r="SIJ34" s="23"/>
      <c r="SIK34" s="24"/>
      <c r="SIL34" s="19"/>
      <c r="SIN34" s="19"/>
      <c r="SIO34" s="23"/>
      <c r="SIP34" s="19"/>
      <c r="SIQ34" s="23"/>
      <c r="SIR34" s="24"/>
      <c r="SIS34" s="23"/>
      <c r="SIT34" s="24"/>
      <c r="SIU34" s="19"/>
      <c r="SIW34" s="19"/>
      <c r="SIX34" s="23"/>
      <c r="SIY34" s="19"/>
      <c r="SIZ34" s="23"/>
      <c r="SJA34" s="24"/>
      <c r="SJB34" s="23"/>
      <c r="SJC34" s="24"/>
      <c r="SJD34" s="19"/>
      <c r="SJF34" s="19"/>
      <c r="SJG34" s="23"/>
      <c r="SJH34" s="19"/>
      <c r="SJI34" s="23"/>
      <c r="SJJ34" s="24"/>
      <c r="SJK34" s="23"/>
      <c r="SJL34" s="24"/>
      <c r="SJM34" s="19"/>
      <c r="SJO34" s="19"/>
      <c r="SJP34" s="23"/>
      <c r="SJQ34" s="19"/>
      <c r="SJR34" s="23"/>
      <c r="SJS34" s="24"/>
      <c r="SJT34" s="23"/>
      <c r="SJU34" s="24"/>
      <c r="SJV34" s="19"/>
      <c r="SJX34" s="19"/>
      <c r="SJY34" s="23"/>
      <c r="SJZ34" s="19"/>
      <c r="SKA34" s="23"/>
      <c r="SKB34" s="24"/>
      <c r="SKC34" s="23"/>
      <c r="SKD34" s="24"/>
      <c r="SKE34" s="19"/>
      <c r="SKG34" s="19"/>
      <c r="SKH34" s="23"/>
      <c r="SKI34" s="19"/>
      <c r="SKJ34" s="23"/>
      <c r="SKK34" s="24"/>
      <c r="SKL34" s="23"/>
      <c r="SKM34" s="24"/>
      <c r="SKN34" s="19"/>
      <c r="SKP34" s="19"/>
      <c r="SKQ34" s="23"/>
      <c r="SKR34" s="19"/>
      <c r="SKS34" s="23"/>
      <c r="SKT34" s="24"/>
      <c r="SKU34" s="23"/>
      <c r="SKV34" s="24"/>
      <c r="SKW34" s="19"/>
      <c r="SKY34" s="19"/>
      <c r="SKZ34" s="23"/>
      <c r="SLA34" s="19"/>
      <c r="SLB34" s="23"/>
      <c r="SLC34" s="24"/>
      <c r="SLD34" s="23"/>
      <c r="SLE34" s="24"/>
      <c r="SLF34" s="19"/>
      <c r="SLH34" s="19"/>
      <c r="SLI34" s="23"/>
      <c r="SLJ34" s="19"/>
      <c r="SLK34" s="23"/>
      <c r="SLL34" s="24"/>
      <c r="SLM34" s="23"/>
      <c r="SLN34" s="24"/>
      <c r="SLO34" s="19"/>
      <c r="SLQ34" s="19"/>
      <c r="SLR34" s="23"/>
      <c r="SLS34" s="19"/>
      <c r="SLT34" s="23"/>
      <c r="SLU34" s="24"/>
      <c r="SLV34" s="23"/>
      <c r="SLW34" s="24"/>
      <c r="SLX34" s="19"/>
      <c r="SLZ34" s="19"/>
      <c r="SMA34" s="23"/>
      <c r="SMB34" s="19"/>
      <c r="SMC34" s="23"/>
      <c r="SMD34" s="24"/>
      <c r="SME34" s="23"/>
      <c r="SMF34" s="24"/>
      <c r="SMG34" s="19"/>
      <c r="SMI34" s="19"/>
      <c r="SMJ34" s="23"/>
      <c r="SMK34" s="19"/>
      <c r="SML34" s="23"/>
      <c r="SMM34" s="24"/>
      <c r="SMN34" s="23"/>
      <c r="SMO34" s="24"/>
      <c r="SMP34" s="19"/>
      <c r="SMR34" s="19"/>
      <c r="SMS34" s="23"/>
      <c r="SMT34" s="19"/>
      <c r="SMU34" s="23"/>
      <c r="SMV34" s="24"/>
      <c r="SMW34" s="23"/>
      <c r="SMX34" s="24"/>
      <c r="SMY34" s="19"/>
      <c r="SNA34" s="19"/>
      <c r="SNB34" s="23"/>
      <c r="SNC34" s="19"/>
      <c r="SND34" s="23"/>
      <c r="SNE34" s="24"/>
      <c r="SNF34" s="23"/>
      <c r="SNG34" s="24"/>
      <c r="SNH34" s="19"/>
      <c r="SNJ34" s="19"/>
      <c r="SNK34" s="23"/>
      <c r="SNL34" s="19"/>
      <c r="SNM34" s="23"/>
      <c r="SNN34" s="24"/>
      <c r="SNO34" s="23"/>
      <c r="SNP34" s="24"/>
      <c r="SNQ34" s="19"/>
      <c r="SNS34" s="19"/>
      <c r="SNT34" s="23"/>
      <c r="SNU34" s="19"/>
      <c r="SNV34" s="23"/>
      <c r="SNW34" s="24"/>
      <c r="SNX34" s="23"/>
      <c r="SNY34" s="24"/>
      <c r="SNZ34" s="19"/>
      <c r="SOB34" s="19"/>
      <c r="SOC34" s="23"/>
      <c r="SOD34" s="19"/>
      <c r="SOE34" s="23"/>
      <c r="SOF34" s="24"/>
      <c r="SOG34" s="23"/>
      <c r="SOH34" s="24"/>
      <c r="SOI34" s="19"/>
      <c r="SOK34" s="19"/>
      <c r="SOL34" s="23"/>
      <c r="SOM34" s="19"/>
      <c r="SON34" s="23"/>
      <c r="SOO34" s="24"/>
      <c r="SOP34" s="23"/>
      <c r="SOQ34" s="24"/>
      <c r="SOR34" s="19"/>
      <c r="SOT34" s="19"/>
      <c r="SOU34" s="23"/>
      <c r="SOV34" s="19"/>
      <c r="SOW34" s="23"/>
      <c r="SOX34" s="24"/>
      <c r="SOY34" s="23"/>
      <c r="SOZ34" s="24"/>
      <c r="SPA34" s="19"/>
      <c r="SPC34" s="19"/>
      <c r="SPD34" s="23"/>
      <c r="SPE34" s="19"/>
      <c r="SPF34" s="23"/>
      <c r="SPG34" s="24"/>
      <c r="SPH34" s="23"/>
      <c r="SPI34" s="24"/>
      <c r="SPJ34" s="19"/>
      <c r="SPL34" s="19"/>
      <c r="SPM34" s="23"/>
      <c r="SPN34" s="19"/>
      <c r="SPO34" s="23"/>
      <c r="SPP34" s="24"/>
      <c r="SPQ34" s="23"/>
      <c r="SPR34" s="24"/>
      <c r="SPS34" s="19"/>
      <c r="SPU34" s="19"/>
      <c r="SPV34" s="23"/>
      <c r="SPW34" s="19"/>
      <c r="SPX34" s="23"/>
      <c r="SPY34" s="24"/>
      <c r="SPZ34" s="23"/>
      <c r="SQA34" s="24"/>
      <c r="SQB34" s="19"/>
      <c r="SQD34" s="19"/>
      <c r="SQE34" s="23"/>
      <c r="SQF34" s="19"/>
      <c r="SQG34" s="23"/>
      <c r="SQH34" s="24"/>
      <c r="SQI34" s="23"/>
      <c r="SQJ34" s="24"/>
      <c r="SQK34" s="19"/>
      <c r="SQM34" s="19"/>
      <c r="SQN34" s="23"/>
      <c r="SQO34" s="19"/>
      <c r="SQP34" s="23"/>
      <c r="SQQ34" s="24"/>
      <c r="SQR34" s="23"/>
      <c r="SQS34" s="24"/>
      <c r="SQT34" s="19"/>
      <c r="SQV34" s="19"/>
      <c r="SQW34" s="23"/>
      <c r="SQX34" s="19"/>
      <c r="SQY34" s="23"/>
      <c r="SQZ34" s="24"/>
      <c r="SRA34" s="23"/>
      <c r="SRB34" s="24"/>
      <c r="SRC34" s="19"/>
      <c r="SRE34" s="19"/>
      <c r="SRF34" s="23"/>
      <c r="SRG34" s="19"/>
      <c r="SRH34" s="23"/>
      <c r="SRI34" s="24"/>
      <c r="SRJ34" s="23"/>
      <c r="SRK34" s="24"/>
      <c r="SRL34" s="19"/>
      <c r="SRN34" s="19"/>
      <c r="SRO34" s="23"/>
      <c r="SRP34" s="19"/>
      <c r="SRQ34" s="23"/>
      <c r="SRR34" s="24"/>
      <c r="SRS34" s="23"/>
      <c r="SRT34" s="24"/>
      <c r="SRU34" s="19"/>
      <c r="SRW34" s="19"/>
      <c r="SRX34" s="23"/>
      <c r="SRY34" s="19"/>
      <c r="SRZ34" s="23"/>
      <c r="SSA34" s="24"/>
      <c r="SSB34" s="23"/>
      <c r="SSC34" s="24"/>
      <c r="SSD34" s="19"/>
      <c r="SSF34" s="19"/>
      <c r="SSG34" s="23"/>
      <c r="SSH34" s="19"/>
      <c r="SSI34" s="23"/>
      <c r="SSJ34" s="24"/>
      <c r="SSK34" s="23"/>
      <c r="SSL34" s="24"/>
      <c r="SSM34" s="19"/>
      <c r="SSO34" s="19"/>
      <c r="SSP34" s="23"/>
      <c r="SSQ34" s="19"/>
      <c r="SSR34" s="23"/>
      <c r="SSS34" s="24"/>
      <c r="SST34" s="23"/>
      <c r="SSU34" s="24"/>
      <c r="SSV34" s="19"/>
      <c r="SSX34" s="19"/>
      <c r="SSY34" s="23"/>
      <c r="SSZ34" s="19"/>
      <c r="STA34" s="23"/>
      <c r="STB34" s="24"/>
      <c r="STC34" s="23"/>
      <c r="STD34" s="24"/>
      <c r="STE34" s="19"/>
      <c r="STG34" s="19"/>
      <c r="STH34" s="23"/>
      <c r="STI34" s="19"/>
      <c r="STJ34" s="23"/>
      <c r="STK34" s="24"/>
      <c r="STL34" s="23"/>
      <c r="STM34" s="24"/>
      <c r="STN34" s="19"/>
      <c r="STP34" s="19"/>
      <c r="STQ34" s="23"/>
      <c r="STR34" s="19"/>
      <c r="STS34" s="23"/>
      <c r="STT34" s="24"/>
      <c r="STU34" s="23"/>
      <c r="STV34" s="24"/>
      <c r="STW34" s="19"/>
      <c r="STY34" s="19"/>
      <c r="STZ34" s="23"/>
      <c r="SUA34" s="19"/>
      <c r="SUB34" s="23"/>
      <c r="SUC34" s="24"/>
      <c r="SUD34" s="23"/>
      <c r="SUE34" s="24"/>
      <c r="SUF34" s="19"/>
      <c r="SUH34" s="19"/>
      <c r="SUI34" s="23"/>
      <c r="SUJ34" s="19"/>
      <c r="SUK34" s="23"/>
      <c r="SUL34" s="24"/>
      <c r="SUM34" s="23"/>
      <c r="SUN34" s="24"/>
      <c r="SUO34" s="19"/>
      <c r="SUQ34" s="19"/>
      <c r="SUR34" s="23"/>
      <c r="SUS34" s="19"/>
      <c r="SUT34" s="23"/>
      <c r="SUU34" s="24"/>
      <c r="SUV34" s="23"/>
      <c r="SUW34" s="24"/>
      <c r="SUX34" s="19"/>
      <c r="SUZ34" s="19"/>
      <c r="SVA34" s="23"/>
      <c r="SVB34" s="19"/>
      <c r="SVC34" s="23"/>
      <c r="SVD34" s="24"/>
      <c r="SVE34" s="23"/>
      <c r="SVF34" s="24"/>
      <c r="SVG34" s="19"/>
      <c r="SVI34" s="19"/>
      <c r="SVJ34" s="23"/>
      <c r="SVK34" s="19"/>
      <c r="SVL34" s="23"/>
      <c r="SVM34" s="24"/>
      <c r="SVN34" s="23"/>
      <c r="SVO34" s="24"/>
      <c r="SVP34" s="19"/>
      <c r="SVR34" s="19"/>
      <c r="SVS34" s="23"/>
      <c r="SVT34" s="19"/>
      <c r="SVU34" s="23"/>
      <c r="SVV34" s="24"/>
      <c r="SVW34" s="23"/>
      <c r="SVX34" s="24"/>
      <c r="SVY34" s="19"/>
      <c r="SWA34" s="19"/>
      <c r="SWB34" s="23"/>
      <c r="SWC34" s="19"/>
      <c r="SWD34" s="23"/>
      <c r="SWE34" s="24"/>
      <c r="SWF34" s="23"/>
      <c r="SWG34" s="24"/>
      <c r="SWH34" s="19"/>
      <c r="SWJ34" s="19"/>
      <c r="SWK34" s="23"/>
      <c r="SWL34" s="19"/>
      <c r="SWM34" s="23"/>
      <c r="SWN34" s="24"/>
      <c r="SWO34" s="23"/>
      <c r="SWP34" s="24"/>
      <c r="SWQ34" s="19"/>
      <c r="SWS34" s="19"/>
      <c r="SWT34" s="23"/>
      <c r="SWU34" s="19"/>
      <c r="SWV34" s="23"/>
      <c r="SWW34" s="24"/>
      <c r="SWX34" s="23"/>
      <c r="SWY34" s="24"/>
      <c r="SWZ34" s="19"/>
      <c r="SXB34" s="19"/>
      <c r="SXC34" s="23"/>
      <c r="SXD34" s="19"/>
      <c r="SXE34" s="23"/>
      <c r="SXF34" s="24"/>
      <c r="SXG34" s="23"/>
      <c r="SXH34" s="24"/>
      <c r="SXI34" s="19"/>
      <c r="SXK34" s="19"/>
      <c r="SXL34" s="23"/>
      <c r="SXM34" s="19"/>
      <c r="SXN34" s="23"/>
      <c r="SXO34" s="24"/>
      <c r="SXP34" s="23"/>
      <c r="SXQ34" s="24"/>
      <c r="SXR34" s="19"/>
      <c r="SXT34" s="19"/>
      <c r="SXU34" s="23"/>
      <c r="SXV34" s="19"/>
      <c r="SXW34" s="23"/>
      <c r="SXX34" s="24"/>
      <c r="SXY34" s="23"/>
      <c r="SXZ34" s="24"/>
      <c r="SYA34" s="19"/>
      <c r="SYC34" s="19"/>
      <c r="SYD34" s="23"/>
      <c r="SYE34" s="19"/>
      <c r="SYF34" s="23"/>
      <c r="SYG34" s="24"/>
      <c r="SYH34" s="23"/>
      <c r="SYI34" s="24"/>
      <c r="SYJ34" s="19"/>
      <c r="SYL34" s="19"/>
      <c r="SYM34" s="23"/>
      <c r="SYN34" s="19"/>
      <c r="SYO34" s="23"/>
      <c r="SYP34" s="24"/>
      <c r="SYQ34" s="23"/>
      <c r="SYR34" s="24"/>
      <c r="SYS34" s="19"/>
      <c r="SYU34" s="19"/>
      <c r="SYV34" s="23"/>
      <c r="SYW34" s="19"/>
      <c r="SYX34" s="23"/>
      <c r="SYY34" s="24"/>
      <c r="SYZ34" s="23"/>
      <c r="SZA34" s="24"/>
      <c r="SZB34" s="19"/>
      <c r="SZD34" s="19"/>
      <c r="SZE34" s="23"/>
      <c r="SZF34" s="19"/>
      <c r="SZG34" s="23"/>
      <c r="SZH34" s="24"/>
      <c r="SZI34" s="23"/>
      <c r="SZJ34" s="24"/>
      <c r="SZK34" s="19"/>
      <c r="SZM34" s="19"/>
      <c r="SZN34" s="23"/>
      <c r="SZO34" s="19"/>
      <c r="SZP34" s="23"/>
      <c r="SZQ34" s="24"/>
      <c r="SZR34" s="23"/>
      <c r="SZS34" s="24"/>
      <c r="SZT34" s="19"/>
      <c r="SZV34" s="19"/>
      <c r="SZW34" s="23"/>
      <c r="SZX34" s="19"/>
      <c r="SZY34" s="23"/>
      <c r="SZZ34" s="24"/>
      <c r="TAA34" s="23"/>
      <c r="TAB34" s="24"/>
      <c r="TAC34" s="19"/>
      <c r="TAE34" s="19"/>
      <c r="TAF34" s="23"/>
      <c r="TAG34" s="19"/>
      <c r="TAH34" s="23"/>
      <c r="TAI34" s="24"/>
      <c r="TAJ34" s="23"/>
      <c r="TAK34" s="24"/>
      <c r="TAL34" s="19"/>
      <c r="TAN34" s="19"/>
      <c r="TAO34" s="23"/>
      <c r="TAP34" s="19"/>
      <c r="TAQ34" s="23"/>
      <c r="TAR34" s="24"/>
      <c r="TAS34" s="23"/>
      <c r="TAT34" s="24"/>
      <c r="TAU34" s="19"/>
      <c r="TAW34" s="19"/>
      <c r="TAX34" s="23"/>
      <c r="TAY34" s="19"/>
      <c r="TAZ34" s="23"/>
      <c r="TBA34" s="24"/>
      <c r="TBB34" s="23"/>
      <c r="TBC34" s="24"/>
      <c r="TBD34" s="19"/>
      <c r="TBF34" s="19"/>
      <c r="TBG34" s="23"/>
      <c r="TBH34" s="19"/>
      <c r="TBI34" s="23"/>
      <c r="TBJ34" s="24"/>
      <c r="TBK34" s="23"/>
      <c r="TBL34" s="24"/>
      <c r="TBM34" s="19"/>
      <c r="TBO34" s="19"/>
      <c r="TBP34" s="23"/>
      <c r="TBQ34" s="19"/>
      <c r="TBR34" s="23"/>
      <c r="TBS34" s="24"/>
      <c r="TBT34" s="23"/>
      <c r="TBU34" s="24"/>
      <c r="TBV34" s="19"/>
      <c r="TBX34" s="19"/>
      <c r="TBY34" s="23"/>
      <c r="TBZ34" s="19"/>
      <c r="TCA34" s="23"/>
      <c r="TCB34" s="24"/>
      <c r="TCC34" s="23"/>
      <c r="TCD34" s="24"/>
      <c r="TCE34" s="19"/>
      <c r="TCG34" s="19"/>
      <c r="TCH34" s="23"/>
      <c r="TCI34" s="19"/>
      <c r="TCJ34" s="23"/>
      <c r="TCK34" s="24"/>
      <c r="TCL34" s="23"/>
      <c r="TCM34" s="24"/>
      <c r="TCN34" s="19"/>
      <c r="TCP34" s="19"/>
      <c r="TCQ34" s="23"/>
      <c r="TCR34" s="19"/>
      <c r="TCS34" s="23"/>
      <c r="TCT34" s="24"/>
      <c r="TCU34" s="23"/>
      <c r="TCV34" s="24"/>
      <c r="TCW34" s="19"/>
      <c r="TCY34" s="19"/>
      <c r="TCZ34" s="23"/>
      <c r="TDA34" s="19"/>
      <c r="TDB34" s="23"/>
      <c r="TDC34" s="24"/>
      <c r="TDD34" s="23"/>
      <c r="TDE34" s="24"/>
      <c r="TDF34" s="19"/>
      <c r="TDH34" s="19"/>
      <c r="TDI34" s="23"/>
      <c r="TDJ34" s="19"/>
      <c r="TDK34" s="23"/>
      <c r="TDL34" s="24"/>
      <c r="TDM34" s="23"/>
      <c r="TDN34" s="24"/>
      <c r="TDO34" s="19"/>
      <c r="TDQ34" s="19"/>
      <c r="TDR34" s="23"/>
      <c r="TDS34" s="19"/>
      <c r="TDT34" s="23"/>
      <c r="TDU34" s="24"/>
      <c r="TDV34" s="23"/>
      <c r="TDW34" s="24"/>
      <c r="TDX34" s="19"/>
      <c r="TDZ34" s="19"/>
      <c r="TEA34" s="23"/>
      <c r="TEB34" s="19"/>
      <c r="TEC34" s="23"/>
      <c r="TED34" s="24"/>
      <c r="TEE34" s="23"/>
      <c r="TEF34" s="24"/>
      <c r="TEG34" s="19"/>
      <c r="TEI34" s="19"/>
      <c r="TEJ34" s="23"/>
      <c r="TEK34" s="19"/>
      <c r="TEL34" s="23"/>
      <c r="TEM34" s="24"/>
      <c r="TEN34" s="23"/>
      <c r="TEO34" s="24"/>
      <c r="TEP34" s="19"/>
      <c r="TER34" s="19"/>
      <c r="TES34" s="23"/>
      <c r="TET34" s="19"/>
      <c r="TEU34" s="23"/>
      <c r="TEV34" s="24"/>
      <c r="TEW34" s="23"/>
      <c r="TEX34" s="24"/>
      <c r="TEY34" s="19"/>
      <c r="TFA34" s="19"/>
      <c r="TFB34" s="23"/>
      <c r="TFC34" s="19"/>
      <c r="TFD34" s="23"/>
      <c r="TFE34" s="24"/>
      <c r="TFF34" s="23"/>
      <c r="TFG34" s="24"/>
      <c r="TFH34" s="19"/>
      <c r="TFJ34" s="19"/>
      <c r="TFK34" s="23"/>
      <c r="TFL34" s="19"/>
      <c r="TFM34" s="23"/>
      <c r="TFN34" s="24"/>
      <c r="TFO34" s="23"/>
      <c r="TFP34" s="24"/>
      <c r="TFQ34" s="19"/>
      <c r="TFS34" s="19"/>
      <c r="TFT34" s="23"/>
      <c r="TFU34" s="19"/>
      <c r="TFV34" s="23"/>
      <c r="TFW34" s="24"/>
      <c r="TFX34" s="23"/>
      <c r="TFY34" s="24"/>
      <c r="TFZ34" s="19"/>
      <c r="TGB34" s="19"/>
      <c r="TGC34" s="23"/>
      <c r="TGD34" s="19"/>
      <c r="TGE34" s="23"/>
      <c r="TGF34" s="24"/>
      <c r="TGG34" s="23"/>
      <c r="TGH34" s="24"/>
      <c r="TGI34" s="19"/>
      <c r="TGK34" s="19"/>
      <c r="TGL34" s="23"/>
      <c r="TGM34" s="19"/>
      <c r="TGN34" s="23"/>
      <c r="TGO34" s="24"/>
      <c r="TGP34" s="23"/>
      <c r="TGQ34" s="24"/>
      <c r="TGR34" s="19"/>
      <c r="TGT34" s="19"/>
      <c r="TGU34" s="23"/>
      <c r="TGV34" s="19"/>
      <c r="TGW34" s="23"/>
      <c r="TGX34" s="24"/>
      <c r="TGY34" s="23"/>
      <c r="TGZ34" s="24"/>
      <c r="THA34" s="19"/>
      <c r="THC34" s="19"/>
      <c r="THD34" s="23"/>
      <c r="THE34" s="19"/>
      <c r="THF34" s="23"/>
      <c r="THG34" s="24"/>
      <c r="THH34" s="23"/>
      <c r="THI34" s="24"/>
      <c r="THJ34" s="19"/>
      <c r="THL34" s="19"/>
      <c r="THM34" s="23"/>
      <c r="THN34" s="19"/>
      <c r="THO34" s="23"/>
      <c r="THP34" s="24"/>
      <c r="THQ34" s="23"/>
      <c r="THR34" s="24"/>
      <c r="THS34" s="19"/>
      <c r="THU34" s="19"/>
      <c r="THV34" s="23"/>
      <c r="THW34" s="19"/>
      <c r="THX34" s="23"/>
      <c r="THY34" s="24"/>
      <c r="THZ34" s="23"/>
      <c r="TIA34" s="24"/>
      <c r="TIB34" s="19"/>
      <c r="TID34" s="19"/>
      <c r="TIE34" s="23"/>
      <c r="TIF34" s="19"/>
      <c r="TIG34" s="23"/>
      <c r="TIH34" s="24"/>
      <c r="TII34" s="23"/>
      <c r="TIJ34" s="24"/>
      <c r="TIK34" s="19"/>
      <c r="TIM34" s="19"/>
      <c r="TIN34" s="23"/>
      <c r="TIO34" s="19"/>
      <c r="TIP34" s="23"/>
      <c r="TIQ34" s="24"/>
      <c r="TIR34" s="23"/>
      <c r="TIS34" s="24"/>
      <c r="TIT34" s="19"/>
      <c r="TIV34" s="19"/>
      <c r="TIW34" s="23"/>
      <c r="TIX34" s="19"/>
      <c r="TIY34" s="23"/>
      <c r="TIZ34" s="24"/>
      <c r="TJA34" s="23"/>
      <c r="TJB34" s="24"/>
      <c r="TJC34" s="19"/>
      <c r="TJE34" s="19"/>
      <c r="TJF34" s="23"/>
      <c r="TJG34" s="19"/>
      <c r="TJH34" s="23"/>
      <c r="TJI34" s="24"/>
      <c r="TJJ34" s="23"/>
      <c r="TJK34" s="24"/>
      <c r="TJL34" s="19"/>
      <c r="TJN34" s="19"/>
      <c r="TJO34" s="23"/>
      <c r="TJP34" s="19"/>
      <c r="TJQ34" s="23"/>
      <c r="TJR34" s="24"/>
      <c r="TJS34" s="23"/>
      <c r="TJT34" s="24"/>
      <c r="TJU34" s="19"/>
      <c r="TJW34" s="19"/>
      <c r="TJX34" s="23"/>
      <c r="TJY34" s="19"/>
      <c r="TJZ34" s="23"/>
      <c r="TKA34" s="24"/>
      <c r="TKB34" s="23"/>
      <c r="TKC34" s="24"/>
      <c r="TKD34" s="19"/>
      <c r="TKF34" s="19"/>
      <c r="TKG34" s="23"/>
      <c r="TKH34" s="19"/>
      <c r="TKI34" s="23"/>
      <c r="TKJ34" s="24"/>
      <c r="TKK34" s="23"/>
      <c r="TKL34" s="24"/>
      <c r="TKM34" s="19"/>
      <c r="TKO34" s="19"/>
      <c r="TKP34" s="23"/>
      <c r="TKQ34" s="19"/>
      <c r="TKR34" s="23"/>
      <c r="TKS34" s="24"/>
      <c r="TKT34" s="23"/>
      <c r="TKU34" s="24"/>
      <c r="TKV34" s="19"/>
      <c r="TKX34" s="19"/>
      <c r="TKY34" s="23"/>
      <c r="TKZ34" s="19"/>
      <c r="TLA34" s="23"/>
      <c r="TLB34" s="24"/>
      <c r="TLC34" s="23"/>
      <c r="TLD34" s="24"/>
      <c r="TLE34" s="19"/>
      <c r="TLG34" s="19"/>
      <c r="TLH34" s="23"/>
      <c r="TLI34" s="19"/>
      <c r="TLJ34" s="23"/>
      <c r="TLK34" s="24"/>
      <c r="TLL34" s="23"/>
      <c r="TLM34" s="24"/>
      <c r="TLN34" s="19"/>
      <c r="TLP34" s="19"/>
      <c r="TLQ34" s="23"/>
      <c r="TLR34" s="19"/>
      <c r="TLS34" s="23"/>
      <c r="TLT34" s="24"/>
      <c r="TLU34" s="23"/>
      <c r="TLV34" s="24"/>
      <c r="TLW34" s="19"/>
      <c r="TLY34" s="19"/>
      <c r="TLZ34" s="23"/>
      <c r="TMA34" s="19"/>
      <c r="TMB34" s="23"/>
      <c r="TMC34" s="24"/>
      <c r="TMD34" s="23"/>
      <c r="TME34" s="24"/>
      <c r="TMF34" s="19"/>
      <c r="TMH34" s="19"/>
      <c r="TMI34" s="23"/>
      <c r="TMJ34" s="19"/>
      <c r="TMK34" s="23"/>
      <c r="TML34" s="24"/>
      <c r="TMM34" s="23"/>
      <c r="TMN34" s="24"/>
      <c r="TMO34" s="19"/>
      <c r="TMQ34" s="19"/>
      <c r="TMR34" s="23"/>
      <c r="TMS34" s="19"/>
      <c r="TMT34" s="23"/>
      <c r="TMU34" s="24"/>
      <c r="TMV34" s="23"/>
      <c r="TMW34" s="24"/>
      <c r="TMX34" s="19"/>
      <c r="TMZ34" s="19"/>
      <c r="TNA34" s="23"/>
      <c r="TNB34" s="19"/>
      <c r="TNC34" s="23"/>
      <c r="TND34" s="24"/>
      <c r="TNE34" s="23"/>
      <c r="TNF34" s="24"/>
      <c r="TNG34" s="19"/>
      <c r="TNI34" s="19"/>
      <c r="TNJ34" s="23"/>
      <c r="TNK34" s="19"/>
      <c r="TNL34" s="23"/>
      <c r="TNM34" s="24"/>
      <c r="TNN34" s="23"/>
      <c r="TNO34" s="24"/>
      <c r="TNP34" s="19"/>
      <c r="TNR34" s="19"/>
      <c r="TNS34" s="23"/>
      <c r="TNT34" s="19"/>
      <c r="TNU34" s="23"/>
      <c r="TNV34" s="24"/>
      <c r="TNW34" s="23"/>
      <c r="TNX34" s="24"/>
      <c r="TNY34" s="19"/>
      <c r="TOA34" s="19"/>
      <c r="TOB34" s="23"/>
      <c r="TOC34" s="19"/>
      <c r="TOD34" s="23"/>
      <c r="TOE34" s="24"/>
      <c r="TOF34" s="23"/>
      <c r="TOG34" s="24"/>
      <c r="TOH34" s="19"/>
      <c r="TOJ34" s="19"/>
      <c r="TOK34" s="23"/>
      <c r="TOL34" s="19"/>
      <c r="TOM34" s="23"/>
      <c r="TON34" s="24"/>
      <c r="TOO34" s="23"/>
      <c r="TOP34" s="24"/>
      <c r="TOQ34" s="19"/>
      <c r="TOS34" s="19"/>
      <c r="TOT34" s="23"/>
      <c r="TOU34" s="19"/>
      <c r="TOV34" s="23"/>
      <c r="TOW34" s="24"/>
      <c r="TOX34" s="23"/>
      <c r="TOY34" s="24"/>
      <c r="TOZ34" s="19"/>
      <c r="TPB34" s="19"/>
      <c r="TPC34" s="23"/>
      <c r="TPD34" s="19"/>
      <c r="TPE34" s="23"/>
      <c r="TPF34" s="24"/>
      <c r="TPG34" s="23"/>
      <c r="TPH34" s="24"/>
      <c r="TPI34" s="19"/>
      <c r="TPK34" s="19"/>
      <c r="TPL34" s="23"/>
      <c r="TPM34" s="19"/>
      <c r="TPN34" s="23"/>
      <c r="TPO34" s="24"/>
      <c r="TPP34" s="23"/>
      <c r="TPQ34" s="24"/>
      <c r="TPR34" s="19"/>
      <c r="TPT34" s="19"/>
      <c r="TPU34" s="23"/>
      <c r="TPV34" s="19"/>
      <c r="TPW34" s="23"/>
      <c r="TPX34" s="24"/>
      <c r="TPY34" s="23"/>
      <c r="TPZ34" s="24"/>
      <c r="TQA34" s="19"/>
      <c r="TQC34" s="19"/>
      <c r="TQD34" s="23"/>
      <c r="TQE34" s="19"/>
      <c r="TQF34" s="23"/>
      <c r="TQG34" s="24"/>
      <c r="TQH34" s="23"/>
      <c r="TQI34" s="24"/>
      <c r="TQJ34" s="19"/>
      <c r="TQL34" s="19"/>
      <c r="TQM34" s="23"/>
      <c r="TQN34" s="19"/>
      <c r="TQO34" s="23"/>
      <c r="TQP34" s="24"/>
      <c r="TQQ34" s="23"/>
      <c r="TQR34" s="24"/>
      <c r="TQS34" s="19"/>
      <c r="TQU34" s="19"/>
      <c r="TQV34" s="23"/>
      <c r="TQW34" s="19"/>
      <c r="TQX34" s="23"/>
      <c r="TQY34" s="24"/>
      <c r="TQZ34" s="23"/>
      <c r="TRA34" s="24"/>
      <c r="TRB34" s="19"/>
      <c r="TRD34" s="19"/>
      <c r="TRE34" s="23"/>
      <c r="TRF34" s="19"/>
      <c r="TRG34" s="23"/>
      <c r="TRH34" s="24"/>
      <c r="TRI34" s="23"/>
      <c r="TRJ34" s="24"/>
      <c r="TRK34" s="19"/>
      <c r="TRM34" s="19"/>
      <c r="TRN34" s="23"/>
      <c r="TRO34" s="19"/>
      <c r="TRP34" s="23"/>
      <c r="TRQ34" s="24"/>
      <c r="TRR34" s="23"/>
      <c r="TRS34" s="24"/>
      <c r="TRT34" s="19"/>
      <c r="TRV34" s="19"/>
      <c r="TRW34" s="23"/>
      <c r="TRX34" s="19"/>
      <c r="TRY34" s="23"/>
      <c r="TRZ34" s="24"/>
      <c r="TSA34" s="23"/>
      <c r="TSB34" s="24"/>
      <c r="TSC34" s="19"/>
      <c r="TSE34" s="19"/>
      <c r="TSF34" s="23"/>
      <c r="TSG34" s="19"/>
      <c r="TSH34" s="23"/>
      <c r="TSI34" s="24"/>
      <c r="TSJ34" s="23"/>
      <c r="TSK34" s="24"/>
      <c r="TSL34" s="19"/>
      <c r="TSN34" s="19"/>
      <c r="TSO34" s="23"/>
      <c r="TSP34" s="19"/>
      <c r="TSQ34" s="23"/>
      <c r="TSR34" s="24"/>
      <c r="TSS34" s="23"/>
      <c r="TST34" s="24"/>
      <c r="TSU34" s="19"/>
      <c r="TSW34" s="19"/>
      <c r="TSX34" s="23"/>
      <c r="TSY34" s="19"/>
      <c r="TSZ34" s="23"/>
      <c r="TTA34" s="24"/>
      <c r="TTB34" s="23"/>
      <c r="TTC34" s="24"/>
      <c r="TTD34" s="19"/>
      <c r="TTF34" s="19"/>
      <c r="TTG34" s="23"/>
      <c r="TTH34" s="19"/>
      <c r="TTI34" s="23"/>
      <c r="TTJ34" s="24"/>
      <c r="TTK34" s="23"/>
      <c r="TTL34" s="24"/>
      <c r="TTM34" s="19"/>
      <c r="TTO34" s="19"/>
      <c r="TTP34" s="23"/>
      <c r="TTQ34" s="19"/>
      <c r="TTR34" s="23"/>
      <c r="TTS34" s="24"/>
      <c r="TTT34" s="23"/>
      <c r="TTU34" s="24"/>
      <c r="TTV34" s="19"/>
      <c r="TTX34" s="19"/>
      <c r="TTY34" s="23"/>
      <c r="TTZ34" s="19"/>
      <c r="TUA34" s="23"/>
      <c r="TUB34" s="24"/>
      <c r="TUC34" s="23"/>
      <c r="TUD34" s="24"/>
      <c r="TUE34" s="19"/>
      <c r="TUG34" s="19"/>
      <c r="TUH34" s="23"/>
      <c r="TUI34" s="19"/>
      <c r="TUJ34" s="23"/>
      <c r="TUK34" s="24"/>
      <c r="TUL34" s="23"/>
      <c r="TUM34" s="24"/>
      <c r="TUN34" s="19"/>
      <c r="TUP34" s="19"/>
      <c r="TUQ34" s="23"/>
      <c r="TUR34" s="19"/>
      <c r="TUS34" s="23"/>
      <c r="TUT34" s="24"/>
      <c r="TUU34" s="23"/>
      <c r="TUV34" s="24"/>
      <c r="TUW34" s="19"/>
      <c r="TUY34" s="19"/>
      <c r="TUZ34" s="23"/>
      <c r="TVA34" s="19"/>
      <c r="TVB34" s="23"/>
      <c r="TVC34" s="24"/>
      <c r="TVD34" s="23"/>
      <c r="TVE34" s="24"/>
      <c r="TVF34" s="19"/>
      <c r="TVH34" s="19"/>
      <c r="TVI34" s="23"/>
      <c r="TVJ34" s="19"/>
      <c r="TVK34" s="23"/>
      <c r="TVL34" s="24"/>
      <c r="TVM34" s="23"/>
      <c r="TVN34" s="24"/>
      <c r="TVO34" s="19"/>
      <c r="TVQ34" s="19"/>
      <c r="TVR34" s="23"/>
      <c r="TVS34" s="19"/>
      <c r="TVT34" s="23"/>
      <c r="TVU34" s="24"/>
      <c r="TVV34" s="23"/>
      <c r="TVW34" s="24"/>
      <c r="TVX34" s="19"/>
      <c r="TVZ34" s="19"/>
      <c r="TWA34" s="23"/>
      <c r="TWB34" s="19"/>
      <c r="TWC34" s="23"/>
      <c r="TWD34" s="24"/>
      <c r="TWE34" s="23"/>
      <c r="TWF34" s="24"/>
      <c r="TWG34" s="19"/>
      <c r="TWI34" s="19"/>
      <c r="TWJ34" s="23"/>
      <c r="TWK34" s="19"/>
      <c r="TWL34" s="23"/>
      <c r="TWM34" s="24"/>
      <c r="TWN34" s="23"/>
      <c r="TWO34" s="24"/>
      <c r="TWP34" s="19"/>
      <c r="TWR34" s="19"/>
      <c r="TWS34" s="23"/>
      <c r="TWT34" s="19"/>
      <c r="TWU34" s="23"/>
      <c r="TWV34" s="24"/>
      <c r="TWW34" s="23"/>
      <c r="TWX34" s="24"/>
      <c r="TWY34" s="19"/>
      <c r="TXA34" s="19"/>
      <c r="TXB34" s="23"/>
      <c r="TXC34" s="19"/>
      <c r="TXD34" s="23"/>
      <c r="TXE34" s="24"/>
      <c r="TXF34" s="23"/>
      <c r="TXG34" s="24"/>
      <c r="TXH34" s="19"/>
      <c r="TXJ34" s="19"/>
      <c r="TXK34" s="23"/>
      <c r="TXL34" s="19"/>
      <c r="TXM34" s="23"/>
      <c r="TXN34" s="24"/>
      <c r="TXO34" s="23"/>
      <c r="TXP34" s="24"/>
      <c r="TXQ34" s="19"/>
      <c r="TXS34" s="19"/>
      <c r="TXT34" s="23"/>
      <c r="TXU34" s="19"/>
      <c r="TXV34" s="23"/>
      <c r="TXW34" s="24"/>
      <c r="TXX34" s="23"/>
      <c r="TXY34" s="24"/>
      <c r="TXZ34" s="19"/>
      <c r="TYB34" s="19"/>
      <c r="TYC34" s="23"/>
      <c r="TYD34" s="19"/>
      <c r="TYE34" s="23"/>
      <c r="TYF34" s="24"/>
      <c r="TYG34" s="23"/>
      <c r="TYH34" s="24"/>
      <c r="TYI34" s="19"/>
      <c r="TYK34" s="19"/>
      <c r="TYL34" s="23"/>
      <c r="TYM34" s="19"/>
      <c r="TYN34" s="23"/>
      <c r="TYO34" s="24"/>
      <c r="TYP34" s="23"/>
      <c r="TYQ34" s="24"/>
      <c r="TYR34" s="19"/>
      <c r="TYT34" s="19"/>
      <c r="TYU34" s="23"/>
      <c r="TYV34" s="19"/>
      <c r="TYW34" s="23"/>
      <c r="TYX34" s="24"/>
      <c r="TYY34" s="23"/>
      <c r="TYZ34" s="24"/>
      <c r="TZA34" s="19"/>
      <c r="TZC34" s="19"/>
      <c r="TZD34" s="23"/>
      <c r="TZE34" s="19"/>
      <c r="TZF34" s="23"/>
      <c r="TZG34" s="24"/>
      <c r="TZH34" s="23"/>
      <c r="TZI34" s="24"/>
      <c r="TZJ34" s="19"/>
      <c r="TZL34" s="19"/>
      <c r="TZM34" s="23"/>
      <c r="TZN34" s="19"/>
      <c r="TZO34" s="23"/>
      <c r="TZP34" s="24"/>
      <c r="TZQ34" s="23"/>
      <c r="TZR34" s="24"/>
      <c r="TZS34" s="19"/>
      <c r="TZU34" s="19"/>
      <c r="TZV34" s="23"/>
      <c r="TZW34" s="19"/>
      <c r="TZX34" s="23"/>
      <c r="TZY34" s="24"/>
      <c r="TZZ34" s="23"/>
      <c r="UAA34" s="24"/>
      <c r="UAB34" s="19"/>
      <c r="UAD34" s="19"/>
      <c r="UAE34" s="23"/>
      <c r="UAF34" s="19"/>
      <c r="UAG34" s="23"/>
      <c r="UAH34" s="24"/>
      <c r="UAI34" s="23"/>
      <c r="UAJ34" s="24"/>
      <c r="UAK34" s="19"/>
      <c r="UAM34" s="19"/>
      <c r="UAN34" s="23"/>
      <c r="UAO34" s="19"/>
      <c r="UAP34" s="23"/>
      <c r="UAQ34" s="24"/>
      <c r="UAR34" s="23"/>
      <c r="UAS34" s="24"/>
      <c r="UAT34" s="19"/>
      <c r="UAV34" s="19"/>
      <c r="UAW34" s="23"/>
      <c r="UAX34" s="19"/>
      <c r="UAY34" s="23"/>
      <c r="UAZ34" s="24"/>
      <c r="UBA34" s="23"/>
      <c r="UBB34" s="24"/>
      <c r="UBC34" s="19"/>
      <c r="UBE34" s="19"/>
      <c r="UBF34" s="23"/>
      <c r="UBG34" s="19"/>
      <c r="UBH34" s="23"/>
      <c r="UBI34" s="24"/>
      <c r="UBJ34" s="23"/>
      <c r="UBK34" s="24"/>
      <c r="UBL34" s="19"/>
      <c r="UBN34" s="19"/>
      <c r="UBO34" s="23"/>
      <c r="UBP34" s="19"/>
      <c r="UBQ34" s="23"/>
      <c r="UBR34" s="24"/>
      <c r="UBS34" s="23"/>
      <c r="UBT34" s="24"/>
      <c r="UBU34" s="19"/>
      <c r="UBW34" s="19"/>
      <c r="UBX34" s="23"/>
      <c r="UBY34" s="19"/>
      <c r="UBZ34" s="23"/>
      <c r="UCA34" s="24"/>
      <c r="UCB34" s="23"/>
      <c r="UCC34" s="24"/>
      <c r="UCD34" s="19"/>
      <c r="UCF34" s="19"/>
      <c r="UCG34" s="23"/>
      <c r="UCH34" s="19"/>
      <c r="UCI34" s="23"/>
      <c r="UCJ34" s="24"/>
      <c r="UCK34" s="23"/>
      <c r="UCL34" s="24"/>
      <c r="UCM34" s="19"/>
      <c r="UCO34" s="19"/>
      <c r="UCP34" s="23"/>
      <c r="UCQ34" s="19"/>
      <c r="UCR34" s="23"/>
      <c r="UCS34" s="24"/>
      <c r="UCT34" s="23"/>
      <c r="UCU34" s="24"/>
      <c r="UCV34" s="19"/>
      <c r="UCX34" s="19"/>
      <c r="UCY34" s="23"/>
      <c r="UCZ34" s="19"/>
      <c r="UDA34" s="23"/>
      <c r="UDB34" s="24"/>
      <c r="UDC34" s="23"/>
      <c r="UDD34" s="24"/>
      <c r="UDE34" s="19"/>
      <c r="UDG34" s="19"/>
      <c r="UDH34" s="23"/>
      <c r="UDI34" s="19"/>
      <c r="UDJ34" s="23"/>
      <c r="UDK34" s="24"/>
      <c r="UDL34" s="23"/>
      <c r="UDM34" s="24"/>
      <c r="UDN34" s="19"/>
      <c r="UDP34" s="19"/>
      <c r="UDQ34" s="23"/>
      <c r="UDR34" s="19"/>
      <c r="UDS34" s="23"/>
      <c r="UDT34" s="24"/>
      <c r="UDU34" s="23"/>
      <c r="UDV34" s="24"/>
      <c r="UDW34" s="19"/>
      <c r="UDY34" s="19"/>
      <c r="UDZ34" s="23"/>
      <c r="UEA34" s="19"/>
      <c r="UEB34" s="23"/>
      <c r="UEC34" s="24"/>
      <c r="UED34" s="23"/>
      <c r="UEE34" s="24"/>
      <c r="UEF34" s="19"/>
      <c r="UEH34" s="19"/>
      <c r="UEI34" s="23"/>
      <c r="UEJ34" s="19"/>
      <c r="UEK34" s="23"/>
      <c r="UEL34" s="24"/>
      <c r="UEM34" s="23"/>
      <c r="UEN34" s="24"/>
      <c r="UEO34" s="19"/>
      <c r="UEQ34" s="19"/>
      <c r="UER34" s="23"/>
      <c r="UES34" s="19"/>
      <c r="UET34" s="23"/>
      <c r="UEU34" s="24"/>
      <c r="UEV34" s="23"/>
      <c r="UEW34" s="24"/>
      <c r="UEX34" s="19"/>
      <c r="UEZ34" s="19"/>
      <c r="UFA34" s="23"/>
      <c r="UFB34" s="19"/>
      <c r="UFC34" s="23"/>
      <c r="UFD34" s="24"/>
      <c r="UFE34" s="23"/>
      <c r="UFF34" s="24"/>
      <c r="UFG34" s="19"/>
      <c r="UFI34" s="19"/>
      <c r="UFJ34" s="23"/>
      <c r="UFK34" s="19"/>
      <c r="UFL34" s="23"/>
      <c r="UFM34" s="24"/>
      <c r="UFN34" s="23"/>
      <c r="UFO34" s="24"/>
      <c r="UFP34" s="19"/>
      <c r="UFR34" s="19"/>
      <c r="UFS34" s="23"/>
      <c r="UFT34" s="19"/>
      <c r="UFU34" s="23"/>
      <c r="UFV34" s="24"/>
      <c r="UFW34" s="23"/>
      <c r="UFX34" s="24"/>
      <c r="UFY34" s="19"/>
      <c r="UGA34" s="19"/>
      <c r="UGB34" s="23"/>
      <c r="UGC34" s="19"/>
      <c r="UGD34" s="23"/>
      <c r="UGE34" s="24"/>
      <c r="UGF34" s="23"/>
      <c r="UGG34" s="24"/>
      <c r="UGH34" s="19"/>
      <c r="UGJ34" s="19"/>
      <c r="UGK34" s="23"/>
      <c r="UGL34" s="19"/>
      <c r="UGM34" s="23"/>
      <c r="UGN34" s="24"/>
      <c r="UGO34" s="23"/>
      <c r="UGP34" s="24"/>
      <c r="UGQ34" s="19"/>
      <c r="UGS34" s="19"/>
      <c r="UGT34" s="23"/>
      <c r="UGU34" s="19"/>
      <c r="UGV34" s="23"/>
      <c r="UGW34" s="24"/>
      <c r="UGX34" s="23"/>
      <c r="UGY34" s="24"/>
      <c r="UGZ34" s="19"/>
      <c r="UHB34" s="19"/>
      <c r="UHC34" s="23"/>
      <c r="UHD34" s="19"/>
      <c r="UHE34" s="23"/>
      <c r="UHF34" s="24"/>
      <c r="UHG34" s="23"/>
      <c r="UHH34" s="24"/>
      <c r="UHI34" s="19"/>
      <c r="UHK34" s="19"/>
      <c r="UHL34" s="23"/>
      <c r="UHM34" s="19"/>
      <c r="UHN34" s="23"/>
      <c r="UHO34" s="24"/>
      <c r="UHP34" s="23"/>
      <c r="UHQ34" s="24"/>
      <c r="UHR34" s="19"/>
      <c r="UHT34" s="19"/>
      <c r="UHU34" s="23"/>
      <c r="UHV34" s="19"/>
      <c r="UHW34" s="23"/>
      <c r="UHX34" s="24"/>
      <c r="UHY34" s="23"/>
      <c r="UHZ34" s="24"/>
      <c r="UIA34" s="19"/>
      <c r="UIC34" s="19"/>
      <c r="UID34" s="23"/>
      <c r="UIE34" s="19"/>
      <c r="UIF34" s="23"/>
      <c r="UIG34" s="24"/>
      <c r="UIH34" s="23"/>
      <c r="UII34" s="24"/>
      <c r="UIJ34" s="19"/>
      <c r="UIL34" s="19"/>
      <c r="UIM34" s="23"/>
      <c r="UIN34" s="19"/>
      <c r="UIO34" s="23"/>
      <c r="UIP34" s="24"/>
      <c r="UIQ34" s="23"/>
      <c r="UIR34" s="24"/>
      <c r="UIS34" s="19"/>
      <c r="UIU34" s="19"/>
      <c r="UIV34" s="23"/>
      <c r="UIW34" s="19"/>
      <c r="UIX34" s="23"/>
      <c r="UIY34" s="24"/>
      <c r="UIZ34" s="23"/>
      <c r="UJA34" s="24"/>
      <c r="UJB34" s="19"/>
      <c r="UJD34" s="19"/>
      <c r="UJE34" s="23"/>
      <c r="UJF34" s="19"/>
      <c r="UJG34" s="23"/>
      <c r="UJH34" s="24"/>
      <c r="UJI34" s="23"/>
      <c r="UJJ34" s="24"/>
      <c r="UJK34" s="19"/>
      <c r="UJM34" s="19"/>
      <c r="UJN34" s="23"/>
      <c r="UJO34" s="19"/>
      <c r="UJP34" s="23"/>
      <c r="UJQ34" s="24"/>
      <c r="UJR34" s="23"/>
      <c r="UJS34" s="24"/>
      <c r="UJT34" s="19"/>
      <c r="UJV34" s="19"/>
      <c r="UJW34" s="23"/>
      <c r="UJX34" s="19"/>
      <c r="UJY34" s="23"/>
      <c r="UJZ34" s="24"/>
      <c r="UKA34" s="23"/>
      <c r="UKB34" s="24"/>
      <c r="UKC34" s="19"/>
      <c r="UKE34" s="19"/>
      <c r="UKF34" s="23"/>
      <c r="UKG34" s="19"/>
      <c r="UKH34" s="23"/>
      <c r="UKI34" s="24"/>
      <c r="UKJ34" s="23"/>
      <c r="UKK34" s="24"/>
      <c r="UKL34" s="19"/>
      <c r="UKN34" s="19"/>
      <c r="UKO34" s="23"/>
      <c r="UKP34" s="19"/>
      <c r="UKQ34" s="23"/>
      <c r="UKR34" s="24"/>
      <c r="UKS34" s="23"/>
      <c r="UKT34" s="24"/>
      <c r="UKU34" s="19"/>
      <c r="UKW34" s="19"/>
      <c r="UKX34" s="23"/>
      <c r="UKY34" s="19"/>
      <c r="UKZ34" s="23"/>
      <c r="ULA34" s="24"/>
      <c r="ULB34" s="23"/>
      <c r="ULC34" s="24"/>
      <c r="ULD34" s="19"/>
      <c r="ULF34" s="19"/>
      <c r="ULG34" s="23"/>
      <c r="ULH34" s="19"/>
      <c r="ULI34" s="23"/>
      <c r="ULJ34" s="24"/>
      <c r="ULK34" s="23"/>
      <c r="ULL34" s="24"/>
      <c r="ULM34" s="19"/>
      <c r="ULO34" s="19"/>
      <c r="ULP34" s="23"/>
      <c r="ULQ34" s="19"/>
      <c r="ULR34" s="23"/>
      <c r="ULS34" s="24"/>
      <c r="ULT34" s="23"/>
      <c r="ULU34" s="24"/>
      <c r="ULV34" s="19"/>
      <c r="ULX34" s="19"/>
      <c r="ULY34" s="23"/>
      <c r="ULZ34" s="19"/>
      <c r="UMA34" s="23"/>
      <c r="UMB34" s="24"/>
      <c r="UMC34" s="23"/>
      <c r="UMD34" s="24"/>
      <c r="UME34" s="19"/>
      <c r="UMG34" s="19"/>
      <c r="UMH34" s="23"/>
      <c r="UMI34" s="19"/>
      <c r="UMJ34" s="23"/>
      <c r="UMK34" s="24"/>
      <c r="UML34" s="23"/>
      <c r="UMM34" s="24"/>
      <c r="UMN34" s="19"/>
      <c r="UMP34" s="19"/>
      <c r="UMQ34" s="23"/>
      <c r="UMR34" s="19"/>
      <c r="UMS34" s="23"/>
      <c r="UMT34" s="24"/>
      <c r="UMU34" s="23"/>
      <c r="UMV34" s="24"/>
      <c r="UMW34" s="19"/>
      <c r="UMY34" s="19"/>
      <c r="UMZ34" s="23"/>
      <c r="UNA34" s="19"/>
      <c r="UNB34" s="23"/>
      <c r="UNC34" s="24"/>
      <c r="UND34" s="23"/>
      <c r="UNE34" s="24"/>
      <c r="UNF34" s="19"/>
      <c r="UNH34" s="19"/>
      <c r="UNI34" s="23"/>
      <c r="UNJ34" s="19"/>
      <c r="UNK34" s="23"/>
      <c r="UNL34" s="24"/>
      <c r="UNM34" s="23"/>
      <c r="UNN34" s="24"/>
      <c r="UNO34" s="19"/>
      <c r="UNQ34" s="19"/>
      <c r="UNR34" s="23"/>
      <c r="UNS34" s="19"/>
      <c r="UNT34" s="23"/>
      <c r="UNU34" s="24"/>
      <c r="UNV34" s="23"/>
      <c r="UNW34" s="24"/>
      <c r="UNX34" s="19"/>
      <c r="UNZ34" s="19"/>
      <c r="UOA34" s="23"/>
      <c r="UOB34" s="19"/>
      <c r="UOC34" s="23"/>
      <c r="UOD34" s="24"/>
      <c r="UOE34" s="23"/>
      <c r="UOF34" s="24"/>
      <c r="UOG34" s="19"/>
      <c r="UOI34" s="19"/>
      <c r="UOJ34" s="23"/>
      <c r="UOK34" s="19"/>
      <c r="UOL34" s="23"/>
      <c r="UOM34" s="24"/>
      <c r="UON34" s="23"/>
      <c r="UOO34" s="24"/>
      <c r="UOP34" s="19"/>
      <c r="UOR34" s="19"/>
      <c r="UOS34" s="23"/>
      <c r="UOT34" s="19"/>
      <c r="UOU34" s="23"/>
      <c r="UOV34" s="24"/>
      <c r="UOW34" s="23"/>
      <c r="UOX34" s="24"/>
      <c r="UOY34" s="19"/>
      <c r="UPA34" s="19"/>
      <c r="UPB34" s="23"/>
      <c r="UPC34" s="19"/>
      <c r="UPD34" s="23"/>
      <c r="UPE34" s="24"/>
      <c r="UPF34" s="23"/>
      <c r="UPG34" s="24"/>
      <c r="UPH34" s="19"/>
      <c r="UPJ34" s="19"/>
      <c r="UPK34" s="23"/>
      <c r="UPL34" s="19"/>
      <c r="UPM34" s="23"/>
      <c r="UPN34" s="24"/>
      <c r="UPO34" s="23"/>
      <c r="UPP34" s="24"/>
      <c r="UPQ34" s="19"/>
      <c r="UPS34" s="19"/>
      <c r="UPT34" s="23"/>
      <c r="UPU34" s="19"/>
      <c r="UPV34" s="23"/>
      <c r="UPW34" s="24"/>
      <c r="UPX34" s="23"/>
      <c r="UPY34" s="24"/>
      <c r="UPZ34" s="19"/>
      <c r="UQB34" s="19"/>
      <c r="UQC34" s="23"/>
      <c r="UQD34" s="19"/>
      <c r="UQE34" s="23"/>
      <c r="UQF34" s="24"/>
      <c r="UQG34" s="23"/>
      <c r="UQH34" s="24"/>
      <c r="UQI34" s="19"/>
      <c r="UQK34" s="19"/>
      <c r="UQL34" s="23"/>
      <c r="UQM34" s="19"/>
      <c r="UQN34" s="23"/>
      <c r="UQO34" s="24"/>
      <c r="UQP34" s="23"/>
      <c r="UQQ34" s="24"/>
      <c r="UQR34" s="19"/>
      <c r="UQT34" s="19"/>
      <c r="UQU34" s="23"/>
      <c r="UQV34" s="19"/>
      <c r="UQW34" s="23"/>
      <c r="UQX34" s="24"/>
      <c r="UQY34" s="23"/>
      <c r="UQZ34" s="24"/>
      <c r="URA34" s="19"/>
      <c r="URC34" s="19"/>
      <c r="URD34" s="23"/>
      <c r="URE34" s="19"/>
      <c r="URF34" s="23"/>
      <c r="URG34" s="24"/>
      <c r="URH34" s="23"/>
      <c r="URI34" s="24"/>
      <c r="URJ34" s="19"/>
      <c r="URL34" s="19"/>
      <c r="URM34" s="23"/>
      <c r="URN34" s="19"/>
      <c r="URO34" s="23"/>
      <c r="URP34" s="24"/>
      <c r="URQ34" s="23"/>
      <c r="URR34" s="24"/>
      <c r="URS34" s="19"/>
      <c r="URU34" s="19"/>
      <c r="URV34" s="23"/>
      <c r="URW34" s="19"/>
      <c r="URX34" s="23"/>
      <c r="URY34" s="24"/>
      <c r="URZ34" s="23"/>
      <c r="USA34" s="24"/>
      <c r="USB34" s="19"/>
      <c r="USD34" s="19"/>
      <c r="USE34" s="23"/>
      <c r="USF34" s="19"/>
      <c r="USG34" s="23"/>
      <c r="USH34" s="24"/>
      <c r="USI34" s="23"/>
      <c r="USJ34" s="24"/>
      <c r="USK34" s="19"/>
      <c r="USM34" s="19"/>
      <c r="USN34" s="23"/>
      <c r="USO34" s="19"/>
      <c r="USP34" s="23"/>
      <c r="USQ34" s="24"/>
      <c r="USR34" s="23"/>
      <c r="USS34" s="24"/>
      <c r="UST34" s="19"/>
      <c r="USV34" s="19"/>
      <c r="USW34" s="23"/>
      <c r="USX34" s="19"/>
      <c r="USY34" s="23"/>
      <c r="USZ34" s="24"/>
      <c r="UTA34" s="23"/>
      <c r="UTB34" s="24"/>
      <c r="UTC34" s="19"/>
      <c r="UTE34" s="19"/>
      <c r="UTF34" s="23"/>
      <c r="UTG34" s="19"/>
      <c r="UTH34" s="23"/>
      <c r="UTI34" s="24"/>
      <c r="UTJ34" s="23"/>
      <c r="UTK34" s="24"/>
      <c r="UTL34" s="19"/>
      <c r="UTN34" s="19"/>
      <c r="UTO34" s="23"/>
      <c r="UTP34" s="19"/>
      <c r="UTQ34" s="23"/>
      <c r="UTR34" s="24"/>
      <c r="UTS34" s="23"/>
      <c r="UTT34" s="24"/>
      <c r="UTU34" s="19"/>
      <c r="UTW34" s="19"/>
      <c r="UTX34" s="23"/>
      <c r="UTY34" s="19"/>
      <c r="UTZ34" s="23"/>
      <c r="UUA34" s="24"/>
      <c r="UUB34" s="23"/>
      <c r="UUC34" s="24"/>
      <c r="UUD34" s="19"/>
      <c r="UUF34" s="19"/>
      <c r="UUG34" s="23"/>
      <c r="UUH34" s="19"/>
      <c r="UUI34" s="23"/>
      <c r="UUJ34" s="24"/>
      <c r="UUK34" s="23"/>
      <c r="UUL34" s="24"/>
      <c r="UUM34" s="19"/>
      <c r="UUO34" s="19"/>
      <c r="UUP34" s="23"/>
      <c r="UUQ34" s="19"/>
      <c r="UUR34" s="23"/>
      <c r="UUS34" s="24"/>
      <c r="UUT34" s="23"/>
      <c r="UUU34" s="24"/>
      <c r="UUV34" s="19"/>
      <c r="UUX34" s="19"/>
      <c r="UUY34" s="23"/>
      <c r="UUZ34" s="19"/>
      <c r="UVA34" s="23"/>
      <c r="UVB34" s="24"/>
      <c r="UVC34" s="23"/>
      <c r="UVD34" s="24"/>
      <c r="UVE34" s="19"/>
      <c r="UVG34" s="19"/>
      <c r="UVH34" s="23"/>
      <c r="UVI34" s="19"/>
      <c r="UVJ34" s="23"/>
      <c r="UVK34" s="24"/>
      <c r="UVL34" s="23"/>
      <c r="UVM34" s="24"/>
      <c r="UVN34" s="19"/>
      <c r="UVP34" s="19"/>
      <c r="UVQ34" s="23"/>
      <c r="UVR34" s="19"/>
      <c r="UVS34" s="23"/>
      <c r="UVT34" s="24"/>
      <c r="UVU34" s="23"/>
      <c r="UVV34" s="24"/>
      <c r="UVW34" s="19"/>
      <c r="UVY34" s="19"/>
      <c r="UVZ34" s="23"/>
      <c r="UWA34" s="19"/>
      <c r="UWB34" s="23"/>
      <c r="UWC34" s="24"/>
      <c r="UWD34" s="23"/>
      <c r="UWE34" s="24"/>
      <c r="UWF34" s="19"/>
      <c r="UWH34" s="19"/>
      <c r="UWI34" s="23"/>
      <c r="UWJ34" s="19"/>
      <c r="UWK34" s="23"/>
      <c r="UWL34" s="24"/>
      <c r="UWM34" s="23"/>
      <c r="UWN34" s="24"/>
      <c r="UWO34" s="19"/>
      <c r="UWQ34" s="19"/>
      <c r="UWR34" s="23"/>
      <c r="UWS34" s="19"/>
      <c r="UWT34" s="23"/>
      <c r="UWU34" s="24"/>
      <c r="UWV34" s="23"/>
      <c r="UWW34" s="24"/>
      <c r="UWX34" s="19"/>
      <c r="UWZ34" s="19"/>
      <c r="UXA34" s="23"/>
      <c r="UXB34" s="19"/>
      <c r="UXC34" s="23"/>
      <c r="UXD34" s="24"/>
      <c r="UXE34" s="23"/>
      <c r="UXF34" s="24"/>
      <c r="UXG34" s="19"/>
      <c r="UXI34" s="19"/>
      <c r="UXJ34" s="23"/>
      <c r="UXK34" s="19"/>
      <c r="UXL34" s="23"/>
      <c r="UXM34" s="24"/>
      <c r="UXN34" s="23"/>
      <c r="UXO34" s="24"/>
      <c r="UXP34" s="19"/>
      <c r="UXR34" s="19"/>
      <c r="UXS34" s="23"/>
      <c r="UXT34" s="19"/>
      <c r="UXU34" s="23"/>
      <c r="UXV34" s="24"/>
      <c r="UXW34" s="23"/>
      <c r="UXX34" s="24"/>
      <c r="UXY34" s="19"/>
      <c r="UYA34" s="19"/>
      <c r="UYB34" s="23"/>
      <c r="UYC34" s="19"/>
      <c r="UYD34" s="23"/>
      <c r="UYE34" s="24"/>
      <c r="UYF34" s="23"/>
      <c r="UYG34" s="24"/>
      <c r="UYH34" s="19"/>
      <c r="UYJ34" s="19"/>
      <c r="UYK34" s="23"/>
      <c r="UYL34" s="19"/>
      <c r="UYM34" s="23"/>
      <c r="UYN34" s="24"/>
      <c r="UYO34" s="23"/>
      <c r="UYP34" s="24"/>
      <c r="UYQ34" s="19"/>
      <c r="UYS34" s="19"/>
      <c r="UYT34" s="23"/>
      <c r="UYU34" s="19"/>
      <c r="UYV34" s="23"/>
      <c r="UYW34" s="24"/>
      <c r="UYX34" s="23"/>
      <c r="UYY34" s="24"/>
      <c r="UYZ34" s="19"/>
      <c r="UZB34" s="19"/>
      <c r="UZC34" s="23"/>
      <c r="UZD34" s="19"/>
      <c r="UZE34" s="23"/>
      <c r="UZF34" s="24"/>
      <c r="UZG34" s="23"/>
      <c r="UZH34" s="24"/>
      <c r="UZI34" s="19"/>
      <c r="UZK34" s="19"/>
      <c r="UZL34" s="23"/>
      <c r="UZM34" s="19"/>
      <c r="UZN34" s="23"/>
      <c r="UZO34" s="24"/>
      <c r="UZP34" s="23"/>
      <c r="UZQ34" s="24"/>
      <c r="UZR34" s="19"/>
      <c r="UZT34" s="19"/>
      <c r="UZU34" s="23"/>
      <c r="UZV34" s="19"/>
      <c r="UZW34" s="23"/>
      <c r="UZX34" s="24"/>
      <c r="UZY34" s="23"/>
      <c r="UZZ34" s="24"/>
      <c r="VAA34" s="19"/>
      <c r="VAC34" s="19"/>
      <c r="VAD34" s="23"/>
      <c r="VAE34" s="19"/>
      <c r="VAF34" s="23"/>
      <c r="VAG34" s="24"/>
      <c r="VAH34" s="23"/>
      <c r="VAI34" s="24"/>
      <c r="VAJ34" s="19"/>
      <c r="VAL34" s="19"/>
      <c r="VAM34" s="23"/>
      <c r="VAN34" s="19"/>
      <c r="VAO34" s="23"/>
      <c r="VAP34" s="24"/>
      <c r="VAQ34" s="23"/>
      <c r="VAR34" s="24"/>
      <c r="VAS34" s="19"/>
      <c r="VAU34" s="19"/>
      <c r="VAV34" s="23"/>
      <c r="VAW34" s="19"/>
      <c r="VAX34" s="23"/>
      <c r="VAY34" s="24"/>
      <c r="VAZ34" s="23"/>
      <c r="VBA34" s="24"/>
      <c r="VBB34" s="19"/>
      <c r="VBD34" s="19"/>
      <c r="VBE34" s="23"/>
      <c r="VBF34" s="19"/>
      <c r="VBG34" s="23"/>
      <c r="VBH34" s="24"/>
      <c r="VBI34" s="23"/>
      <c r="VBJ34" s="24"/>
      <c r="VBK34" s="19"/>
      <c r="VBM34" s="19"/>
      <c r="VBN34" s="23"/>
      <c r="VBO34" s="19"/>
      <c r="VBP34" s="23"/>
      <c r="VBQ34" s="24"/>
      <c r="VBR34" s="23"/>
      <c r="VBS34" s="24"/>
      <c r="VBT34" s="19"/>
      <c r="VBV34" s="19"/>
      <c r="VBW34" s="23"/>
      <c r="VBX34" s="19"/>
      <c r="VBY34" s="23"/>
      <c r="VBZ34" s="24"/>
      <c r="VCA34" s="23"/>
      <c r="VCB34" s="24"/>
      <c r="VCC34" s="19"/>
      <c r="VCE34" s="19"/>
      <c r="VCF34" s="23"/>
      <c r="VCG34" s="19"/>
      <c r="VCH34" s="23"/>
      <c r="VCI34" s="24"/>
      <c r="VCJ34" s="23"/>
      <c r="VCK34" s="24"/>
      <c r="VCL34" s="19"/>
      <c r="VCN34" s="19"/>
      <c r="VCO34" s="23"/>
      <c r="VCP34" s="19"/>
      <c r="VCQ34" s="23"/>
      <c r="VCR34" s="24"/>
      <c r="VCS34" s="23"/>
      <c r="VCT34" s="24"/>
      <c r="VCU34" s="19"/>
      <c r="VCW34" s="19"/>
      <c r="VCX34" s="23"/>
      <c r="VCY34" s="19"/>
      <c r="VCZ34" s="23"/>
      <c r="VDA34" s="24"/>
      <c r="VDB34" s="23"/>
      <c r="VDC34" s="24"/>
      <c r="VDD34" s="19"/>
      <c r="VDF34" s="19"/>
      <c r="VDG34" s="23"/>
      <c r="VDH34" s="19"/>
      <c r="VDI34" s="23"/>
      <c r="VDJ34" s="24"/>
      <c r="VDK34" s="23"/>
      <c r="VDL34" s="24"/>
      <c r="VDM34" s="19"/>
      <c r="VDO34" s="19"/>
      <c r="VDP34" s="23"/>
      <c r="VDQ34" s="19"/>
      <c r="VDR34" s="23"/>
      <c r="VDS34" s="24"/>
      <c r="VDT34" s="23"/>
      <c r="VDU34" s="24"/>
      <c r="VDV34" s="19"/>
      <c r="VDX34" s="19"/>
      <c r="VDY34" s="23"/>
      <c r="VDZ34" s="19"/>
      <c r="VEA34" s="23"/>
      <c r="VEB34" s="24"/>
      <c r="VEC34" s="23"/>
      <c r="VED34" s="24"/>
      <c r="VEE34" s="19"/>
      <c r="VEG34" s="19"/>
      <c r="VEH34" s="23"/>
      <c r="VEI34" s="19"/>
      <c r="VEJ34" s="23"/>
      <c r="VEK34" s="24"/>
      <c r="VEL34" s="23"/>
      <c r="VEM34" s="24"/>
      <c r="VEN34" s="19"/>
      <c r="VEP34" s="19"/>
      <c r="VEQ34" s="23"/>
      <c r="VER34" s="19"/>
      <c r="VES34" s="23"/>
      <c r="VET34" s="24"/>
      <c r="VEU34" s="23"/>
      <c r="VEV34" s="24"/>
      <c r="VEW34" s="19"/>
      <c r="VEY34" s="19"/>
      <c r="VEZ34" s="23"/>
      <c r="VFA34" s="19"/>
      <c r="VFB34" s="23"/>
      <c r="VFC34" s="24"/>
      <c r="VFD34" s="23"/>
      <c r="VFE34" s="24"/>
      <c r="VFF34" s="19"/>
      <c r="VFH34" s="19"/>
      <c r="VFI34" s="23"/>
      <c r="VFJ34" s="19"/>
      <c r="VFK34" s="23"/>
      <c r="VFL34" s="24"/>
      <c r="VFM34" s="23"/>
      <c r="VFN34" s="24"/>
      <c r="VFO34" s="19"/>
      <c r="VFQ34" s="19"/>
      <c r="VFR34" s="23"/>
      <c r="VFS34" s="19"/>
      <c r="VFT34" s="23"/>
      <c r="VFU34" s="24"/>
      <c r="VFV34" s="23"/>
      <c r="VFW34" s="24"/>
      <c r="VFX34" s="19"/>
      <c r="VFZ34" s="19"/>
      <c r="VGA34" s="23"/>
      <c r="VGB34" s="19"/>
      <c r="VGC34" s="23"/>
      <c r="VGD34" s="24"/>
      <c r="VGE34" s="23"/>
      <c r="VGF34" s="24"/>
      <c r="VGG34" s="19"/>
      <c r="VGI34" s="19"/>
      <c r="VGJ34" s="23"/>
      <c r="VGK34" s="19"/>
      <c r="VGL34" s="23"/>
      <c r="VGM34" s="24"/>
      <c r="VGN34" s="23"/>
      <c r="VGO34" s="24"/>
      <c r="VGP34" s="19"/>
      <c r="VGR34" s="19"/>
      <c r="VGS34" s="23"/>
      <c r="VGT34" s="19"/>
      <c r="VGU34" s="23"/>
      <c r="VGV34" s="24"/>
      <c r="VGW34" s="23"/>
      <c r="VGX34" s="24"/>
      <c r="VGY34" s="19"/>
      <c r="VHA34" s="19"/>
      <c r="VHB34" s="23"/>
      <c r="VHC34" s="19"/>
      <c r="VHD34" s="23"/>
      <c r="VHE34" s="24"/>
      <c r="VHF34" s="23"/>
      <c r="VHG34" s="24"/>
      <c r="VHH34" s="19"/>
      <c r="VHJ34" s="19"/>
      <c r="VHK34" s="23"/>
      <c r="VHL34" s="19"/>
      <c r="VHM34" s="23"/>
      <c r="VHN34" s="24"/>
      <c r="VHO34" s="23"/>
      <c r="VHP34" s="24"/>
      <c r="VHQ34" s="19"/>
      <c r="VHS34" s="19"/>
      <c r="VHT34" s="23"/>
      <c r="VHU34" s="19"/>
      <c r="VHV34" s="23"/>
      <c r="VHW34" s="24"/>
      <c r="VHX34" s="23"/>
      <c r="VHY34" s="24"/>
      <c r="VHZ34" s="19"/>
      <c r="VIB34" s="19"/>
      <c r="VIC34" s="23"/>
      <c r="VID34" s="19"/>
      <c r="VIE34" s="23"/>
      <c r="VIF34" s="24"/>
      <c r="VIG34" s="23"/>
      <c r="VIH34" s="24"/>
      <c r="VII34" s="19"/>
      <c r="VIK34" s="19"/>
      <c r="VIL34" s="23"/>
      <c r="VIM34" s="19"/>
      <c r="VIN34" s="23"/>
      <c r="VIO34" s="24"/>
      <c r="VIP34" s="23"/>
      <c r="VIQ34" s="24"/>
      <c r="VIR34" s="19"/>
      <c r="VIT34" s="19"/>
      <c r="VIU34" s="23"/>
      <c r="VIV34" s="19"/>
      <c r="VIW34" s="23"/>
      <c r="VIX34" s="24"/>
      <c r="VIY34" s="23"/>
      <c r="VIZ34" s="24"/>
      <c r="VJA34" s="19"/>
      <c r="VJC34" s="19"/>
      <c r="VJD34" s="23"/>
      <c r="VJE34" s="19"/>
      <c r="VJF34" s="23"/>
      <c r="VJG34" s="24"/>
      <c r="VJH34" s="23"/>
      <c r="VJI34" s="24"/>
      <c r="VJJ34" s="19"/>
      <c r="VJL34" s="19"/>
      <c r="VJM34" s="23"/>
      <c r="VJN34" s="19"/>
      <c r="VJO34" s="23"/>
      <c r="VJP34" s="24"/>
      <c r="VJQ34" s="23"/>
      <c r="VJR34" s="24"/>
      <c r="VJS34" s="19"/>
      <c r="VJU34" s="19"/>
      <c r="VJV34" s="23"/>
      <c r="VJW34" s="19"/>
      <c r="VJX34" s="23"/>
      <c r="VJY34" s="24"/>
      <c r="VJZ34" s="23"/>
      <c r="VKA34" s="24"/>
      <c r="VKB34" s="19"/>
      <c r="VKD34" s="19"/>
      <c r="VKE34" s="23"/>
      <c r="VKF34" s="19"/>
      <c r="VKG34" s="23"/>
      <c r="VKH34" s="24"/>
      <c r="VKI34" s="23"/>
      <c r="VKJ34" s="24"/>
      <c r="VKK34" s="19"/>
      <c r="VKM34" s="19"/>
      <c r="VKN34" s="23"/>
      <c r="VKO34" s="19"/>
      <c r="VKP34" s="23"/>
      <c r="VKQ34" s="24"/>
      <c r="VKR34" s="23"/>
      <c r="VKS34" s="24"/>
      <c r="VKT34" s="19"/>
      <c r="VKV34" s="19"/>
      <c r="VKW34" s="23"/>
      <c r="VKX34" s="19"/>
      <c r="VKY34" s="23"/>
      <c r="VKZ34" s="24"/>
      <c r="VLA34" s="23"/>
      <c r="VLB34" s="24"/>
      <c r="VLC34" s="19"/>
      <c r="VLE34" s="19"/>
      <c r="VLF34" s="23"/>
      <c r="VLG34" s="19"/>
      <c r="VLH34" s="23"/>
      <c r="VLI34" s="24"/>
      <c r="VLJ34" s="23"/>
      <c r="VLK34" s="24"/>
      <c r="VLL34" s="19"/>
      <c r="VLN34" s="19"/>
      <c r="VLO34" s="23"/>
      <c r="VLP34" s="19"/>
      <c r="VLQ34" s="23"/>
      <c r="VLR34" s="24"/>
      <c r="VLS34" s="23"/>
      <c r="VLT34" s="24"/>
      <c r="VLU34" s="19"/>
      <c r="VLW34" s="19"/>
      <c r="VLX34" s="23"/>
      <c r="VLY34" s="19"/>
      <c r="VLZ34" s="23"/>
      <c r="VMA34" s="24"/>
      <c r="VMB34" s="23"/>
      <c r="VMC34" s="24"/>
      <c r="VMD34" s="19"/>
      <c r="VMF34" s="19"/>
      <c r="VMG34" s="23"/>
      <c r="VMH34" s="19"/>
      <c r="VMI34" s="23"/>
      <c r="VMJ34" s="24"/>
      <c r="VMK34" s="23"/>
      <c r="VML34" s="24"/>
      <c r="VMM34" s="19"/>
      <c r="VMO34" s="19"/>
      <c r="VMP34" s="23"/>
      <c r="VMQ34" s="19"/>
      <c r="VMR34" s="23"/>
      <c r="VMS34" s="24"/>
      <c r="VMT34" s="23"/>
      <c r="VMU34" s="24"/>
      <c r="VMV34" s="19"/>
      <c r="VMX34" s="19"/>
      <c r="VMY34" s="23"/>
      <c r="VMZ34" s="19"/>
      <c r="VNA34" s="23"/>
      <c r="VNB34" s="24"/>
      <c r="VNC34" s="23"/>
      <c r="VND34" s="24"/>
      <c r="VNE34" s="19"/>
      <c r="VNG34" s="19"/>
      <c r="VNH34" s="23"/>
      <c r="VNI34" s="19"/>
      <c r="VNJ34" s="23"/>
      <c r="VNK34" s="24"/>
      <c r="VNL34" s="23"/>
      <c r="VNM34" s="24"/>
      <c r="VNN34" s="19"/>
      <c r="VNP34" s="19"/>
      <c r="VNQ34" s="23"/>
      <c r="VNR34" s="19"/>
      <c r="VNS34" s="23"/>
      <c r="VNT34" s="24"/>
      <c r="VNU34" s="23"/>
      <c r="VNV34" s="24"/>
      <c r="VNW34" s="19"/>
      <c r="VNY34" s="19"/>
      <c r="VNZ34" s="23"/>
      <c r="VOA34" s="19"/>
      <c r="VOB34" s="23"/>
      <c r="VOC34" s="24"/>
      <c r="VOD34" s="23"/>
      <c r="VOE34" s="24"/>
      <c r="VOF34" s="19"/>
      <c r="VOH34" s="19"/>
      <c r="VOI34" s="23"/>
      <c r="VOJ34" s="19"/>
      <c r="VOK34" s="23"/>
      <c r="VOL34" s="24"/>
      <c r="VOM34" s="23"/>
      <c r="VON34" s="24"/>
      <c r="VOO34" s="19"/>
      <c r="VOQ34" s="19"/>
      <c r="VOR34" s="23"/>
      <c r="VOS34" s="19"/>
      <c r="VOT34" s="23"/>
      <c r="VOU34" s="24"/>
      <c r="VOV34" s="23"/>
      <c r="VOW34" s="24"/>
      <c r="VOX34" s="19"/>
      <c r="VOZ34" s="19"/>
      <c r="VPA34" s="23"/>
      <c r="VPB34" s="19"/>
      <c r="VPC34" s="23"/>
      <c r="VPD34" s="24"/>
      <c r="VPE34" s="23"/>
      <c r="VPF34" s="24"/>
      <c r="VPG34" s="19"/>
      <c r="VPI34" s="19"/>
      <c r="VPJ34" s="23"/>
      <c r="VPK34" s="19"/>
      <c r="VPL34" s="23"/>
      <c r="VPM34" s="24"/>
      <c r="VPN34" s="23"/>
      <c r="VPO34" s="24"/>
      <c r="VPP34" s="19"/>
      <c r="VPR34" s="19"/>
      <c r="VPS34" s="23"/>
      <c r="VPT34" s="19"/>
      <c r="VPU34" s="23"/>
      <c r="VPV34" s="24"/>
      <c r="VPW34" s="23"/>
      <c r="VPX34" s="24"/>
      <c r="VPY34" s="19"/>
      <c r="VQA34" s="19"/>
      <c r="VQB34" s="23"/>
      <c r="VQC34" s="19"/>
      <c r="VQD34" s="23"/>
      <c r="VQE34" s="24"/>
      <c r="VQF34" s="23"/>
      <c r="VQG34" s="24"/>
      <c r="VQH34" s="19"/>
      <c r="VQJ34" s="19"/>
      <c r="VQK34" s="23"/>
      <c r="VQL34" s="19"/>
      <c r="VQM34" s="23"/>
      <c r="VQN34" s="24"/>
      <c r="VQO34" s="23"/>
      <c r="VQP34" s="24"/>
      <c r="VQQ34" s="19"/>
      <c r="VQS34" s="19"/>
      <c r="VQT34" s="23"/>
      <c r="VQU34" s="19"/>
      <c r="VQV34" s="23"/>
      <c r="VQW34" s="24"/>
      <c r="VQX34" s="23"/>
      <c r="VQY34" s="24"/>
      <c r="VQZ34" s="19"/>
      <c r="VRB34" s="19"/>
      <c r="VRC34" s="23"/>
      <c r="VRD34" s="19"/>
      <c r="VRE34" s="23"/>
      <c r="VRF34" s="24"/>
      <c r="VRG34" s="23"/>
      <c r="VRH34" s="24"/>
      <c r="VRI34" s="19"/>
      <c r="VRK34" s="19"/>
      <c r="VRL34" s="23"/>
      <c r="VRM34" s="19"/>
      <c r="VRN34" s="23"/>
      <c r="VRO34" s="24"/>
      <c r="VRP34" s="23"/>
      <c r="VRQ34" s="24"/>
      <c r="VRR34" s="19"/>
      <c r="VRT34" s="19"/>
      <c r="VRU34" s="23"/>
      <c r="VRV34" s="19"/>
      <c r="VRW34" s="23"/>
      <c r="VRX34" s="24"/>
      <c r="VRY34" s="23"/>
      <c r="VRZ34" s="24"/>
      <c r="VSA34" s="19"/>
      <c r="VSC34" s="19"/>
      <c r="VSD34" s="23"/>
      <c r="VSE34" s="19"/>
      <c r="VSF34" s="23"/>
      <c r="VSG34" s="24"/>
      <c r="VSH34" s="23"/>
      <c r="VSI34" s="24"/>
      <c r="VSJ34" s="19"/>
      <c r="VSL34" s="19"/>
      <c r="VSM34" s="23"/>
      <c r="VSN34" s="19"/>
      <c r="VSO34" s="23"/>
      <c r="VSP34" s="24"/>
      <c r="VSQ34" s="23"/>
      <c r="VSR34" s="24"/>
      <c r="VSS34" s="19"/>
      <c r="VSU34" s="19"/>
      <c r="VSV34" s="23"/>
      <c r="VSW34" s="19"/>
      <c r="VSX34" s="23"/>
      <c r="VSY34" s="24"/>
      <c r="VSZ34" s="23"/>
      <c r="VTA34" s="24"/>
      <c r="VTB34" s="19"/>
      <c r="VTD34" s="19"/>
      <c r="VTE34" s="23"/>
      <c r="VTF34" s="19"/>
      <c r="VTG34" s="23"/>
      <c r="VTH34" s="24"/>
      <c r="VTI34" s="23"/>
      <c r="VTJ34" s="24"/>
      <c r="VTK34" s="19"/>
      <c r="VTM34" s="19"/>
      <c r="VTN34" s="23"/>
      <c r="VTO34" s="19"/>
      <c r="VTP34" s="23"/>
      <c r="VTQ34" s="24"/>
      <c r="VTR34" s="23"/>
      <c r="VTS34" s="24"/>
      <c r="VTT34" s="19"/>
      <c r="VTV34" s="19"/>
      <c r="VTW34" s="23"/>
      <c r="VTX34" s="19"/>
      <c r="VTY34" s="23"/>
      <c r="VTZ34" s="24"/>
      <c r="VUA34" s="23"/>
      <c r="VUB34" s="24"/>
      <c r="VUC34" s="19"/>
      <c r="VUE34" s="19"/>
      <c r="VUF34" s="23"/>
      <c r="VUG34" s="19"/>
      <c r="VUH34" s="23"/>
      <c r="VUI34" s="24"/>
      <c r="VUJ34" s="23"/>
      <c r="VUK34" s="24"/>
      <c r="VUL34" s="19"/>
      <c r="VUN34" s="19"/>
      <c r="VUO34" s="23"/>
      <c r="VUP34" s="19"/>
      <c r="VUQ34" s="23"/>
      <c r="VUR34" s="24"/>
      <c r="VUS34" s="23"/>
      <c r="VUT34" s="24"/>
      <c r="VUU34" s="19"/>
      <c r="VUW34" s="19"/>
      <c r="VUX34" s="23"/>
      <c r="VUY34" s="19"/>
      <c r="VUZ34" s="23"/>
      <c r="VVA34" s="24"/>
      <c r="VVB34" s="23"/>
      <c r="VVC34" s="24"/>
      <c r="VVD34" s="19"/>
      <c r="VVF34" s="19"/>
      <c r="VVG34" s="23"/>
      <c r="VVH34" s="19"/>
      <c r="VVI34" s="23"/>
      <c r="VVJ34" s="24"/>
      <c r="VVK34" s="23"/>
      <c r="VVL34" s="24"/>
      <c r="VVM34" s="19"/>
      <c r="VVO34" s="19"/>
      <c r="VVP34" s="23"/>
      <c r="VVQ34" s="19"/>
      <c r="VVR34" s="23"/>
      <c r="VVS34" s="24"/>
      <c r="VVT34" s="23"/>
      <c r="VVU34" s="24"/>
      <c r="VVV34" s="19"/>
      <c r="VVX34" s="19"/>
      <c r="VVY34" s="23"/>
      <c r="VVZ34" s="19"/>
      <c r="VWA34" s="23"/>
      <c r="VWB34" s="24"/>
      <c r="VWC34" s="23"/>
      <c r="VWD34" s="24"/>
      <c r="VWE34" s="19"/>
      <c r="VWG34" s="19"/>
      <c r="VWH34" s="23"/>
      <c r="VWI34" s="19"/>
      <c r="VWJ34" s="23"/>
      <c r="VWK34" s="24"/>
      <c r="VWL34" s="23"/>
      <c r="VWM34" s="24"/>
      <c r="VWN34" s="19"/>
      <c r="VWP34" s="19"/>
      <c r="VWQ34" s="23"/>
      <c r="VWR34" s="19"/>
      <c r="VWS34" s="23"/>
      <c r="VWT34" s="24"/>
      <c r="VWU34" s="23"/>
      <c r="VWV34" s="24"/>
      <c r="VWW34" s="19"/>
      <c r="VWY34" s="19"/>
      <c r="VWZ34" s="23"/>
      <c r="VXA34" s="19"/>
      <c r="VXB34" s="23"/>
      <c r="VXC34" s="24"/>
      <c r="VXD34" s="23"/>
      <c r="VXE34" s="24"/>
      <c r="VXF34" s="19"/>
      <c r="VXH34" s="19"/>
      <c r="VXI34" s="23"/>
      <c r="VXJ34" s="19"/>
      <c r="VXK34" s="23"/>
      <c r="VXL34" s="24"/>
      <c r="VXM34" s="23"/>
      <c r="VXN34" s="24"/>
      <c r="VXO34" s="19"/>
      <c r="VXQ34" s="19"/>
      <c r="VXR34" s="23"/>
      <c r="VXS34" s="19"/>
      <c r="VXT34" s="23"/>
      <c r="VXU34" s="24"/>
      <c r="VXV34" s="23"/>
      <c r="VXW34" s="24"/>
      <c r="VXX34" s="19"/>
      <c r="VXZ34" s="19"/>
      <c r="VYA34" s="23"/>
      <c r="VYB34" s="19"/>
      <c r="VYC34" s="23"/>
      <c r="VYD34" s="24"/>
      <c r="VYE34" s="23"/>
      <c r="VYF34" s="24"/>
      <c r="VYG34" s="19"/>
      <c r="VYI34" s="19"/>
      <c r="VYJ34" s="23"/>
      <c r="VYK34" s="19"/>
      <c r="VYL34" s="23"/>
      <c r="VYM34" s="24"/>
      <c r="VYN34" s="23"/>
      <c r="VYO34" s="24"/>
      <c r="VYP34" s="19"/>
      <c r="VYR34" s="19"/>
      <c r="VYS34" s="23"/>
      <c r="VYT34" s="19"/>
      <c r="VYU34" s="23"/>
      <c r="VYV34" s="24"/>
      <c r="VYW34" s="23"/>
      <c r="VYX34" s="24"/>
      <c r="VYY34" s="19"/>
      <c r="VZA34" s="19"/>
      <c r="VZB34" s="23"/>
      <c r="VZC34" s="19"/>
      <c r="VZD34" s="23"/>
      <c r="VZE34" s="24"/>
      <c r="VZF34" s="23"/>
      <c r="VZG34" s="24"/>
      <c r="VZH34" s="19"/>
      <c r="VZJ34" s="19"/>
      <c r="VZK34" s="23"/>
      <c r="VZL34" s="19"/>
      <c r="VZM34" s="23"/>
      <c r="VZN34" s="24"/>
      <c r="VZO34" s="23"/>
      <c r="VZP34" s="24"/>
      <c r="VZQ34" s="19"/>
      <c r="VZS34" s="19"/>
      <c r="VZT34" s="23"/>
      <c r="VZU34" s="19"/>
      <c r="VZV34" s="23"/>
      <c r="VZW34" s="24"/>
      <c r="VZX34" s="23"/>
      <c r="VZY34" s="24"/>
      <c r="VZZ34" s="19"/>
      <c r="WAB34" s="19"/>
      <c r="WAC34" s="23"/>
      <c r="WAD34" s="19"/>
      <c r="WAE34" s="23"/>
      <c r="WAF34" s="24"/>
      <c r="WAG34" s="23"/>
      <c r="WAH34" s="24"/>
      <c r="WAI34" s="19"/>
      <c r="WAK34" s="19"/>
      <c r="WAL34" s="23"/>
      <c r="WAM34" s="19"/>
      <c r="WAN34" s="23"/>
      <c r="WAO34" s="24"/>
      <c r="WAP34" s="23"/>
      <c r="WAQ34" s="24"/>
      <c r="WAR34" s="19"/>
      <c r="WAT34" s="19"/>
      <c r="WAU34" s="23"/>
      <c r="WAV34" s="19"/>
      <c r="WAW34" s="23"/>
      <c r="WAX34" s="24"/>
      <c r="WAY34" s="23"/>
      <c r="WAZ34" s="24"/>
      <c r="WBA34" s="19"/>
      <c r="WBC34" s="19"/>
      <c r="WBD34" s="23"/>
      <c r="WBE34" s="19"/>
      <c r="WBF34" s="23"/>
      <c r="WBG34" s="24"/>
      <c r="WBH34" s="23"/>
      <c r="WBI34" s="24"/>
      <c r="WBJ34" s="19"/>
      <c r="WBL34" s="19"/>
      <c r="WBM34" s="23"/>
      <c r="WBN34" s="19"/>
      <c r="WBO34" s="23"/>
      <c r="WBP34" s="24"/>
      <c r="WBQ34" s="23"/>
      <c r="WBR34" s="24"/>
      <c r="WBS34" s="19"/>
      <c r="WBU34" s="19"/>
      <c r="WBV34" s="23"/>
      <c r="WBW34" s="19"/>
      <c r="WBX34" s="23"/>
      <c r="WBY34" s="24"/>
      <c r="WBZ34" s="23"/>
      <c r="WCA34" s="24"/>
      <c r="WCB34" s="19"/>
      <c r="WCD34" s="19"/>
      <c r="WCE34" s="23"/>
      <c r="WCF34" s="19"/>
      <c r="WCG34" s="23"/>
      <c r="WCH34" s="24"/>
      <c r="WCI34" s="23"/>
      <c r="WCJ34" s="24"/>
      <c r="WCK34" s="19"/>
      <c r="WCM34" s="19"/>
      <c r="WCN34" s="23"/>
      <c r="WCO34" s="19"/>
      <c r="WCP34" s="23"/>
      <c r="WCQ34" s="24"/>
      <c r="WCR34" s="23"/>
      <c r="WCS34" s="24"/>
      <c r="WCT34" s="19"/>
      <c r="WCV34" s="19"/>
      <c r="WCW34" s="23"/>
      <c r="WCX34" s="19"/>
      <c r="WCY34" s="23"/>
      <c r="WCZ34" s="24"/>
      <c r="WDA34" s="23"/>
      <c r="WDB34" s="24"/>
      <c r="WDC34" s="19"/>
      <c r="WDE34" s="19"/>
      <c r="WDF34" s="23"/>
      <c r="WDG34" s="19"/>
      <c r="WDH34" s="23"/>
      <c r="WDI34" s="24"/>
      <c r="WDJ34" s="23"/>
      <c r="WDK34" s="24"/>
      <c r="WDL34" s="19"/>
      <c r="WDN34" s="19"/>
      <c r="WDO34" s="23"/>
      <c r="WDP34" s="19"/>
      <c r="WDQ34" s="23"/>
      <c r="WDR34" s="24"/>
      <c r="WDS34" s="23"/>
      <c r="WDT34" s="24"/>
      <c r="WDU34" s="19"/>
      <c r="WDW34" s="19"/>
      <c r="WDX34" s="23"/>
      <c r="WDY34" s="19"/>
      <c r="WDZ34" s="23"/>
      <c r="WEA34" s="24"/>
      <c r="WEB34" s="23"/>
      <c r="WEC34" s="24"/>
      <c r="WED34" s="19"/>
      <c r="WEF34" s="19"/>
      <c r="WEG34" s="23"/>
      <c r="WEH34" s="19"/>
      <c r="WEI34" s="23"/>
      <c r="WEJ34" s="24"/>
      <c r="WEK34" s="23"/>
      <c r="WEL34" s="24"/>
      <c r="WEM34" s="19"/>
      <c r="WEO34" s="19"/>
      <c r="WEP34" s="23"/>
      <c r="WEQ34" s="19"/>
      <c r="WER34" s="23"/>
      <c r="WES34" s="24"/>
      <c r="WET34" s="23"/>
      <c r="WEU34" s="24"/>
      <c r="WEV34" s="19"/>
      <c r="WEX34" s="19"/>
      <c r="WEY34" s="23"/>
      <c r="WEZ34" s="19"/>
      <c r="WFA34" s="23"/>
      <c r="WFB34" s="24"/>
      <c r="WFC34" s="23"/>
      <c r="WFD34" s="24"/>
      <c r="WFE34" s="19"/>
      <c r="WFG34" s="19"/>
      <c r="WFH34" s="23"/>
      <c r="WFI34" s="19"/>
      <c r="WFJ34" s="23"/>
      <c r="WFK34" s="24"/>
      <c r="WFL34" s="23"/>
      <c r="WFM34" s="24"/>
      <c r="WFN34" s="19"/>
      <c r="WFP34" s="19"/>
      <c r="WFQ34" s="23"/>
      <c r="WFR34" s="19"/>
      <c r="WFS34" s="23"/>
      <c r="WFT34" s="24"/>
      <c r="WFU34" s="23"/>
      <c r="WFV34" s="24"/>
      <c r="WFW34" s="19"/>
      <c r="WFY34" s="19"/>
      <c r="WFZ34" s="23"/>
      <c r="WGA34" s="19"/>
      <c r="WGB34" s="23"/>
      <c r="WGC34" s="24"/>
      <c r="WGD34" s="23"/>
      <c r="WGE34" s="24"/>
      <c r="WGF34" s="19"/>
      <c r="WGH34" s="19"/>
      <c r="WGI34" s="23"/>
      <c r="WGJ34" s="19"/>
      <c r="WGK34" s="23"/>
      <c r="WGL34" s="24"/>
      <c r="WGM34" s="23"/>
      <c r="WGN34" s="24"/>
      <c r="WGO34" s="19"/>
      <c r="WGQ34" s="19"/>
      <c r="WGR34" s="23"/>
      <c r="WGS34" s="19"/>
      <c r="WGT34" s="23"/>
      <c r="WGU34" s="24"/>
      <c r="WGV34" s="23"/>
      <c r="WGW34" s="24"/>
      <c r="WGX34" s="19"/>
      <c r="WGZ34" s="19"/>
      <c r="WHA34" s="23"/>
      <c r="WHB34" s="19"/>
      <c r="WHC34" s="23"/>
      <c r="WHD34" s="24"/>
      <c r="WHE34" s="23"/>
      <c r="WHF34" s="24"/>
      <c r="WHG34" s="19"/>
      <c r="WHI34" s="19"/>
      <c r="WHJ34" s="23"/>
      <c r="WHK34" s="19"/>
      <c r="WHL34" s="23"/>
      <c r="WHM34" s="24"/>
      <c r="WHN34" s="23"/>
      <c r="WHO34" s="24"/>
      <c r="WHP34" s="19"/>
      <c r="WHR34" s="19"/>
      <c r="WHS34" s="23"/>
      <c r="WHT34" s="19"/>
      <c r="WHU34" s="23"/>
      <c r="WHV34" s="24"/>
      <c r="WHW34" s="23"/>
      <c r="WHX34" s="24"/>
      <c r="WHY34" s="19"/>
      <c r="WIA34" s="19"/>
      <c r="WIB34" s="23"/>
      <c r="WIC34" s="19"/>
      <c r="WID34" s="23"/>
      <c r="WIE34" s="24"/>
      <c r="WIF34" s="23"/>
      <c r="WIG34" s="24"/>
      <c r="WIH34" s="19"/>
      <c r="WIJ34" s="19"/>
      <c r="WIK34" s="23"/>
      <c r="WIL34" s="19"/>
      <c r="WIM34" s="23"/>
      <c r="WIN34" s="24"/>
      <c r="WIO34" s="23"/>
      <c r="WIP34" s="24"/>
      <c r="WIQ34" s="19"/>
      <c r="WIS34" s="19"/>
      <c r="WIT34" s="23"/>
      <c r="WIU34" s="19"/>
      <c r="WIV34" s="23"/>
      <c r="WIW34" s="24"/>
      <c r="WIX34" s="23"/>
      <c r="WIY34" s="24"/>
      <c r="WIZ34" s="19"/>
      <c r="WJB34" s="19"/>
      <c r="WJC34" s="23"/>
      <c r="WJD34" s="19"/>
      <c r="WJE34" s="23"/>
      <c r="WJF34" s="24"/>
      <c r="WJG34" s="23"/>
      <c r="WJH34" s="24"/>
      <c r="WJI34" s="19"/>
      <c r="WJK34" s="19"/>
      <c r="WJL34" s="23"/>
      <c r="WJM34" s="19"/>
      <c r="WJN34" s="23"/>
      <c r="WJO34" s="24"/>
      <c r="WJP34" s="23"/>
      <c r="WJQ34" s="24"/>
      <c r="WJR34" s="19"/>
      <c r="WJT34" s="19"/>
      <c r="WJU34" s="23"/>
      <c r="WJV34" s="19"/>
      <c r="WJW34" s="23"/>
      <c r="WJX34" s="24"/>
      <c r="WJY34" s="23"/>
      <c r="WJZ34" s="24"/>
      <c r="WKA34" s="19"/>
      <c r="WKC34" s="19"/>
      <c r="WKD34" s="23"/>
      <c r="WKE34" s="19"/>
      <c r="WKF34" s="23"/>
      <c r="WKG34" s="24"/>
      <c r="WKH34" s="23"/>
      <c r="WKI34" s="24"/>
      <c r="WKJ34" s="19"/>
      <c r="WKL34" s="19"/>
      <c r="WKM34" s="23"/>
      <c r="WKN34" s="19"/>
      <c r="WKO34" s="23"/>
      <c r="WKP34" s="24"/>
      <c r="WKQ34" s="23"/>
      <c r="WKR34" s="24"/>
      <c r="WKS34" s="19"/>
      <c r="WKU34" s="19"/>
      <c r="WKV34" s="23"/>
      <c r="WKW34" s="19"/>
      <c r="WKX34" s="23"/>
      <c r="WKY34" s="24"/>
      <c r="WKZ34" s="23"/>
      <c r="WLA34" s="24"/>
      <c r="WLB34" s="19"/>
      <c r="WLD34" s="19"/>
      <c r="WLE34" s="23"/>
      <c r="WLF34" s="19"/>
      <c r="WLG34" s="23"/>
      <c r="WLH34" s="24"/>
      <c r="WLI34" s="23"/>
      <c r="WLJ34" s="24"/>
      <c r="WLK34" s="19"/>
      <c r="WLM34" s="19"/>
      <c r="WLN34" s="23"/>
      <c r="WLO34" s="19"/>
      <c r="WLP34" s="23"/>
      <c r="WLQ34" s="24"/>
      <c r="WLR34" s="23"/>
      <c r="WLS34" s="24"/>
      <c r="WLT34" s="19"/>
      <c r="WLV34" s="19"/>
      <c r="WLW34" s="23"/>
      <c r="WLX34" s="19"/>
      <c r="WLY34" s="23"/>
      <c r="WLZ34" s="24"/>
      <c r="WMA34" s="23"/>
      <c r="WMB34" s="24"/>
      <c r="WMC34" s="19"/>
      <c r="WME34" s="19"/>
      <c r="WMF34" s="23"/>
      <c r="WMG34" s="19"/>
      <c r="WMH34" s="23"/>
      <c r="WMI34" s="24"/>
      <c r="WMJ34" s="23"/>
      <c r="WMK34" s="24"/>
      <c r="WML34" s="19"/>
      <c r="WMN34" s="19"/>
      <c r="WMO34" s="23"/>
      <c r="WMP34" s="19"/>
      <c r="WMQ34" s="23"/>
      <c r="WMR34" s="24"/>
      <c r="WMS34" s="23"/>
      <c r="WMT34" s="24"/>
      <c r="WMU34" s="19"/>
      <c r="WMW34" s="19"/>
      <c r="WMX34" s="23"/>
      <c r="WMY34" s="19"/>
      <c r="WMZ34" s="23"/>
      <c r="WNA34" s="24"/>
      <c r="WNB34" s="23"/>
      <c r="WNC34" s="24"/>
      <c r="WND34" s="19"/>
      <c r="WNF34" s="19"/>
      <c r="WNG34" s="23"/>
      <c r="WNH34" s="19"/>
      <c r="WNI34" s="23"/>
      <c r="WNJ34" s="24"/>
      <c r="WNK34" s="23"/>
      <c r="WNL34" s="24"/>
      <c r="WNM34" s="19"/>
      <c r="WNO34" s="19"/>
      <c r="WNP34" s="23"/>
      <c r="WNQ34" s="19"/>
      <c r="WNR34" s="23"/>
      <c r="WNS34" s="24"/>
      <c r="WNT34" s="23"/>
      <c r="WNU34" s="24"/>
      <c r="WNV34" s="19"/>
      <c r="WNX34" s="19"/>
      <c r="WNY34" s="23"/>
      <c r="WNZ34" s="19"/>
      <c r="WOA34" s="23"/>
      <c r="WOB34" s="24"/>
      <c r="WOC34" s="23"/>
      <c r="WOD34" s="24"/>
      <c r="WOE34" s="19"/>
      <c r="WOG34" s="19"/>
      <c r="WOH34" s="23"/>
      <c r="WOI34" s="19"/>
      <c r="WOJ34" s="23"/>
      <c r="WOK34" s="24"/>
      <c r="WOL34" s="23"/>
      <c r="WOM34" s="24"/>
      <c r="WON34" s="19"/>
      <c r="WOP34" s="19"/>
      <c r="WOQ34" s="23"/>
      <c r="WOR34" s="19"/>
      <c r="WOS34" s="23"/>
      <c r="WOT34" s="24"/>
      <c r="WOU34" s="23"/>
      <c r="WOV34" s="24"/>
      <c r="WOW34" s="19"/>
      <c r="WOY34" s="19"/>
      <c r="WOZ34" s="23"/>
      <c r="WPA34" s="19"/>
      <c r="WPB34" s="23"/>
      <c r="WPC34" s="24"/>
      <c r="WPD34" s="23"/>
      <c r="WPE34" s="24"/>
      <c r="WPF34" s="19"/>
      <c r="WPH34" s="19"/>
      <c r="WPI34" s="23"/>
      <c r="WPJ34" s="19"/>
      <c r="WPK34" s="23"/>
      <c r="WPL34" s="24"/>
      <c r="WPM34" s="23"/>
      <c r="WPN34" s="24"/>
      <c r="WPO34" s="19"/>
      <c r="WPQ34" s="19"/>
      <c r="WPR34" s="23"/>
      <c r="WPS34" s="19"/>
      <c r="WPT34" s="23"/>
      <c r="WPU34" s="24"/>
      <c r="WPV34" s="23"/>
      <c r="WPW34" s="24"/>
      <c r="WPX34" s="19"/>
      <c r="WPZ34" s="19"/>
      <c r="WQA34" s="23"/>
      <c r="WQB34" s="19"/>
      <c r="WQC34" s="23"/>
      <c r="WQD34" s="24"/>
      <c r="WQE34" s="23"/>
      <c r="WQF34" s="24"/>
      <c r="WQG34" s="19"/>
      <c r="WQI34" s="19"/>
      <c r="WQJ34" s="23"/>
      <c r="WQK34" s="19"/>
      <c r="WQL34" s="23"/>
      <c r="WQM34" s="24"/>
      <c r="WQN34" s="23"/>
      <c r="WQO34" s="24"/>
      <c r="WQP34" s="19"/>
      <c r="WQR34" s="19"/>
      <c r="WQS34" s="23"/>
      <c r="WQT34" s="19"/>
      <c r="WQU34" s="23"/>
      <c r="WQV34" s="24"/>
      <c r="WQW34" s="23"/>
      <c r="WQX34" s="24"/>
      <c r="WQY34" s="19"/>
      <c r="WRA34" s="19"/>
      <c r="WRB34" s="23"/>
      <c r="WRC34" s="19"/>
      <c r="WRD34" s="23"/>
      <c r="WRE34" s="24"/>
      <c r="WRF34" s="23"/>
      <c r="WRG34" s="24"/>
      <c r="WRH34" s="19"/>
      <c r="WRJ34" s="19"/>
      <c r="WRK34" s="23"/>
      <c r="WRL34" s="19"/>
      <c r="WRM34" s="23"/>
      <c r="WRN34" s="24"/>
      <c r="WRO34" s="23"/>
      <c r="WRP34" s="24"/>
      <c r="WRQ34" s="19"/>
      <c r="WRS34" s="19"/>
      <c r="WRT34" s="23"/>
      <c r="WRU34" s="19"/>
      <c r="WRV34" s="23"/>
      <c r="WRW34" s="24"/>
      <c r="WRX34" s="23"/>
      <c r="WRY34" s="24"/>
      <c r="WRZ34" s="19"/>
      <c r="WSB34" s="19"/>
      <c r="WSC34" s="23"/>
      <c r="WSD34" s="19"/>
      <c r="WSE34" s="23"/>
      <c r="WSF34" s="24"/>
      <c r="WSG34" s="23"/>
      <c r="WSH34" s="24"/>
      <c r="WSI34" s="19"/>
      <c r="WSK34" s="19"/>
      <c r="WSL34" s="23"/>
      <c r="WSM34" s="19"/>
      <c r="WSN34" s="23"/>
      <c r="WSO34" s="24"/>
      <c r="WSP34" s="23"/>
      <c r="WSQ34" s="24"/>
      <c r="WSR34" s="19"/>
      <c r="WST34" s="19"/>
      <c r="WSU34" s="23"/>
      <c r="WSV34" s="19"/>
      <c r="WSW34" s="23"/>
      <c r="WSX34" s="24"/>
      <c r="WSY34" s="23"/>
      <c r="WSZ34" s="24"/>
      <c r="WTA34" s="19"/>
      <c r="WTC34" s="19"/>
      <c r="WTD34" s="23"/>
      <c r="WTE34" s="19"/>
      <c r="WTF34" s="23"/>
      <c r="WTG34" s="24"/>
      <c r="WTH34" s="23"/>
      <c r="WTI34" s="24"/>
      <c r="WTJ34" s="19"/>
      <c r="WTL34" s="19"/>
      <c r="WTM34" s="23"/>
      <c r="WTN34" s="19"/>
      <c r="WTO34" s="23"/>
      <c r="WTP34" s="24"/>
      <c r="WTQ34" s="23"/>
      <c r="WTR34" s="24"/>
      <c r="WTS34" s="19"/>
      <c r="WTU34" s="19"/>
      <c r="WTV34" s="23"/>
      <c r="WTW34" s="19"/>
      <c r="WTX34" s="23"/>
      <c r="WTY34" s="24"/>
      <c r="WTZ34" s="23"/>
      <c r="WUA34" s="24"/>
      <c r="WUB34" s="19"/>
      <c r="WUD34" s="19"/>
      <c r="WUE34" s="23"/>
      <c r="WUF34" s="19"/>
      <c r="WUG34" s="23"/>
      <c r="WUH34" s="24"/>
      <c r="WUI34" s="23"/>
      <c r="WUJ34" s="24"/>
      <c r="WUK34" s="19"/>
      <c r="WUM34" s="19"/>
      <c r="WUN34" s="23"/>
      <c r="WUO34" s="19"/>
      <c r="WUP34" s="23"/>
      <c r="WUQ34" s="24"/>
      <c r="WUR34" s="23"/>
      <c r="WUS34" s="24"/>
      <c r="WUT34" s="19"/>
      <c r="WUV34" s="19"/>
      <c r="WUW34" s="23"/>
      <c r="WUX34" s="19"/>
      <c r="WUY34" s="23"/>
      <c r="WUZ34" s="24"/>
      <c r="WVA34" s="23"/>
      <c r="WVB34" s="24"/>
      <c r="WVC34" s="19"/>
      <c r="WVE34" s="19"/>
      <c r="WVF34" s="23"/>
      <c r="WVG34" s="19"/>
      <c r="WVH34" s="23"/>
      <c r="WVI34" s="24"/>
      <c r="WVJ34" s="23"/>
      <c r="WVK34" s="24"/>
      <c r="WVL34" s="19"/>
      <c r="WVN34" s="19"/>
      <c r="WVO34" s="23"/>
      <c r="WVP34" s="19"/>
      <c r="WVQ34" s="23"/>
      <c r="WVR34" s="24"/>
      <c r="WVS34" s="23"/>
      <c r="WVT34" s="24"/>
      <c r="WVU34" s="19"/>
      <c r="WVW34" s="19"/>
      <c r="WVX34" s="23"/>
      <c r="WVY34" s="19"/>
      <c r="WVZ34" s="23"/>
      <c r="WWA34" s="24"/>
      <c r="WWB34" s="23"/>
      <c r="WWC34" s="24"/>
      <c r="WWD34" s="19"/>
      <c r="WWF34" s="19"/>
      <c r="WWG34" s="23"/>
      <c r="WWH34" s="19"/>
      <c r="WWI34" s="23"/>
      <c r="WWJ34" s="24"/>
      <c r="WWK34" s="23"/>
      <c r="WWL34" s="24"/>
      <c r="WWM34" s="19"/>
      <c r="WWO34" s="19"/>
      <c r="WWP34" s="23"/>
      <c r="WWQ34" s="19"/>
      <c r="WWR34" s="23"/>
      <c r="WWS34" s="24"/>
      <c r="WWT34" s="23"/>
      <c r="WWU34" s="24"/>
      <c r="WWV34" s="19"/>
      <c r="WWX34" s="19"/>
      <c r="WWY34" s="23"/>
      <c r="WWZ34" s="19"/>
      <c r="WXA34" s="23"/>
      <c r="WXB34" s="24"/>
      <c r="WXC34" s="23"/>
      <c r="WXD34" s="24"/>
      <c r="WXE34" s="19"/>
      <c r="WXG34" s="19"/>
      <c r="WXH34" s="23"/>
      <c r="WXI34" s="19"/>
      <c r="WXJ34" s="23"/>
      <c r="WXK34" s="24"/>
      <c r="WXL34" s="23"/>
      <c r="WXM34" s="24"/>
      <c r="WXN34" s="19"/>
      <c r="WXP34" s="19"/>
      <c r="WXQ34" s="23"/>
      <c r="WXR34" s="19"/>
      <c r="WXS34" s="23"/>
      <c r="WXT34" s="24"/>
      <c r="WXU34" s="23"/>
      <c r="WXV34" s="24"/>
      <c r="WXW34" s="19"/>
      <c r="WXY34" s="19"/>
      <c r="WXZ34" s="23"/>
      <c r="WYA34" s="19"/>
      <c r="WYB34" s="23"/>
      <c r="WYC34" s="24"/>
      <c r="WYD34" s="23"/>
      <c r="WYE34" s="24"/>
      <c r="WYF34" s="19"/>
      <c r="WYH34" s="19"/>
      <c r="WYI34" s="23"/>
      <c r="WYJ34" s="19"/>
      <c r="WYK34" s="23"/>
      <c r="WYL34" s="24"/>
      <c r="WYM34" s="23"/>
      <c r="WYN34" s="24"/>
      <c r="WYO34" s="19"/>
      <c r="WYQ34" s="19"/>
      <c r="WYR34" s="23"/>
      <c r="WYS34" s="19"/>
      <c r="WYT34" s="23"/>
      <c r="WYU34" s="24"/>
      <c r="WYV34" s="23"/>
      <c r="WYW34" s="24"/>
      <c r="WYX34" s="19"/>
      <c r="WYZ34" s="19"/>
      <c r="WZA34" s="23"/>
      <c r="WZB34" s="19"/>
      <c r="WZC34" s="23"/>
      <c r="WZD34" s="24"/>
      <c r="WZE34" s="23"/>
      <c r="WZF34" s="24"/>
      <c r="WZG34" s="19"/>
      <c r="WZI34" s="19"/>
      <c r="WZJ34" s="23"/>
      <c r="WZK34" s="19"/>
      <c r="WZL34" s="23"/>
      <c r="WZM34" s="24"/>
      <c r="WZN34" s="23"/>
      <c r="WZO34" s="24"/>
      <c r="WZP34" s="19"/>
      <c r="WZR34" s="19"/>
      <c r="WZS34" s="23"/>
      <c r="WZT34" s="19"/>
      <c r="WZU34" s="23"/>
      <c r="WZV34" s="24"/>
      <c r="WZW34" s="23"/>
      <c r="WZX34" s="24"/>
      <c r="WZY34" s="19"/>
      <c r="XAA34" s="19"/>
      <c r="XAB34" s="23"/>
      <c r="XAC34" s="19"/>
      <c r="XAD34" s="23"/>
      <c r="XAE34" s="24"/>
      <c r="XAF34" s="23"/>
      <c r="XAG34" s="24"/>
      <c r="XAH34" s="19"/>
      <c r="XAJ34" s="19"/>
      <c r="XAK34" s="23"/>
      <c r="XAL34" s="19"/>
      <c r="XAM34" s="23"/>
      <c r="XAN34" s="24"/>
      <c r="XAO34" s="23"/>
      <c r="XAP34" s="24"/>
      <c r="XAQ34" s="19"/>
      <c r="XAS34" s="19"/>
      <c r="XAT34" s="23"/>
      <c r="XAU34" s="19"/>
      <c r="XAV34" s="23"/>
      <c r="XAW34" s="24"/>
      <c r="XAX34" s="23"/>
      <c r="XAY34" s="24"/>
      <c r="XAZ34" s="19"/>
      <c r="XBB34" s="19"/>
      <c r="XBC34" s="23"/>
      <c r="XBD34" s="19"/>
      <c r="XBE34" s="23"/>
      <c r="XBF34" s="24"/>
      <c r="XBG34" s="23"/>
      <c r="XBH34" s="24"/>
      <c r="XBI34" s="19"/>
      <c r="XBK34" s="19"/>
      <c r="XBL34" s="23"/>
      <c r="XBM34" s="19"/>
      <c r="XBN34" s="23"/>
      <c r="XBO34" s="24"/>
      <c r="XBP34" s="23"/>
      <c r="XBQ34" s="24"/>
      <c r="XBR34" s="19"/>
      <c r="XBT34" s="19"/>
      <c r="XBU34" s="23"/>
      <c r="XBV34" s="19"/>
      <c r="XBW34" s="23"/>
      <c r="XBX34" s="24"/>
      <c r="XBY34" s="23"/>
      <c r="XBZ34" s="24"/>
      <c r="XCA34" s="19"/>
      <c r="XCC34" s="19"/>
      <c r="XCD34" s="23"/>
      <c r="XCE34" s="19"/>
      <c r="XCF34" s="23"/>
      <c r="XCG34" s="24"/>
      <c r="XCH34" s="23"/>
      <c r="XCI34" s="24"/>
      <c r="XCJ34" s="19"/>
      <c r="XCL34" s="19"/>
      <c r="XCM34" s="23"/>
      <c r="XCN34" s="19"/>
      <c r="XCO34" s="23"/>
      <c r="XCP34" s="24"/>
      <c r="XCQ34" s="23"/>
      <c r="XCR34" s="24"/>
      <c r="XCS34" s="19"/>
      <c r="XCU34" s="19"/>
      <c r="XCV34" s="23"/>
      <c r="XCW34" s="19"/>
      <c r="XCX34" s="23"/>
      <c r="XCY34" s="24"/>
      <c r="XCZ34" s="23"/>
      <c r="XDA34" s="24"/>
      <c r="XDB34" s="19"/>
      <c r="XDD34" s="19"/>
      <c r="XDE34" s="23"/>
      <c r="XDF34" s="19"/>
      <c r="XDG34" s="23"/>
      <c r="XDH34" s="24"/>
      <c r="XDI34" s="23"/>
      <c r="XDJ34" s="24"/>
      <c r="XDK34" s="19"/>
      <c r="XDM34" s="19"/>
      <c r="XDN34" s="23"/>
      <c r="XDO34" s="19"/>
      <c r="XDP34" s="23"/>
      <c r="XDQ34" s="24"/>
      <c r="XDR34" s="23"/>
      <c r="XDS34" s="24"/>
      <c r="XDT34" s="19"/>
      <c r="XDV34" s="19"/>
      <c r="XDW34" s="23"/>
      <c r="XDX34" s="19"/>
      <c r="XDY34" s="23"/>
      <c r="XDZ34" s="24"/>
      <c r="XEA34" s="23"/>
      <c r="XEB34" s="24"/>
      <c r="XEC34" s="19"/>
      <c r="XEE34" s="19"/>
      <c r="XEF34" s="23"/>
      <c r="XEG34" s="19"/>
      <c r="XEH34" s="23"/>
      <c r="XEI34" s="24"/>
      <c r="XEJ34" s="23"/>
      <c r="XEK34" s="24"/>
      <c r="XEL34" s="19"/>
      <c r="XEN34" s="19"/>
      <c r="XEO34" s="23"/>
      <c r="XEP34" s="19"/>
      <c r="XEQ34" s="23"/>
      <c r="XER34" s="24"/>
      <c r="XES34" s="23"/>
      <c r="XET34" s="24"/>
      <c r="XEU34" s="19"/>
      <c r="XEW34" s="19"/>
      <c r="XEX34" s="23"/>
      <c r="XEY34" s="19"/>
    </row>
    <row r="35" spans="1:2047 2049:7168 7170:11263 11265:16379" s="5" customFormat="1" ht="14.1" customHeight="1" x14ac:dyDescent="0.25">
      <c r="A35" s="114" t="s">
        <v>264</v>
      </c>
      <c r="B35" s="506" t="s">
        <v>328</v>
      </c>
      <c r="C35" s="506"/>
      <c r="D35" s="506"/>
      <c r="E35" s="506"/>
      <c r="F35" s="506"/>
      <c r="G35" s="506"/>
      <c r="I35" s="20"/>
      <c r="J35" s="21"/>
      <c r="K35" s="20"/>
      <c r="L35" s="21"/>
      <c r="M35" s="18"/>
      <c r="O35" s="44"/>
      <c r="P35" s="18"/>
      <c r="R35" s="20"/>
      <c r="S35" s="21"/>
      <c r="T35" s="20"/>
      <c r="U35" s="21"/>
      <c r="V35" s="18"/>
      <c r="X35" s="44"/>
      <c r="Y35" s="18"/>
      <c r="AA35" s="20"/>
      <c r="AB35" s="21"/>
      <c r="AC35" s="20"/>
      <c r="AD35" s="21"/>
      <c r="AE35" s="18"/>
      <c r="AG35" s="44"/>
      <c r="AH35" s="18"/>
      <c r="AJ35" s="20"/>
      <c r="AK35" s="21"/>
      <c r="AL35" s="20"/>
      <c r="AM35" s="21"/>
      <c r="AN35" s="18"/>
      <c r="AP35" s="44"/>
      <c r="AQ35" s="18"/>
      <c r="AS35" s="20"/>
      <c r="AT35" s="21"/>
      <c r="AU35" s="20"/>
      <c r="AV35" s="21"/>
      <c r="AW35" s="18"/>
      <c r="AY35" s="44"/>
      <c r="AZ35" s="18"/>
      <c r="BB35" s="20"/>
      <c r="BC35" s="21"/>
      <c r="BD35" s="20"/>
      <c r="BE35" s="21"/>
      <c r="BF35" s="18"/>
      <c r="BH35" s="44"/>
      <c r="BI35" s="18"/>
      <c r="BK35" s="20"/>
      <c r="BL35" s="21"/>
      <c r="BM35" s="20"/>
      <c r="BN35" s="21"/>
      <c r="BO35" s="18"/>
      <c r="BQ35" s="44"/>
      <c r="BR35" s="18"/>
      <c r="BT35" s="20"/>
      <c r="BU35" s="21"/>
      <c r="BV35" s="20"/>
      <c r="BW35" s="21"/>
      <c r="BX35" s="18"/>
      <c r="BZ35" s="44"/>
      <c r="CA35" s="18"/>
      <c r="CC35" s="20"/>
      <c r="CD35" s="21"/>
      <c r="CE35" s="20"/>
      <c r="CF35" s="21"/>
      <c r="CG35" s="18"/>
      <c r="CI35" s="44"/>
      <c r="CJ35" s="18"/>
      <c r="CL35" s="20"/>
      <c r="CM35" s="21"/>
      <c r="CN35" s="20"/>
      <c r="CO35" s="21"/>
      <c r="CP35" s="18"/>
      <c r="CR35" s="44"/>
      <c r="CS35" s="18"/>
      <c r="CU35" s="20"/>
      <c r="CV35" s="21"/>
      <c r="CW35" s="20"/>
      <c r="CX35" s="21"/>
      <c r="CY35" s="18"/>
      <c r="DA35" s="44"/>
      <c r="DB35" s="18"/>
      <c r="DD35" s="20"/>
      <c r="DE35" s="21"/>
      <c r="DF35" s="20"/>
      <c r="DG35" s="21"/>
      <c r="DH35" s="18"/>
      <c r="DJ35" s="44"/>
      <c r="DK35" s="18"/>
      <c r="DM35" s="20"/>
      <c r="DN35" s="21"/>
      <c r="DO35" s="20"/>
      <c r="DP35" s="21"/>
      <c r="DQ35" s="18"/>
      <c r="DS35" s="44"/>
      <c r="DT35" s="18"/>
      <c r="DV35" s="20"/>
      <c r="DW35" s="21"/>
      <c r="DX35" s="20"/>
      <c r="DY35" s="21"/>
      <c r="DZ35" s="18"/>
      <c r="EB35" s="44"/>
      <c r="EC35" s="18"/>
      <c r="EE35" s="20"/>
      <c r="EF35" s="21"/>
      <c r="EG35" s="20"/>
      <c r="EH35" s="21"/>
      <c r="EI35" s="18"/>
      <c r="EK35" s="44"/>
      <c r="EL35" s="18"/>
      <c r="EN35" s="20"/>
      <c r="EO35" s="21"/>
      <c r="EP35" s="20"/>
      <c r="EQ35" s="21"/>
      <c r="ER35" s="18"/>
      <c r="ET35" s="44"/>
      <c r="EU35" s="18"/>
      <c r="EW35" s="20"/>
      <c r="EX35" s="21"/>
      <c r="EY35" s="20"/>
      <c r="EZ35" s="21"/>
      <c r="FA35" s="18"/>
      <c r="FC35" s="44"/>
      <c r="FD35" s="18"/>
      <c r="FF35" s="20"/>
      <c r="FG35" s="21"/>
      <c r="FH35" s="20"/>
      <c r="FI35" s="21"/>
      <c r="FJ35" s="18"/>
      <c r="FL35" s="44"/>
      <c r="FM35" s="18"/>
      <c r="FO35" s="20"/>
      <c r="FP35" s="21"/>
      <c r="FQ35" s="20"/>
      <c r="FR35" s="21"/>
      <c r="FS35" s="18"/>
      <c r="FU35" s="44"/>
      <c r="FV35" s="18"/>
      <c r="FX35" s="20"/>
      <c r="FY35" s="21"/>
      <c r="FZ35" s="20"/>
      <c r="GA35" s="21"/>
      <c r="GB35" s="18"/>
      <c r="GD35" s="44"/>
      <c r="GE35" s="18"/>
      <c r="GG35" s="20"/>
      <c r="GH35" s="21"/>
      <c r="GI35" s="20"/>
      <c r="GJ35" s="21"/>
      <c r="GK35" s="18"/>
      <c r="GM35" s="44"/>
      <c r="GN35" s="18"/>
      <c r="GP35" s="20"/>
      <c r="GQ35" s="21"/>
      <c r="GR35" s="20"/>
      <c r="GS35" s="21"/>
      <c r="GT35" s="18"/>
      <c r="GV35" s="44"/>
      <c r="GW35" s="18"/>
      <c r="GY35" s="20"/>
      <c r="GZ35" s="21"/>
      <c r="HA35" s="20"/>
      <c r="HB35" s="21"/>
      <c r="HC35" s="18"/>
      <c r="HE35" s="44"/>
      <c r="HF35" s="18"/>
      <c r="HH35" s="20"/>
      <c r="HI35" s="21"/>
      <c r="HJ35" s="20"/>
      <c r="HK35" s="21"/>
      <c r="HL35" s="18"/>
      <c r="HN35" s="44"/>
      <c r="HO35" s="18"/>
      <c r="HQ35" s="20"/>
      <c r="HR35" s="21"/>
      <c r="HS35" s="20"/>
      <c r="HT35" s="21"/>
      <c r="HU35" s="18"/>
      <c r="HW35" s="44"/>
      <c r="HX35" s="18"/>
      <c r="HZ35" s="20"/>
      <c r="IA35" s="21"/>
      <c r="IB35" s="20"/>
      <c r="IC35" s="21"/>
      <c r="ID35" s="18"/>
      <c r="IF35" s="44"/>
      <c r="IG35" s="18"/>
      <c r="II35" s="20"/>
      <c r="IJ35" s="21"/>
      <c r="IK35" s="20"/>
      <c r="IL35" s="21"/>
      <c r="IM35" s="18"/>
      <c r="IO35" s="44"/>
      <c r="IP35" s="18"/>
      <c r="IR35" s="20"/>
      <c r="IS35" s="21"/>
      <c r="IT35" s="20"/>
      <c r="IU35" s="21"/>
      <c r="IV35" s="18"/>
      <c r="IX35" s="44"/>
      <c r="IY35" s="18"/>
      <c r="JA35" s="20"/>
      <c r="JB35" s="21"/>
      <c r="JC35" s="20"/>
      <c r="JD35" s="21"/>
      <c r="JE35" s="18"/>
      <c r="JG35" s="44"/>
      <c r="JH35" s="18"/>
      <c r="JJ35" s="20"/>
      <c r="JK35" s="21"/>
      <c r="JL35" s="20"/>
      <c r="JM35" s="21"/>
      <c r="JN35" s="18"/>
      <c r="JP35" s="44"/>
      <c r="JQ35" s="18"/>
      <c r="JS35" s="20"/>
      <c r="JT35" s="21"/>
      <c r="JU35" s="20"/>
      <c r="JV35" s="21"/>
      <c r="JW35" s="18"/>
      <c r="JY35" s="44"/>
      <c r="JZ35" s="18"/>
      <c r="KB35" s="20"/>
      <c r="KC35" s="21"/>
      <c r="KD35" s="20"/>
      <c r="KE35" s="21"/>
      <c r="KF35" s="18"/>
      <c r="KH35" s="44"/>
      <c r="KI35" s="18"/>
      <c r="KK35" s="20"/>
      <c r="KL35" s="21"/>
      <c r="KM35" s="20"/>
      <c r="KN35" s="21"/>
      <c r="KO35" s="18"/>
      <c r="KQ35" s="44"/>
      <c r="KR35" s="18"/>
      <c r="KT35" s="20"/>
      <c r="KU35" s="21"/>
      <c r="KV35" s="20"/>
      <c r="KW35" s="21"/>
      <c r="KX35" s="18"/>
      <c r="KZ35" s="44"/>
      <c r="LA35" s="18"/>
      <c r="LC35" s="20"/>
      <c r="LD35" s="21"/>
      <c r="LE35" s="20"/>
      <c r="LF35" s="21"/>
      <c r="LG35" s="18"/>
      <c r="LI35" s="44"/>
      <c r="LJ35" s="18"/>
      <c r="LL35" s="20"/>
      <c r="LM35" s="21"/>
      <c r="LN35" s="20"/>
      <c r="LO35" s="21"/>
      <c r="LP35" s="18"/>
      <c r="LR35" s="44"/>
      <c r="LS35" s="18"/>
      <c r="LU35" s="20"/>
      <c r="LV35" s="21"/>
      <c r="LW35" s="20"/>
      <c r="LX35" s="21"/>
      <c r="LY35" s="18"/>
      <c r="MA35" s="44"/>
      <c r="MB35" s="18"/>
      <c r="MD35" s="20"/>
      <c r="ME35" s="21"/>
      <c r="MF35" s="20"/>
      <c r="MG35" s="21"/>
      <c r="MH35" s="18"/>
      <c r="MJ35" s="44"/>
      <c r="MK35" s="18"/>
      <c r="MM35" s="20"/>
      <c r="MN35" s="21"/>
      <c r="MO35" s="20"/>
      <c r="MP35" s="21"/>
      <c r="MQ35" s="18"/>
      <c r="MS35" s="44"/>
      <c r="MT35" s="18"/>
      <c r="MV35" s="20"/>
      <c r="MW35" s="21"/>
      <c r="MX35" s="20"/>
      <c r="MY35" s="21"/>
      <c r="MZ35" s="18"/>
      <c r="NB35" s="44"/>
      <c r="NC35" s="18"/>
      <c r="NE35" s="20"/>
      <c r="NF35" s="21"/>
      <c r="NG35" s="20"/>
      <c r="NH35" s="21"/>
      <c r="NI35" s="18"/>
      <c r="NK35" s="44"/>
      <c r="NL35" s="18"/>
      <c r="NN35" s="20"/>
      <c r="NO35" s="21"/>
      <c r="NP35" s="20"/>
      <c r="NQ35" s="21"/>
      <c r="NR35" s="18"/>
      <c r="NT35" s="44"/>
      <c r="NU35" s="18"/>
      <c r="NW35" s="20"/>
      <c r="NX35" s="21"/>
      <c r="NY35" s="20"/>
      <c r="NZ35" s="21"/>
      <c r="OA35" s="18"/>
      <c r="OC35" s="44"/>
      <c r="OD35" s="18"/>
      <c r="OF35" s="20"/>
      <c r="OG35" s="21"/>
      <c r="OH35" s="20"/>
      <c r="OI35" s="21"/>
      <c r="OJ35" s="18"/>
      <c r="OL35" s="44"/>
      <c r="OM35" s="18"/>
      <c r="OO35" s="20"/>
      <c r="OP35" s="21"/>
      <c r="OQ35" s="20"/>
      <c r="OR35" s="21"/>
      <c r="OS35" s="18"/>
      <c r="OU35" s="44"/>
      <c r="OV35" s="18"/>
      <c r="OX35" s="20"/>
      <c r="OY35" s="21"/>
      <c r="OZ35" s="20"/>
      <c r="PA35" s="21"/>
      <c r="PB35" s="18"/>
      <c r="PD35" s="44"/>
      <c r="PE35" s="18"/>
      <c r="PG35" s="20"/>
      <c r="PH35" s="21"/>
      <c r="PI35" s="20"/>
      <c r="PJ35" s="21"/>
      <c r="PK35" s="18"/>
      <c r="PM35" s="44"/>
      <c r="PN35" s="18"/>
      <c r="PP35" s="20"/>
      <c r="PQ35" s="21"/>
      <c r="PR35" s="20"/>
      <c r="PS35" s="21"/>
      <c r="PT35" s="18"/>
      <c r="PV35" s="44"/>
      <c r="PW35" s="18"/>
      <c r="PY35" s="20"/>
      <c r="PZ35" s="21"/>
      <c r="QA35" s="20"/>
      <c r="QB35" s="21"/>
      <c r="QC35" s="18"/>
      <c r="QE35" s="44"/>
      <c r="QF35" s="18"/>
      <c r="QH35" s="20"/>
      <c r="QI35" s="21"/>
      <c r="QJ35" s="20"/>
      <c r="QK35" s="21"/>
      <c r="QL35" s="18"/>
      <c r="QN35" s="44"/>
      <c r="QO35" s="18"/>
      <c r="QQ35" s="20"/>
      <c r="QR35" s="21"/>
      <c r="QS35" s="20"/>
      <c r="QT35" s="21"/>
      <c r="QU35" s="18"/>
      <c r="QW35" s="44"/>
      <c r="QX35" s="18"/>
      <c r="QZ35" s="20"/>
      <c r="RA35" s="21"/>
      <c r="RB35" s="20"/>
      <c r="RC35" s="21"/>
      <c r="RD35" s="18"/>
      <c r="RF35" s="44"/>
      <c r="RG35" s="18"/>
      <c r="RI35" s="20"/>
      <c r="RJ35" s="21"/>
      <c r="RK35" s="20"/>
      <c r="RL35" s="21"/>
      <c r="RM35" s="18"/>
      <c r="RO35" s="44"/>
      <c r="RP35" s="18"/>
      <c r="RR35" s="20"/>
      <c r="RS35" s="21"/>
      <c r="RT35" s="20"/>
      <c r="RU35" s="21"/>
      <c r="RV35" s="18"/>
      <c r="RX35" s="44"/>
      <c r="RY35" s="18"/>
      <c r="SA35" s="20"/>
      <c r="SB35" s="21"/>
      <c r="SC35" s="20"/>
      <c r="SD35" s="21"/>
      <c r="SE35" s="18"/>
      <c r="SG35" s="44"/>
      <c r="SH35" s="18"/>
      <c r="SJ35" s="20"/>
      <c r="SK35" s="21"/>
      <c r="SL35" s="20"/>
      <c r="SM35" s="21"/>
      <c r="SN35" s="18"/>
      <c r="SP35" s="44"/>
      <c r="SQ35" s="18"/>
      <c r="SS35" s="20"/>
      <c r="ST35" s="21"/>
      <c r="SU35" s="20"/>
      <c r="SV35" s="21"/>
      <c r="SW35" s="18"/>
      <c r="SY35" s="44"/>
      <c r="SZ35" s="18"/>
      <c r="TB35" s="20"/>
      <c r="TC35" s="21"/>
      <c r="TD35" s="20"/>
      <c r="TE35" s="21"/>
      <c r="TF35" s="18"/>
      <c r="TH35" s="44"/>
      <c r="TI35" s="18"/>
      <c r="TK35" s="20"/>
      <c r="TL35" s="21"/>
      <c r="TM35" s="20"/>
      <c r="TN35" s="21"/>
      <c r="TO35" s="18"/>
      <c r="TQ35" s="44"/>
      <c r="TR35" s="18"/>
      <c r="TT35" s="20"/>
      <c r="TU35" s="21"/>
      <c r="TV35" s="20"/>
      <c r="TW35" s="21"/>
      <c r="TX35" s="18"/>
      <c r="TZ35" s="44"/>
      <c r="UA35" s="18"/>
      <c r="UC35" s="20"/>
      <c r="UD35" s="21"/>
      <c r="UE35" s="20"/>
      <c r="UF35" s="21"/>
      <c r="UG35" s="18"/>
      <c r="UI35" s="44"/>
      <c r="UJ35" s="18"/>
      <c r="UL35" s="20"/>
      <c r="UM35" s="21"/>
      <c r="UN35" s="20"/>
      <c r="UO35" s="21"/>
      <c r="UP35" s="18"/>
      <c r="UR35" s="44"/>
      <c r="US35" s="18"/>
      <c r="UU35" s="20"/>
      <c r="UV35" s="21"/>
      <c r="UW35" s="20"/>
      <c r="UX35" s="21"/>
      <c r="UY35" s="18"/>
      <c r="VA35" s="44"/>
      <c r="VB35" s="18"/>
      <c r="VD35" s="20"/>
      <c r="VE35" s="21"/>
      <c r="VF35" s="20"/>
      <c r="VG35" s="21"/>
      <c r="VH35" s="18"/>
      <c r="VJ35" s="44"/>
      <c r="VK35" s="18"/>
      <c r="VM35" s="20"/>
      <c r="VN35" s="21"/>
      <c r="VO35" s="20"/>
      <c r="VP35" s="21"/>
      <c r="VQ35" s="18"/>
      <c r="VS35" s="44"/>
      <c r="VT35" s="18"/>
      <c r="VV35" s="20"/>
      <c r="VW35" s="21"/>
      <c r="VX35" s="20"/>
      <c r="VY35" s="21"/>
      <c r="VZ35" s="18"/>
      <c r="WB35" s="44"/>
      <c r="WC35" s="18"/>
      <c r="WE35" s="20"/>
      <c r="WF35" s="21"/>
      <c r="WG35" s="20"/>
      <c r="WH35" s="21"/>
      <c r="WI35" s="18"/>
      <c r="WK35" s="44"/>
      <c r="WL35" s="18"/>
      <c r="WN35" s="20"/>
      <c r="WO35" s="21"/>
      <c r="WP35" s="20"/>
      <c r="WQ35" s="21"/>
      <c r="WR35" s="18"/>
      <c r="WT35" s="44"/>
      <c r="WU35" s="18"/>
      <c r="WW35" s="20"/>
      <c r="WX35" s="21"/>
      <c r="WY35" s="20"/>
      <c r="WZ35" s="21"/>
      <c r="XA35" s="18"/>
      <c r="XC35" s="44"/>
      <c r="XD35" s="18"/>
      <c r="XF35" s="20"/>
      <c r="XG35" s="21"/>
      <c r="XH35" s="20"/>
      <c r="XI35" s="21"/>
      <c r="XJ35" s="18"/>
      <c r="XL35" s="44"/>
      <c r="XM35" s="18"/>
      <c r="XO35" s="20"/>
      <c r="XP35" s="21"/>
      <c r="XQ35" s="20"/>
      <c r="XR35" s="21"/>
      <c r="XS35" s="18"/>
      <c r="XU35" s="44"/>
      <c r="XV35" s="18"/>
      <c r="XX35" s="20"/>
      <c r="XY35" s="21"/>
      <c r="XZ35" s="20"/>
      <c r="YA35" s="21"/>
      <c r="YB35" s="18"/>
      <c r="YD35" s="44"/>
      <c r="YE35" s="18"/>
      <c r="YG35" s="20"/>
      <c r="YH35" s="21"/>
      <c r="YI35" s="20"/>
      <c r="YJ35" s="21"/>
      <c r="YK35" s="18"/>
      <c r="YM35" s="44"/>
      <c r="YN35" s="18"/>
      <c r="YP35" s="20"/>
      <c r="YQ35" s="21"/>
      <c r="YR35" s="20"/>
      <c r="YS35" s="21"/>
      <c r="YT35" s="18"/>
      <c r="YV35" s="44"/>
      <c r="YW35" s="18"/>
      <c r="YY35" s="20"/>
      <c r="YZ35" s="21"/>
      <c r="ZA35" s="20"/>
      <c r="ZB35" s="21"/>
      <c r="ZC35" s="18"/>
      <c r="ZE35" s="44"/>
      <c r="ZF35" s="18"/>
      <c r="ZH35" s="20"/>
      <c r="ZI35" s="21"/>
      <c r="ZJ35" s="20"/>
      <c r="ZK35" s="21"/>
      <c r="ZL35" s="18"/>
      <c r="ZN35" s="44"/>
      <c r="ZO35" s="18"/>
      <c r="ZQ35" s="20"/>
      <c r="ZR35" s="21"/>
      <c r="ZS35" s="20"/>
      <c r="ZT35" s="21"/>
      <c r="ZU35" s="18"/>
      <c r="ZW35" s="44"/>
      <c r="ZX35" s="18"/>
      <c r="ZZ35" s="20"/>
      <c r="AAA35" s="21"/>
      <c r="AAB35" s="20"/>
      <c r="AAC35" s="21"/>
      <c r="AAD35" s="18"/>
      <c r="AAF35" s="44"/>
      <c r="AAG35" s="18"/>
      <c r="AAI35" s="20"/>
      <c r="AAJ35" s="21"/>
      <c r="AAK35" s="20"/>
      <c r="AAL35" s="21"/>
      <c r="AAM35" s="18"/>
      <c r="AAO35" s="44"/>
      <c r="AAP35" s="18"/>
      <c r="AAR35" s="20"/>
      <c r="AAS35" s="21"/>
      <c r="AAT35" s="20"/>
      <c r="AAU35" s="21"/>
      <c r="AAV35" s="18"/>
      <c r="AAX35" s="44"/>
      <c r="AAY35" s="18"/>
      <c r="ABA35" s="20"/>
      <c r="ABB35" s="21"/>
      <c r="ABC35" s="20"/>
      <c r="ABD35" s="21"/>
      <c r="ABE35" s="18"/>
      <c r="ABG35" s="44"/>
      <c r="ABH35" s="18"/>
      <c r="ABJ35" s="20"/>
      <c r="ABK35" s="21"/>
      <c r="ABL35" s="20"/>
      <c r="ABM35" s="21"/>
      <c r="ABN35" s="18"/>
      <c r="ABP35" s="44"/>
      <c r="ABQ35" s="18"/>
      <c r="ABS35" s="20"/>
      <c r="ABT35" s="21"/>
      <c r="ABU35" s="20"/>
      <c r="ABV35" s="21"/>
      <c r="ABW35" s="18"/>
      <c r="ABY35" s="44"/>
      <c r="ABZ35" s="18"/>
      <c r="ACB35" s="20"/>
      <c r="ACC35" s="21"/>
      <c r="ACD35" s="20"/>
      <c r="ACE35" s="21"/>
      <c r="ACF35" s="18"/>
      <c r="ACH35" s="44"/>
      <c r="ACI35" s="18"/>
      <c r="ACK35" s="20"/>
      <c r="ACL35" s="21"/>
      <c r="ACM35" s="20"/>
      <c r="ACN35" s="21"/>
      <c r="ACO35" s="18"/>
      <c r="ACQ35" s="44"/>
      <c r="ACR35" s="18"/>
      <c r="ACT35" s="20"/>
      <c r="ACU35" s="21"/>
      <c r="ACV35" s="20"/>
      <c r="ACW35" s="21"/>
      <c r="ACX35" s="18"/>
      <c r="ACZ35" s="44"/>
      <c r="ADA35" s="18"/>
      <c r="ADC35" s="20"/>
      <c r="ADD35" s="21"/>
      <c r="ADE35" s="20"/>
      <c r="ADF35" s="21"/>
      <c r="ADG35" s="18"/>
      <c r="ADI35" s="44"/>
      <c r="ADJ35" s="18"/>
      <c r="ADL35" s="20"/>
      <c r="ADM35" s="21"/>
      <c r="ADN35" s="20"/>
      <c r="ADO35" s="21"/>
      <c r="ADP35" s="18"/>
      <c r="ADR35" s="44"/>
      <c r="ADS35" s="18"/>
      <c r="ADU35" s="20"/>
      <c r="ADV35" s="21"/>
      <c r="ADW35" s="20"/>
      <c r="ADX35" s="21"/>
      <c r="ADY35" s="18"/>
      <c r="AEA35" s="44"/>
      <c r="AEB35" s="18"/>
      <c r="AED35" s="20"/>
      <c r="AEE35" s="21"/>
      <c r="AEF35" s="20"/>
      <c r="AEG35" s="21"/>
      <c r="AEH35" s="18"/>
      <c r="AEJ35" s="44"/>
      <c r="AEK35" s="18"/>
      <c r="AEM35" s="20"/>
      <c r="AEN35" s="21"/>
      <c r="AEO35" s="20"/>
      <c r="AEP35" s="21"/>
      <c r="AEQ35" s="18"/>
      <c r="AES35" s="44"/>
      <c r="AET35" s="18"/>
      <c r="AEV35" s="20"/>
      <c r="AEW35" s="21"/>
      <c r="AEX35" s="20"/>
      <c r="AEY35" s="21"/>
      <c r="AEZ35" s="18"/>
      <c r="AFB35" s="44"/>
      <c r="AFC35" s="18"/>
      <c r="AFE35" s="20"/>
      <c r="AFF35" s="21"/>
      <c r="AFG35" s="20"/>
      <c r="AFH35" s="21"/>
      <c r="AFI35" s="18"/>
      <c r="AFK35" s="44"/>
      <c r="AFL35" s="18"/>
      <c r="AFN35" s="20"/>
      <c r="AFO35" s="21"/>
      <c r="AFP35" s="20"/>
      <c r="AFQ35" s="21"/>
      <c r="AFR35" s="18"/>
      <c r="AFT35" s="44"/>
      <c r="AFU35" s="18"/>
      <c r="AFW35" s="20"/>
      <c r="AFX35" s="21"/>
      <c r="AFY35" s="20"/>
      <c r="AFZ35" s="21"/>
      <c r="AGA35" s="18"/>
      <c r="AGC35" s="44"/>
      <c r="AGD35" s="18"/>
      <c r="AGF35" s="20"/>
      <c r="AGG35" s="21"/>
      <c r="AGH35" s="20"/>
      <c r="AGI35" s="21"/>
      <c r="AGJ35" s="18"/>
      <c r="AGL35" s="44"/>
      <c r="AGM35" s="18"/>
      <c r="AGO35" s="20"/>
      <c r="AGP35" s="21"/>
      <c r="AGQ35" s="20"/>
      <c r="AGR35" s="21"/>
      <c r="AGS35" s="18"/>
      <c r="AGU35" s="44"/>
      <c r="AGV35" s="18"/>
      <c r="AGX35" s="20"/>
      <c r="AGY35" s="21"/>
      <c r="AGZ35" s="20"/>
      <c r="AHA35" s="21"/>
      <c r="AHB35" s="18"/>
      <c r="AHD35" s="44"/>
      <c r="AHE35" s="18"/>
      <c r="AHG35" s="20"/>
      <c r="AHH35" s="21"/>
      <c r="AHI35" s="20"/>
      <c r="AHJ35" s="21"/>
      <c r="AHK35" s="18"/>
      <c r="AHM35" s="44"/>
      <c r="AHN35" s="18"/>
      <c r="AHP35" s="20"/>
      <c r="AHQ35" s="21"/>
      <c r="AHR35" s="20"/>
      <c r="AHS35" s="21"/>
      <c r="AHT35" s="18"/>
      <c r="AHV35" s="44"/>
      <c r="AHW35" s="18"/>
      <c r="AHY35" s="20"/>
      <c r="AHZ35" s="21"/>
      <c r="AIA35" s="20"/>
      <c r="AIB35" s="21"/>
      <c r="AIC35" s="18"/>
      <c r="AIE35" s="44"/>
      <c r="AIF35" s="18"/>
      <c r="AIH35" s="20"/>
      <c r="AII35" s="21"/>
      <c r="AIJ35" s="20"/>
      <c r="AIK35" s="21"/>
      <c r="AIL35" s="18"/>
      <c r="AIN35" s="44"/>
      <c r="AIO35" s="18"/>
      <c r="AIQ35" s="20"/>
      <c r="AIR35" s="21"/>
      <c r="AIS35" s="20"/>
      <c r="AIT35" s="21"/>
      <c r="AIU35" s="18"/>
      <c r="AIW35" s="44"/>
      <c r="AIX35" s="18"/>
      <c r="AIZ35" s="20"/>
      <c r="AJA35" s="21"/>
      <c r="AJB35" s="20"/>
      <c r="AJC35" s="21"/>
      <c r="AJD35" s="18"/>
      <c r="AJF35" s="44"/>
      <c r="AJG35" s="18"/>
      <c r="AJI35" s="20"/>
      <c r="AJJ35" s="21"/>
      <c r="AJK35" s="20"/>
      <c r="AJL35" s="21"/>
      <c r="AJM35" s="18"/>
      <c r="AJO35" s="44"/>
      <c r="AJP35" s="18"/>
      <c r="AJR35" s="20"/>
      <c r="AJS35" s="21"/>
      <c r="AJT35" s="20"/>
      <c r="AJU35" s="21"/>
      <c r="AJV35" s="18"/>
      <c r="AJX35" s="44"/>
      <c r="AJY35" s="18"/>
      <c r="AKA35" s="20"/>
      <c r="AKB35" s="21"/>
      <c r="AKC35" s="20"/>
      <c r="AKD35" s="21"/>
      <c r="AKE35" s="18"/>
      <c r="AKG35" s="44"/>
      <c r="AKH35" s="18"/>
      <c r="AKJ35" s="20"/>
      <c r="AKK35" s="21"/>
      <c r="AKL35" s="20"/>
      <c r="AKM35" s="21"/>
      <c r="AKN35" s="18"/>
      <c r="AKP35" s="44"/>
      <c r="AKQ35" s="18"/>
      <c r="AKS35" s="20"/>
      <c r="AKT35" s="21"/>
      <c r="AKU35" s="20"/>
      <c r="AKV35" s="21"/>
      <c r="AKW35" s="18"/>
      <c r="AKY35" s="44"/>
      <c r="AKZ35" s="18"/>
      <c r="ALB35" s="20"/>
      <c r="ALC35" s="21"/>
      <c r="ALD35" s="20"/>
      <c r="ALE35" s="21"/>
      <c r="ALF35" s="18"/>
      <c r="ALH35" s="44"/>
      <c r="ALI35" s="18"/>
      <c r="ALK35" s="20"/>
      <c r="ALL35" s="21"/>
      <c r="ALM35" s="20"/>
      <c r="ALN35" s="21"/>
      <c r="ALO35" s="18"/>
      <c r="ALQ35" s="44"/>
      <c r="ALR35" s="18"/>
      <c r="ALT35" s="20"/>
      <c r="ALU35" s="21"/>
      <c r="ALV35" s="20"/>
      <c r="ALW35" s="21"/>
      <c r="ALX35" s="18"/>
      <c r="ALZ35" s="44"/>
      <c r="AMA35" s="18"/>
      <c r="AMC35" s="20"/>
      <c r="AMD35" s="21"/>
      <c r="AME35" s="20"/>
      <c r="AMF35" s="21"/>
      <c r="AMG35" s="18"/>
      <c r="AMI35" s="44"/>
      <c r="AMJ35" s="18"/>
      <c r="AML35" s="20"/>
      <c r="AMM35" s="21"/>
      <c r="AMN35" s="20"/>
      <c r="AMO35" s="21"/>
      <c r="AMP35" s="18"/>
      <c r="AMR35" s="44"/>
      <c r="AMS35" s="18"/>
      <c r="AMU35" s="20"/>
      <c r="AMV35" s="21"/>
      <c r="AMW35" s="20"/>
      <c r="AMX35" s="21"/>
      <c r="AMY35" s="18"/>
      <c r="ANA35" s="44"/>
      <c r="ANB35" s="18"/>
      <c r="AND35" s="20"/>
      <c r="ANE35" s="21"/>
      <c r="ANF35" s="20"/>
      <c r="ANG35" s="21"/>
      <c r="ANH35" s="18"/>
      <c r="ANJ35" s="44"/>
      <c r="ANK35" s="18"/>
      <c r="ANM35" s="20"/>
      <c r="ANN35" s="21"/>
      <c r="ANO35" s="20"/>
      <c r="ANP35" s="21"/>
      <c r="ANQ35" s="18"/>
      <c r="ANS35" s="44"/>
      <c r="ANT35" s="18"/>
      <c r="ANV35" s="20"/>
      <c r="ANW35" s="21"/>
      <c r="ANX35" s="20"/>
      <c r="ANY35" s="21"/>
      <c r="ANZ35" s="18"/>
      <c r="AOB35" s="44"/>
      <c r="AOC35" s="18"/>
      <c r="AOE35" s="20"/>
      <c r="AOF35" s="21"/>
      <c r="AOG35" s="20"/>
      <c r="AOH35" s="21"/>
      <c r="AOI35" s="18"/>
      <c r="AOK35" s="44"/>
      <c r="AOL35" s="18"/>
      <c r="AON35" s="20"/>
      <c r="AOO35" s="21"/>
      <c r="AOP35" s="20"/>
      <c r="AOQ35" s="21"/>
      <c r="AOR35" s="18"/>
      <c r="AOT35" s="44"/>
      <c r="AOU35" s="18"/>
      <c r="AOW35" s="20"/>
      <c r="AOX35" s="21"/>
      <c r="AOY35" s="20"/>
      <c r="AOZ35" s="21"/>
      <c r="APA35" s="18"/>
      <c r="APC35" s="44"/>
      <c r="APD35" s="18"/>
      <c r="APF35" s="20"/>
      <c r="APG35" s="21"/>
      <c r="APH35" s="20"/>
      <c r="API35" s="21"/>
      <c r="APJ35" s="18"/>
      <c r="APL35" s="44"/>
      <c r="APM35" s="18"/>
      <c r="APO35" s="20"/>
      <c r="APP35" s="21"/>
      <c r="APQ35" s="20"/>
      <c r="APR35" s="21"/>
      <c r="APS35" s="18"/>
      <c r="APU35" s="44"/>
      <c r="APV35" s="18"/>
      <c r="APX35" s="20"/>
      <c r="APY35" s="21"/>
      <c r="APZ35" s="20"/>
      <c r="AQA35" s="21"/>
      <c r="AQB35" s="18"/>
      <c r="AQD35" s="44"/>
      <c r="AQE35" s="18"/>
      <c r="AQG35" s="20"/>
      <c r="AQH35" s="21"/>
      <c r="AQI35" s="20"/>
      <c r="AQJ35" s="21"/>
      <c r="AQK35" s="18"/>
      <c r="AQM35" s="44"/>
      <c r="AQN35" s="18"/>
      <c r="AQP35" s="20"/>
      <c r="AQQ35" s="21"/>
      <c r="AQR35" s="20"/>
      <c r="AQS35" s="21"/>
      <c r="AQT35" s="18"/>
      <c r="AQV35" s="44"/>
      <c r="AQW35" s="18"/>
      <c r="AQY35" s="20"/>
      <c r="AQZ35" s="21"/>
      <c r="ARA35" s="20"/>
      <c r="ARB35" s="21"/>
      <c r="ARC35" s="18"/>
      <c r="ARE35" s="44"/>
      <c r="ARF35" s="18"/>
      <c r="ARH35" s="20"/>
      <c r="ARI35" s="21"/>
      <c r="ARJ35" s="20"/>
      <c r="ARK35" s="21"/>
      <c r="ARL35" s="18"/>
      <c r="ARN35" s="44"/>
      <c r="ARO35" s="18"/>
      <c r="ARQ35" s="20"/>
      <c r="ARR35" s="21"/>
      <c r="ARS35" s="20"/>
      <c r="ART35" s="21"/>
      <c r="ARU35" s="18"/>
      <c r="ARW35" s="44"/>
      <c r="ARX35" s="18"/>
      <c r="ARZ35" s="20"/>
      <c r="ASA35" s="21"/>
      <c r="ASB35" s="20"/>
      <c r="ASC35" s="21"/>
      <c r="ASD35" s="18"/>
      <c r="ASF35" s="44"/>
      <c r="ASG35" s="18"/>
      <c r="ASI35" s="20"/>
      <c r="ASJ35" s="21"/>
      <c r="ASK35" s="20"/>
      <c r="ASL35" s="21"/>
      <c r="ASM35" s="18"/>
      <c r="ASO35" s="44"/>
      <c r="ASP35" s="18"/>
      <c r="ASR35" s="20"/>
      <c r="ASS35" s="21"/>
      <c r="AST35" s="20"/>
      <c r="ASU35" s="21"/>
      <c r="ASV35" s="18"/>
      <c r="ASX35" s="44"/>
      <c r="ASY35" s="18"/>
      <c r="ATA35" s="20"/>
      <c r="ATB35" s="21"/>
      <c r="ATC35" s="20"/>
      <c r="ATD35" s="21"/>
      <c r="ATE35" s="18"/>
      <c r="ATG35" s="44"/>
      <c r="ATH35" s="18"/>
      <c r="ATJ35" s="20"/>
      <c r="ATK35" s="21"/>
      <c r="ATL35" s="20"/>
      <c r="ATM35" s="21"/>
      <c r="ATN35" s="18"/>
      <c r="ATP35" s="44"/>
      <c r="ATQ35" s="18"/>
      <c r="ATS35" s="20"/>
      <c r="ATT35" s="21"/>
      <c r="ATU35" s="20"/>
      <c r="ATV35" s="21"/>
      <c r="ATW35" s="18"/>
      <c r="ATY35" s="44"/>
      <c r="ATZ35" s="18"/>
      <c r="AUB35" s="20"/>
      <c r="AUC35" s="21"/>
      <c r="AUD35" s="20"/>
      <c r="AUE35" s="21"/>
      <c r="AUF35" s="18"/>
      <c r="AUH35" s="44"/>
      <c r="AUI35" s="18"/>
      <c r="AUK35" s="20"/>
      <c r="AUL35" s="21"/>
      <c r="AUM35" s="20"/>
      <c r="AUN35" s="21"/>
      <c r="AUO35" s="18"/>
      <c r="AUQ35" s="44"/>
      <c r="AUR35" s="18"/>
      <c r="AUT35" s="20"/>
      <c r="AUU35" s="21"/>
      <c r="AUV35" s="20"/>
      <c r="AUW35" s="21"/>
      <c r="AUX35" s="18"/>
      <c r="AUZ35" s="44"/>
      <c r="AVA35" s="18"/>
      <c r="AVC35" s="20"/>
      <c r="AVD35" s="21"/>
      <c r="AVE35" s="20"/>
      <c r="AVF35" s="21"/>
      <c r="AVG35" s="18"/>
      <c r="AVI35" s="44"/>
      <c r="AVJ35" s="18"/>
      <c r="AVL35" s="20"/>
      <c r="AVM35" s="21"/>
      <c r="AVN35" s="20"/>
      <c r="AVO35" s="21"/>
      <c r="AVP35" s="18"/>
      <c r="AVR35" s="44"/>
      <c r="AVS35" s="18"/>
      <c r="AVU35" s="20"/>
      <c r="AVV35" s="21"/>
      <c r="AVW35" s="20"/>
      <c r="AVX35" s="21"/>
      <c r="AVY35" s="18"/>
      <c r="AWA35" s="44"/>
      <c r="AWB35" s="18"/>
      <c r="AWD35" s="20"/>
      <c r="AWE35" s="21"/>
      <c r="AWF35" s="20"/>
      <c r="AWG35" s="21"/>
      <c r="AWH35" s="18"/>
      <c r="AWJ35" s="44"/>
      <c r="AWK35" s="18"/>
      <c r="AWM35" s="20"/>
      <c r="AWN35" s="21"/>
      <c r="AWO35" s="20"/>
      <c r="AWP35" s="21"/>
      <c r="AWQ35" s="18"/>
      <c r="AWS35" s="44"/>
      <c r="AWT35" s="18"/>
      <c r="AWV35" s="20"/>
      <c r="AWW35" s="21"/>
      <c r="AWX35" s="20"/>
      <c r="AWY35" s="21"/>
      <c r="AWZ35" s="18"/>
      <c r="AXB35" s="44"/>
      <c r="AXC35" s="18"/>
      <c r="AXE35" s="20"/>
      <c r="AXF35" s="21"/>
      <c r="AXG35" s="20"/>
      <c r="AXH35" s="21"/>
      <c r="AXI35" s="18"/>
      <c r="AXK35" s="44"/>
      <c r="AXL35" s="18"/>
      <c r="AXN35" s="20"/>
      <c r="AXO35" s="21"/>
      <c r="AXP35" s="20"/>
      <c r="AXQ35" s="21"/>
      <c r="AXR35" s="18"/>
      <c r="AXT35" s="44"/>
      <c r="AXU35" s="18"/>
      <c r="AXW35" s="20"/>
      <c r="AXX35" s="21"/>
      <c r="AXY35" s="20"/>
      <c r="AXZ35" s="21"/>
      <c r="AYA35" s="18"/>
      <c r="AYC35" s="44"/>
      <c r="AYD35" s="18"/>
      <c r="AYF35" s="20"/>
      <c r="AYG35" s="21"/>
      <c r="AYH35" s="20"/>
      <c r="AYI35" s="21"/>
      <c r="AYJ35" s="18"/>
      <c r="AYL35" s="44"/>
      <c r="AYM35" s="18"/>
      <c r="AYO35" s="20"/>
      <c r="AYP35" s="21"/>
      <c r="AYQ35" s="20"/>
      <c r="AYR35" s="21"/>
      <c r="AYS35" s="18"/>
      <c r="AYU35" s="44"/>
      <c r="AYV35" s="18"/>
      <c r="AYX35" s="20"/>
      <c r="AYY35" s="21"/>
      <c r="AYZ35" s="20"/>
      <c r="AZA35" s="21"/>
      <c r="AZB35" s="18"/>
      <c r="AZD35" s="44"/>
      <c r="AZE35" s="18"/>
      <c r="AZG35" s="20"/>
      <c r="AZH35" s="21"/>
      <c r="AZI35" s="20"/>
      <c r="AZJ35" s="21"/>
      <c r="AZK35" s="18"/>
      <c r="AZM35" s="44"/>
      <c r="AZN35" s="18"/>
      <c r="AZP35" s="20"/>
      <c r="AZQ35" s="21"/>
      <c r="AZR35" s="20"/>
      <c r="AZS35" s="21"/>
      <c r="AZT35" s="18"/>
      <c r="AZV35" s="44"/>
      <c r="AZW35" s="18"/>
      <c r="AZY35" s="20"/>
      <c r="AZZ35" s="21"/>
      <c r="BAA35" s="20"/>
      <c r="BAB35" s="21"/>
      <c r="BAC35" s="18"/>
      <c r="BAE35" s="44"/>
      <c r="BAF35" s="18"/>
      <c r="BAH35" s="20"/>
      <c r="BAI35" s="21"/>
      <c r="BAJ35" s="20"/>
      <c r="BAK35" s="21"/>
      <c r="BAL35" s="18"/>
      <c r="BAN35" s="44"/>
      <c r="BAO35" s="18"/>
      <c r="BAQ35" s="20"/>
      <c r="BAR35" s="21"/>
      <c r="BAS35" s="20"/>
      <c r="BAT35" s="21"/>
      <c r="BAU35" s="18"/>
      <c r="BAW35" s="44"/>
      <c r="BAX35" s="18"/>
      <c r="BAZ35" s="20"/>
      <c r="BBA35" s="21"/>
      <c r="BBB35" s="20"/>
      <c r="BBC35" s="21"/>
      <c r="BBD35" s="18"/>
      <c r="BBF35" s="44"/>
      <c r="BBG35" s="18"/>
      <c r="BBI35" s="20"/>
      <c r="BBJ35" s="21"/>
      <c r="BBK35" s="20"/>
      <c r="BBL35" s="21"/>
      <c r="BBM35" s="18"/>
      <c r="BBO35" s="44"/>
      <c r="BBP35" s="18"/>
      <c r="BBR35" s="20"/>
      <c r="BBS35" s="21"/>
      <c r="BBT35" s="20"/>
      <c r="BBU35" s="21"/>
      <c r="BBV35" s="18"/>
      <c r="BBX35" s="44"/>
      <c r="BBY35" s="18"/>
      <c r="BCA35" s="20"/>
      <c r="BCB35" s="21"/>
      <c r="BCC35" s="20"/>
      <c r="BCD35" s="21"/>
      <c r="BCE35" s="18"/>
      <c r="BCG35" s="44"/>
      <c r="BCH35" s="18"/>
      <c r="BCJ35" s="20"/>
      <c r="BCK35" s="21"/>
      <c r="BCL35" s="20"/>
      <c r="BCM35" s="21"/>
      <c r="BCN35" s="18"/>
      <c r="BCP35" s="44"/>
      <c r="BCQ35" s="18"/>
      <c r="BCS35" s="20"/>
      <c r="BCT35" s="21"/>
      <c r="BCU35" s="20"/>
      <c r="BCV35" s="21"/>
      <c r="BCW35" s="18"/>
      <c r="BCY35" s="44"/>
      <c r="BCZ35" s="18"/>
      <c r="BDB35" s="20"/>
      <c r="BDC35" s="21"/>
      <c r="BDD35" s="20"/>
      <c r="BDE35" s="21"/>
      <c r="BDF35" s="18"/>
      <c r="BDH35" s="44"/>
      <c r="BDI35" s="18"/>
      <c r="BDK35" s="20"/>
      <c r="BDL35" s="21"/>
      <c r="BDM35" s="20"/>
      <c r="BDN35" s="21"/>
      <c r="BDO35" s="18"/>
      <c r="BDQ35" s="44"/>
      <c r="BDR35" s="18"/>
      <c r="BDT35" s="20"/>
      <c r="BDU35" s="21"/>
      <c r="BDV35" s="20"/>
      <c r="BDW35" s="21"/>
      <c r="BDX35" s="18"/>
      <c r="BDZ35" s="44"/>
      <c r="BEA35" s="18"/>
      <c r="BEC35" s="20"/>
      <c r="BED35" s="21"/>
      <c r="BEE35" s="20"/>
      <c r="BEF35" s="21"/>
      <c r="BEG35" s="18"/>
      <c r="BEI35" s="44"/>
      <c r="BEJ35" s="18"/>
      <c r="BEL35" s="20"/>
      <c r="BEM35" s="21"/>
      <c r="BEN35" s="20"/>
      <c r="BEO35" s="21"/>
      <c r="BEP35" s="18"/>
      <c r="BER35" s="44"/>
      <c r="BES35" s="18"/>
      <c r="BEU35" s="20"/>
      <c r="BEV35" s="21"/>
      <c r="BEW35" s="20"/>
      <c r="BEX35" s="21"/>
      <c r="BEY35" s="18"/>
      <c r="BFA35" s="44"/>
      <c r="BFB35" s="18"/>
      <c r="BFD35" s="20"/>
      <c r="BFE35" s="21"/>
      <c r="BFF35" s="20"/>
      <c r="BFG35" s="21"/>
      <c r="BFH35" s="18"/>
      <c r="BFJ35" s="44"/>
      <c r="BFK35" s="18"/>
      <c r="BFM35" s="20"/>
      <c r="BFN35" s="21"/>
      <c r="BFO35" s="20"/>
      <c r="BFP35" s="21"/>
      <c r="BFQ35" s="18"/>
      <c r="BFS35" s="44"/>
      <c r="BFT35" s="18"/>
      <c r="BFV35" s="20"/>
      <c r="BFW35" s="21"/>
      <c r="BFX35" s="20"/>
      <c r="BFY35" s="21"/>
      <c r="BFZ35" s="18"/>
      <c r="BGB35" s="44"/>
      <c r="BGC35" s="18"/>
      <c r="BGE35" s="20"/>
      <c r="BGF35" s="21"/>
      <c r="BGG35" s="20"/>
      <c r="BGH35" s="21"/>
      <c r="BGI35" s="18"/>
      <c r="BGK35" s="44"/>
      <c r="BGL35" s="18"/>
      <c r="BGN35" s="20"/>
      <c r="BGO35" s="21"/>
      <c r="BGP35" s="20"/>
      <c r="BGQ35" s="21"/>
      <c r="BGR35" s="18"/>
      <c r="BGT35" s="44"/>
      <c r="BGU35" s="18"/>
      <c r="BGW35" s="20"/>
      <c r="BGX35" s="21"/>
      <c r="BGY35" s="20"/>
      <c r="BGZ35" s="21"/>
      <c r="BHA35" s="18"/>
      <c r="BHC35" s="44"/>
      <c r="BHD35" s="18"/>
      <c r="BHF35" s="20"/>
      <c r="BHG35" s="21"/>
      <c r="BHH35" s="20"/>
      <c r="BHI35" s="21"/>
      <c r="BHJ35" s="18"/>
      <c r="BHL35" s="44"/>
      <c r="BHM35" s="18"/>
      <c r="BHO35" s="20"/>
      <c r="BHP35" s="21"/>
      <c r="BHQ35" s="20"/>
      <c r="BHR35" s="21"/>
      <c r="BHS35" s="18"/>
      <c r="BHU35" s="44"/>
      <c r="BHV35" s="18"/>
      <c r="BHX35" s="20"/>
      <c r="BHY35" s="21"/>
      <c r="BHZ35" s="20"/>
      <c r="BIA35" s="21"/>
      <c r="BIB35" s="18"/>
      <c r="BID35" s="44"/>
      <c r="BIE35" s="18"/>
      <c r="BIG35" s="20"/>
      <c r="BIH35" s="21"/>
      <c r="BII35" s="20"/>
      <c r="BIJ35" s="21"/>
      <c r="BIK35" s="18"/>
      <c r="BIM35" s="44"/>
      <c r="BIN35" s="18"/>
      <c r="BIP35" s="20"/>
      <c r="BIQ35" s="21"/>
      <c r="BIR35" s="20"/>
      <c r="BIS35" s="21"/>
      <c r="BIT35" s="18"/>
      <c r="BIV35" s="44"/>
      <c r="BIW35" s="18"/>
      <c r="BIY35" s="20"/>
      <c r="BIZ35" s="21"/>
      <c r="BJA35" s="20"/>
      <c r="BJB35" s="21"/>
      <c r="BJC35" s="18"/>
      <c r="BJE35" s="44"/>
      <c r="BJF35" s="18"/>
      <c r="BJH35" s="20"/>
      <c r="BJI35" s="21"/>
      <c r="BJJ35" s="20"/>
      <c r="BJK35" s="21"/>
      <c r="BJL35" s="18"/>
      <c r="BJN35" s="44"/>
      <c r="BJO35" s="18"/>
      <c r="BJQ35" s="20"/>
      <c r="BJR35" s="21"/>
      <c r="BJS35" s="20"/>
      <c r="BJT35" s="21"/>
      <c r="BJU35" s="18"/>
      <c r="BJW35" s="44"/>
      <c r="BJX35" s="18"/>
      <c r="BJZ35" s="20"/>
      <c r="BKA35" s="21"/>
      <c r="BKB35" s="20"/>
      <c r="BKC35" s="21"/>
      <c r="BKD35" s="18"/>
      <c r="BKF35" s="44"/>
      <c r="BKG35" s="18"/>
      <c r="BKI35" s="20"/>
      <c r="BKJ35" s="21"/>
      <c r="BKK35" s="20"/>
      <c r="BKL35" s="21"/>
      <c r="BKM35" s="18"/>
      <c r="BKO35" s="44"/>
      <c r="BKP35" s="18"/>
      <c r="BKR35" s="20"/>
      <c r="BKS35" s="21"/>
      <c r="BKT35" s="20"/>
      <c r="BKU35" s="21"/>
      <c r="BKV35" s="18"/>
      <c r="BKX35" s="44"/>
      <c r="BKY35" s="18"/>
      <c r="BLA35" s="20"/>
      <c r="BLB35" s="21"/>
      <c r="BLC35" s="20"/>
      <c r="BLD35" s="21"/>
      <c r="BLE35" s="18"/>
      <c r="BLG35" s="44"/>
      <c r="BLH35" s="18"/>
      <c r="BLJ35" s="20"/>
      <c r="BLK35" s="21"/>
      <c r="BLL35" s="20"/>
      <c r="BLM35" s="21"/>
      <c r="BLN35" s="18"/>
      <c r="BLP35" s="44"/>
      <c r="BLQ35" s="18"/>
      <c r="BLS35" s="20"/>
      <c r="BLT35" s="21"/>
      <c r="BLU35" s="20"/>
      <c r="BLV35" s="21"/>
      <c r="BLW35" s="18"/>
      <c r="BLY35" s="44"/>
      <c r="BLZ35" s="18"/>
      <c r="BMB35" s="20"/>
      <c r="BMC35" s="21"/>
      <c r="BMD35" s="20"/>
      <c r="BME35" s="21"/>
      <c r="BMF35" s="18"/>
      <c r="BMH35" s="44"/>
      <c r="BMI35" s="18"/>
      <c r="BMK35" s="20"/>
      <c r="BML35" s="21"/>
      <c r="BMM35" s="20"/>
      <c r="BMN35" s="21"/>
      <c r="BMO35" s="18"/>
      <c r="BMQ35" s="44"/>
      <c r="BMR35" s="18"/>
      <c r="BMT35" s="20"/>
      <c r="BMU35" s="21"/>
      <c r="BMV35" s="20"/>
      <c r="BMW35" s="21"/>
      <c r="BMX35" s="18"/>
      <c r="BMZ35" s="44"/>
      <c r="BNA35" s="18"/>
      <c r="BNC35" s="20"/>
      <c r="BND35" s="21"/>
      <c r="BNE35" s="20"/>
      <c r="BNF35" s="21"/>
      <c r="BNG35" s="18"/>
      <c r="BNI35" s="44"/>
      <c r="BNJ35" s="18"/>
      <c r="BNL35" s="20"/>
      <c r="BNM35" s="21"/>
      <c r="BNN35" s="20"/>
      <c r="BNO35" s="21"/>
      <c r="BNP35" s="18"/>
      <c r="BNR35" s="44"/>
      <c r="BNS35" s="18"/>
      <c r="BNU35" s="20"/>
      <c r="BNV35" s="21"/>
      <c r="BNW35" s="20"/>
      <c r="BNX35" s="21"/>
      <c r="BNY35" s="18"/>
      <c r="BOA35" s="44"/>
      <c r="BOB35" s="18"/>
      <c r="BOD35" s="20"/>
      <c r="BOE35" s="21"/>
      <c r="BOF35" s="20"/>
      <c r="BOG35" s="21"/>
      <c r="BOH35" s="18"/>
      <c r="BOJ35" s="44"/>
      <c r="BOK35" s="18"/>
      <c r="BOM35" s="20"/>
      <c r="BON35" s="21"/>
      <c r="BOO35" s="20"/>
      <c r="BOP35" s="21"/>
      <c r="BOQ35" s="18"/>
      <c r="BOS35" s="44"/>
      <c r="BOT35" s="18"/>
      <c r="BOV35" s="20"/>
      <c r="BOW35" s="21"/>
      <c r="BOX35" s="20"/>
      <c r="BOY35" s="21"/>
      <c r="BOZ35" s="18"/>
      <c r="BPB35" s="44"/>
      <c r="BPC35" s="18"/>
      <c r="BPE35" s="20"/>
      <c r="BPF35" s="21"/>
      <c r="BPG35" s="20"/>
      <c r="BPH35" s="21"/>
      <c r="BPI35" s="18"/>
      <c r="BPK35" s="44"/>
      <c r="BPL35" s="18"/>
      <c r="BPN35" s="20"/>
      <c r="BPO35" s="21"/>
      <c r="BPP35" s="20"/>
      <c r="BPQ35" s="21"/>
      <c r="BPR35" s="18"/>
      <c r="BPT35" s="44"/>
      <c r="BPU35" s="18"/>
      <c r="BPW35" s="20"/>
      <c r="BPX35" s="21"/>
      <c r="BPY35" s="20"/>
      <c r="BPZ35" s="21"/>
      <c r="BQA35" s="18"/>
      <c r="BQC35" s="44"/>
      <c r="BQD35" s="18"/>
      <c r="BQF35" s="20"/>
      <c r="BQG35" s="21"/>
      <c r="BQH35" s="20"/>
      <c r="BQI35" s="21"/>
      <c r="BQJ35" s="18"/>
      <c r="BQL35" s="44"/>
      <c r="BQM35" s="18"/>
      <c r="BQO35" s="20"/>
      <c r="BQP35" s="21"/>
      <c r="BQQ35" s="20"/>
      <c r="BQR35" s="21"/>
      <c r="BQS35" s="18"/>
      <c r="BQU35" s="44"/>
      <c r="BQV35" s="18"/>
      <c r="BQX35" s="20"/>
      <c r="BQY35" s="21"/>
      <c r="BQZ35" s="20"/>
      <c r="BRA35" s="21"/>
      <c r="BRB35" s="18"/>
      <c r="BRD35" s="44"/>
      <c r="BRE35" s="18"/>
      <c r="BRG35" s="20"/>
      <c r="BRH35" s="21"/>
      <c r="BRI35" s="20"/>
      <c r="BRJ35" s="21"/>
      <c r="BRK35" s="18"/>
      <c r="BRM35" s="44"/>
      <c r="BRN35" s="18"/>
      <c r="BRP35" s="20"/>
      <c r="BRQ35" s="21"/>
      <c r="BRR35" s="20"/>
      <c r="BRS35" s="21"/>
      <c r="BRT35" s="18"/>
      <c r="BRV35" s="44"/>
      <c r="BRW35" s="18"/>
      <c r="BRY35" s="20"/>
      <c r="BRZ35" s="21"/>
      <c r="BSA35" s="20"/>
      <c r="BSB35" s="21"/>
      <c r="BSC35" s="18"/>
      <c r="BSE35" s="44"/>
      <c r="BSF35" s="18"/>
      <c r="BSH35" s="20"/>
      <c r="BSI35" s="21"/>
      <c r="BSJ35" s="20"/>
      <c r="BSK35" s="21"/>
      <c r="BSL35" s="18"/>
      <c r="BSN35" s="44"/>
      <c r="BSO35" s="18"/>
      <c r="BSQ35" s="20"/>
      <c r="BSR35" s="21"/>
      <c r="BSS35" s="20"/>
      <c r="BST35" s="21"/>
      <c r="BSU35" s="18"/>
      <c r="BSW35" s="44"/>
      <c r="BSX35" s="18"/>
      <c r="BSZ35" s="20"/>
      <c r="BTA35" s="21"/>
      <c r="BTB35" s="20"/>
      <c r="BTC35" s="21"/>
      <c r="BTD35" s="18"/>
      <c r="BTF35" s="44"/>
      <c r="BTG35" s="18"/>
      <c r="BTI35" s="20"/>
      <c r="BTJ35" s="21"/>
      <c r="BTK35" s="20"/>
      <c r="BTL35" s="21"/>
      <c r="BTM35" s="18"/>
      <c r="BTO35" s="44"/>
      <c r="BTP35" s="18"/>
      <c r="BTR35" s="20"/>
      <c r="BTS35" s="21"/>
      <c r="BTT35" s="20"/>
      <c r="BTU35" s="21"/>
      <c r="BTV35" s="18"/>
      <c r="BTX35" s="44"/>
      <c r="BTY35" s="18"/>
      <c r="BUA35" s="20"/>
      <c r="BUB35" s="21"/>
      <c r="BUC35" s="20"/>
      <c r="BUD35" s="21"/>
      <c r="BUE35" s="18"/>
      <c r="BUG35" s="44"/>
      <c r="BUH35" s="18"/>
      <c r="BUJ35" s="20"/>
      <c r="BUK35" s="21"/>
      <c r="BUL35" s="20"/>
      <c r="BUM35" s="21"/>
      <c r="BUN35" s="18"/>
      <c r="BUP35" s="44"/>
      <c r="BUQ35" s="18"/>
      <c r="BUS35" s="20"/>
      <c r="BUT35" s="21"/>
      <c r="BUU35" s="20"/>
      <c r="BUV35" s="21"/>
      <c r="BUW35" s="18"/>
      <c r="BUY35" s="44"/>
      <c r="BUZ35" s="18"/>
      <c r="BVB35" s="20"/>
      <c r="BVC35" s="21"/>
      <c r="BVD35" s="20"/>
      <c r="BVE35" s="21"/>
      <c r="BVF35" s="18"/>
      <c r="BVH35" s="44"/>
      <c r="BVI35" s="18"/>
      <c r="BVK35" s="20"/>
      <c r="BVL35" s="21"/>
      <c r="BVM35" s="20"/>
      <c r="BVN35" s="21"/>
      <c r="BVO35" s="18"/>
      <c r="BVQ35" s="44"/>
      <c r="BVR35" s="18"/>
      <c r="BVT35" s="20"/>
      <c r="BVU35" s="21"/>
      <c r="BVV35" s="20"/>
      <c r="BVW35" s="21"/>
      <c r="BVX35" s="18"/>
      <c r="BVZ35" s="44"/>
      <c r="BWA35" s="18"/>
      <c r="BWC35" s="20"/>
      <c r="BWD35" s="21"/>
      <c r="BWE35" s="20"/>
      <c r="BWF35" s="21"/>
      <c r="BWG35" s="18"/>
      <c r="BWI35" s="44"/>
      <c r="BWJ35" s="18"/>
      <c r="BWL35" s="20"/>
      <c r="BWM35" s="21"/>
      <c r="BWN35" s="20"/>
      <c r="BWO35" s="21"/>
      <c r="BWP35" s="18"/>
      <c r="BWR35" s="44"/>
      <c r="BWS35" s="18"/>
      <c r="BWU35" s="20"/>
      <c r="BWV35" s="21"/>
      <c r="BWW35" s="20"/>
      <c r="BWX35" s="21"/>
      <c r="BWY35" s="18"/>
      <c r="BXA35" s="44"/>
      <c r="BXB35" s="18"/>
      <c r="BXD35" s="20"/>
      <c r="BXE35" s="21"/>
      <c r="BXF35" s="20"/>
      <c r="BXG35" s="21"/>
      <c r="BXH35" s="18"/>
      <c r="BXJ35" s="44"/>
      <c r="BXK35" s="18"/>
      <c r="BXM35" s="20"/>
      <c r="BXN35" s="21"/>
      <c r="BXO35" s="20"/>
      <c r="BXP35" s="21"/>
      <c r="BXQ35" s="18"/>
      <c r="BXS35" s="44"/>
      <c r="BXT35" s="18"/>
      <c r="BXV35" s="20"/>
      <c r="BXW35" s="21"/>
      <c r="BXX35" s="20"/>
      <c r="BXY35" s="21"/>
      <c r="BXZ35" s="18"/>
      <c r="BYB35" s="44"/>
      <c r="BYC35" s="18"/>
      <c r="BYE35" s="20"/>
      <c r="BYF35" s="21"/>
      <c r="BYG35" s="20"/>
      <c r="BYH35" s="21"/>
      <c r="BYI35" s="18"/>
      <c r="BYK35" s="44"/>
      <c r="BYL35" s="18"/>
      <c r="BYN35" s="20"/>
      <c r="BYO35" s="21"/>
      <c r="BYP35" s="20"/>
      <c r="BYQ35" s="21"/>
      <c r="BYR35" s="18"/>
      <c r="BYT35" s="44"/>
      <c r="BYU35" s="18"/>
      <c r="BYW35" s="20"/>
      <c r="BYX35" s="21"/>
      <c r="BYY35" s="20"/>
      <c r="BYZ35" s="21"/>
      <c r="BZA35" s="18"/>
      <c r="BZC35" s="44"/>
      <c r="BZD35" s="18"/>
      <c r="BZF35" s="20"/>
      <c r="BZG35" s="21"/>
      <c r="BZH35" s="20"/>
      <c r="BZI35" s="21"/>
      <c r="BZJ35" s="18"/>
      <c r="BZL35" s="44"/>
      <c r="BZM35" s="18"/>
      <c r="BZO35" s="20"/>
      <c r="BZP35" s="21"/>
      <c r="BZQ35" s="20"/>
      <c r="BZR35" s="21"/>
      <c r="BZS35" s="18"/>
      <c r="BZU35" s="44"/>
      <c r="BZV35" s="18"/>
      <c r="BZX35" s="20"/>
      <c r="BZY35" s="21"/>
      <c r="BZZ35" s="20"/>
      <c r="CAA35" s="21"/>
      <c r="CAB35" s="18"/>
      <c r="CAD35" s="44"/>
      <c r="CAE35" s="18"/>
      <c r="CAG35" s="20"/>
      <c r="CAH35" s="21"/>
      <c r="CAI35" s="20"/>
      <c r="CAJ35" s="21"/>
      <c r="CAK35" s="18"/>
      <c r="CAM35" s="44"/>
      <c r="CAN35" s="18"/>
      <c r="CAP35" s="20"/>
      <c r="CAQ35" s="21"/>
      <c r="CAR35" s="20"/>
      <c r="CAS35" s="21"/>
      <c r="CAT35" s="18"/>
      <c r="CAV35" s="44"/>
      <c r="CAW35" s="18"/>
      <c r="CAY35" s="20"/>
      <c r="CAZ35" s="21"/>
      <c r="CBA35" s="20"/>
      <c r="CBB35" s="21"/>
      <c r="CBC35" s="18"/>
      <c r="CBE35" s="44"/>
      <c r="CBF35" s="18"/>
      <c r="CBH35" s="20"/>
      <c r="CBI35" s="21"/>
      <c r="CBJ35" s="20"/>
      <c r="CBK35" s="21"/>
      <c r="CBL35" s="18"/>
      <c r="CBN35" s="44"/>
      <c r="CBO35" s="18"/>
      <c r="CBQ35" s="20"/>
      <c r="CBR35" s="21"/>
      <c r="CBS35" s="20"/>
      <c r="CBT35" s="21"/>
      <c r="CBU35" s="18"/>
      <c r="CBW35" s="44"/>
      <c r="CBX35" s="18"/>
      <c r="CBZ35" s="20"/>
      <c r="CCA35" s="21"/>
      <c r="CCB35" s="20"/>
      <c r="CCC35" s="21"/>
      <c r="CCD35" s="18"/>
      <c r="CCF35" s="44"/>
      <c r="CCG35" s="18"/>
      <c r="CCI35" s="20"/>
      <c r="CCJ35" s="21"/>
      <c r="CCK35" s="20"/>
      <c r="CCL35" s="21"/>
      <c r="CCM35" s="18"/>
      <c r="CCO35" s="44"/>
      <c r="CCP35" s="18"/>
      <c r="CCR35" s="20"/>
      <c r="CCS35" s="21"/>
      <c r="CCT35" s="20"/>
      <c r="CCU35" s="21"/>
      <c r="CCV35" s="18"/>
      <c r="CCX35" s="44"/>
      <c r="CCY35" s="18"/>
      <c r="CDA35" s="20"/>
      <c r="CDB35" s="21"/>
      <c r="CDC35" s="20"/>
      <c r="CDD35" s="21"/>
      <c r="CDE35" s="18"/>
      <c r="CDG35" s="44"/>
      <c r="CDH35" s="18"/>
      <c r="CDJ35" s="20"/>
      <c r="CDK35" s="21"/>
      <c r="CDL35" s="20"/>
      <c r="CDM35" s="21"/>
      <c r="CDN35" s="18"/>
      <c r="CDP35" s="44"/>
      <c r="CDQ35" s="18"/>
      <c r="CDS35" s="20"/>
      <c r="CDT35" s="21"/>
      <c r="CDU35" s="20"/>
      <c r="CDV35" s="21"/>
      <c r="CDW35" s="18"/>
      <c r="CDY35" s="44"/>
      <c r="CDZ35" s="18"/>
      <c r="CEB35" s="20"/>
      <c r="CEC35" s="21"/>
      <c r="CED35" s="20"/>
      <c r="CEE35" s="21"/>
      <c r="CEF35" s="18"/>
      <c r="CEH35" s="44"/>
      <c r="CEI35" s="18"/>
      <c r="CEK35" s="20"/>
      <c r="CEL35" s="21"/>
      <c r="CEM35" s="20"/>
      <c r="CEN35" s="21"/>
      <c r="CEO35" s="18"/>
      <c r="CEQ35" s="44"/>
      <c r="CER35" s="18"/>
      <c r="CET35" s="20"/>
      <c r="CEU35" s="21"/>
      <c r="CEV35" s="20"/>
      <c r="CEW35" s="21"/>
      <c r="CEX35" s="18"/>
      <c r="CEZ35" s="44"/>
      <c r="CFA35" s="18"/>
      <c r="CFC35" s="20"/>
      <c r="CFD35" s="21"/>
      <c r="CFE35" s="20"/>
      <c r="CFF35" s="21"/>
      <c r="CFG35" s="18"/>
      <c r="CFI35" s="44"/>
      <c r="CFJ35" s="18"/>
      <c r="CFL35" s="20"/>
      <c r="CFM35" s="21"/>
      <c r="CFN35" s="20"/>
      <c r="CFO35" s="21"/>
      <c r="CFP35" s="18"/>
      <c r="CFR35" s="44"/>
      <c r="CFS35" s="18"/>
      <c r="CFU35" s="20"/>
      <c r="CFV35" s="21"/>
      <c r="CFW35" s="20"/>
      <c r="CFX35" s="21"/>
      <c r="CFY35" s="18"/>
      <c r="CGA35" s="44"/>
      <c r="CGB35" s="18"/>
      <c r="CGD35" s="20"/>
      <c r="CGE35" s="21"/>
      <c r="CGF35" s="20"/>
      <c r="CGG35" s="21"/>
      <c r="CGH35" s="18"/>
      <c r="CGJ35" s="44"/>
      <c r="CGK35" s="18"/>
      <c r="CGM35" s="20"/>
      <c r="CGN35" s="21"/>
      <c r="CGO35" s="20"/>
      <c r="CGP35" s="21"/>
      <c r="CGQ35" s="18"/>
      <c r="CGS35" s="44"/>
      <c r="CGT35" s="18"/>
      <c r="CGV35" s="20"/>
      <c r="CGW35" s="21"/>
      <c r="CGX35" s="20"/>
      <c r="CGY35" s="21"/>
      <c r="CGZ35" s="18"/>
      <c r="CHB35" s="44"/>
      <c r="CHC35" s="18"/>
      <c r="CHE35" s="20"/>
      <c r="CHF35" s="21"/>
      <c r="CHG35" s="20"/>
      <c r="CHH35" s="21"/>
      <c r="CHI35" s="18"/>
      <c r="CHK35" s="44"/>
      <c r="CHL35" s="18"/>
      <c r="CHN35" s="20"/>
      <c r="CHO35" s="21"/>
      <c r="CHP35" s="20"/>
      <c r="CHQ35" s="21"/>
      <c r="CHR35" s="18"/>
      <c r="CHT35" s="44"/>
      <c r="CHU35" s="18"/>
      <c r="CHW35" s="20"/>
      <c r="CHX35" s="21"/>
      <c r="CHY35" s="20"/>
      <c r="CHZ35" s="21"/>
      <c r="CIA35" s="18"/>
      <c r="CIC35" s="44"/>
      <c r="CID35" s="18"/>
      <c r="CIF35" s="20"/>
      <c r="CIG35" s="21"/>
      <c r="CIH35" s="20"/>
      <c r="CII35" s="21"/>
      <c r="CIJ35" s="18"/>
      <c r="CIL35" s="44"/>
      <c r="CIM35" s="18"/>
      <c r="CIO35" s="20"/>
      <c r="CIP35" s="21"/>
      <c r="CIQ35" s="20"/>
      <c r="CIR35" s="21"/>
      <c r="CIS35" s="18"/>
      <c r="CIU35" s="44"/>
      <c r="CIV35" s="18"/>
      <c r="CIX35" s="20"/>
      <c r="CIY35" s="21"/>
      <c r="CIZ35" s="20"/>
      <c r="CJA35" s="21"/>
      <c r="CJB35" s="18"/>
      <c r="CJD35" s="44"/>
      <c r="CJE35" s="18"/>
      <c r="CJG35" s="20"/>
      <c r="CJH35" s="21"/>
      <c r="CJI35" s="20"/>
      <c r="CJJ35" s="21"/>
      <c r="CJK35" s="18"/>
      <c r="CJM35" s="44"/>
      <c r="CJN35" s="18"/>
      <c r="CJP35" s="20"/>
      <c r="CJQ35" s="21"/>
      <c r="CJR35" s="20"/>
      <c r="CJS35" s="21"/>
      <c r="CJT35" s="18"/>
      <c r="CJV35" s="44"/>
      <c r="CJW35" s="18"/>
      <c r="CJY35" s="20"/>
      <c r="CJZ35" s="21"/>
      <c r="CKA35" s="20"/>
      <c r="CKB35" s="21"/>
      <c r="CKC35" s="18"/>
      <c r="CKE35" s="44"/>
      <c r="CKF35" s="18"/>
      <c r="CKH35" s="20"/>
      <c r="CKI35" s="21"/>
      <c r="CKJ35" s="20"/>
      <c r="CKK35" s="21"/>
      <c r="CKL35" s="18"/>
      <c r="CKN35" s="44"/>
      <c r="CKO35" s="18"/>
      <c r="CKQ35" s="20"/>
      <c r="CKR35" s="21"/>
      <c r="CKS35" s="20"/>
      <c r="CKT35" s="21"/>
      <c r="CKU35" s="18"/>
      <c r="CKW35" s="44"/>
      <c r="CKX35" s="18"/>
      <c r="CKZ35" s="20"/>
      <c r="CLA35" s="21"/>
      <c r="CLB35" s="20"/>
      <c r="CLC35" s="21"/>
      <c r="CLD35" s="18"/>
      <c r="CLF35" s="44"/>
      <c r="CLG35" s="18"/>
      <c r="CLI35" s="20"/>
      <c r="CLJ35" s="21"/>
      <c r="CLK35" s="20"/>
      <c r="CLL35" s="21"/>
      <c r="CLM35" s="18"/>
      <c r="CLO35" s="44"/>
      <c r="CLP35" s="18"/>
      <c r="CLR35" s="20"/>
      <c r="CLS35" s="21"/>
      <c r="CLT35" s="20"/>
      <c r="CLU35" s="21"/>
      <c r="CLV35" s="18"/>
      <c r="CLX35" s="44"/>
      <c r="CLY35" s="18"/>
      <c r="CMA35" s="20"/>
      <c r="CMB35" s="21"/>
      <c r="CMC35" s="20"/>
      <c r="CMD35" s="21"/>
      <c r="CME35" s="18"/>
      <c r="CMG35" s="44"/>
      <c r="CMH35" s="18"/>
      <c r="CMJ35" s="20"/>
      <c r="CMK35" s="21"/>
      <c r="CML35" s="20"/>
      <c r="CMM35" s="21"/>
      <c r="CMN35" s="18"/>
      <c r="CMP35" s="44"/>
      <c r="CMQ35" s="18"/>
      <c r="CMS35" s="20"/>
      <c r="CMT35" s="21"/>
      <c r="CMU35" s="20"/>
      <c r="CMV35" s="21"/>
      <c r="CMW35" s="18"/>
      <c r="CMY35" s="44"/>
      <c r="CMZ35" s="18"/>
      <c r="CNB35" s="20"/>
      <c r="CNC35" s="21"/>
      <c r="CND35" s="20"/>
      <c r="CNE35" s="21"/>
      <c r="CNF35" s="18"/>
      <c r="CNH35" s="44"/>
      <c r="CNI35" s="18"/>
      <c r="CNK35" s="20"/>
      <c r="CNL35" s="21"/>
      <c r="CNM35" s="20"/>
      <c r="CNN35" s="21"/>
      <c r="CNO35" s="18"/>
      <c r="CNQ35" s="44"/>
      <c r="CNR35" s="18"/>
      <c r="CNT35" s="20"/>
      <c r="CNU35" s="21"/>
      <c r="CNV35" s="20"/>
      <c r="CNW35" s="21"/>
      <c r="CNX35" s="18"/>
      <c r="CNZ35" s="44"/>
      <c r="COA35" s="18"/>
      <c r="COC35" s="20"/>
      <c r="COD35" s="21"/>
      <c r="COE35" s="20"/>
      <c r="COF35" s="21"/>
      <c r="COG35" s="18"/>
      <c r="COI35" s="44"/>
      <c r="COJ35" s="18"/>
      <c r="COL35" s="20"/>
      <c r="COM35" s="21"/>
      <c r="CON35" s="20"/>
      <c r="COO35" s="21"/>
      <c r="COP35" s="18"/>
      <c r="COR35" s="44"/>
      <c r="COS35" s="18"/>
      <c r="COU35" s="20"/>
      <c r="COV35" s="21"/>
      <c r="COW35" s="20"/>
      <c r="COX35" s="21"/>
      <c r="COY35" s="18"/>
      <c r="CPA35" s="44"/>
      <c r="CPB35" s="18"/>
      <c r="CPD35" s="20"/>
      <c r="CPE35" s="21"/>
      <c r="CPF35" s="20"/>
      <c r="CPG35" s="21"/>
      <c r="CPH35" s="18"/>
      <c r="CPJ35" s="44"/>
      <c r="CPK35" s="18"/>
      <c r="CPM35" s="20"/>
      <c r="CPN35" s="21"/>
      <c r="CPO35" s="20"/>
      <c r="CPP35" s="21"/>
      <c r="CPQ35" s="18"/>
      <c r="CPS35" s="44"/>
      <c r="CPT35" s="18"/>
      <c r="CPV35" s="20"/>
      <c r="CPW35" s="21"/>
      <c r="CPX35" s="20"/>
      <c r="CPY35" s="21"/>
      <c r="CPZ35" s="18"/>
      <c r="CQB35" s="44"/>
      <c r="CQC35" s="18"/>
      <c r="CQE35" s="20"/>
      <c r="CQF35" s="21"/>
      <c r="CQG35" s="20"/>
      <c r="CQH35" s="21"/>
      <c r="CQI35" s="18"/>
      <c r="CQK35" s="44"/>
      <c r="CQL35" s="18"/>
      <c r="CQN35" s="20"/>
      <c r="CQO35" s="21"/>
      <c r="CQP35" s="20"/>
      <c r="CQQ35" s="21"/>
      <c r="CQR35" s="18"/>
      <c r="CQT35" s="44"/>
      <c r="CQU35" s="18"/>
      <c r="CQW35" s="20"/>
      <c r="CQX35" s="21"/>
      <c r="CQY35" s="20"/>
      <c r="CQZ35" s="21"/>
      <c r="CRA35" s="18"/>
      <c r="CRC35" s="44"/>
      <c r="CRD35" s="18"/>
      <c r="CRF35" s="20"/>
      <c r="CRG35" s="21"/>
      <c r="CRH35" s="20"/>
      <c r="CRI35" s="21"/>
      <c r="CRJ35" s="18"/>
      <c r="CRL35" s="44"/>
      <c r="CRM35" s="18"/>
      <c r="CRO35" s="20"/>
      <c r="CRP35" s="21"/>
      <c r="CRQ35" s="20"/>
      <c r="CRR35" s="21"/>
      <c r="CRS35" s="18"/>
      <c r="CRU35" s="44"/>
      <c r="CRV35" s="18"/>
      <c r="CRX35" s="20"/>
      <c r="CRY35" s="21"/>
      <c r="CRZ35" s="20"/>
      <c r="CSA35" s="21"/>
      <c r="CSB35" s="18"/>
      <c r="CSD35" s="44"/>
      <c r="CSE35" s="18"/>
      <c r="CSG35" s="20"/>
      <c r="CSH35" s="21"/>
      <c r="CSI35" s="20"/>
      <c r="CSJ35" s="21"/>
      <c r="CSK35" s="18"/>
      <c r="CSM35" s="44"/>
      <c r="CSN35" s="18"/>
      <c r="CSP35" s="20"/>
      <c r="CSQ35" s="21"/>
      <c r="CSR35" s="20"/>
      <c r="CSS35" s="21"/>
      <c r="CST35" s="18"/>
      <c r="CSV35" s="44"/>
      <c r="CSW35" s="18"/>
      <c r="CSY35" s="20"/>
      <c r="CSZ35" s="21"/>
      <c r="CTA35" s="20"/>
      <c r="CTB35" s="21"/>
      <c r="CTC35" s="18"/>
      <c r="CTE35" s="44"/>
      <c r="CTF35" s="18"/>
      <c r="CTH35" s="20"/>
      <c r="CTI35" s="21"/>
      <c r="CTJ35" s="20"/>
      <c r="CTK35" s="21"/>
      <c r="CTL35" s="18"/>
      <c r="CTN35" s="44"/>
      <c r="CTO35" s="18"/>
      <c r="CTQ35" s="20"/>
      <c r="CTR35" s="21"/>
      <c r="CTS35" s="20"/>
      <c r="CTT35" s="21"/>
      <c r="CTU35" s="18"/>
      <c r="CTW35" s="44"/>
      <c r="CTX35" s="18"/>
      <c r="CTZ35" s="20"/>
      <c r="CUA35" s="21"/>
      <c r="CUB35" s="20"/>
      <c r="CUC35" s="21"/>
      <c r="CUD35" s="18"/>
      <c r="CUF35" s="44"/>
      <c r="CUG35" s="18"/>
      <c r="CUI35" s="20"/>
      <c r="CUJ35" s="21"/>
      <c r="CUK35" s="20"/>
      <c r="CUL35" s="21"/>
      <c r="CUM35" s="18"/>
      <c r="CUO35" s="44"/>
      <c r="CUP35" s="18"/>
      <c r="CUR35" s="20"/>
      <c r="CUS35" s="21"/>
      <c r="CUT35" s="20"/>
      <c r="CUU35" s="21"/>
      <c r="CUV35" s="18"/>
      <c r="CUX35" s="44"/>
      <c r="CUY35" s="18"/>
      <c r="CVA35" s="20"/>
      <c r="CVB35" s="21"/>
      <c r="CVC35" s="20"/>
      <c r="CVD35" s="21"/>
      <c r="CVE35" s="18"/>
      <c r="CVG35" s="44"/>
      <c r="CVH35" s="18"/>
      <c r="CVJ35" s="20"/>
      <c r="CVK35" s="21"/>
      <c r="CVL35" s="20"/>
      <c r="CVM35" s="21"/>
      <c r="CVN35" s="18"/>
      <c r="CVP35" s="44"/>
      <c r="CVQ35" s="18"/>
      <c r="CVS35" s="20"/>
      <c r="CVT35" s="21"/>
      <c r="CVU35" s="20"/>
      <c r="CVV35" s="21"/>
      <c r="CVW35" s="18"/>
      <c r="CVY35" s="44"/>
      <c r="CVZ35" s="18"/>
      <c r="CWB35" s="20"/>
      <c r="CWC35" s="21"/>
      <c r="CWD35" s="20"/>
      <c r="CWE35" s="21"/>
      <c r="CWF35" s="18"/>
      <c r="CWH35" s="44"/>
      <c r="CWI35" s="18"/>
      <c r="CWK35" s="20"/>
      <c r="CWL35" s="21"/>
      <c r="CWM35" s="20"/>
      <c r="CWN35" s="21"/>
      <c r="CWO35" s="18"/>
      <c r="CWQ35" s="44"/>
      <c r="CWR35" s="18"/>
      <c r="CWT35" s="20"/>
      <c r="CWU35" s="21"/>
      <c r="CWV35" s="20"/>
      <c r="CWW35" s="21"/>
      <c r="CWX35" s="18"/>
      <c r="CWZ35" s="44"/>
      <c r="CXA35" s="18"/>
      <c r="CXC35" s="20"/>
      <c r="CXD35" s="21"/>
      <c r="CXE35" s="20"/>
      <c r="CXF35" s="21"/>
      <c r="CXG35" s="18"/>
      <c r="CXI35" s="44"/>
      <c r="CXJ35" s="18"/>
      <c r="CXL35" s="20"/>
      <c r="CXM35" s="21"/>
      <c r="CXN35" s="20"/>
      <c r="CXO35" s="21"/>
      <c r="CXP35" s="18"/>
      <c r="CXR35" s="44"/>
      <c r="CXS35" s="18"/>
      <c r="CXU35" s="20"/>
      <c r="CXV35" s="21"/>
      <c r="CXW35" s="20"/>
      <c r="CXX35" s="21"/>
      <c r="CXY35" s="18"/>
      <c r="CYA35" s="44"/>
      <c r="CYB35" s="18"/>
      <c r="CYD35" s="20"/>
      <c r="CYE35" s="21"/>
      <c r="CYF35" s="20"/>
      <c r="CYG35" s="21"/>
      <c r="CYH35" s="18"/>
      <c r="CYJ35" s="44"/>
      <c r="CYK35" s="18"/>
      <c r="CYM35" s="20"/>
      <c r="CYN35" s="21"/>
      <c r="CYO35" s="20"/>
      <c r="CYP35" s="21"/>
      <c r="CYQ35" s="18"/>
      <c r="CYS35" s="44"/>
      <c r="CYT35" s="18"/>
      <c r="CYV35" s="20"/>
      <c r="CYW35" s="21"/>
      <c r="CYX35" s="20"/>
      <c r="CYY35" s="21"/>
      <c r="CYZ35" s="18"/>
      <c r="CZB35" s="44"/>
      <c r="CZC35" s="18"/>
      <c r="CZE35" s="20"/>
      <c r="CZF35" s="21"/>
      <c r="CZG35" s="20"/>
      <c r="CZH35" s="21"/>
      <c r="CZI35" s="18"/>
      <c r="CZK35" s="44"/>
      <c r="CZL35" s="18"/>
      <c r="CZN35" s="20"/>
      <c r="CZO35" s="21"/>
      <c r="CZP35" s="20"/>
      <c r="CZQ35" s="21"/>
      <c r="CZR35" s="18"/>
      <c r="CZT35" s="44"/>
      <c r="CZU35" s="18"/>
      <c r="CZW35" s="20"/>
      <c r="CZX35" s="21"/>
      <c r="CZY35" s="20"/>
      <c r="CZZ35" s="21"/>
      <c r="DAA35" s="18"/>
      <c r="DAC35" s="44"/>
      <c r="DAD35" s="18"/>
      <c r="DAF35" s="20"/>
      <c r="DAG35" s="21"/>
      <c r="DAH35" s="20"/>
      <c r="DAI35" s="21"/>
      <c r="DAJ35" s="18"/>
      <c r="DAL35" s="44"/>
      <c r="DAM35" s="18"/>
      <c r="DAO35" s="20"/>
      <c r="DAP35" s="21"/>
      <c r="DAQ35" s="20"/>
      <c r="DAR35" s="21"/>
      <c r="DAS35" s="18"/>
      <c r="DAU35" s="44"/>
      <c r="DAV35" s="18"/>
      <c r="DAX35" s="20"/>
      <c r="DAY35" s="21"/>
      <c r="DAZ35" s="20"/>
      <c r="DBA35" s="21"/>
      <c r="DBB35" s="18"/>
      <c r="DBD35" s="44"/>
      <c r="DBE35" s="18"/>
      <c r="DBG35" s="20"/>
      <c r="DBH35" s="21"/>
      <c r="DBI35" s="20"/>
      <c r="DBJ35" s="21"/>
      <c r="DBK35" s="18"/>
      <c r="DBM35" s="44"/>
      <c r="DBN35" s="18"/>
      <c r="DBP35" s="20"/>
      <c r="DBQ35" s="21"/>
      <c r="DBR35" s="20"/>
      <c r="DBS35" s="21"/>
      <c r="DBT35" s="18"/>
      <c r="DBV35" s="44"/>
      <c r="DBW35" s="18"/>
      <c r="DBY35" s="20"/>
      <c r="DBZ35" s="21"/>
      <c r="DCA35" s="20"/>
      <c r="DCB35" s="21"/>
      <c r="DCC35" s="18"/>
      <c r="DCE35" s="44"/>
      <c r="DCF35" s="18"/>
      <c r="DCH35" s="20"/>
      <c r="DCI35" s="21"/>
      <c r="DCJ35" s="20"/>
      <c r="DCK35" s="21"/>
      <c r="DCL35" s="18"/>
      <c r="DCN35" s="44"/>
      <c r="DCO35" s="18"/>
      <c r="DCQ35" s="20"/>
      <c r="DCR35" s="21"/>
      <c r="DCS35" s="20"/>
      <c r="DCT35" s="21"/>
      <c r="DCU35" s="18"/>
      <c r="DCW35" s="44"/>
      <c r="DCX35" s="18"/>
      <c r="DCZ35" s="20"/>
      <c r="DDA35" s="21"/>
      <c r="DDB35" s="20"/>
      <c r="DDC35" s="21"/>
      <c r="DDD35" s="18"/>
      <c r="DDF35" s="44"/>
      <c r="DDG35" s="18"/>
      <c r="DDI35" s="20"/>
      <c r="DDJ35" s="21"/>
      <c r="DDK35" s="20"/>
      <c r="DDL35" s="21"/>
      <c r="DDM35" s="18"/>
      <c r="DDO35" s="44"/>
      <c r="DDP35" s="18"/>
      <c r="DDR35" s="20"/>
      <c r="DDS35" s="21"/>
      <c r="DDT35" s="20"/>
      <c r="DDU35" s="21"/>
      <c r="DDV35" s="18"/>
      <c r="DDX35" s="44"/>
      <c r="DDY35" s="18"/>
      <c r="DEA35" s="20"/>
      <c r="DEB35" s="21"/>
      <c r="DEC35" s="20"/>
      <c r="DED35" s="21"/>
      <c r="DEE35" s="18"/>
      <c r="DEG35" s="44"/>
      <c r="DEH35" s="18"/>
      <c r="DEJ35" s="20"/>
      <c r="DEK35" s="21"/>
      <c r="DEL35" s="20"/>
      <c r="DEM35" s="21"/>
      <c r="DEN35" s="18"/>
      <c r="DEP35" s="44"/>
      <c r="DEQ35" s="18"/>
      <c r="DES35" s="20"/>
      <c r="DET35" s="21"/>
      <c r="DEU35" s="20"/>
      <c r="DEV35" s="21"/>
      <c r="DEW35" s="18"/>
      <c r="DEY35" s="44"/>
      <c r="DEZ35" s="18"/>
      <c r="DFB35" s="20"/>
      <c r="DFC35" s="21"/>
      <c r="DFD35" s="20"/>
      <c r="DFE35" s="21"/>
      <c r="DFF35" s="18"/>
      <c r="DFH35" s="44"/>
      <c r="DFI35" s="18"/>
      <c r="DFK35" s="20"/>
      <c r="DFL35" s="21"/>
      <c r="DFM35" s="20"/>
      <c r="DFN35" s="21"/>
      <c r="DFO35" s="18"/>
      <c r="DFQ35" s="44"/>
      <c r="DFR35" s="18"/>
      <c r="DFT35" s="20"/>
      <c r="DFU35" s="21"/>
      <c r="DFV35" s="20"/>
      <c r="DFW35" s="21"/>
      <c r="DFX35" s="18"/>
      <c r="DFZ35" s="44"/>
      <c r="DGA35" s="18"/>
      <c r="DGC35" s="20"/>
      <c r="DGD35" s="21"/>
      <c r="DGE35" s="20"/>
      <c r="DGF35" s="21"/>
      <c r="DGG35" s="18"/>
      <c r="DGI35" s="44"/>
      <c r="DGJ35" s="18"/>
      <c r="DGL35" s="20"/>
      <c r="DGM35" s="21"/>
      <c r="DGN35" s="20"/>
      <c r="DGO35" s="21"/>
      <c r="DGP35" s="18"/>
      <c r="DGR35" s="44"/>
      <c r="DGS35" s="18"/>
      <c r="DGU35" s="20"/>
      <c r="DGV35" s="21"/>
      <c r="DGW35" s="20"/>
      <c r="DGX35" s="21"/>
      <c r="DGY35" s="18"/>
      <c r="DHA35" s="44"/>
      <c r="DHB35" s="18"/>
      <c r="DHD35" s="20"/>
      <c r="DHE35" s="21"/>
      <c r="DHF35" s="20"/>
      <c r="DHG35" s="21"/>
      <c r="DHH35" s="18"/>
      <c r="DHJ35" s="44"/>
      <c r="DHK35" s="18"/>
      <c r="DHM35" s="20"/>
      <c r="DHN35" s="21"/>
      <c r="DHO35" s="20"/>
      <c r="DHP35" s="21"/>
      <c r="DHQ35" s="18"/>
      <c r="DHS35" s="44"/>
      <c r="DHT35" s="18"/>
      <c r="DHV35" s="20"/>
      <c r="DHW35" s="21"/>
      <c r="DHX35" s="20"/>
      <c r="DHY35" s="21"/>
      <c r="DHZ35" s="18"/>
      <c r="DIB35" s="44"/>
      <c r="DIC35" s="18"/>
      <c r="DIE35" s="20"/>
      <c r="DIF35" s="21"/>
      <c r="DIG35" s="20"/>
      <c r="DIH35" s="21"/>
      <c r="DII35" s="18"/>
      <c r="DIK35" s="44"/>
      <c r="DIL35" s="18"/>
      <c r="DIN35" s="20"/>
      <c r="DIO35" s="21"/>
      <c r="DIP35" s="20"/>
      <c r="DIQ35" s="21"/>
      <c r="DIR35" s="18"/>
      <c r="DIT35" s="44"/>
      <c r="DIU35" s="18"/>
      <c r="DIW35" s="20"/>
      <c r="DIX35" s="21"/>
      <c r="DIY35" s="20"/>
      <c r="DIZ35" s="21"/>
      <c r="DJA35" s="18"/>
      <c r="DJC35" s="44"/>
      <c r="DJD35" s="18"/>
      <c r="DJF35" s="20"/>
      <c r="DJG35" s="21"/>
      <c r="DJH35" s="20"/>
      <c r="DJI35" s="21"/>
      <c r="DJJ35" s="18"/>
      <c r="DJL35" s="44"/>
      <c r="DJM35" s="18"/>
      <c r="DJO35" s="20"/>
      <c r="DJP35" s="21"/>
      <c r="DJQ35" s="20"/>
      <c r="DJR35" s="21"/>
      <c r="DJS35" s="18"/>
      <c r="DJU35" s="44"/>
      <c r="DJV35" s="18"/>
      <c r="DJX35" s="20"/>
      <c r="DJY35" s="21"/>
      <c r="DJZ35" s="20"/>
      <c r="DKA35" s="21"/>
      <c r="DKB35" s="18"/>
      <c r="DKD35" s="44"/>
      <c r="DKE35" s="18"/>
      <c r="DKG35" s="20"/>
      <c r="DKH35" s="21"/>
      <c r="DKI35" s="20"/>
      <c r="DKJ35" s="21"/>
      <c r="DKK35" s="18"/>
      <c r="DKM35" s="44"/>
      <c r="DKN35" s="18"/>
      <c r="DKP35" s="20"/>
      <c r="DKQ35" s="21"/>
      <c r="DKR35" s="20"/>
      <c r="DKS35" s="21"/>
      <c r="DKT35" s="18"/>
      <c r="DKV35" s="44"/>
      <c r="DKW35" s="18"/>
      <c r="DKY35" s="20"/>
      <c r="DKZ35" s="21"/>
      <c r="DLA35" s="20"/>
      <c r="DLB35" s="21"/>
      <c r="DLC35" s="18"/>
      <c r="DLE35" s="44"/>
      <c r="DLF35" s="18"/>
      <c r="DLH35" s="20"/>
      <c r="DLI35" s="21"/>
      <c r="DLJ35" s="20"/>
      <c r="DLK35" s="21"/>
      <c r="DLL35" s="18"/>
      <c r="DLN35" s="44"/>
      <c r="DLO35" s="18"/>
      <c r="DLQ35" s="20"/>
      <c r="DLR35" s="21"/>
      <c r="DLS35" s="20"/>
      <c r="DLT35" s="21"/>
      <c r="DLU35" s="18"/>
      <c r="DLW35" s="44"/>
      <c r="DLX35" s="18"/>
      <c r="DLZ35" s="20"/>
      <c r="DMA35" s="21"/>
      <c r="DMB35" s="20"/>
      <c r="DMC35" s="21"/>
      <c r="DMD35" s="18"/>
      <c r="DMF35" s="44"/>
      <c r="DMG35" s="18"/>
      <c r="DMI35" s="20"/>
      <c r="DMJ35" s="21"/>
      <c r="DMK35" s="20"/>
      <c r="DML35" s="21"/>
      <c r="DMM35" s="18"/>
      <c r="DMO35" s="44"/>
      <c r="DMP35" s="18"/>
      <c r="DMR35" s="20"/>
      <c r="DMS35" s="21"/>
      <c r="DMT35" s="20"/>
      <c r="DMU35" s="21"/>
      <c r="DMV35" s="18"/>
      <c r="DMX35" s="44"/>
      <c r="DMY35" s="18"/>
      <c r="DNA35" s="20"/>
      <c r="DNB35" s="21"/>
      <c r="DNC35" s="20"/>
      <c r="DND35" s="21"/>
      <c r="DNE35" s="18"/>
      <c r="DNG35" s="44"/>
      <c r="DNH35" s="18"/>
      <c r="DNJ35" s="20"/>
      <c r="DNK35" s="21"/>
      <c r="DNL35" s="20"/>
      <c r="DNM35" s="21"/>
      <c r="DNN35" s="18"/>
      <c r="DNP35" s="44"/>
      <c r="DNQ35" s="18"/>
      <c r="DNS35" s="20"/>
      <c r="DNT35" s="21"/>
      <c r="DNU35" s="20"/>
      <c r="DNV35" s="21"/>
      <c r="DNW35" s="18"/>
      <c r="DNY35" s="44"/>
      <c r="DNZ35" s="18"/>
      <c r="DOB35" s="20"/>
      <c r="DOC35" s="21"/>
      <c r="DOD35" s="20"/>
      <c r="DOE35" s="21"/>
      <c r="DOF35" s="18"/>
      <c r="DOH35" s="44"/>
      <c r="DOI35" s="18"/>
      <c r="DOK35" s="20"/>
      <c r="DOL35" s="21"/>
      <c r="DOM35" s="20"/>
      <c r="DON35" s="21"/>
      <c r="DOO35" s="18"/>
      <c r="DOQ35" s="44"/>
      <c r="DOR35" s="18"/>
      <c r="DOT35" s="20"/>
      <c r="DOU35" s="21"/>
      <c r="DOV35" s="20"/>
      <c r="DOW35" s="21"/>
      <c r="DOX35" s="18"/>
      <c r="DOZ35" s="44"/>
      <c r="DPA35" s="18"/>
      <c r="DPC35" s="20"/>
      <c r="DPD35" s="21"/>
      <c r="DPE35" s="20"/>
      <c r="DPF35" s="21"/>
      <c r="DPG35" s="18"/>
      <c r="DPI35" s="44"/>
      <c r="DPJ35" s="18"/>
      <c r="DPL35" s="20"/>
      <c r="DPM35" s="21"/>
      <c r="DPN35" s="20"/>
      <c r="DPO35" s="21"/>
      <c r="DPP35" s="18"/>
      <c r="DPR35" s="44"/>
      <c r="DPS35" s="18"/>
      <c r="DPU35" s="20"/>
      <c r="DPV35" s="21"/>
      <c r="DPW35" s="20"/>
      <c r="DPX35" s="21"/>
      <c r="DPY35" s="18"/>
      <c r="DQA35" s="44"/>
      <c r="DQB35" s="18"/>
      <c r="DQD35" s="20"/>
      <c r="DQE35" s="21"/>
      <c r="DQF35" s="20"/>
      <c r="DQG35" s="21"/>
      <c r="DQH35" s="18"/>
      <c r="DQJ35" s="44"/>
      <c r="DQK35" s="18"/>
      <c r="DQM35" s="20"/>
      <c r="DQN35" s="21"/>
      <c r="DQO35" s="20"/>
      <c r="DQP35" s="21"/>
      <c r="DQQ35" s="18"/>
      <c r="DQS35" s="44"/>
      <c r="DQT35" s="18"/>
      <c r="DQV35" s="20"/>
      <c r="DQW35" s="21"/>
      <c r="DQX35" s="20"/>
      <c r="DQY35" s="21"/>
      <c r="DQZ35" s="18"/>
      <c r="DRB35" s="44"/>
      <c r="DRC35" s="18"/>
      <c r="DRE35" s="20"/>
      <c r="DRF35" s="21"/>
      <c r="DRG35" s="20"/>
      <c r="DRH35" s="21"/>
      <c r="DRI35" s="18"/>
      <c r="DRK35" s="44"/>
      <c r="DRL35" s="18"/>
      <c r="DRN35" s="20"/>
      <c r="DRO35" s="21"/>
      <c r="DRP35" s="20"/>
      <c r="DRQ35" s="21"/>
      <c r="DRR35" s="18"/>
      <c r="DRT35" s="44"/>
      <c r="DRU35" s="18"/>
      <c r="DRW35" s="20"/>
      <c r="DRX35" s="21"/>
      <c r="DRY35" s="20"/>
      <c r="DRZ35" s="21"/>
      <c r="DSA35" s="18"/>
      <c r="DSC35" s="44"/>
      <c r="DSD35" s="18"/>
      <c r="DSF35" s="20"/>
      <c r="DSG35" s="21"/>
      <c r="DSH35" s="20"/>
      <c r="DSI35" s="21"/>
      <c r="DSJ35" s="18"/>
      <c r="DSL35" s="44"/>
      <c r="DSM35" s="18"/>
      <c r="DSO35" s="20"/>
      <c r="DSP35" s="21"/>
      <c r="DSQ35" s="20"/>
      <c r="DSR35" s="21"/>
      <c r="DSS35" s="18"/>
      <c r="DSU35" s="44"/>
      <c r="DSV35" s="18"/>
      <c r="DSX35" s="20"/>
      <c r="DSY35" s="21"/>
      <c r="DSZ35" s="20"/>
      <c r="DTA35" s="21"/>
      <c r="DTB35" s="18"/>
      <c r="DTD35" s="44"/>
      <c r="DTE35" s="18"/>
      <c r="DTG35" s="20"/>
      <c r="DTH35" s="21"/>
      <c r="DTI35" s="20"/>
      <c r="DTJ35" s="21"/>
      <c r="DTK35" s="18"/>
      <c r="DTM35" s="44"/>
      <c r="DTN35" s="18"/>
      <c r="DTP35" s="20"/>
      <c r="DTQ35" s="21"/>
      <c r="DTR35" s="20"/>
      <c r="DTS35" s="21"/>
      <c r="DTT35" s="18"/>
      <c r="DTV35" s="44"/>
      <c r="DTW35" s="18"/>
      <c r="DTY35" s="20"/>
      <c r="DTZ35" s="21"/>
      <c r="DUA35" s="20"/>
      <c r="DUB35" s="21"/>
      <c r="DUC35" s="18"/>
      <c r="DUE35" s="44"/>
      <c r="DUF35" s="18"/>
      <c r="DUH35" s="20"/>
      <c r="DUI35" s="21"/>
      <c r="DUJ35" s="20"/>
      <c r="DUK35" s="21"/>
      <c r="DUL35" s="18"/>
      <c r="DUN35" s="44"/>
      <c r="DUO35" s="18"/>
      <c r="DUQ35" s="20"/>
      <c r="DUR35" s="21"/>
      <c r="DUS35" s="20"/>
      <c r="DUT35" s="21"/>
      <c r="DUU35" s="18"/>
      <c r="DUW35" s="44"/>
      <c r="DUX35" s="18"/>
      <c r="DUZ35" s="20"/>
      <c r="DVA35" s="21"/>
      <c r="DVB35" s="20"/>
      <c r="DVC35" s="21"/>
      <c r="DVD35" s="18"/>
      <c r="DVF35" s="44"/>
      <c r="DVG35" s="18"/>
      <c r="DVI35" s="20"/>
      <c r="DVJ35" s="21"/>
      <c r="DVK35" s="20"/>
      <c r="DVL35" s="21"/>
      <c r="DVM35" s="18"/>
      <c r="DVO35" s="44"/>
      <c r="DVP35" s="18"/>
      <c r="DVR35" s="20"/>
      <c r="DVS35" s="21"/>
      <c r="DVT35" s="20"/>
      <c r="DVU35" s="21"/>
      <c r="DVV35" s="18"/>
      <c r="DVX35" s="44"/>
      <c r="DVY35" s="18"/>
      <c r="DWA35" s="20"/>
      <c r="DWB35" s="21"/>
      <c r="DWC35" s="20"/>
      <c r="DWD35" s="21"/>
      <c r="DWE35" s="18"/>
      <c r="DWG35" s="44"/>
      <c r="DWH35" s="18"/>
      <c r="DWJ35" s="20"/>
      <c r="DWK35" s="21"/>
      <c r="DWL35" s="20"/>
      <c r="DWM35" s="21"/>
      <c r="DWN35" s="18"/>
      <c r="DWP35" s="44"/>
      <c r="DWQ35" s="18"/>
      <c r="DWS35" s="20"/>
      <c r="DWT35" s="21"/>
      <c r="DWU35" s="20"/>
      <c r="DWV35" s="21"/>
      <c r="DWW35" s="18"/>
      <c r="DWY35" s="44"/>
      <c r="DWZ35" s="18"/>
      <c r="DXB35" s="20"/>
      <c r="DXC35" s="21"/>
      <c r="DXD35" s="20"/>
      <c r="DXE35" s="21"/>
      <c r="DXF35" s="18"/>
      <c r="DXH35" s="44"/>
      <c r="DXI35" s="18"/>
      <c r="DXK35" s="20"/>
      <c r="DXL35" s="21"/>
      <c r="DXM35" s="20"/>
      <c r="DXN35" s="21"/>
      <c r="DXO35" s="18"/>
      <c r="DXQ35" s="44"/>
      <c r="DXR35" s="18"/>
      <c r="DXT35" s="20"/>
      <c r="DXU35" s="21"/>
      <c r="DXV35" s="20"/>
      <c r="DXW35" s="21"/>
      <c r="DXX35" s="18"/>
      <c r="DXZ35" s="44"/>
      <c r="DYA35" s="18"/>
      <c r="DYC35" s="20"/>
      <c r="DYD35" s="21"/>
      <c r="DYE35" s="20"/>
      <c r="DYF35" s="21"/>
      <c r="DYG35" s="18"/>
      <c r="DYI35" s="44"/>
      <c r="DYJ35" s="18"/>
      <c r="DYL35" s="20"/>
      <c r="DYM35" s="21"/>
      <c r="DYN35" s="20"/>
      <c r="DYO35" s="21"/>
      <c r="DYP35" s="18"/>
      <c r="DYR35" s="44"/>
      <c r="DYS35" s="18"/>
      <c r="DYU35" s="20"/>
      <c r="DYV35" s="21"/>
      <c r="DYW35" s="20"/>
      <c r="DYX35" s="21"/>
      <c r="DYY35" s="18"/>
      <c r="DZA35" s="44"/>
      <c r="DZB35" s="18"/>
      <c r="DZD35" s="20"/>
      <c r="DZE35" s="21"/>
      <c r="DZF35" s="20"/>
      <c r="DZG35" s="21"/>
      <c r="DZH35" s="18"/>
      <c r="DZJ35" s="44"/>
      <c r="DZK35" s="18"/>
      <c r="DZM35" s="20"/>
      <c r="DZN35" s="21"/>
      <c r="DZO35" s="20"/>
      <c r="DZP35" s="21"/>
      <c r="DZQ35" s="18"/>
      <c r="DZS35" s="44"/>
      <c r="DZT35" s="18"/>
      <c r="DZV35" s="20"/>
      <c r="DZW35" s="21"/>
      <c r="DZX35" s="20"/>
      <c r="DZY35" s="21"/>
      <c r="DZZ35" s="18"/>
      <c r="EAB35" s="44"/>
      <c r="EAC35" s="18"/>
      <c r="EAE35" s="20"/>
      <c r="EAF35" s="21"/>
      <c r="EAG35" s="20"/>
      <c r="EAH35" s="21"/>
      <c r="EAI35" s="18"/>
      <c r="EAK35" s="44"/>
      <c r="EAL35" s="18"/>
      <c r="EAN35" s="20"/>
      <c r="EAO35" s="21"/>
      <c r="EAP35" s="20"/>
      <c r="EAQ35" s="21"/>
      <c r="EAR35" s="18"/>
      <c r="EAT35" s="44"/>
      <c r="EAU35" s="18"/>
      <c r="EAW35" s="20"/>
      <c r="EAX35" s="21"/>
      <c r="EAY35" s="20"/>
      <c r="EAZ35" s="21"/>
      <c r="EBA35" s="18"/>
      <c r="EBC35" s="44"/>
      <c r="EBD35" s="18"/>
      <c r="EBF35" s="20"/>
      <c r="EBG35" s="21"/>
      <c r="EBH35" s="20"/>
      <c r="EBI35" s="21"/>
      <c r="EBJ35" s="18"/>
      <c r="EBL35" s="44"/>
      <c r="EBM35" s="18"/>
      <c r="EBO35" s="20"/>
      <c r="EBP35" s="21"/>
      <c r="EBQ35" s="20"/>
      <c r="EBR35" s="21"/>
      <c r="EBS35" s="18"/>
      <c r="EBU35" s="44"/>
      <c r="EBV35" s="18"/>
      <c r="EBX35" s="20"/>
      <c r="EBY35" s="21"/>
      <c r="EBZ35" s="20"/>
      <c r="ECA35" s="21"/>
      <c r="ECB35" s="18"/>
      <c r="ECD35" s="44"/>
      <c r="ECE35" s="18"/>
      <c r="ECG35" s="20"/>
      <c r="ECH35" s="21"/>
      <c r="ECI35" s="20"/>
      <c r="ECJ35" s="21"/>
      <c r="ECK35" s="18"/>
      <c r="ECM35" s="44"/>
      <c r="ECN35" s="18"/>
      <c r="ECP35" s="20"/>
      <c r="ECQ35" s="21"/>
      <c r="ECR35" s="20"/>
      <c r="ECS35" s="21"/>
      <c r="ECT35" s="18"/>
      <c r="ECV35" s="44"/>
      <c r="ECW35" s="18"/>
      <c r="ECY35" s="20"/>
      <c r="ECZ35" s="21"/>
      <c r="EDA35" s="20"/>
      <c r="EDB35" s="21"/>
      <c r="EDC35" s="18"/>
      <c r="EDE35" s="44"/>
      <c r="EDF35" s="18"/>
      <c r="EDH35" s="20"/>
      <c r="EDI35" s="21"/>
      <c r="EDJ35" s="20"/>
      <c r="EDK35" s="21"/>
      <c r="EDL35" s="18"/>
      <c r="EDN35" s="44"/>
      <c r="EDO35" s="18"/>
      <c r="EDQ35" s="20"/>
      <c r="EDR35" s="21"/>
      <c r="EDS35" s="20"/>
      <c r="EDT35" s="21"/>
      <c r="EDU35" s="18"/>
      <c r="EDW35" s="44"/>
      <c r="EDX35" s="18"/>
      <c r="EDZ35" s="20"/>
      <c r="EEA35" s="21"/>
      <c r="EEB35" s="20"/>
      <c r="EEC35" s="21"/>
      <c r="EED35" s="18"/>
      <c r="EEF35" s="44"/>
      <c r="EEG35" s="18"/>
      <c r="EEI35" s="20"/>
      <c r="EEJ35" s="21"/>
      <c r="EEK35" s="20"/>
      <c r="EEL35" s="21"/>
      <c r="EEM35" s="18"/>
      <c r="EEO35" s="44"/>
      <c r="EEP35" s="18"/>
      <c r="EER35" s="20"/>
      <c r="EES35" s="21"/>
      <c r="EET35" s="20"/>
      <c r="EEU35" s="21"/>
      <c r="EEV35" s="18"/>
      <c r="EEX35" s="44"/>
      <c r="EEY35" s="18"/>
      <c r="EFA35" s="20"/>
      <c r="EFB35" s="21"/>
      <c r="EFC35" s="20"/>
      <c r="EFD35" s="21"/>
      <c r="EFE35" s="18"/>
      <c r="EFG35" s="44"/>
      <c r="EFH35" s="18"/>
      <c r="EFJ35" s="20"/>
      <c r="EFK35" s="21"/>
      <c r="EFL35" s="20"/>
      <c r="EFM35" s="21"/>
      <c r="EFN35" s="18"/>
      <c r="EFP35" s="44"/>
      <c r="EFQ35" s="18"/>
      <c r="EFS35" s="20"/>
      <c r="EFT35" s="21"/>
      <c r="EFU35" s="20"/>
      <c r="EFV35" s="21"/>
      <c r="EFW35" s="18"/>
      <c r="EFY35" s="44"/>
      <c r="EFZ35" s="18"/>
      <c r="EGB35" s="20"/>
      <c r="EGC35" s="21"/>
      <c r="EGD35" s="20"/>
      <c r="EGE35" s="21"/>
      <c r="EGF35" s="18"/>
      <c r="EGH35" s="44"/>
      <c r="EGI35" s="18"/>
      <c r="EGK35" s="20"/>
      <c r="EGL35" s="21"/>
      <c r="EGM35" s="20"/>
      <c r="EGN35" s="21"/>
      <c r="EGO35" s="18"/>
      <c r="EGQ35" s="44"/>
      <c r="EGR35" s="18"/>
      <c r="EGT35" s="20"/>
      <c r="EGU35" s="21"/>
      <c r="EGV35" s="20"/>
      <c r="EGW35" s="21"/>
      <c r="EGX35" s="18"/>
      <c r="EGZ35" s="44"/>
      <c r="EHA35" s="18"/>
      <c r="EHC35" s="20"/>
      <c r="EHD35" s="21"/>
      <c r="EHE35" s="20"/>
      <c r="EHF35" s="21"/>
      <c r="EHG35" s="18"/>
      <c r="EHI35" s="44"/>
      <c r="EHJ35" s="18"/>
      <c r="EHL35" s="20"/>
      <c r="EHM35" s="21"/>
      <c r="EHN35" s="20"/>
      <c r="EHO35" s="21"/>
      <c r="EHP35" s="18"/>
      <c r="EHR35" s="44"/>
      <c r="EHS35" s="18"/>
      <c r="EHU35" s="20"/>
      <c r="EHV35" s="21"/>
      <c r="EHW35" s="20"/>
      <c r="EHX35" s="21"/>
      <c r="EHY35" s="18"/>
      <c r="EIA35" s="44"/>
      <c r="EIB35" s="18"/>
      <c r="EID35" s="20"/>
      <c r="EIE35" s="21"/>
      <c r="EIF35" s="20"/>
      <c r="EIG35" s="21"/>
      <c r="EIH35" s="18"/>
      <c r="EIJ35" s="44"/>
      <c r="EIK35" s="18"/>
      <c r="EIM35" s="20"/>
      <c r="EIN35" s="21"/>
      <c r="EIO35" s="20"/>
      <c r="EIP35" s="21"/>
      <c r="EIQ35" s="18"/>
      <c r="EIS35" s="44"/>
      <c r="EIT35" s="18"/>
      <c r="EIV35" s="20"/>
      <c r="EIW35" s="21"/>
      <c r="EIX35" s="20"/>
      <c r="EIY35" s="21"/>
      <c r="EIZ35" s="18"/>
      <c r="EJB35" s="44"/>
      <c r="EJC35" s="18"/>
      <c r="EJE35" s="20"/>
      <c r="EJF35" s="21"/>
      <c r="EJG35" s="20"/>
      <c r="EJH35" s="21"/>
      <c r="EJI35" s="18"/>
      <c r="EJK35" s="44"/>
      <c r="EJL35" s="18"/>
      <c r="EJN35" s="20"/>
      <c r="EJO35" s="21"/>
      <c r="EJP35" s="20"/>
      <c r="EJQ35" s="21"/>
      <c r="EJR35" s="18"/>
      <c r="EJT35" s="44"/>
      <c r="EJU35" s="18"/>
      <c r="EJW35" s="20"/>
      <c r="EJX35" s="21"/>
      <c r="EJY35" s="20"/>
      <c r="EJZ35" s="21"/>
      <c r="EKA35" s="18"/>
      <c r="EKC35" s="44"/>
      <c r="EKD35" s="18"/>
      <c r="EKF35" s="20"/>
      <c r="EKG35" s="21"/>
      <c r="EKH35" s="20"/>
      <c r="EKI35" s="21"/>
      <c r="EKJ35" s="18"/>
      <c r="EKL35" s="44"/>
      <c r="EKM35" s="18"/>
      <c r="EKO35" s="20"/>
      <c r="EKP35" s="21"/>
      <c r="EKQ35" s="20"/>
      <c r="EKR35" s="21"/>
      <c r="EKS35" s="18"/>
      <c r="EKU35" s="44"/>
      <c r="EKV35" s="18"/>
      <c r="EKX35" s="20"/>
      <c r="EKY35" s="21"/>
      <c r="EKZ35" s="20"/>
      <c r="ELA35" s="21"/>
      <c r="ELB35" s="18"/>
      <c r="ELD35" s="44"/>
      <c r="ELE35" s="18"/>
      <c r="ELG35" s="20"/>
      <c r="ELH35" s="21"/>
      <c r="ELI35" s="20"/>
      <c r="ELJ35" s="21"/>
      <c r="ELK35" s="18"/>
      <c r="ELM35" s="44"/>
      <c r="ELN35" s="18"/>
      <c r="ELP35" s="20"/>
      <c r="ELQ35" s="21"/>
      <c r="ELR35" s="20"/>
      <c r="ELS35" s="21"/>
      <c r="ELT35" s="18"/>
      <c r="ELV35" s="44"/>
      <c r="ELW35" s="18"/>
      <c r="ELY35" s="20"/>
      <c r="ELZ35" s="21"/>
      <c r="EMA35" s="20"/>
      <c r="EMB35" s="21"/>
      <c r="EMC35" s="18"/>
      <c r="EME35" s="44"/>
      <c r="EMF35" s="18"/>
      <c r="EMH35" s="20"/>
      <c r="EMI35" s="21"/>
      <c r="EMJ35" s="20"/>
      <c r="EMK35" s="21"/>
      <c r="EML35" s="18"/>
      <c r="EMN35" s="44"/>
      <c r="EMO35" s="18"/>
      <c r="EMQ35" s="20"/>
      <c r="EMR35" s="21"/>
      <c r="EMS35" s="20"/>
      <c r="EMT35" s="21"/>
      <c r="EMU35" s="18"/>
      <c r="EMW35" s="44"/>
      <c r="EMX35" s="18"/>
      <c r="EMZ35" s="20"/>
      <c r="ENA35" s="21"/>
      <c r="ENB35" s="20"/>
      <c r="ENC35" s="21"/>
      <c r="END35" s="18"/>
      <c r="ENF35" s="44"/>
      <c r="ENG35" s="18"/>
      <c r="ENI35" s="20"/>
      <c r="ENJ35" s="21"/>
      <c r="ENK35" s="20"/>
      <c r="ENL35" s="21"/>
      <c r="ENM35" s="18"/>
      <c r="ENO35" s="44"/>
      <c r="ENP35" s="18"/>
      <c r="ENR35" s="20"/>
      <c r="ENS35" s="21"/>
      <c r="ENT35" s="20"/>
      <c r="ENU35" s="21"/>
      <c r="ENV35" s="18"/>
      <c r="ENX35" s="44"/>
      <c r="ENY35" s="18"/>
      <c r="EOA35" s="20"/>
      <c r="EOB35" s="21"/>
      <c r="EOC35" s="20"/>
      <c r="EOD35" s="21"/>
      <c r="EOE35" s="18"/>
      <c r="EOG35" s="44"/>
      <c r="EOH35" s="18"/>
      <c r="EOJ35" s="20"/>
      <c r="EOK35" s="21"/>
      <c r="EOL35" s="20"/>
      <c r="EOM35" s="21"/>
      <c r="EON35" s="18"/>
      <c r="EOP35" s="44"/>
      <c r="EOQ35" s="18"/>
      <c r="EOS35" s="20"/>
      <c r="EOT35" s="21"/>
      <c r="EOU35" s="20"/>
      <c r="EOV35" s="21"/>
      <c r="EOW35" s="18"/>
      <c r="EOY35" s="44"/>
      <c r="EOZ35" s="18"/>
      <c r="EPB35" s="20"/>
      <c r="EPC35" s="21"/>
      <c r="EPD35" s="20"/>
      <c r="EPE35" s="21"/>
      <c r="EPF35" s="18"/>
      <c r="EPH35" s="44"/>
      <c r="EPI35" s="18"/>
      <c r="EPK35" s="20"/>
      <c r="EPL35" s="21"/>
      <c r="EPM35" s="20"/>
      <c r="EPN35" s="21"/>
      <c r="EPO35" s="18"/>
      <c r="EPQ35" s="44"/>
      <c r="EPR35" s="18"/>
      <c r="EPT35" s="20"/>
      <c r="EPU35" s="21"/>
      <c r="EPV35" s="20"/>
      <c r="EPW35" s="21"/>
      <c r="EPX35" s="18"/>
      <c r="EPZ35" s="44"/>
      <c r="EQA35" s="18"/>
      <c r="EQC35" s="20"/>
      <c r="EQD35" s="21"/>
      <c r="EQE35" s="20"/>
      <c r="EQF35" s="21"/>
      <c r="EQG35" s="18"/>
      <c r="EQI35" s="44"/>
      <c r="EQJ35" s="18"/>
      <c r="EQL35" s="20"/>
      <c r="EQM35" s="21"/>
      <c r="EQN35" s="20"/>
      <c r="EQO35" s="21"/>
      <c r="EQP35" s="18"/>
      <c r="EQR35" s="44"/>
      <c r="EQS35" s="18"/>
      <c r="EQU35" s="20"/>
      <c r="EQV35" s="21"/>
      <c r="EQW35" s="20"/>
      <c r="EQX35" s="21"/>
      <c r="EQY35" s="18"/>
      <c r="ERA35" s="44"/>
      <c r="ERB35" s="18"/>
      <c r="ERD35" s="20"/>
      <c r="ERE35" s="21"/>
      <c r="ERF35" s="20"/>
      <c r="ERG35" s="21"/>
      <c r="ERH35" s="18"/>
      <c r="ERJ35" s="44"/>
      <c r="ERK35" s="18"/>
      <c r="ERM35" s="20"/>
      <c r="ERN35" s="21"/>
      <c r="ERO35" s="20"/>
      <c r="ERP35" s="21"/>
      <c r="ERQ35" s="18"/>
      <c r="ERS35" s="44"/>
      <c r="ERT35" s="18"/>
      <c r="ERV35" s="20"/>
      <c r="ERW35" s="21"/>
      <c r="ERX35" s="20"/>
      <c r="ERY35" s="21"/>
      <c r="ERZ35" s="18"/>
      <c r="ESB35" s="44"/>
      <c r="ESC35" s="18"/>
      <c r="ESE35" s="20"/>
      <c r="ESF35" s="21"/>
      <c r="ESG35" s="20"/>
      <c r="ESH35" s="21"/>
      <c r="ESI35" s="18"/>
      <c r="ESK35" s="44"/>
      <c r="ESL35" s="18"/>
      <c r="ESN35" s="20"/>
      <c r="ESO35" s="21"/>
      <c r="ESP35" s="20"/>
      <c r="ESQ35" s="21"/>
      <c r="ESR35" s="18"/>
      <c r="EST35" s="44"/>
      <c r="ESU35" s="18"/>
      <c r="ESW35" s="20"/>
      <c r="ESX35" s="21"/>
      <c r="ESY35" s="20"/>
      <c r="ESZ35" s="21"/>
      <c r="ETA35" s="18"/>
      <c r="ETC35" s="44"/>
      <c r="ETD35" s="18"/>
      <c r="ETF35" s="20"/>
      <c r="ETG35" s="21"/>
      <c r="ETH35" s="20"/>
      <c r="ETI35" s="21"/>
      <c r="ETJ35" s="18"/>
      <c r="ETL35" s="44"/>
      <c r="ETM35" s="18"/>
      <c r="ETO35" s="20"/>
      <c r="ETP35" s="21"/>
      <c r="ETQ35" s="20"/>
      <c r="ETR35" s="21"/>
      <c r="ETS35" s="18"/>
      <c r="ETU35" s="44"/>
      <c r="ETV35" s="18"/>
      <c r="ETX35" s="20"/>
      <c r="ETY35" s="21"/>
      <c r="ETZ35" s="20"/>
      <c r="EUA35" s="21"/>
      <c r="EUB35" s="18"/>
      <c r="EUD35" s="44"/>
      <c r="EUE35" s="18"/>
      <c r="EUG35" s="20"/>
      <c r="EUH35" s="21"/>
      <c r="EUI35" s="20"/>
      <c r="EUJ35" s="21"/>
      <c r="EUK35" s="18"/>
      <c r="EUM35" s="44"/>
      <c r="EUN35" s="18"/>
      <c r="EUP35" s="20"/>
      <c r="EUQ35" s="21"/>
      <c r="EUR35" s="20"/>
      <c r="EUS35" s="21"/>
      <c r="EUT35" s="18"/>
      <c r="EUV35" s="44"/>
      <c r="EUW35" s="18"/>
      <c r="EUY35" s="20"/>
      <c r="EUZ35" s="21"/>
      <c r="EVA35" s="20"/>
      <c r="EVB35" s="21"/>
      <c r="EVC35" s="18"/>
      <c r="EVE35" s="44"/>
      <c r="EVF35" s="18"/>
      <c r="EVH35" s="20"/>
      <c r="EVI35" s="21"/>
      <c r="EVJ35" s="20"/>
      <c r="EVK35" s="21"/>
      <c r="EVL35" s="18"/>
      <c r="EVN35" s="44"/>
      <c r="EVO35" s="18"/>
      <c r="EVQ35" s="20"/>
      <c r="EVR35" s="21"/>
      <c r="EVS35" s="20"/>
      <c r="EVT35" s="21"/>
      <c r="EVU35" s="18"/>
      <c r="EVW35" s="44"/>
      <c r="EVX35" s="18"/>
      <c r="EVZ35" s="20"/>
      <c r="EWA35" s="21"/>
      <c r="EWB35" s="20"/>
      <c r="EWC35" s="21"/>
      <c r="EWD35" s="18"/>
      <c r="EWF35" s="44"/>
      <c r="EWG35" s="18"/>
      <c r="EWI35" s="20"/>
      <c r="EWJ35" s="21"/>
      <c r="EWK35" s="20"/>
      <c r="EWL35" s="21"/>
      <c r="EWM35" s="18"/>
      <c r="EWO35" s="44"/>
      <c r="EWP35" s="18"/>
      <c r="EWR35" s="20"/>
      <c r="EWS35" s="21"/>
      <c r="EWT35" s="20"/>
      <c r="EWU35" s="21"/>
      <c r="EWV35" s="18"/>
      <c r="EWX35" s="44"/>
      <c r="EWY35" s="18"/>
      <c r="EXA35" s="20"/>
      <c r="EXB35" s="21"/>
      <c r="EXC35" s="20"/>
      <c r="EXD35" s="21"/>
      <c r="EXE35" s="18"/>
      <c r="EXG35" s="44"/>
      <c r="EXH35" s="18"/>
      <c r="EXJ35" s="20"/>
      <c r="EXK35" s="21"/>
      <c r="EXL35" s="20"/>
      <c r="EXM35" s="21"/>
      <c r="EXN35" s="18"/>
      <c r="EXP35" s="44"/>
      <c r="EXQ35" s="18"/>
      <c r="EXS35" s="20"/>
      <c r="EXT35" s="21"/>
      <c r="EXU35" s="20"/>
      <c r="EXV35" s="21"/>
      <c r="EXW35" s="18"/>
      <c r="EXY35" s="44"/>
      <c r="EXZ35" s="18"/>
      <c r="EYB35" s="20"/>
      <c r="EYC35" s="21"/>
      <c r="EYD35" s="20"/>
      <c r="EYE35" s="21"/>
      <c r="EYF35" s="18"/>
      <c r="EYH35" s="44"/>
      <c r="EYI35" s="18"/>
      <c r="EYK35" s="20"/>
      <c r="EYL35" s="21"/>
      <c r="EYM35" s="20"/>
      <c r="EYN35" s="21"/>
      <c r="EYO35" s="18"/>
      <c r="EYQ35" s="44"/>
      <c r="EYR35" s="18"/>
      <c r="EYT35" s="20"/>
      <c r="EYU35" s="21"/>
      <c r="EYV35" s="20"/>
      <c r="EYW35" s="21"/>
      <c r="EYX35" s="18"/>
      <c r="EYZ35" s="44"/>
      <c r="EZA35" s="18"/>
      <c r="EZC35" s="20"/>
      <c r="EZD35" s="21"/>
      <c r="EZE35" s="20"/>
      <c r="EZF35" s="21"/>
      <c r="EZG35" s="18"/>
      <c r="EZI35" s="44"/>
      <c r="EZJ35" s="18"/>
      <c r="EZL35" s="20"/>
      <c r="EZM35" s="21"/>
      <c r="EZN35" s="20"/>
      <c r="EZO35" s="21"/>
      <c r="EZP35" s="18"/>
      <c r="EZR35" s="44"/>
      <c r="EZS35" s="18"/>
      <c r="EZU35" s="20"/>
      <c r="EZV35" s="21"/>
      <c r="EZW35" s="20"/>
      <c r="EZX35" s="21"/>
      <c r="EZY35" s="18"/>
      <c r="FAA35" s="44"/>
      <c r="FAB35" s="18"/>
      <c r="FAD35" s="20"/>
      <c r="FAE35" s="21"/>
      <c r="FAF35" s="20"/>
      <c r="FAG35" s="21"/>
      <c r="FAH35" s="18"/>
      <c r="FAJ35" s="44"/>
      <c r="FAK35" s="18"/>
      <c r="FAM35" s="20"/>
      <c r="FAN35" s="21"/>
      <c r="FAO35" s="20"/>
      <c r="FAP35" s="21"/>
      <c r="FAQ35" s="18"/>
      <c r="FAS35" s="44"/>
      <c r="FAT35" s="18"/>
      <c r="FAV35" s="20"/>
      <c r="FAW35" s="21"/>
      <c r="FAX35" s="20"/>
      <c r="FAY35" s="21"/>
      <c r="FAZ35" s="18"/>
      <c r="FBB35" s="44"/>
      <c r="FBC35" s="18"/>
      <c r="FBE35" s="20"/>
      <c r="FBF35" s="21"/>
      <c r="FBG35" s="20"/>
      <c r="FBH35" s="21"/>
      <c r="FBI35" s="18"/>
      <c r="FBK35" s="44"/>
      <c r="FBL35" s="18"/>
      <c r="FBN35" s="20"/>
      <c r="FBO35" s="21"/>
      <c r="FBP35" s="20"/>
      <c r="FBQ35" s="21"/>
      <c r="FBR35" s="18"/>
      <c r="FBT35" s="44"/>
      <c r="FBU35" s="18"/>
      <c r="FBW35" s="20"/>
      <c r="FBX35" s="21"/>
      <c r="FBY35" s="20"/>
      <c r="FBZ35" s="21"/>
      <c r="FCA35" s="18"/>
      <c r="FCC35" s="44"/>
      <c r="FCD35" s="18"/>
      <c r="FCF35" s="20"/>
      <c r="FCG35" s="21"/>
      <c r="FCH35" s="20"/>
      <c r="FCI35" s="21"/>
      <c r="FCJ35" s="18"/>
      <c r="FCL35" s="44"/>
      <c r="FCM35" s="18"/>
      <c r="FCO35" s="20"/>
      <c r="FCP35" s="21"/>
      <c r="FCQ35" s="20"/>
      <c r="FCR35" s="21"/>
      <c r="FCS35" s="18"/>
      <c r="FCU35" s="44"/>
      <c r="FCV35" s="18"/>
      <c r="FCX35" s="20"/>
      <c r="FCY35" s="21"/>
      <c r="FCZ35" s="20"/>
      <c r="FDA35" s="21"/>
      <c r="FDB35" s="18"/>
      <c r="FDD35" s="44"/>
      <c r="FDE35" s="18"/>
      <c r="FDG35" s="20"/>
      <c r="FDH35" s="21"/>
      <c r="FDI35" s="20"/>
      <c r="FDJ35" s="21"/>
      <c r="FDK35" s="18"/>
      <c r="FDM35" s="44"/>
      <c r="FDN35" s="18"/>
      <c r="FDP35" s="20"/>
      <c r="FDQ35" s="21"/>
      <c r="FDR35" s="20"/>
      <c r="FDS35" s="21"/>
      <c r="FDT35" s="18"/>
      <c r="FDV35" s="44"/>
      <c r="FDW35" s="18"/>
      <c r="FDY35" s="20"/>
      <c r="FDZ35" s="21"/>
      <c r="FEA35" s="20"/>
      <c r="FEB35" s="21"/>
      <c r="FEC35" s="18"/>
      <c r="FEE35" s="44"/>
      <c r="FEF35" s="18"/>
      <c r="FEH35" s="20"/>
      <c r="FEI35" s="21"/>
      <c r="FEJ35" s="20"/>
      <c r="FEK35" s="21"/>
      <c r="FEL35" s="18"/>
      <c r="FEN35" s="44"/>
      <c r="FEO35" s="18"/>
      <c r="FEQ35" s="20"/>
      <c r="FER35" s="21"/>
      <c r="FES35" s="20"/>
      <c r="FET35" s="21"/>
      <c r="FEU35" s="18"/>
      <c r="FEW35" s="44"/>
      <c r="FEX35" s="18"/>
      <c r="FEZ35" s="20"/>
      <c r="FFA35" s="21"/>
      <c r="FFB35" s="20"/>
      <c r="FFC35" s="21"/>
      <c r="FFD35" s="18"/>
      <c r="FFF35" s="44"/>
      <c r="FFG35" s="18"/>
      <c r="FFI35" s="20"/>
      <c r="FFJ35" s="21"/>
      <c r="FFK35" s="20"/>
      <c r="FFL35" s="21"/>
      <c r="FFM35" s="18"/>
      <c r="FFO35" s="44"/>
      <c r="FFP35" s="18"/>
      <c r="FFR35" s="20"/>
      <c r="FFS35" s="21"/>
      <c r="FFT35" s="20"/>
      <c r="FFU35" s="21"/>
      <c r="FFV35" s="18"/>
      <c r="FFX35" s="44"/>
      <c r="FFY35" s="18"/>
      <c r="FGA35" s="20"/>
      <c r="FGB35" s="21"/>
      <c r="FGC35" s="20"/>
      <c r="FGD35" s="21"/>
      <c r="FGE35" s="18"/>
      <c r="FGG35" s="44"/>
      <c r="FGH35" s="18"/>
      <c r="FGJ35" s="20"/>
      <c r="FGK35" s="21"/>
      <c r="FGL35" s="20"/>
      <c r="FGM35" s="21"/>
      <c r="FGN35" s="18"/>
      <c r="FGP35" s="44"/>
      <c r="FGQ35" s="18"/>
      <c r="FGS35" s="20"/>
      <c r="FGT35" s="21"/>
      <c r="FGU35" s="20"/>
      <c r="FGV35" s="21"/>
      <c r="FGW35" s="18"/>
      <c r="FGY35" s="44"/>
      <c r="FGZ35" s="18"/>
      <c r="FHB35" s="20"/>
      <c r="FHC35" s="21"/>
      <c r="FHD35" s="20"/>
      <c r="FHE35" s="21"/>
      <c r="FHF35" s="18"/>
      <c r="FHH35" s="44"/>
      <c r="FHI35" s="18"/>
      <c r="FHK35" s="20"/>
      <c r="FHL35" s="21"/>
      <c r="FHM35" s="20"/>
      <c r="FHN35" s="21"/>
      <c r="FHO35" s="18"/>
      <c r="FHQ35" s="44"/>
      <c r="FHR35" s="18"/>
      <c r="FHT35" s="20"/>
      <c r="FHU35" s="21"/>
      <c r="FHV35" s="20"/>
      <c r="FHW35" s="21"/>
      <c r="FHX35" s="18"/>
      <c r="FHZ35" s="44"/>
      <c r="FIA35" s="18"/>
      <c r="FIC35" s="20"/>
      <c r="FID35" s="21"/>
      <c r="FIE35" s="20"/>
      <c r="FIF35" s="21"/>
      <c r="FIG35" s="18"/>
      <c r="FII35" s="44"/>
      <c r="FIJ35" s="18"/>
      <c r="FIL35" s="20"/>
      <c r="FIM35" s="21"/>
      <c r="FIN35" s="20"/>
      <c r="FIO35" s="21"/>
      <c r="FIP35" s="18"/>
      <c r="FIR35" s="44"/>
      <c r="FIS35" s="18"/>
      <c r="FIU35" s="20"/>
      <c r="FIV35" s="21"/>
      <c r="FIW35" s="20"/>
      <c r="FIX35" s="21"/>
      <c r="FIY35" s="18"/>
      <c r="FJA35" s="44"/>
      <c r="FJB35" s="18"/>
      <c r="FJD35" s="20"/>
      <c r="FJE35" s="21"/>
      <c r="FJF35" s="20"/>
      <c r="FJG35" s="21"/>
      <c r="FJH35" s="18"/>
      <c r="FJJ35" s="44"/>
      <c r="FJK35" s="18"/>
      <c r="FJM35" s="20"/>
      <c r="FJN35" s="21"/>
      <c r="FJO35" s="20"/>
      <c r="FJP35" s="21"/>
      <c r="FJQ35" s="18"/>
      <c r="FJS35" s="44"/>
      <c r="FJT35" s="18"/>
      <c r="FJV35" s="20"/>
      <c r="FJW35" s="21"/>
      <c r="FJX35" s="20"/>
      <c r="FJY35" s="21"/>
      <c r="FJZ35" s="18"/>
      <c r="FKB35" s="44"/>
      <c r="FKC35" s="18"/>
      <c r="FKE35" s="20"/>
      <c r="FKF35" s="21"/>
      <c r="FKG35" s="20"/>
      <c r="FKH35" s="21"/>
      <c r="FKI35" s="18"/>
      <c r="FKK35" s="44"/>
      <c r="FKL35" s="18"/>
      <c r="FKN35" s="20"/>
      <c r="FKO35" s="21"/>
      <c r="FKP35" s="20"/>
      <c r="FKQ35" s="21"/>
      <c r="FKR35" s="18"/>
      <c r="FKT35" s="44"/>
      <c r="FKU35" s="18"/>
      <c r="FKW35" s="20"/>
      <c r="FKX35" s="21"/>
      <c r="FKY35" s="20"/>
      <c r="FKZ35" s="21"/>
      <c r="FLA35" s="18"/>
      <c r="FLC35" s="44"/>
      <c r="FLD35" s="18"/>
      <c r="FLF35" s="20"/>
      <c r="FLG35" s="21"/>
      <c r="FLH35" s="20"/>
      <c r="FLI35" s="21"/>
      <c r="FLJ35" s="18"/>
      <c r="FLL35" s="44"/>
      <c r="FLM35" s="18"/>
      <c r="FLO35" s="20"/>
      <c r="FLP35" s="21"/>
      <c r="FLQ35" s="20"/>
      <c r="FLR35" s="21"/>
      <c r="FLS35" s="18"/>
      <c r="FLU35" s="44"/>
      <c r="FLV35" s="18"/>
      <c r="FLX35" s="20"/>
      <c r="FLY35" s="21"/>
      <c r="FLZ35" s="20"/>
      <c r="FMA35" s="21"/>
      <c r="FMB35" s="18"/>
      <c r="FMD35" s="44"/>
      <c r="FME35" s="18"/>
      <c r="FMG35" s="20"/>
      <c r="FMH35" s="21"/>
      <c r="FMI35" s="20"/>
      <c r="FMJ35" s="21"/>
      <c r="FMK35" s="18"/>
      <c r="FMM35" s="44"/>
      <c r="FMN35" s="18"/>
      <c r="FMP35" s="20"/>
      <c r="FMQ35" s="21"/>
      <c r="FMR35" s="20"/>
      <c r="FMS35" s="21"/>
      <c r="FMT35" s="18"/>
      <c r="FMV35" s="44"/>
      <c r="FMW35" s="18"/>
      <c r="FMY35" s="20"/>
      <c r="FMZ35" s="21"/>
      <c r="FNA35" s="20"/>
      <c r="FNB35" s="21"/>
      <c r="FNC35" s="18"/>
      <c r="FNE35" s="44"/>
      <c r="FNF35" s="18"/>
      <c r="FNH35" s="20"/>
      <c r="FNI35" s="21"/>
      <c r="FNJ35" s="20"/>
      <c r="FNK35" s="21"/>
      <c r="FNL35" s="18"/>
      <c r="FNN35" s="44"/>
      <c r="FNO35" s="18"/>
      <c r="FNQ35" s="20"/>
      <c r="FNR35" s="21"/>
      <c r="FNS35" s="20"/>
      <c r="FNT35" s="21"/>
      <c r="FNU35" s="18"/>
      <c r="FNW35" s="44"/>
      <c r="FNX35" s="18"/>
      <c r="FNZ35" s="20"/>
      <c r="FOA35" s="21"/>
      <c r="FOB35" s="20"/>
      <c r="FOC35" s="21"/>
      <c r="FOD35" s="18"/>
      <c r="FOF35" s="44"/>
      <c r="FOG35" s="18"/>
      <c r="FOI35" s="20"/>
      <c r="FOJ35" s="21"/>
      <c r="FOK35" s="20"/>
      <c r="FOL35" s="21"/>
      <c r="FOM35" s="18"/>
      <c r="FOO35" s="44"/>
      <c r="FOP35" s="18"/>
      <c r="FOR35" s="20"/>
      <c r="FOS35" s="21"/>
      <c r="FOT35" s="20"/>
      <c r="FOU35" s="21"/>
      <c r="FOV35" s="18"/>
      <c r="FOX35" s="44"/>
      <c r="FOY35" s="18"/>
      <c r="FPA35" s="20"/>
      <c r="FPB35" s="21"/>
      <c r="FPC35" s="20"/>
      <c r="FPD35" s="21"/>
      <c r="FPE35" s="18"/>
      <c r="FPG35" s="44"/>
      <c r="FPH35" s="18"/>
      <c r="FPJ35" s="20"/>
      <c r="FPK35" s="21"/>
      <c r="FPL35" s="20"/>
      <c r="FPM35" s="21"/>
      <c r="FPN35" s="18"/>
      <c r="FPP35" s="44"/>
      <c r="FPQ35" s="18"/>
      <c r="FPS35" s="20"/>
      <c r="FPT35" s="21"/>
      <c r="FPU35" s="20"/>
      <c r="FPV35" s="21"/>
      <c r="FPW35" s="18"/>
      <c r="FPY35" s="44"/>
      <c r="FPZ35" s="18"/>
      <c r="FQB35" s="20"/>
      <c r="FQC35" s="21"/>
      <c r="FQD35" s="20"/>
      <c r="FQE35" s="21"/>
      <c r="FQF35" s="18"/>
      <c r="FQH35" s="44"/>
      <c r="FQI35" s="18"/>
      <c r="FQK35" s="20"/>
      <c r="FQL35" s="21"/>
      <c r="FQM35" s="20"/>
      <c r="FQN35" s="21"/>
      <c r="FQO35" s="18"/>
      <c r="FQQ35" s="44"/>
      <c r="FQR35" s="18"/>
      <c r="FQT35" s="20"/>
      <c r="FQU35" s="21"/>
      <c r="FQV35" s="20"/>
      <c r="FQW35" s="21"/>
      <c r="FQX35" s="18"/>
      <c r="FQZ35" s="44"/>
      <c r="FRA35" s="18"/>
      <c r="FRC35" s="20"/>
      <c r="FRD35" s="21"/>
      <c r="FRE35" s="20"/>
      <c r="FRF35" s="21"/>
      <c r="FRG35" s="18"/>
      <c r="FRI35" s="44"/>
      <c r="FRJ35" s="18"/>
      <c r="FRL35" s="20"/>
      <c r="FRM35" s="21"/>
      <c r="FRN35" s="20"/>
      <c r="FRO35" s="21"/>
      <c r="FRP35" s="18"/>
      <c r="FRR35" s="44"/>
      <c r="FRS35" s="18"/>
      <c r="FRU35" s="20"/>
      <c r="FRV35" s="21"/>
      <c r="FRW35" s="20"/>
      <c r="FRX35" s="21"/>
      <c r="FRY35" s="18"/>
      <c r="FSA35" s="44"/>
      <c r="FSB35" s="18"/>
      <c r="FSD35" s="20"/>
      <c r="FSE35" s="21"/>
      <c r="FSF35" s="20"/>
      <c r="FSG35" s="21"/>
      <c r="FSH35" s="18"/>
      <c r="FSJ35" s="44"/>
      <c r="FSK35" s="18"/>
      <c r="FSM35" s="20"/>
      <c r="FSN35" s="21"/>
      <c r="FSO35" s="20"/>
      <c r="FSP35" s="21"/>
      <c r="FSQ35" s="18"/>
      <c r="FSS35" s="44"/>
      <c r="FST35" s="18"/>
      <c r="FSV35" s="20"/>
      <c r="FSW35" s="21"/>
      <c r="FSX35" s="20"/>
      <c r="FSY35" s="21"/>
      <c r="FSZ35" s="18"/>
      <c r="FTB35" s="44"/>
      <c r="FTC35" s="18"/>
      <c r="FTE35" s="20"/>
      <c r="FTF35" s="21"/>
      <c r="FTG35" s="20"/>
      <c r="FTH35" s="21"/>
      <c r="FTI35" s="18"/>
      <c r="FTK35" s="44"/>
      <c r="FTL35" s="18"/>
      <c r="FTN35" s="20"/>
      <c r="FTO35" s="21"/>
      <c r="FTP35" s="20"/>
      <c r="FTQ35" s="21"/>
      <c r="FTR35" s="18"/>
      <c r="FTT35" s="44"/>
      <c r="FTU35" s="18"/>
      <c r="FTW35" s="20"/>
      <c r="FTX35" s="21"/>
      <c r="FTY35" s="20"/>
      <c r="FTZ35" s="21"/>
      <c r="FUA35" s="18"/>
      <c r="FUC35" s="44"/>
      <c r="FUD35" s="18"/>
      <c r="FUF35" s="20"/>
      <c r="FUG35" s="21"/>
      <c r="FUH35" s="20"/>
      <c r="FUI35" s="21"/>
      <c r="FUJ35" s="18"/>
      <c r="FUL35" s="44"/>
      <c r="FUM35" s="18"/>
      <c r="FUO35" s="20"/>
      <c r="FUP35" s="21"/>
      <c r="FUQ35" s="20"/>
      <c r="FUR35" s="21"/>
      <c r="FUS35" s="18"/>
      <c r="FUU35" s="44"/>
      <c r="FUV35" s="18"/>
      <c r="FUX35" s="20"/>
      <c r="FUY35" s="21"/>
      <c r="FUZ35" s="20"/>
      <c r="FVA35" s="21"/>
      <c r="FVB35" s="18"/>
      <c r="FVD35" s="44"/>
      <c r="FVE35" s="18"/>
      <c r="FVG35" s="20"/>
      <c r="FVH35" s="21"/>
      <c r="FVI35" s="20"/>
      <c r="FVJ35" s="21"/>
      <c r="FVK35" s="18"/>
      <c r="FVM35" s="44"/>
      <c r="FVN35" s="18"/>
      <c r="FVP35" s="20"/>
      <c r="FVQ35" s="21"/>
      <c r="FVR35" s="20"/>
      <c r="FVS35" s="21"/>
      <c r="FVT35" s="18"/>
      <c r="FVV35" s="44"/>
      <c r="FVW35" s="18"/>
      <c r="FVY35" s="20"/>
      <c r="FVZ35" s="21"/>
      <c r="FWA35" s="20"/>
      <c r="FWB35" s="21"/>
      <c r="FWC35" s="18"/>
      <c r="FWE35" s="44"/>
      <c r="FWF35" s="18"/>
      <c r="FWH35" s="20"/>
      <c r="FWI35" s="21"/>
      <c r="FWJ35" s="20"/>
      <c r="FWK35" s="21"/>
      <c r="FWL35" s="18"/>
      <c r="FWN35" s="44"/>
      <c r="FWO35" s="18"/>
      <c r="FWQ35" s="20"/>
      <c r="FWR35" s="21"/>
      <c r="FWS35" s="20"/>
      <c r="FWT35" s="21"/>
      <c r="FWU35" s="18"/>
      <c r="FWW35" s="44"/>
      <c r="FWX35" s="18"/>
      <c r="FWZ35" s="20"/>
      <c r="FXA35" s="21"/>
      <c r="FXB35" s="20"/>
      <c r="FXC35" s="21"/>
      <c r="FXD35" s="18"/>
      <c r="FXF35" s="44"/>
      <c r="FXG35" s="18"/>
      <c r="FXI35" s="20"/>
      <c r="FXJ35" s="21"/>
      <c r="FXK35" s="20"/>
      <c r="FXL35" s="21"/>
      <c r="FXM35" s="18"/>
      <c r="FXO35" s="44"/>
      <c r="FXP35" s="18"/>
      <c r="FXR35" s="20"/>
      <c r="FXS35" s="21"/>
      <c r="FXT35" s="20"/>
      <c r="FXU35" s="21"/>
      <c r="FXV35" s="18"/>
      <c r="FXX35" s="44"/>
      <c r="FXY35" s="18"/>
      <c r="FYA35" s="20"/>
      <c r="FYB35" s="21"/>
      <c r="FYC35" s="20"/>
      <c r="FYD35" s="21"/>
      <c r="FYE35" s="18"/>
      <c r="FYG35" s="44"/>
      <c r="FYH35" s="18"/>
      <c r="FYJ35" s="20"/>
      <c r="FYK35" s="21"/>
      <c r="FYL35" s="20"/>
      <c r="FYM35" s="21"/>
      <c r="FYN35" s="18"/>
      <c r="FYP35" s="44"/>
      <c r="FYQ35" s="18"/>
      <c r="FYS35" s="20"/>
      <c r="FYT35" s="21"/>
      <c r="FYU35" s="20"/>
      <c r="FYV35" s="21"/>
      <c r="FYW35" s="18"/>
      <c r="FYY35" s="44"/>
      <c r="FYZ35" s="18"/>
      <c r="FZB35" s="20"/>
      <c r="FZC35" s="21"/>
      <c r="FZD35" s="20"/>
      <c r="FZE35" s="21"/>
      <c r="FZF35" s="18"/>
      <c r="FZH35" s="44"/>
      <c r="FZI35" s="18"/>
      <c r="FZK35" s="20"/>
      <c r="FZL35" s="21"/>
      <c r="FZM35" s="20"/>
      <c r="FZN35" s="21"/>
      <c r="FZO35" s="18"/>
      <c r="FZQ35" s="44"/>
      <c r="FZR35" s="18"/>
      <c r="FZT35" s="20"/>
      <c r="FZU35" s="21"/>
      <c r="FZV35" s="20"/>
      <c r="FZW35" s="21"/>
      <c r="FZX35" s="18"/>
      <c r="FZZ35" s="44"/>
      <c r="GAA35" s="18"/>
      <c r="GAC35" s="20"/>
      <c r="GAD35" s="21"/>
      <c r="GAE35" s="20"/>
      <c r="GAF35" s="21"/>
      <c r="GAG35" s="18"/>
      <c r="GAI35" s="44"/>
      <c r="GAJ35" s="18"/>
      <c r="GAL35" s="20"/>
      <c r="GAM35" s="21"/>
      <c r="GAN35" s="20"/>
      <c r="GAO35" s="21"/>
      <c r="GAP35" s="18"/>
      <c r="GAR35" s="44"/>
      <c r="GAS35" s="18"/>
      <c r="GAU35" s="20"/>
      <c r="GAV35" s="21"/>
      <c r="GAW35" s="20"/>
      <c r="GAX35" s="21"/>
      <c r="GAY35" s="18"/>
      <c r="GBA35" s="44"/>
      <c r="GBB35" s="18"/>
      <c r="GBD35" s="20"/>
      <c r="GBE35" s="21"/>
      <c r="GBF35" s="20"/>
      <c r="GBG35" s="21"/>
      <c r="GBH35" s="18"/>
      <c r="GBJ35" s="44"/>
      <c r="GBK35" s="18"/>
      <c r="GBM35" s="20"/>
      <c r="GBN35" s="21"/>
      <c r="GBO35" s="20"/>
      <c r="GBP35" s="21"/>
      <c r="GBQ35" s="18"/>
      <c r="GBS35" s="44"/>
      <c r="GBT35" s="18"/>
      <c r="GBV35" s="20"/>
      <c r="GBW35" s="21"/>
      <c r="GBX35" s="20"/>
      <c r="GBY35" s="21"/>
      <c r="GBZ35" s="18"/>
      <c r="GCB35" s="44"/>
      <c r="GCC35" s="18"/>
      <c r="GCE35" s="20"/>
      <c r="GCF35" s="21"/>
      <c r="GCG35" s="20"/>
      <c r="GCH35" s="21"/>
      <c r="GCI35" s="18"/>
      <c r="GCK35" s="44"/>
      <c r="GCL35" s="18"/>
      <c r="GCN35" s="20"/>
      <c r="GCO35" s="21"/>
      <c r="GCP35" s="20"/>
      <c r="GCQ35" s="21"/>
      <c r="GCR35" s="18"/>
      <c r="GCT35" s="44"/>
      <c r="GCU35" s="18"/>
      <c r="GCW35" s="20"/>
      <c r="GCX35" s="21"/>
      <c r="GCY35" s="20"/>
      <c r="GCZ35" s="21"/>
      <c r="GDA35" s="18"/>
      <c r="GDC35" s="44"/>
      <c r="GDD35" s="18"/>
      <c r="GDF35" s="20"/>
      <c r="GDG35" s="21"/>
      <c r="GDH35" s="20"/>
      <c r="GDI35" s="21"/>
      <c r="GDJ35" s="18"/>
      <c r="GDL35" s="44"/>
      <c r="GDM35" s="18"/>
      <c r="GDO35" s="20"/>
      <c r="GDP35" s="21"/>
      <c r="GDQ35" s="20"/>
      <c r="GDR35" s="21"/>
      <c r="GDS35" s="18"/>
      <c r="GDU35" s="44"/>
      <c r="GDV35" s="18"/>
      <c r="GDX35" s="20"/>
      <c r="GDY35" s="21"/>
      <c r="GDZ35" s="20"/>
      <c r="GEA35" s="21"/>
      <c r="GEB35" s="18"/>
      <c r="GED35" s="44"/>
      <c r="GEE35" s="18"/>
      <c r="GEG35" s="20"/>
      <c r="GEH35" s="21"/>
      <c r="GEI35" s="20"/>
      <c r="GEJ35" s="21"/>
      <c r="GEK35" s="18"/>
      <c r="GEM35" s="44"/>
      <c r="GEN35" s="18"/>
      <c r="GEP35" s="20"/>
      <c r="GEQ35" s="21"/>
      <c r="GER35" s="20"/>
      <c r="GES35" s="21"/>
      <c r="GET35" s="18"/>
      <c r="GEV35" s="44"/>
      <c r="GEW35" s="18"/>
      <c r="GEY35" s="20"/>
      <c r="GEZ35" s="21"/>
      <c r="GFA35" s="20"/>
      <c r="GFB35" s="21"/>
      <c r="GFC35" s="18"/>
      <c r="GFE35" s="44"/>
      <c r="GFF35" s="18"/>
      <c r="GFH35" s="20"/>
      <c r="GFI35" s="21"/>
      <c r="GFJ35" s="20"/>
      <c r="GFK35" s="21"/>
      <c r="GFL35" s="18"/>
      <c r="GFN35" s="44"/>
      <c r="GFO35" s="18"/>
      <c r="GFQ35" s="20"/>
      <c r="GFR35" s="21"/>
      <c r="GFS35" s="20"/>
      <c r="GFT35" s="21"/>
      <c r="GFU35" s="18"/>
      <c r="GFW35" s="44"/>
      <c r="GFX35" s="18"/>
      <c r="GFZ35" s="20"/>
      <c r="GGA35" s="21"/>
      <c r="GGB35" s="20"/>
      <c r="GGC35" s="21"/>
      <c r="GGD35" s="18"/>
      <c r="GGF35" s="44"/>
      <c r="GGG35" s="18"/>
      <c r="GGI35" s="20"/>
      <c r="GGJ35" s="21"/>
      <c r="GGK35" s="20"/>
      <c r="GGL35" s="21"/>
      <c r="GGM35" s="18"/>
      <c r="GGO35" s="44"/>
      <c r="GGP35" s="18"/>
      <c r="GGR35" s="20"/>
      <c r="GGS35" s="21"/>
      <c r="GGT35" s="20"/>
      <c r="GGU35" s="21"/>
      <c r="GGV35" s="18"/>
      <c r="GGX35" s="44"/>
      <c r="GGY35" s="18"/>
      <c r="GHA35" s="20"/>
      <c r="GHB35" s="21"/>
      <c r="GHC35" s="20"/>
      <c r="GHD35" s="21"/>
      <c r="GHE35" s="18"/>
      <c r="GHG35" s="44"/>
      <c r="GHH35" s="18"/>
      <c r="GHJ35" s="20"/>
      <c r="GHK35" s="21"/>
      <c r="GHL35" s="20"/>
      <c r="GHM35" s="21"/>
      <c r="GHN35" s="18"/>
      <c r="GHP35" s="44"/>
      <c r="GHQ35" s="18"/>
      <c r="GHS35" s="20"/>
      <c r="GHT35" s="21"/>
      <c r="GHU35" s="20"/>
      <c r="GHV35" s="21"/>
      <c r="GHW35" s="18"/>
      <c r="GHY35" s="44"/>
      <c r="GHZ35" s="18"/>
      <c r="GIB35" s="20"/>
      <c r="GIC35" s="21"/>
      <c r="GID35" s="20"/>
      <c r="GIE35" s="21"/>
      <c r="GIF35" s="18"/>
      <c r="GIH35" s="44"/>
      <c r="GII35" s="18"/>
      <c r="GIK35" s="20"/>
      <c r="GIL35" s="21"/>
      <c r="GIM35" s="20"/>
      <c r="GIN35" s="21"/>
      <c r="GIO35" s="18"/>
      <c r="GIQ35" s="44"/>
      <c r="GIR35" s="18"/>
      <c r="GIT35" s="20"/>
      <c r="GIU35" s="21"/>
      <c r="GIV35" s="20"/>
      <c r="GIW35" s="21"/>
      <c r="GIX35" s="18"/>
      <c r="GIZ35" s="44"/>
      <c r="GJA35" s="18"/>
      <c r="GJC35" s="20"/>
      <c r="GJD35" s="21"/>
      <c r="GJE35" s="20"/>
      <c r="GJF35" s="21"/>
      <c r="GJG35" s="18"/>
      <c r="GJI35" s="44"/>
      <c r="GJJ35" s="18"/>
      <c r="GJL35" s="20"/>
      <c r="GJM35" s="21"/>
      <c r="GJN35" s="20"/>
      <c r="GJO35" s="21"/>
      <c r="GJP35" s="18"/>
      <c r="GJR35" s="44"/>
      <c r="GJS35" s="18"/>
      <c r="GJU35" s="20"/>
      <c r="GJV35" s="21"/>
      <c r="GJW35" s="20"/>
      <c r="GJX35" s="21"/>
      <c r="GJY35" s="18"/>
      <c r="GKA35" s="44"/>
      <c r="GKB35" s="18"/>
      <c r="GKD35" s="20"/>
      <c r="GKE35" s="21"/>
      <c r="GKF35" s="20"/>
      <c r="GKG35" s="21"/>
      <c r="GKH35" s="18"/>
      <c r="GKJ35" s="44"/>
      <c r="GKK35" s="18"/>
      <c r="GKM35" s="20"/>
      <c r="GKN35" s="21"/>
      <c r="GKO35" s="20"/>
      <c r="GKP35" s="21"/>
      <c r="GKQ35" s="18"/>
      <c r="GKS35" s="44"/>
      <c r="GKT35" s="18"/>
      <c r="GKV35" s="20"/>
      <c r="GKW35" s="21"/>
      <c r="GKX35" s="20"/>
      <c r="GKY35" s="21"/>
      <c r="GKZ35" s="18"/>
      <c r="GLB35" s="44"/>
      <c r="GLC35" s="18"/>
      <c r="GLE35" s="20"/>
      <c r="GLF35" s="21"/>
      <c r="GLG35" s="20"/>
      <c r="GLH35" s="21"/>
      <c r="GLI35" s="18"/>
      <c r="GLK35" s="44"/>
      <c r="GLL35" s="18"/>
      <c r="GLN35" s="20"/>
      <c r="GLO35" s="21"/>
      <c r="GLP35" s="20"/>
      <c r="GLQ35" s="21"/>
      <c r="GLR35" s="18"/>
      <c r="GLT35" s="44"/>
      <c r="GLU35" s="18"/>
      <c r="GLW35" s="20"/>
      <c r="GLX35" s="21"/>
      <c r="GLY35" s="20"/>
      <c r="GLZ35" s="21"/>
      <c r="GMA35" s="18"/>
      <c r="GMC35" s="44"/>
      <c r="GMD35" s="18"/>
      <c r="GMF35" s="20"/>
      <c r="GMG35" s="21"/>
      <c r="GMH35" s="20"/>
      <c r="GMI35" s="21"/>
      <c r="GMJ35" s="18"/>
      <c r="GML35" s="44"/>
      <c r="GMM35" s="18"/>
      <c r="GMO35" s="20"/>
      <c r="GMP35" s="21"/>
      <c r="GMQ35" s="20"/>
      <c r="GMR35" s="21"/>
      <c r="GMS35" s="18"/>
      <c r="GMU35" s="44"/>
      <c r="GMV35" s="18"/>
      <c r="GMX35" s="20"/>
      <c r="GMY35" s="21"/>
      <c r="GMZ35" s="20"/>
      <c r="GNA35" s="21"/>
      <c r="GNB35" s="18"/>
      <c r="GND35" s="44"/>
      <c r="GNE35" s="18"/>
      <c r="GNG35" s="20"/>
      <c r="GNH35" s="21"/>
      <c r="GNI35" s="20"/>
      <c r="GNJ35" s="21"/>
      <c r="GNK35" s="18"/>
      <c r="GNM35" s="44"/>
      <c r="GNN35" s="18"/>
      <c r="GNP35" s="20"/>
      <c r="GNQ35" s="21"/>
      <c r="GNR35" s="20"/>
      <c r="GNS35" s="21"/>
      <c r="GNT35" s="18"/>
      <c r="GNV35" s="44"/>
      <c r="GNW35" s="18"/>
      <c r="GNY35" s="20"/>
      <c r="GNZ35" s="21"/>
      <c r="GOA35" s="20"/>
      <c r="GOB35" s="21"/>
      <c r="GOC35" s="18"/>
      <c r="GOE35" s="44"/>
      <c r="GOF35" s="18"/>
      <c r="GOH35" s="20"/>
      <c r="GOI35" s="21"/>
      <c r="GOJ35" s="20"/>
      <c r="GOK35" s="21"/>
      <c r="GOL35" s="18"/>
      <c r="GON35" s="44"/>
      <c r="GOO35" s="18"/>
      <c r="GOQ35" s="20"/>
      <c r="GOR35" s="21"/>
      <c r="GOS35" s="20"/>
      <c r="GOT35" s="21"/>
      <c r="GOU35" s="18"/>
      <c r="GOW35" s="44"/>
      <c r="GOX35" s="18"/>
      <c r="GOZ35" s="20"/>
      <c r="GPA35" s="21"/>
      <c r="GPB35" s="20"/>
      <c r="GPC35" s="21"/>
      <c r="GPD35" s="18"/>
      <c r="GPF35" s="44"/>
      <c r="GPG35" s="18"/>
      <c r="GPI35" s="20"/>
      <c r="GPJ35" s="21"/>
      <c r="GPK35" s="20"/>
      <c r="GPL35" s="21"/>
      <c r="GPM35" s="18"/>
      <c r="GPO35" s="44"/>
      <c r="GPP35" s="18"/>
      <c r="GPR35" s="20"/>
      <c r="GPS35" s="21"/>
      <c r="GPT35" s="20"/>
      <c r="GPU35" s="21"/>
      <c r="GPV35" s="18"/>
      <c r="GPX35" s="44"/>
      <c r="GPY35" s="18"/>
      <c r="GQA35" s="20"/>
      <c r="GQB35" s="21"/>
      <c r="GQC35" s="20"/>
      <c r="GQD35" s="21"/>
      <c r="GQE35" s="18"/>
      <c r="GQG35" s="44"/>
      <c r="GQH35" s="18"/>
      <c r="GQJ35" s="20"/>
      <c r="GQK35" s="21"/>
      <c r="GQL35" s="20"/>
      <c r="GQM35" s="21"/>
      <c r="GQN35" s="18"/>
      <c r="GQP35" s="44"/>
      <c r="GQQ35" s="18"/>
      <c r="GQS35" s="20"/>
      <c r="GQT35" s="21"/>
      <c r="GQU35" s="20"/>
      <c r="GQV35" s="21"/>
      <c r="GQW35" s="18"/>
      <c r="GQY35" s="44"/>
      <c r="GQZ35" s="18"/>
      <c r="GRB35" s="20"/>
      <c r="GRC35" s="21"/>
      <c r="GRD35" s="20"/>
      <c r="GRE35" s="21"/>
      <c r="GRF35" s="18"/>
      <c r="GRH35" s="44"/>
      <c r="GRI35" s="18"/>
      <c r="GRK35" s="20"/>
      <c r="GRL35" s="21"/>
      <c r="GRM35" s="20"/>
      <c r="GRN35" s="21"/>
      <c r="GRO35" s="18"/>
      <c r="GRQ35" s="44"/>
      <c r="GRR35" s="18"/>
      <c r="GRT35" s="20"/>
      <c r="GRU35" s="21"/>
      <c r="GRV35" s="20"/>
      <c r="GRW35" s="21"/>
      <c r="GRX35" s="18"/>
      <c r="GRZ35" s="44"/>
      <c r="GSA35" s="18"/>
      <c r="GSC35" s="20"/>
      <c r="GSD35" s="21"/>
      <c r="GSE35" s="20"/>
      <c r="GSF35" s="21"/>
      <c r="GSG35" s="18"/>
      <c r="GSI35" s="44"/>
      <c r="GSJ35" s="18"/>
      <c r="GSL35" s="20"/>
      <c r="GSM35" s="21"/>
      <c r="GSN35" s="20"/>
      <c r="GSO35" s="21"/>
      <c r="GSP35" s="18"/>
      <c r="GSR35" s="44"/>
      <c r="GSS35" s="18"/>
      <c r="GSU35" s="20"/>
      <c r="GSV35" s="21"/>
      <c r="GSW35" s="20"/>
      <c r="GSX35" s="21"/>
      <c r="GSY35" s="18"/>
      <c r="GTA35" s="44"/>
      <c r="GTB35" s="18"/>
      <c r="GTD35" s="20"/>
      <c r="GTE35" s="21"/>
      <c r="GTF35" s="20"/>
      <c r="GTG35" s="21"/>
      <c r="GTH35" s="18"/>
      <c r="GTJ35" s="44"/>
      <c r="GTK35" s="18"/>
      <c r="GTM35" s="20"/>
      <c r="GTN35" s="21"/>
      <c r="GTO35" s="20"/>
      <c r="GTP35" s="21"/>
      <c r="GTQ35" s="18"/>
      <c r="GTS35" s="44"/>
      <c r="GTT35" s="18"/>
      <c r="GTV35" s="20"/>
      <c r="GTW35" s="21"/>
      <c r="GTX35" s="20"/>
      <c r="GTY35" s="21"/>
      <c r="GTZ35" s="18"/>
      <c r="GUB35" s="44"/>
      <c r="GUC35" s="18"/>
      <c r="GUE35" s="20"/>
      <c r="GUF35" s="21"/>
      <c r="GUG35" s="20"/>
      <c r="GUH35" s="21"/>
      <c r="GUI35" s="18"/>
      <c r="GUK35" s="44"/>
      <c r="GUL35" s="18"/>
      <c r="GUN35" s="20"/>
      <c r="GUO35" s="21"/>
      <c r="GUP35" s="20"/>
      <c r="GUQ35" s="21"/>
      <c r="GUR35" s="18"/>
      <c r="GUT35" s="44"/>
      <c r="GUU35" s="18"/>
      <c r="GUW35" s="20"/>
      <c r="GUX35" s="21"/>
      <c r="GUY35" s="20"/>
      <c r="GUZ35" s="21"/>
      <c r="GVA35" s="18"/>
      <c r="GVC35" s="44"/>
      <c r="GVD35" s="18"/>
      <c r="GVF35" s="20"/>
      <c r="GVG35" s="21"/>
      <c r="GVH35" s="20"/>
      <c r="GVI35" s="21"/>
      <c r="GVJ35" s="18"/>
      <c r="GVL35" s="44"/>
      <c r="GVM35" s="18"/>
      <c r="GVO35" s="20"/>
      <c r="GVP35" s="21"/>
      <c r="GVQ35" s="20"/>
      <c r="GVR35" s="21"/>
      <c r="GVS35" s="18"/>
      <c r="GVU35" s="44"/>
      <c r="GVV35" s="18"/>
      <c r="GVX35" s="20"/>
      <c r="GVY35" s="21"/>
      <c r="GVZ35" s="20"/>
      <c r="GWA35" s="21"/>
      <c r="GWB35" s="18"/>
      <c r="GWD35" s="44"/>
      <c r="GWE35" s="18"/>
      <c r="GWG35" s="20"/>
      <c r="GWH35" s="21"/>
      <c r="GWI35" s="20"/>
      <c r="GWJ35" s="21"/>
      <c r="GWK35" s="18"/>
      <c r="GWM35" s="44"/>
      <c r="GWN35" s="18"/>
      <c r="GWP35" s="20"/>
      <c r="GWQ35" s="21"/>
      <c r="GWR35" s="20"/>
      <c r="GWS35" s="21"/>
      <c r="GWT35" s="18"/>
      <c r="GWV35" s="44"/>
      <c r="GWW35" s="18"/>
      <c r="GWY35" s="20"/>
      <c r="GWZ35" s="21"/>
      <c r="GXA35" s="20"/>
      <c r="GXB35" s="21"/>
      <c r="GXC35" s="18"/>
      <c r="GXE35" s="44"/>
      <c r="GXF35" s="18"/>
      <c r="GXH35" s="20"/>
      <c r="GXI35" s="21"/>
      <c r="GXJ35" s="20"/>
      <c r="GXK35" s="21"/>
      <c r="GXL35" s="18"/>
      <c r="GXN35" s="44"/>
      <c r="GXO35" s="18"/>
      <c r="GXQ35" s="20"/>
      <c r="GXR35" s="21"/>
      <c r="GXS35" s="20"/>
      <c r="GXT35" s="21"/>
      <c r="GXU35" s="18"/>
      <c r="GXW35" s="44"/>
      <c r="GXX35" s="18"/>
      <c r="GXZ35" s="20"/>
      <c r="GYA35" s="21"/>
      <c r="GYB35" s="20"/>
      <c r="GYC35" s="21"/>
      <c r="GYD35" s="18"/>
      <c r="GYF35" s="44"/>
      <c r="GYG35" s="18"/>
      <c r="GYI35" s="20"/>
      <c r="GYJ35" s="21"/>
      <c r="GYK35" s="20"/>
      <c r="GYL35" s="21"/>
      <c r="GYM35" s="18"/>
      <c r="GYO35" s="44"/>
      <c r="GYP35" s="18"/>
      <c r="GYR35" s="20"/>
      <c r="GYS35" s="21"/>
      <c r="GYT35" s="20"/>
      <c r="GYU35" s="21"/>
      <c r="GYV35" s="18"/>
      <c r="GYX35" s="44"/>
      <c r="GYY35" s="18"/>
      <c r="GZA35" s="20"/>
      <c r="GZB35" s="21"/>
      <c r="GZC35" s="20"/>
      <c r="GZD35" s="21"/>
      <c r="GZE35" s="18"/>
      <c r="GZG35" s="44"/>
      <c r="GZH35" s="18"/>
      <c r="GZJ35" s="20"/>
      <c r="GZK35" s="21"/>
      <c r="GZL35" s="20"/>
      <c r="GZM35" s="21"/>
      <c r="GZN35" s="18"/>
      <c r="GZP35" s="44"/>
      <c r="GZQ35" s="18"/>
      <c r="GZS35" s="20"/>
      <c r="GZT35" s="21"/>
      <c r="GZU35" s="20"/>
      <c r="GZV35" s="21"/>
      <c r="GZW35" s="18"/>
      <c r="GZY35" s="44"/>
      <c r="GZZ35" s="18"/>
      <c r="HAB35" s="20"/>
      <c r="HAC35" s="21"/>
      <c r="HAD35" s="20"/>
      <c r="HAE35" s="21"/>
      <c r="HAF35" s="18"/>
      <c r="HAH35" s="44"/>
      <c r="HAI35" s="18"/>
      <c r="HAK35" s="20"/>
      <c r="HAL35" s="21"/>
      <c r="HAM35" s="20"/>
      <c r="HAN35" s="21"/>
      <c r="HAO35" s="18"/>
      <c r="HAQ35" s="44"/>
      <c r="HAR35" s="18"/>
      <c r="HAT35" s="20"/>
      <c r="HAU35" s="21"/>
      <c r="HAV35" s="20"/>
      <c r="HAW35" s="21"/>
      <c r="HAX35" s="18"/>
      <c r="HAZ35" s="44"/>
      <c r="HBA35" s="18"/>
      <c r="HBC35" s="20"/>
      <c r="HBD35" s="21"/>
      <c r="HBE35" s="20"/>
      <c r="HBF35" s="21"/>
      <c r="HBG35" s="18"/>
      <c r="HBI35" s="44"/>
      <c r="HBJ35" s="18"/>
      <c r="HBL35" s="20"/>
      <c r="HBM35" s="21"/>
      <c r="HBN35" s="20"/>
      <c r="HBO35" s="21"/>
      <c r="HBP35" s="18"/>
      <c r="HBR35" s="44"/>
      <c r="HBS35" s="18"/>
      <c r="HBU35" s="20"/>
      <c r="HBV35" s="21"/>
      <c r="HBW35" s="20"/>
      <c r="HBX35" s="21"/>
      <c r="HBY35" s="18"/>
      <c r="HCA35" s="44"/>
      <c r="HCB35" s="18"/>
      <c r="HCD35" s="20"/>
      <c r="HCE35" s="21"/>
      <c r="HCF35" s="20"/>
      <c r="HCG35" s="21"/>
      <c r="HCH35" s="18"/>
      <c r="HCJ35" s="44"/>
      <c r="HCK35" s="18"/>
      <c r="HCM35" s="20"/>
      <c r="HCN35" s="21"/>
      <c r="HCO35" s="20"/>
      <c r="HCP35" s="21"/>
      <c r="HCQ35" s="18"/>
      <c r="HCS35" s="44"/>
      <c r="HCT35" s="18"/>
      <c r="HCV35" s="20"/>
      <c r="HCW35" s="21"/>
      <c r="HCX35" s="20"/>
      <c r="HCY35" s="21"/>
      <c r="HCZ35" s="18"/>
      <c r="HDB35" s="44"/>
      <c r="HDC35" s="18"/>
      <c r="HDE35" s="20"/>
      <c r="HDF35" s="21"/>
      <c r="HDG35" s="20"/>
      <c r="HDH35" s="21"/>
      <c r="HDI35" s="18"/>
      <c r="HDK35" s="44"/>
      <c r="HDL35" s="18"/>
      <c r="HDN35" s="20"/>
      <c r="HDO35" s="21"/>
      <c r="HDP35" s="20"/>
      <c r="HDQ35" s="21"/>
      <c r="HDR35" s="18"/>
      <c r="HDT35" s="44"/>
      <c r="HDU35" s="18"/>
      <c r="HDW35" s="20"/>
      <c r="HDX35" s="21"/>
      <c r="HDY35" s="20"/>
      <c r="HDZ35" s="21"/>
      <c r="HEA35" s="18"/>
      <c r="HEC35" s="44"/>
      <c r="HED35" s="18"/>
      <c r="HEF35" s="20"/>
      <c r="HEG35" s="21"/>
      <c r="HEH35" s="20"/>
      <c r="HEI35" s="21"/>
      <c r="HEJ35" s="18"/>
      <c r="HEL35" s="44"/>
      <c r="HEM35" s="18"/>
      <c r="HEO35" s="20"/>
      <c r="HEP35" s="21"/>
      <c r="HEQ35" s="20"/>
      <c r="HER35" s="21"/>
      <c r="HES35" s="18"/>
      <c r="HEU35" s="44"/>
      <c r="HEV35" s="18"/>
      <c r="HEX35" s="20"/>
      <c r="HEY35" s="21"/>
      <c r="HEZ35" s="20"/>
      <c r="HFA35" s="21"/>
      <c r="HFB35" s="18"/>
      <c r="HFD35" s="44"/>
      <c r="HFE35" s="18"/>
      <c r="HFG35" s="20"/>
      <c r="HFH35" s="21"/>
      <c r="HFI35" s="20"/>
      <c r="HFJ35" s="21"/>
      <c r="HFK35" s="18"/>
      <c r="HFM35" s="44"/>
      <c r="HFN35" s="18"/>
      <c r="HFP35" s="20"/>
      <c r="HFQ35" s="21"/>
      <c r="HFR35" s="20"/>
      <c r="HFS35" s="21"/>
      <c r="HFT35" s="18"/>
      <c r="HFV35" s="44"/>
      <c r="HFW35" s="18"/>
      <c r="HFY35" s="20"/>
      <c r="HFZ35" s="21"/>
      <c r="HGA35" s="20"/>
      <c r="HGB35" s="21"/>
      <c r="HGC35" s="18"/>
      <c r="HGE35" s="44"/>
      <c r="HGF35" s="18"/>
      <c r="HGH35" s="20"/>
      <c r="HGI35" s="21"/>
      <c r="HGJ35" s="20"/>
      <c r="HGK35" s="21"/>
      <c r="HGL35" s="18"/>
      <c r="HGN35" s="44"/>
      <c r="HGO35" s="18"/>
      <c r="HGQ35" s="20"/>
      <c r="HGR35" s="21"/>
      <c r="HGS35" s="20"/>
      <c r="HGT35" s="21"/>
      <c r="HGU35" s="18"/>
      <c r="HGW35" s="44"/>
      <c r="HGX35" s="18"/>
      <c r="HGZ35" s="20"/>
      <c r="HHA35" s="21"/>
      <c r="HHB35" s="20"/>
      <c r="HHC35" s="21"/>
      <c r="HHD35" s="18"/>
      <c r="HHF35" s="44"/>
      <c r="HHG35" s="18"/>
      <c r="HHI35" s="20"/>
      <c r="HHJ35" s="21"/>
      <c r="HHK35" s="20"/>
      <c r="HHL35" s="21"/>
      <c r="HHM35" s="18"/>
      <c r="HHO35" s="44"/>
      <c r="HHP35" s="18"/>
      <c r="HHR35" s="20"/>
      <c r="HHS35" s="21"/>
      <c r="HHT35" s="20"/>
      <c r="HHU35" s="21"/>
      <c r="HHV35" s="18"/>
      <c r="HHX35" s="44"/>
      <c r="HHY35" s="18"/>
      <c r="HIA35" s="20"/>
      <c r="HIB35" s="21"/>
      <c r="HIC35" s="20"/>
      <c r="HID35" s="21"/>
      <c r="HIE35" s="18"/>
      <c r="HIG35" s="44"/>
      <c r="HIH35" s="18"/>
      <c r="HIJ35" s="20"/>
      <c r="HIK35" s="21"/>
      <c r="HIL35" s="20"/>
      <c r="HIM35" s="21"/>
      <c r="HIN35" s="18"/>
      <c r="HIP35" s="44"/>
      <c r="HIQ35" s="18"/>
      <c r="HIS35" s="20"/>
      <c r="HIT35" s="21"/>
      <c r="HIU35" s="20"/>
      <c r="HIV35" s="21"/>
      <c r="HIW35" s="18"/>
      <c r="HIY35" s="44"/>
      <c r="HIZ35" s="18"/>
      <c r="HJB35" s="20"/>
      <c r="HJC35" s="21"/>
      <c r="HJD35" s="20"/>
      <c r="HJE35" s="21"/>
      <c r="HJF35" s="18"/>
      <c r="HJH35" s="44"/>
      <c r="HJI35" s="18"/>
      <c r="HJK35" s="20"/>
      <c r="HJL35" s="21"/>
      <c r="HJM35" s="20"/>
      <c r="HJN35" s="21"/>
      <c r="HJO35" s="18"/>
      <c r="HJQ35" s="44"/>
      <c r="HJR35" s="18"/>
      <c r="HJT35" s="20"/>
      <c r="HJU35" s="21"/>
      <c r="HJV35" s="20"/>
      <c r="HJW35" s="21"/>
      <c r="HJX35" s="18"/>
      <c r="HJZ35" s="44"/>
      <c r="HKA35" s="18"/>
      <c r="HKC35" s="20"/>
      <c r="HKD35" s="21"/>
      <c r="HKE35" s="20"/>
      <c r="HKF35" s="21"/>
      <c r="HKG35" s="18"/>
      <c r="HKI35" s="44"/>
      <c r="HKJ35" s="18"/>
      <c r="HKL35" s="20"/>
      <c r="HKM35" s="21"/>
      <c r="HKN35" s="20"/>
      <c r="HKO35" s="21"/>
      <c r="HKP35" s="18"/>
      <c r="HKR35" s="44"/>
      <c r="HKS35" s="18"/>
      <c r="HKU35" s="20"/>
      <c r="HKV35" s="21"/>
      <c r="HKW35" s="20"/>
      <c r="HKX35" s="21"/>
      <c r="HKY35" s="18"/>
      <c r="HLA35" s="44"/>
      <c r="HLB35" s="18"/>
      <c r="HLD35" s="20"/>
      <c r="HLE35" s="21"/>
      <c r="HLF35" s="20"/>
      <c r="HLG35" s="21"/>
      <c r="HLH35" s="18"/>
      <c r="HLJ35" s="44"/>
      <c r="HLK35" s="18"/>
      <c r="HLM35" s="20"/>
      <c r="HLN35" s="21"/>
      <c r="HLO35" s="20"/>
      <c r="HLP35" s="21"/>
      <c r="HLQ35" s="18"/>
      <c r="HLS35" s="44"/>
      <c r="HLT35" s="18"/>
      <c r="HLV35" s="20"/>
      <c r="HLW35" s="21"/>
      <c r="HLX35" s="20"/>
      <c r="HLY35" s="21"/>
      <c r="HLZ35" s="18"/>
      <c r="HMB35" s="44"/>
      <c r="HMC35" s="18"/>
      <c r="HME35" s="20"/>
      <c r="HMF35" s="21"/>
      <c r="HMG35" s="20"/>
      <c r="HMH35" s="21"/>
      <c r="HMI35" s="18"/>
      <c r="HMK35" s="44"/>
      <c r="HML35" s="18"/>
      <c r="HMN35" s="20"/>
      <c r="HMO35" s="21"/>
      <c r="HMP35" s="20"/>
      <c r="HMQ35" s="21"/>
      <c r="HMR35" s="18"/>
      <c r="HMT35" s="44"/>
      <c r="HMU35" s="18"/>
      <c r="HMW35" s="20"/>
      <c r="HMX35" s="21"/>
      <c r="HMY35" s="20"/>
      <c r="HMZ35" s="21"/>
      <c r="HNA35" s="18"/>
      <c r="HNC35" s="44"/>
      <c r="HND35" s="18"/>
      <c r="HNF35" s="20"/>
      <c r="HNG35" s="21"/>
      <c r="HNH35" s="20"/>
      <c r="HNI35" s="21"/>
      <c r="HNJ35" s="18"/>
      <c r="HNL35" s="44"/>
      <c r="HNM35" s="18"/>
      <c r="HNO35" s="20"/>
      <c r="HNP35" s="21"/>
      <c r="HNQ35" s="20"/>
      <c r="HNR35" s="21"/>
      <c r="HNS35" s="18"/>
      <c r="HNU35" s="44"/>
      <c r="HNV35" s="18"/>
      <c r="HNX35" s="20"/>
      <c r="HNY35" s="21"/>
      <c r="HNZ35" s="20"/>
      <c r="HOA35" s="21"/>
      <c r="HOB35" s="18"/>
      <c r="HOD35" s="44"/>
      <c r="HOE35" s="18"/>
      <c r="HOG35" s="20"/>
      <c r="HOH35" s="21"/>
      <c r="HOI35" s="20"/>
      <c r="HOJ35" s="21"/>
      <c r="HOK35" s="18"/>
      <c r="HOM35" s="44"/>
      <c r="HON35" s="18"/>
      <c r="HOP35" s="20"/>
      <c r="HOQ35" s="21"/>
      <c r="HOR35" s="20"/>
      <c r="HOS35" s="21"/>
      <c r="HOT35" s="18"/>
      <c r="HOV35" s="44"/>
      <c r="HOW35" s="18"/>
      <c r="HOY35" s="20"/>
      <c r="HOZ35" s="21"/>
      <c r="HPA35" s="20"/>
      <c r="HPB35" s="21"/>
      <c r="HPC35" s="18"/>
      <c r="HPE35" s="44"/>
      <c r="HPF35" s="18"/>
      <c r="HPH35" s="20"/>
      <c r="HPI35" s="21"/>
      <c r="HPJ35" s="20"/>
      <c r="HPK35" s="21"/>
      <c r="HPL35" s="18"/>
      <c r="HPN35" s="44"/>
      <c r="HPO35" s="18"/>
      <c r="HPQ35" s="20"/>
      <c r="HPR35" s="21"/>
      <c r="HPS35" s="20"/>
      <c r="HPT35" s="21"/>
      <c r="HPU35" s="18"/>
      <c r="HPW35" s="44"/>
      <c r="HPX35" s="18"/>
      <c r="HPZ35" s="20"/>
      <c r="HQA35" s="21"/>
      <c r="HQB35" s="20"/>
      <c r="HQC35" s="21"/>
      <c r="HQD35" s="18"/>
      <c r="HQF35" s="44"/>
      <c r="HQG35" s="18"/>
      <c r="HQI35" s="20"/>
      <c r="HQJ35" s="21"/>
      <c r="HQK35" s="20"/>
      <c r="HQL35" s="21"/>
      <c r="HQM35" s="18"/>
      <c r="HQO35" s="44"/>
      <c r="HQP35" s="18"/>
      <c r="HQR35" s="20"/>
      <c r="HQS35" s="21"/>
      <c r="HQT35" s="20"/>
      <c r="HQU35" s="21"/>
      <c r="HQV35" s="18"/>
      <c r="HQX35" s="44"/>
      <c r="HQY35" s="18"/>
      <c r="HRA35" s="20"/>
      <c r="HRB35" s="21"/>
      <c r="HRC35" s="20"/>
      <c r="HRD35" s="21"/>
      <c r="HRE35" s="18"/>
      <c r="HRG35" s="44"/>
      <c r="HRH35" s="18"/>
      <c r="HRJ35" s="20"/>
      <c r="HRK35" s="21"/>
      <c r="HRL35" s="20"/>
      <c r="HRM35" s="21"/>
      <c r="HRN35" s="18"/>
      <c r="HRP35" s="44"/>
      <c r="HRQ35" s="18"/>
      <c r="HRS35" s="20"/>
      <c r="HRT35" s="21"/>
      <c r="HRU35" s="20"/>
      <c r="HRV35" s="21"/>
      <c r="HRW35" s="18"/>
      <c r="HRY35" s="44"/>
      <c r="HRZ35" s="18"/>
      <c r="HSB35" s="20"/>
      <c r="HSC35" s="21"/>
      <c r="HSD35" s="20"/>
      <c r="HSE35" s="21"/>
      <c r="HSF35" s="18"/>
      <c r="HSH35" s="44"/>
      <c r="HSI35" s="18"/>
      <c r="HSK35" s="20"/>
      <c r="HSL35" s="21"/>
      <c r="HSM35" s="20"/>
      <c r="HSN35" s="21"/>
      <c r="HSO35" s="18"/>
      <c r="HSQ35" s="44"/>
      <c r="HSR35" s="18"/>
      <c r="HST35" s="20"/>
      <c r="HSU35" s="21"/>
      <c r="HSV35" s="20"/>
      <c r="HSW35" s="21"/>
      <c r="HSX35" s="18"/>
      <c r="HSZ35" s="44"/>
      <c r="HTA35" s="18"/>
      <c r="HTC35" s="20"/>
      <c r="HTD35" s="21"/>
      <c r="HTE35" s="20"/>
      <c r="HTF35" s="21"/>
      <c r="HTG35" s="18"/>
      <c r="HTI35" s="44"/>
      <c r="HTJ35" s="18"/>
      <c r="HTL35" s="20"/>
      <c r="HTM35" s="21"/>
      <c r="HTN35" s="20"/>
      <c r="HTO35" s="21"/>
      <c r="HTP35" s="18"/>
      <c r="HTR35" s="44"/>
      <c r="HTS35" s="18"/>
      <c r="HTU35" s="20"/>
      <c r="HTV35" s="21"/>
      <c r="HTW35" s="20"/>
      <c r="HTX35" s="21"/>
      <c r="HTY35" s="18"/>
      <c r="HUA35" s="44"/>
      <c r="HUB35" s="18"/>
      <c r="HUD35" s="20"/>
      <c r="HUE35" s="21"/>
      <c r="HUF35" s="20"/>
      <c r="HUG35" s="21"/>
      <c r="HUH35" s="18"/>
      <c r="HUJ35" s="44"/>
      <c r="HUK35" s="18"/>
      <c r="HUM35" s="20"/>
      <c r="HUN35" s="21"/>
      <c r="HUO35" s="20"/>
      <c r="HUP35" s="21"/>
      <c r="HUQ35" s="18"/>
      <c r="HUS35" s="44"/>
      <c r="HUT35" s="18"/>
      <c r="HUV35" s="20"/>
      <c r="HUW35" s="21"/>
      <c r="HUX35" s="20"/>
      <c r="HUY35" s="21"/>
      <c r="HUZ35" s="18"/>
      <c r="HVB35" s="44"/>
      <c r="HVC35" s="18"/>
      <c r="HVE35" s="20"/>
      <c r="HVF35" s="21"/>
      <c r="HVG35" s="20"/>
      <c r="HVH35" s="21"/>
      <c r="HVI35" s="18"/>
      <c r="HVK35" s="44"/>
      <c r="HVL35" s="18"/>
      <c r="HVN35" s="20"/>
      <c r="HVO35" s="21"/>
      <c r="HVP35" s="20"/>
      <c r="HVQ35" s="21"/>
      <c r="HVR35" s="18"/>
      <c r="HVT35" s="44"/>
      <c r="HVU35" s="18"/>
      <c r="HVW35" s="20"/>
      <c r="HVX35" s="21"/>
      <c r="HVY35" s="20"/>
      <c r="HVZ35" s="21"/>
      <c r="HWA35" s="18"/>
      <c r="HWC35" s="44"/>
      <c r="HWD35" s="18"/>
      <c r="HWF35" s="20"/>
      <c r="HWG35" s="21"/>
      <c r="HWH35" s="20"/>
      <c r="HWI35" s="21"/>
      <c r="HWJ35" s="18"/>
      <c r="HWL35" s="44"/>
      <c r="HWM35" s="18"/>
      <c r="HWO35" s="20"/>
      <c r="HWP35" s="21"/>
      <c r="HWQ35" s="20"/>
      <c r="HWR35" s="21"/>
      <c r="HWS35" s="18"/>
      <c r="HWU35" s="44"/>
      <c r="HWV35" s="18"/>
      <c r="HWX35" s="20"/>
      <c r="HWY35" s="21"/>
      <c r="HWZ35" s="20"/>
      <c r="HXA35" s="21"/>
      <c r="HXB35" s="18"/>
      <c r="HXD35" s="44"/>
      <c r="HXE35" s="18"/>
      <c r="HXG35" s="20"/>
      <c r="HXH35" s="21"/>
      <c r="HXI35" s="20"/>
      <c r="HXJ35" s="21"/>
      <c r="HXK35" s="18"/>
      <c r="HXM35" s="44"/>
      <c r="HXN35" s="18"/>
      <c r="HXP35" s="20"/>
      <c r="HXQ35" s="21"/>
      <c r="HXR35" s="20"/>
      <c r="HXS35" s="21"/>
      <c r="HXT35" s="18"/>
      <c r="HXV35" s="44"/>
      <c r="HXW35" s="18"/>
      <c r="HXY35" s="20"/>
      <c r="HXZ35" s="21"/>
      <c r="HYA35" s="20"/>
      <c r="HYB35" s="21"/>
      <c r="HYC35" s="18"/>
      <c r="HYE35" s="44"/>
      <c r="HYF35" s="18"/>
      <c r="HYH35" s="20"/>
      <c r="HYI35" s="21"/>
      <c r="HYJ35" s="20"/>
      <c r="HYK35" s="21"/>
      <c r="HYL35" s="18"/>
      <c r="HYN35" s="44"/>
      <c r="HYO35" s="18"/>
      <c r="HYQ35" s="20"/>
      <c r="HYR35" s="21"/>
      <c r="HYS35" s="20"/>
      <c r="HYT35" s="21"/>
      <c r="HYU35" s="18"/>
      <c r="HYW35" s="44"/>
      <c r="HYX35" s="18"/>
      <c r="HYZ35" s="20"/>
      <c r="HZA35" s="21"/>
      <c r="HZB35" s="20"/>
      <c r="HZC35" s="21"/>
      <c r="HZD35" s="18"/>
      <c r="HZF35" s="44"/>
      <c r="HZG35" s="18"/>
      <c r="HZI35" s="20"/>
      <c r="HZJ35" s="21"/>
      <c r="HZK35" s="20"/>
      <c r="HZL35" s="21"/>
      <c r="HZM35" s="18"/>
      <c r="HZO35" s="44"/>
      <c r="HZP35" s="18"/>
      <c r="HZR35" s="20"/>
      <c r="HZS35" s="21"/>
      <c r="HZT35" s="20"/>
      <c r="HZU35" s="21"/>
      <c r="HZV35" s="18"/>
      <c r="HZX35" s="44"/>
      <c r="HZY35" s="18"/>
      <c r="IAA35" s="20"/>
      <c r="IAB35" s="21"/>
      <c r="IAC35" s="20"/>
      <c r="IAD35" s="21"/>
      <c r="IAE35" s="18"/>
      <c r="IAG35" s="44"/>
      <c r="IAH35" s="18"/>
      <c r="IAJ35" s="20"/>
      <c r="IAK35" s="21"/>
      <c r="IAL35" s="20"/>
      <c r="IAM35" s="21"/>
      <c r="IAN35" s="18"/>
      <c r="IAP35" s="44"/>
      <c r="IAQ35" s="18"/>
      <c r="IAS35" s="20"/>
      <c r="IAT35" s="21"/>
      <c r="IAU35" s="20"/>
      <c r="IAV35" s="21"/>
      <c r="IAW35" s="18"/>
      <c r="IAY35" s="44"/>
      <c r="IAZ35" s="18"/>
      <c r="IBB35" s="20"/>
      <c r="IBC35" s="21"/>
      <c r="IBD35" s="20"/>
      <c r="IBE35" s="21"/>
      <c r="IBF35" s="18"/>
      <c r="IBH35" s="44"/>
      <c r="IBI35" s="18"/>
      <c r="IBK35" s="20"/>
      <c r="IBL35" s="21"/>
      <c r="IBM35" s="20"/>
      <c r="IBN35" s="21"/>
      <c r="IBO35" s="18"/>
      <c r="IBQ35" s="44"/>
      <c r="IBR35" s="18"/>
      <c r="IBT35" s="20"/>
      <c r="IBU35" s="21"/>
      <c r="IBV35" s="20"/>
      <c r="IBW35" s="21"/>
      <c r="IBX35" s="18"/>
      <c r="IBZ35" s="44"/>
      <c r="ICA35" s="18"/>
      <c r="ICC35" s="20"/>
      <c r="ICD35" s="21"/>
      <c r="ICE35" s="20"/>
      <c r="ICF35" s="21"/>
      <c r="ICG35" s="18"/>
      <c r="ICI35" s="44"/>
      <c r="ICJ35" s="18"/>
      <c r="ICL35" s="20"/>
      <c r="ICM35" s="21"/>
      <c r="ICN35" s="20"/>
      <c r="ICO35" s="21"/>
      <c r="ICP35" s="18"/>
      <c r="ICR35" s="44"/>
      <c r="ICS35" s="18"/>
      <c r="ICU35" s="20"/>
      <c r="ICV35" s="21"/>
      <c r="ICW35" s="20"/>
      <c r="ICX35" s="21"/>
      <c r="ICY35" s="18"/>
      <c r="IDA35" s="44"/>
      <c r="IDB35" s="18"/>
      <c r="IDD35" s="20"/>
      <c r="IDE35" s="21"/>
      <c r="IDF35" s="20"/>
      <c r="IDG35" s="21"/>
      <c r="IDH35" s="18"/>
      <c r="IDJ35" s="44"/>
      <c r="IDK35" s="18"/>
      <c r="IDM35" s="20"/>
      <c r="IDN35" s="21"/>
      <c r="IDO35" s="20"/>
      <c r="IDP35" s="21"/>
      <c r="IDQ35" s="18"/>
      <c r="IDS35" s="44"/>
      <c r="IDT35" s="18"/>
      <c r="IDV35" s="20"/>
      <c r="IDW35" s="21"/>
      <c r="IDX35" s="20"/>
      <c r="IDY35" s="21"/>
      <c r="IDZ35" s="18"/>
      <c r="IEB35" s="44"/>
      <c r="IEC35" s="18"/>
      <c r="IEE35" s="20"/>
      <c r="IEF35" s="21"/>
      <c r="IEG35" s="20"/>
      <c r="IEH35" s="21"/>
      <c r="IEI35" s="18"/>
      <c r="IEK35" s="44"/>
      <c r="IEL35" s="18"/>
      <c r="IEN35" s="20"/>
      <c r="IEO35" s="21"/>
      <c r="IEP35" s="20"/>
      <c r="IEQ35" s="21"/>
      <c r="IER35" s="18"/>
      <c r="IET35" s="44"/>
      <c r="IEU35" s="18"/>
      <c r="IEW35" s="20"/>
      <c r="IEX35" s="21"/>
      <c r="IEY35" s="20"/>
      <c r="IEZ35" s="21"/>
      <c r="IFA35" s="18"/>
      <c r="IFC35" s="44"/>
      <c r="IFD35" s="18"/>
      <c r="IFF35" s="20"/>
      <c r="IFG35" s="21"/>
      <c r="IFH35" s="20"/>
      <c r="IFI35" s="21"/>
      <c r="IFJ35" s="18"/>
      <c r="IFL35" s="44"/>
      <c r="IFM35" s="18"/>
      <c r="IFO35" s="20"/>
      <c r="IFP35" s="21"/>
      <c r="IFQ35" s="20"/>
      <c r="IFR35" s="21"/>
      <c r="IFS35" s="18"/>
      <c r="IFU35" s="44"/>
      <c r="IFV35" s="18"/>
      <c r="IFX35" s="20"/>
      <c r="IFY35" s="21"/>
      <c r="IFZ35" s="20"/>
      <c r="IGA35" s="21"/>
      <c r="IGB35" s="18"/>
      <c r="IGD35" s="44"/>
      <c r="IGE35" s="18"/>
      <c r="IGG35" s="20"/>
      <c r="IGH35" s="21"/>
      <c r="IGI35" s="20"/>
      <c r="IGJ35" s="21"/>
      <c r="IGK35" s="18"/>
      <c r="IGM35" s="44"/>
      <c r="IGN35" s="18"/>
      <c r="IGP35" s="20"/>
      <c r="IGQ35" s="21"/>
      <c r="IGR35" s="20"/>
      <c r="IGS35" s="21"/>
      <c r="IGT35" s="18"/>
      <c r="IGV35" s="44"/>
      <c r="IGW35" s="18"/>
      <c r="IGY35" s="20"/>
      <c r="IGZ35" s="21"/>
      <c r="IHA35" s="20"/>
      <c r="IHB35" s="21"/>
      <c r="IHC35" s="18"/>
      <c r="IHE35" s="44"/>
      <c r="IHF35" s="18"/>
      <c r="IHH35" s="20"/>
      <c r="IHI35" s="21"/>
      <c r="IHJ35" s="20"/>
      <c r="IHK35" s="21"/>
      <c r="IHL35" s="18"/>
      <c r="IHN35" s="44"/>
      <c r="IHO35" s="18"/>
      <c r="IHQ35" s="20"/>
      <c r="IHR35" s="21"/>
      <c r="IHS35" s="20"/>
      <c r="IHT35" s="21"/>
      <c r="IHU35" s="18"/>
      <c r="IHW35" s="44"/>
      <c r="IHX35" s="18"/>
      <c r="IHZ35" s="20"/>
      <c r="IIA35" s="21"/>
      <c r="IIB35" s="20"/>
      <c r="IIC35" s="21"/>
      <c r="IID35" s="18"/>
      <c r="IIF35" s="44"/>
      <c r="IIG35" s="18"/>
      <c r="III35" s="20"/>
      <c r="IIJ35" s="21"/>
      <c r="IIK35" s="20"/>
      <c r="IIL35" s="21"/>
      <c r="IIM35" s="18"/>
      <c r="IIO35" s="44"/>
      <c r="IIP35" s="18"/>
      <c r="IIR35" s="20"/>
      <c r="IIS35" s="21"/>
      <c r="IIT35" s="20"/>
      <c r="IIU35" s="21"/>
      <c r="IIV35" s="18"/>
      <c r="IIX35" s="44"/>
      <c r="IIY35" s="18"/>
      <c r="IJA35" s="20"/>
      <c r="IJB35" s="21"/>
      <c r="IJC35" s="20"/>
      <c r="IJD35" s="21"/>
      <c r="IJE35" s="18"/>
      <c r="IJG35" s="44"/>
      <c r="IJH35" s="18"/>
      <c r="IJJ35" s="20"/>
      <c r="IJK35" s="21"/>
      <c r="IJL35" s="20"/>
      <c r="IJM35" s="21"/>
      <c r="IJN35" s="18"/>
      <c r="IJP35" s="44"/>
      <c r="IJQ35" s="18"/>
      <c r="IJS35" s="20"/>
      <c r="IJT35" s="21"/>
      <c r="IJU35" s="20"/>
      <c r="IJV35" s="21"/>
      <c r="IJW35" s="18"/>
      <c r="IJY35" s="44"/>
      <c r="IJZ35" s="18"/>
      <c r="IKB35" s="20"/>
      <c r="IKC35" s="21"/>
      <c r="IKD35" s="20"/>
      <c r="IKE35" s="21"/>
      <c r="IKF35" s="18"/>
      <c r="IKH35" s="44"/>
      <c r="IKI35" s="18"/>
      <c r="IKK35" s="20"/>
      <c r="IKL35" s="21"/>
      <c r="IKM35" s="20"/>
      <c r="IKN35" s="21"/>
      <c r="IKO35" s="18"/>
      <c r="IKQ35" s="44"/>
      <c r="IKR35" s="18"/>
      <c r="IKT35" s="20"/>
      <c r="IKU35" s="21"/>
      <c r="IKV35" s="20"/>
      <c r="IKW35" s="21"/>
      <c r="IKX35" s="18"/>
      <c r="IKZ35" s="44"/>
      <c r="ILA35" s="18"/>
      <c r="ILC35" s="20"/>
      <c r="ILD35" s="21"/>
      <c r="ILE35" s="20"/>
      <c r="ILF35" s="21"/>
      <c r="ILG35" s="18"/>
      <c r="ILI35" s="44"/>
      <c r="ILJ35" s="18"/>
      <c r="ILL35" s="20"/>
      <c r="ILM35" s="21"/>
      <c r="ILN35" s="20"/>
      <c r="ILO35" s="21"/>
      <c r="ILP35" s="18"/>
      <c r="ILR35" s="44"/>
      <c r="ILS35" s="18"/>
      <c r="ILU35" s="20"/>
      <c r="ILV35" s="21"/>
      <c r="ILW35" s="20"/>
      <c r="ILX35" s="21"/>
      <c r="ILY35" s="18"/>
      <c r="IMA35" s="44"/>
      <c r="IMB35" s="18"/>
      <c r="IMD35" s="20"/>
      <c r="IME35" s="21"/>
      <c r="IMF35" s="20"/>
      <c r="IMG35" s="21"/>
      <c r="IMH35" s="18"/>
      <c r="IMJ35" s="44"/>
      <c r="IMK35" s="18"/>
      <c r="IMM35" s="20"/>
      <c r="IMN35" s="21"/>
      <c r="IMO35" s="20"/>
      <c r="IMP35" s="21"/>
      <c r="IMQ35" s="18"/>
      <c r="IMS35" s="44"/>
      <c r="IMT35" s="18"/>
      <c r="IMV35" s="20"/>
      <c r="IMW35" s="21"/>
      <c r="IMX35" s="20"/>
      <c r="IMY35" s="21"/>
      <c r="IMZ35" s="18"/>
      <c r="INB35" s="44"/>
      <c r="INC35" s="18"/>
      <c r="INE35" s="20"/>
      <c r="INF35" s="21"/>
      <c r="ING35" s="20"/>
      <c r="INH35" s="21"/>
      <c r="INI35" s="18"/>
      <c r="INK35" s="44"/>
      <c r="INL35" s="18"/>
      <c r="INN35" s="20"/>
      <c r="INO35" s="21"/>
      <c r="INP35" s="20"/>
      <c r="INQ35" s="21"/>
      <c r="INR35" s="18"/>
      <c r="INT35" s="44"/>
      <c r="INU35" s="18"/>
      <c r="INW35" s="20"/>
      <c r="INX35" s="21"/>
      <c r="INY35" s="20"/>
      <c r="INZ35" s="21"/>
      <c r="IOA35" s="18"/>
      <c r="IOC35" s="44"/>
      <c r="IOD35" s="18"/>
      <c r="IOF35" s="20"/>
      <c r="IOG35" s="21"/>
      <c r="IOH35" s="20"/>
      <c r="IOI35" s="21"/>
      <c r="IOJ35" s="18"/>
      <c r="IOL35" s="44"/>
      <c r="IOM35" s="18"/>
      <c r="IOO35" s="20"/>
      <c r="IOP35" s="21"/>
      <c r="IOQ35" s="20"/>
      <c r="IOR35" s="21"/>
      <c r="IOS35" s="18"/>
      <c r="IOU35" s="44"/>
      <c r="IOV35" s="18"/>
      <c r="IOX35" s="20"/>
      <c r="IOY35" s="21"/>
      <c r="IOZ35" s="20"/>
      <c r="IPA35" s="21"/>
      <c r="IPB35" s="18"/>
      <c r="IPD35" s="44"/>
      <c r="IPE35" s="18"/>
      <c r="IPG35" s="20"/>
      <c r="IPH35" s="21"/>
      <c r="IPI35" s="20"/>
      <c r="IPJ35" s="21"/>
      <c r="IPK35" s="18"/>
      <c r="IPM35" s="44"/>
      <c r="IPN35" s="18"/>
      <c r="IPP35" s="20"/>
      <c r="IPQ35" s="21"/>
      <c r="IPR35" s="20"/>
      <c r="IPS35" s="21"/>
      <c r="IPT35" s="18"/>
      <c r="IPV35" s="44"/>
      <c r="IPW35" s="18"/>
      <c r="IPY35" s="20"/>
      <c r="IPZ35" s="21"/>
      <c r="IQA35" s="20"/>
      <c r="IQB35" s="21"/>
      <c r="IQC35" s="18"/>
      <c r="IQE35" s="44"/>
      <c r="IQF35" s="18"/>
      <c r="IQH35" s="20"/>
      <c r="IQI35" s="21"/>
      <c r="IQJ35" s="20"/>
      <c r="IQK35" s="21"/>
      <c r="IQL35" s="18"/>
      <c r="IQN35" s="44"/>
      <c r="IQO35" s="18"/>
      <c r="IQQ35" s="20"/>
      <c r="IQR35" s="21"/>
      <c r="IQS35" s="20"/>
      <c r="IQT35" s="21"/>
      <c r="IQU35" s="18"/>
      <c r="IQW35" s="44"/>
      <c r="IQX35" s="18"/>
      <c r="IQZ35" s="20"/>
      <c r="IRA35" s="21"/>
      <c r="IRB35" s="20"/>
      <c r="IRC35" s="21"/>
      <c r="IRD35" s="18"/>
      <c r="IRF35" s="44"/>
      <c r="IRG35" s="18"/>
      <c r="IRI35" s="20"/>
      <c r="IRJ35" s="21"/>
      <c r="IRK35" s="20"/>
      <c r="IRL35" s="21"/>
      <c r="IRM35" s="18"/>
      <c r="IRO35" s="44"/>
      <c r="IRP35" s="18"/>
      <c r="IRR35" s="20"/>
      <c r="IRS35" s="21"/>
      <c r="IRT35" s="20"/>
      <c r="IRU35" s="21"/>
      <c r="IRV35" s="18"/>
      <c r="IRX35" s="44"/>
      <c r="IRY35" s="18"/>
      <c r="ISA35" s="20"/>
      <c r="ISB35" s="21"/>
      <c r="ISC35" s="20"/>
      <c r="ISD35" s="21"/>
      <c r="ISE35" s="18"/>
      <c r="ISG35" s="44"/>
      <c r="ISH35" s="18"/>
      <c r="ISJ35" s="20"/>
      <c r="ISK35" s="21"/>
      <c r="ISL35" s="20"/>
      <c r="ISM35" s="21"/>
      <c r="ISN35" s="18"/>
      <c r="ISP35" s="44"/>
      <c r="ISQ35" s="18"/>
      <c r="ISS35" s="20"/>
      <c r="IST35" s="21"/>
      <c r="ISU35" s="20"/>
      <c r="ISV35" s="21"/>
      <c r="ISW35" s="18"/>
      <c r="ISY35" s="44"/>
      <c r="ISZ35" s="18"/>
      <c r="ITB35" s="20"/>
      <c r="ITC35" s="21"/>
      <c r="ITD35" s="20"/>
      <c r="ITE35" s="21"/>
      <c r="ITF35" s="18"/>
      <c r="ITH35" s="44"/>
      <c r="ITI35" s="18"/>
      <c r="ITK35" s="20"/>
      <c r="ITL35" s="21"/>
      <c r="ITM35" s="20"/>
      <c r="ITN35" s="21"/>
      <c r="ITO35" s="18"/>
      <c r="ITQ35" s="44"/>
      <c r="ITR35" s="18"/>
      <c r="ITT35" s="20"/>
      <c r="ITU35" s="21"/>
      <c r="ITV35" s="20"/>
      <c r="ITW35" s="21"/>
      <c r="ITX35" s="18"/>
      <c r="ITZ35" s="44"/>
      <c r="IUA35" s="18"/>
      <c r="IUC35" s="20"/>
      <c r="IUD35" s="21"/>
      <c r="IUE35" s="20"/>
      <c r="IUF35" s="21"/>
      <c r="IUG35" s="18"/>
      <c r="IUI35" s="44"/>
      <c r="IUJ35" s="18"/>
      <c r="IUL35" s="20"/>
      <c r="IUM35" s="21"/>
      <c r="IUN35" s="20"/>
      <c r="IUO35" s="21"/>
      <c r="IUP35" s="18"/>
      <c r="IUR35" s="44"/>
      <c r="IUS35" s="18"/>
      <c r="IUU35" s="20"/>
      <c r="IUV35" s="21"/>
      <c r="IUW35" s="20"/>
      <c r="IUX35" s="21"/>
      <c r="IUY35" s="18"/>
      <c r="IVA35" s="44"/>
      <c r="IVB35" s="18"/>
      <c r="IVD35" s="20"/>
      <c r="IVE35" s="21"/>
      <c r="IVF35" s="20"/>
      <c r="IVG35" s="21"/>
      <c r="IVH35" s="18"/>
      <c r="IVJ35" s="44"/>
      <c r="IVK35" s="18"/>
      <c r="IVM35" s="20"/>
      <c r="IVN35" s="21"/>
      <c r="IVO35" s="20"/>
      <c r="IVP35" s="21"/>
      <c r="IVQ35" s="18"/>
      <c r="IVS35" s="44"/>
      <c r="IVT35" s="18"/>
      <c r="IVV35" s="20"/>
      <c r="IVW35" s="21"/>
      <c r="IVX35" s="20"/>
      <c r="IVY35" s="21"/>
      <c r="IVZ35" s="18"/>
      <c r="IWB35" s="44"/>
      <c r="IWC35" s="18"/>
      <c r="IWE35" s="20"/>
      <c r="IWF35" s="21"/>
      <c r="IWG35" s="20"/>
      <c r="IWH35" s="21"/>
      <c r="IWI35" s="18"/>
      <c r="IWK35" s="44"/>
      <c r="IWL35" s="18"/>
      <c r="IWN35" s="20"/>
      <c r="IWO35" s="21"/>
      <c r="IWP35" s="20"/>
      <c r="IWQ35" s="21"/>
      <c r="IWR35" s="18"/>
      <c r="IWT35" s="44"/>
      <c r="IWU35" s="18"/>
      <c r="IWW35" s="20"/>
      <c r="IWX35" s="21"/>
      <c r="IWY35" s="20"/>
      <c r="IWZ35" s="21"/>
      <c r="IXA35" s="18"/>
      <c r="IXC35" s="44"/>
      <c r="IXD35" s="18"/>
      <c r="IXF35" s="20"/>
      <c r="IXG35" s="21"/>
      <c r="IXH35" s="20"/>
      <c r="IXI35" s="21"/>
      <c r="IXJ35" s="18"/>
      <c r="IXL35" s="44"/>
      <c r="IXM35" s="18"/>
      <c r="IXO35" s="20"/>
      <c r="IXP35" s="21"/>
      <c r="IXQ35" s="20"/>
      <c r="IXR35" s="21"/>
      <c r="IXS35" s="18"/>
      <c r="IXU35" s="44"/>
      <c r="IXV35" s="18"/>
      <c r="IXX35" s="20"/>
      <c r="IXY35" s="21"/>
      <c r="IXZ35" s="20"/>
      <c r="IYA35" s="21"/>
      <c r="IYB35" s="18"/>
      <c r="IYD35" s="44"/>
      <c r="IYE35" s="18"/>
      <c r="IYG35" s="20"/>
      <c r="IYH35" s="21"/>
      <c r="IYI35" s="20"/>
      <c r="IYJ35" s="21"/>
      <c r="IYK35" s="18"/>
      <c r="IYM35" s="44"/>
      <c r="IYN35" s="18"/>
      <c r="IYP35" s="20"/>
      <c r="IYQ35" s="21"/>
      <c r="IYR35" s="20"/>
      <c r="IYS35" s="21"/>
      <c r="IYT35" s="18"/>
      <c r="IYV35" s="44"/>
      <c r="IYW35" s="18"/>
      <c r="IYY35" s="20"/>
      <c r="IYZ35" s="21"/>
      <c r="IZA35" s="20"/>
      <c r="IZB35" s="21"/>
      <c r="IZC35" s="18"/>
      <c r="IZE35" s="44"/>
      <c r="IZF35" s="18"/>
      <c r="IZH35" s="20"/>
      <c r="IZI35" s="21"/>
      <c r="IZJ35" s="20"/>
      <c r="IZK35" s="21"/>
      <c r="IZL35" s="18"/>
      <c r="IZN35" s="44"/>
      <c r="IZO35" s="18"/>
      <c r="IZQ35" s="20"/>
      <c r="IZR35" s="21"/>
      <c r="IZS35" s="20"/>
      <c r="IZT35" s="21"/>
      <c r="IZU35" s="18"/>
      <c r="IZW35" s="44"/>
      <c r="IZX35" s="18"/>
      <c r="IZZ35" s="20"/>
      <c r="JAA35" s="21"/>
      <c r="JAB35" s="20"/>
      <c r="JAC35" s="21"/>
      <c r="JAD35" s="18"/>
      <c r="JAF35" s="44"/>
      <c r="JAG35" s="18"/>
      <c r="JAI35" s="20"/>
      <c r="JAJ35" s="21"/>
      <c r="JAK35" s="20"/>
      <c r="JAL35" s="21"/>
      <c r="JAM35" s="18"/>
      <c r="JAO35" s="44"/>
      <c r="JAP35" s="18"/>
      <c r="JAR35" s="20"/>
      <c r="JAS35" s="21"/>
      <c r="JAT35" s="20"/>
      <c r="JAU35" s="21"/>
      <c r="JAV35" s="18"/>
      <c r="JAX35" s="44"/>
      <c r="JAY35" s="18"/>
      <c r="JBA35" s="20"/>
      <c r="JBB35" s="21"/>
      <c r="JBC35" s="20"/>
      <c r="JBD35" s="21"/>
      <c r="JBE35" s="18"/>
      <c r="JBG35" s="44"/>
      <c r="JBH35" s="18"/>
      <c r="JBJ35" s="20"/>
      <c r="JBK35" s="21"/>
      <c r="JBL35" s="20"/>
      <c r="JBM35" s="21"/>
      <c r="JBN35" s="18"/>
      <c r="JBP35" s="44"/>
      <c r="JBQ35" s="18"/>
      <c r="JBS35" s="20"/>
      <c r="JBT35" s="21"/>
      <c r="JBU35" s="20"/>
      <c r="JBV35" s="21"/>
      <c r="JBW35" s="18"/>
      <c r="JBY35" s="44"/>
      <c r="JBZ35" s="18"/>
      <c r="JCB35" s="20"/>
      <c r="JCC35" s="21"/>
      <c r="JCD35" s="20"/>
      <c r="JCE35" s="21"/>
      <c r="JCF35" s="18"/>
      <c r="JCH35" s="44"/>
      <c r="JCI35" s="18"/>
      <c r="JCK35" s="20"/>
      <c r="JCL35" s="21"/>
      <c r="JCM35" s="20"/>
      <c r="JCN35" s="21"/>
      <c r="JCO35" s="18"/>
      <c r="JCQ35" s="44"/>
      <c r="JCR35" s="18"/>
      <c r="JCT35" s="20"/>
      <c r="JCU35" s="21"/>
      <c r="JCV35" s="20"/>
      <c r="JCW35" s="21"/>
      <c r="JCX35" s="18"/>
      <c r="JCZ35" s="44"/>
      <c r="JDA35" s="18"/>
      <c r="JDC35" s="20"/>
      <c r="JDD35" s="21"/>
      <c r="JDE35" s="20"/>
      <c r="JDF35" s="21"/>
      <c r="JDG35" s="18"/>
      <c r="JDI35" s="44"/>
      <c r="JDJ35" s="18"/>
      <c r="JDL35" s="20"/>
      <c r="JDM35" s="21"/>
      <c r="JDN35" s="20"/>
      <c r="JDO35" s="21"/>
      <c r="JDP35" s="18"/>
      <c r="JDR35" s="44"/>
      <c r="JDS35" s="18"/>
      <c r="JDU35" s="20"/>
      <c r="JDV35" s="21"/>
      <c r="JDW35" s="20"/>
      <c r="JDX35" s="21"/>
      <c r="JDY35" s="18"/>
      <c r="JEA35" s="44"/>
      <c r="JEB35" s="18"/>
      <c r="JED35" s="20"/>
      <c r="JEE35" s="21"/>
      <c r="JEF35" s="20"/>
      <c r="JEG35" s="21"/>
      <c r="JEH35" s="18"/>
      <c r="JEJ35" s="44"/>
      <c r="JEK35" s="18"/>
      <c r="JEM35" s="20"/>
      <c r="JEN35" s="21"/>
      <c r="JEO35" s="20"/>
      <c r="JEP35" s="21"/>
      <c r="JEQ35" s="18"/>
      <c r="JES35" s="44"/>
      <c r="JET35" s="18"/>
      <c r="JEV35" s="20"/>
      <c r="JEW35" s="21"/>
      <c r="JEX35" s="20"/>
      <c r="JEY35" s="21"/>
      <c r="JEZ35" s="18"/>
      <c r="JFB35" s="44"/>
      <c r="JFC35" s="18"/>
      <c r="JFE35" s="20"/>
      <c r="JFF35" s="21"/>
      <c r="JFG35" s="20"/>
      <c r="JFH35" s="21"/>
      <c r="JFI35" s="18"/>
      <c r="JFK35" s="44"/>
      <c r="JFL35" s="18"/>
      <c r="JFN35" s="20"/>
      <c r="JFO35" s="21"/>
      <c r="JFP35" s="20"/>
      <c r="JFQ35" s="21"/>
      <c r="JFR35" s="18"/>
      <c r="JFT35" s="44"/>
      <c r="JFU35" s="18"/>
      <c r="JFW35" s="20"/>
      <c r="JFX35" s="21"/>
      <c r="JFY35" s="20"/>
      <c r="JFZ35" s="21"/>
      <c r="JGA35" s="18"/>
      <c r="JGC35" s="44"/>
      <c r="JGD35" s="18"/>
      <c r="JGF35" s="20"/>
      <c r="JGG35" s="21"/>
      <c r="JGH35" s="20"/>
      <c r="JGI35" s="21"/>
      <c r="JGJ35" s="18"/>
      <c r="JGL35" s="44"/>
      <c r="JGM35" s="18"/>
      <c r="JGO35" s="20"/>
      <c r="JGP35" s="21"/>
      <c r="JGQ35" s="20"/>
      <c r="JGR35" s="21"/>
      <c r="JGS35" s="18"/>
      <c r="JGU35" s="44"/>
      <c r="JGV35" s="18"/>
      <c r="JGX35" s="20"/>
      <c r="JGY35" s="21"/>
      <c r="JGZ35" s="20"/>
      <c r="JHA35" s="21"/>
      <c r="JHB35" s="18"/>
      <c r="JHD35" s="44"/>
      <c r="JHE35" s="18"/>
      <c r="JHG35" s="20"/>
      <c r="JHH35" s="21"/>
      <c r="JHI35" s="20"/>
      <c r="JHJ35" s="21"/>
      <c r="JHK35" s="18"/>
      <c r="JHM35" s="44"/>
      <c r="JHN35" s="18"/>
      <c r="JHP35" s="20"/>
      <c r="JHQ35" s="21"/>
      <c r="JHR35" s="20"/>
      <c r="JHS35" s="21"/>
      <c r="JHT35" s="18"/>
      <c r="JHV35" s="44"/>
      <c r="JHW35" s="18"/>
      <c r="JHY35" s="20"/>
      <c r="JHZ35" s="21"/>
      <c r="JIA35" s="20"/>
      <c r="JIB35" s="21"/>
      <c r="JIC35" s="18"/>
      <c r="JIE35" s="44"/>
      <c r="JIF35" s="18"/>
      <c r="JIH35" s="20"/>
      <c r="JII35" s="21"/>
      <c r="JIJ35" s="20"/>
      <c r="JIK35" s="21"/>
      <c r="JIL35" s="18"/>
      <c r="JIN35" s="44"/>
      <c r="JIO35" s="18"/>
      <c r="JIQ35" s="20"/>
      <c r="JIR35" s="21"/>
      <c r="JIS35" s="20"/>
      <c r="JIT35" s="21"/>
      <c r="JIU35" s="18"/>
      <c r="JIW35" s="44"/>
      <c r="JIX35" s="18"/>
      <c r="JIZ35" s="20"/>
      <c r="JJA35" s="21"/>
      <c r="JJB35" s="20"/>
      <c r="JJC35" s="21"/>
      <c r="JJD35" s="18"/>
      <c r="JJF35" s="44"/>
      <c r="JJG35" s="18"/>
      <c r="JJI35" s="20"/>
      <c r="JJJ35" s="21"/>
      <c r="JJK35" s="20"/>
      <c r="JJL35" s="21"/>
      <c r="JJM35" s="18"/>
      <c r="JJO35" s="44"/>
      <c r="JJP35" s="18"/>
      <c r="JJR35" s="20"/>
      <c r="JJS35" s="21"/>
      <c r="JJT35" s="20"/>
      <c r="JJU35" s="21"/>
      <c r="JJV35" s="18"/>
      <c r="JJX35" s="44"/>
      <c r="JJY35" s="18"/>
      <c r="JKA35" s="20"/>
      <c r="JKB35" s="21"/>
      <c r="JKC35" s="20"/>
      <c r="JKD35" s="21"/>
      <c r="JKE35" s="18"/>
      <c r="JKG35" s="44"/>
      <c r="JKH35" s="18"/>
      <c r="JKJ35" s="20"/>
      <c r="JKK35" s="21"/>
      <c r="JKL35" s="20"/>
      <c r="JKM35" s="21"/>
      <c r="JKN35" s="18"/>
      <c r="JKP35" s="44"/>
      <c r="JKQ35" s="18"/>
      <c r="JKS35" s="20"/>
      <c r="JKT35" s="21"/>
      <c r="JKU35" s="20"/>
      <c r="JKV35" s="21"/>
      <c r="JKW35" s="18"/>
      <c r="JKY35" s="44"/>
      <c r="JKZ35" s="18"/>
      <c r="JLB35" s="20"/>
      <c r="JLC35" s="21"/>
      <c r="JLD35" s="20"/>
      <c r="JLE35" s="21"/>
      <c r="JLF35" s="18"/>
      <c r="JLH35" s="44"/>
      <c r="JLI35" s="18"/>
      <c r="JLK35" s="20"/>
      <c r="JLL35" s="21"/>
      <c r="JLM35" s="20"/>
      <c r="JLN35" s="21"/>
      <c r="JLO35" s="18"/>
      <c r="JLQ35" s="44"/>
      <c r="JLR35" s="18"/>
      <c r="JLT35" s="20"/>
      <c r="JLU35" s="21"/>
      <c r="JLV35" s="20"/>
      <c r="JLW35" s="21"/>
      <c r="JLX35" s="18"/>
      <c r="JLZ35" s="44"/>
      <c r="JMA35" s="18"/>
      <c r="JMC35" s="20"/>
      <c r="JMD35" s="21"/>
      <c r="JME35" s="20"/>
      <c r="JMF35" s="21"/>
      <c r="JMG35" s="18"/>
      <c r="JMI35" s="44"/>
      <c r="JMJ35" s="18"/>
      <c r="JML35" s="20"/>
      <c r="JMM35" s="21"/>
      <c r="JMN35" s="20"/>
      <c r="JMO35" s="21"/>
      <c r="JMP35" s="18"/>
      <c r="JMR35" s="44"/>
      <c r="JMS35" s="18"/>
      <c r="JMU35" s="20"/>
      <c r="JMV35" s="21"/>
      <c r="JMW35" s="20"/>
      <c r="JMX35" s="21"/>
      <c r="JMY35" s="18"/>
      <c r="JNA35" s="44"/>
      <c r="JNB35" s="18"/>
      <c r="JND35" s="20"/>
      <c r="JNE35" s="21"/>
      <c r="JNF35" s="20"/>
      <c r="JNG35" s="21"/>
      <c r="JNH35" s="18"/>
      <c r="JNJ35" s="44"/>
      <c r="JNK35" s="18"/>
      <c r="JNM35" s="20"/>
      <c r="JNN35" s="21"/>
      <c r="JNO35" s="20"/>
      <c r="JNP35" s="21"/>
      <c r="JNQ35" s="18"/>
      <c r="JNS35" s="44"/>
      <c r="JNT35" s="18"/>
      <c r="JNV35" s="20"/>
      <c r="JNW35" s="21"/>
      <c r="JNX35" s="20"/>
      <c r="JNY35" s="21"/>
      <c r="JNZ35" s="18"/>
      <c r="JOB35" s="44"/>
      <c r="JOC35" s="18"/>
      <c r="JOE35" s="20"/>
      <c r="JOF35" s="21"/>
      <c r="JOG35" s="20"/>
      <c r="JOH35" s="21"/>
      <c r="JOI35" s="18"/>
      <c r="JOK35" s="44"/>
      <c r="JOL35" s="18"/>
      <c r="JON35" s="20"/>
      <c r="JOO35" s="21"/>
      <c r="JOP35" s="20"/>
      <c r="JOQ35" s="21"/>
      <c r="JOR35" s="18"/>
      <c r="JOT35" s="44"/>
      <c r="JOU35" s="18"/>
      <c r="JOW35" s="20"/>
      <c r="JOX35" s="21"/>
      <c r="JOY35" s="20"/>
      <c r="JOZ35" s="21"/>
      <c r="JPA35" s="18"/>
      <c r="JPC35" s="44"/>
      <c r="JPD35" s="18"/>
      <c r="JPF35" s="20"/>
      <c r="JPG35" s="21"/>
      <c r="JPH35" s="20"/>
      <c r="JPI35" s="21"/>
      <c r="JPJ35" s="18"/>
      <c r="JPL35" s="44"/>
      <c r="JPM35" s="18"/>
      <c r="JPO35" s="20"/>
      <c r="JPP35" s="21"/>
      <c r="JPQ35" s="20"/>
      <c r="JPR35" s="21"/>
      <c r="JPS35" s="18"/>
      <c r="JPU35" s="44"/>
      <c r="JPV35" s="18"/>
      <c r="JPX35" s="20"/>
      <c r="JPY35" s="21"/>
      <c r="JPZ35" s="20"/>
      <c r="JQA35" s="21"/>
      <c r="JQB35" s="18"/>
      <c r="JQD35" s="44"/>
      <c r="JQE35" s="18"/>
      <c r="JQG35" s="20"/>
      <c r="JQH35" s="21"/>
      <c r="JQI35" s="20"/>
      <c r="JQJ35" s="21"/>
      <c r="JQK35" s="18"/>
      <c r="JQM35" s="44"/>
      <c r="JQN35" s="18"/>
      <c r="JQP35" s="20"/>
      <c r="JQQ35" s="21"/>
      <c r="JQR35" s="20"/>
      <c r="JQS35" s="21"/>
      <c r="JQT35" s="18"/>
      <c r="JQV35" s="44"/>
      <c r="JQW35" s="18"/>
      <c r="JQY35" s="20"/>
      <c r="JQZ35" s="21"/>
      <c r="JRA35" s="20"/>
      <c r="JRB35" s="21"/>
      <c r="JRC35" s="18"/>
      <c r="JRE35" s="44"/>
      <c r="JRF35" s="18"/>
      <c r="JRH35" s="20"/>
      <c r="JRI35" s="21"/>
      <c r="JRJ35" s="20"/>
      <c r="JRK35" s="21"/>
      <c r="JRL35" s="18"/>
      <c r="JRN35" s="44"/>
      <c r="JRO35" s="18"/>
      <c r="JRQ35" s="20"/>
      <c r="JRR35" s="21"/>
      <c r="JRS35" s="20"/>
      <c r="JRT35" s="21"/>
      <c r="JRU35" s="18"/>
      <c r="JRW35" s="44"/>
      <c r="JRX35" s="18"/>
      <c r="JRZ35" s="20"/>
      <c r="JSA35" s="21"/>
      <c r="JSB35" s="20"/>
      <c r="JSC35" s="21"/>
      <c r="JSD35" s="18"/>
      <c r="JSF35" s="44"/>
      <c r="JSG35" s="18"/>
      <c r="JSI35" s="20"/>
      <c r="JSJ35" s="21"/>
      <c r="JSK35" s="20"/>
      <c r="JSL35" s="21"/>
      <c r="JSM35" s="18"/>
      <c r="JSO35" s="44"/>
      <c r="JSP35" s="18"/>
      <c r="JSR35" s="20"/>
      <c r="JSS35" s="21"/>
      <c r="JST35" s="20"/>
      <c r="JSU35" s="21"/>
      <c r="JSV35" s="18"/>
      <c r="JSX35" s="44"/>
      <c r="JSY35" s="18"/>
      <c r="JTA35" s="20"/>
      <c r="JTB35" s="21"/>
      <c r="JTC35" s="20"/>
      <c r="JTD35" s="21"/>
      <c r="JTE35" s="18"/>
      <c r="JTG35" s="44"/>
      <c r="JTH35" s="18"/>
      <c r="JTJ35" s="20"/>
      <c r="JTK35" s="21"/>
      <c r="JTL35" s="20"/>
      <c r="JTM35" s="21"/>
      <c r="JTN35" s="18"/>
      <c r="JTP35" s="44"/>
      <c r="JTQ35" s="18"/>
      <c r="JTS35" s="20"/>
      <c r="JTT35" s="21"/>
      <c r="JTU35" s="20"/>
      <c r="JTV35" s="21"/>
      <c r="JTW35" s="18"/>
      <c r="JTY35" s="44"/>
      <c r="JTZ35" s="18"/>
      <c r="JUB35" s="20"/>
      <c r="JUC35" s="21"/>
      <c r="JUD35" s="20"/>
      <c r="JUE35" s="21"/>
      <c r="JUF35" s="18"/>
      <c r="JUH35" s="44"/>
      <c r="JUI35" s="18"/>
      <c r="JUK35" s="20"/>
      <c r="JUL35" s="21"/>
      <c r="JUM35" s="20"/>
      <c r="JUN35" s="21"/>
      <c r="JUO35" s="18"/>
      <c r="JUQ35" s="44"/>
      <c r="JUR35" s="18"/>
      <c r="JUT35" s="20"/>
      <c r="JUU35" s="21"/>
      <c r="JUV35" s="20"/>
      <c r="JUW35" s="21"/>
      <c r="JUX35" s="18"/>
      <c r="JUZ35" s="44"/>
      <c r="JVA35" s="18"/>
      <c r="JVC35" s="20"/>
      <c r="JVD35" s="21"/>
      <c r="JVE35" s="20"/>
      <c r="JVF35" s="21"/>
      <c r="JVG35" s="18"/>
      <c r="JVI35" s="44"/>
      <c r="JVJ35" s="18"/>
      <c r="JVL35" s="20"/>
      <c r="JVM35" s="21"/>
      <c r="JVN35" s="20"/>
      <c r="JVO35" s="21"/>
      <c r="JVP35" s="18"/>
      <c r="JVR35" s="44"/>
      <c r="JVS35" s="18"/>
      <c r="JVU35" s="20"/>
      <c r="JVV35" s="21"/>
      <c r="JVW35" s="20"/>
      <c r="JVX35" s="21"/>
      <c r="JVY35" s="18"/>
      <c r="JWA35" s="44"/>
      <c r="JWB35" s="18"/>
      <c r="JWD35" s="20"/>
      <c r="JWE35" s="21"/>
      <c r="JWF35" s="20"/>
      <c r="JWG35" s="21"/>
      <c r="JWH35" s="18"/>
      <c r="JWJ35" s="44"/>
      <c r="JWK35" s="18"/>
      <c r="JWM35" s="20"/>
      <c r="JWN35" s="21"/>
      <c r="JWO35" s="20"/>
      <c r="JWP35" s="21"/>
      <c r="JWQ35" s="18"/>
      <c r="JWS35" s="44"/>
      <c r="JWT35" s="18"/>
      <c r="JWV35" s="20"/>
      <c r="JWW35" s="21"/>
      <c r="JWX35" s="20"/>
      <c r="JWY35" s="21"/>
      <c r="JWZ35" s="18"/>
      <c r="JXB35" s="44"/>
      <c r="JXC35" s="18"/>
      <c r="JXE35" s="20"/>
      <c r="JXF35" s="21"/>
      <c r="JXG35" s="20"/>
      <c r="JXH35" s="21"/>
      <c r="JXI35" s="18"/>
      <c r="JXK35" s="44"/>
      <c r="JXL35" s="18"/>
      <c r="JXN35" s="20"/>
      <c r="JXO35" s="21"/>
      <c r="JXP35" s="20"/>
      <c r="JXQ35" s="21"/>
      <c r="JXR35" s="18"/>
      <c r="JXT35" s="44"/>
      <c r="JXU35" s="18"/>
      <c r="JXW35" s="20"/>
      <c r="JXX35" s="21"/>
      <c r="JXY35" s="20"/>
      <c r="JXZ35" s="21"/>
      <c r="JYA35" s="18"/>
      <c r="JYC35" s="44"/>
      <c r="JYD35" s="18"/>
      <c r="JYF35" s="20"/>
      <c r="JYG35" s="21"/>
      <c r="JYH35" s="20"/>
      <c r="JYI35" s="21"/>
      <c r="JYJ35" s="18"/>
      <c r="JYL35" s="44"/>
      <c r="JYM35" s="18"/>
      <c r="JYO35" s="20"/>
      <c r="JYP35" s="21"/>
      <c r="JYQ35" s="20"/>
      <c r="JYR35" s="21"/>
      <c r="JYS35" s="18"/>
      <c r="JYU35" s="44"/>
      <c r="JYV35" s="18"/>
      <c r="JYX35" s="20"/>
      <c r="JYY35" s="21"/>
      <c r="JYZ35" s="20"/>
      <c r="JZA35" s="21"/>
      <c r="JZB35" s="18"/>
      <c r="JZD35" s="44"/>
      <c r="JZE35" s="18"/>
      <c r="JZG35" s="20"/>
      <c r="JZH35" s="21"/>
      <c r="JZI35" s="20"/>
      <c r="JZJ35" s="21"/>
      <c r="JZK35" s="18"/>
      <c r="JZM35" s="44"/>
      <c r="JZN35" s="18"/>
      <c r="JZP35" s="20"/>
      <c r="JZQ35" s="21"/>
      <c r="JZR35" s="20"/>
      <c r="JZS35" s="21"/>
      <c r="JZT35" s="18"/>
      <c r="JZV35" s="44"/>
      <c r="JZW35" s="18"/>
      <c r="JZY35" s="20"/>
      <c r="JZZ35" s="21"/>
      <c r="KAA35" s="20"/>
      <c r="KAB35" s="21"/>
      <c r="KAC35" s="18"/>
      <c r="KAE35" s="44"/>
      <c r="KAF35" s="18"/>
      <c r="KAH35" s="20"/>
      <c r="KAI35" s="21"/>
      <c r="KAJ35" s="20"/>
      <c r="KAK35" s="21"/>
      <c r="KAL35" s="18"/>
      <c r="KAN35" s="44"/>
      <c r="KAO35" s="18"/>
      <c r="KAQ35" s="20"/>
      <c r="KAR35" s="21"/>
      <c r="KAS35" s="20"/>
      <c r="KAT35" s="21"/>
      <c r="KAU35" s="18"/>
      <c r="KAW35" s="44"/>
      <c r="KAX35" s="18"/>
      <c r="KAZ35" s="20"/>
      <c r="KBA35" s="21"/>
      <c r="KBB35" s="20"/>
      <c r="KBC35" s="21"/>
      <c r="KBD35" s="18"/>
      <c r="KBF35" s="44"/>
      <c r="KBG35" s="18"/>
      <c r="KBI35" s="20"/>
      <c r="KBJ35" s="21"/>
      <c r="KBK35" s="20"/>
      <c r="KBL35" s="21"/>
      <c r="KBM35" s="18"/>
      <c r="KBO35" s="44"/>
      <c r="KBP35" s="18"/>
      <c r="KBR35" s="20"/>
      <c r="KBS35" s="21"/>
      <c r="KBT35" s="20"/>
      <c r="KBU35" s="21"/>
      <c r="KBV35" s="18"/>
      <c r="KBX35" s="44"/>
      <c r="KBY35" s="18"/>
      <c r="KCA35" s="20"/>
      <c r="KCB35" s="21"/>
      <c r="KCC35" s="20"/>
      <c r="KCD35" s="21"/>
      <c r="KCE35" s="18"/>
      <c r="KCG35" s="44"/>
      <c r="KCH35" s="18"/>
      <c r="KCJ35" s="20"/>
      <c r="KCK35" s="21"/>
      <c r="KCL35" s="20"/>
      <c r="KCM35" s="21"/>
      <c r="KCN35" s="18"/>
      <c r="KCP35" s="44"/>
      <c r="KCQ35" s="18"/>
      <c r="KCS35" s="20"/>
      <c r="KCT35" s="21"/>
      <c r="KCU35" s="20"/>
      <c r="KCV35" s="21"/>
      <c r="KCW35" s="18"/>
      <c r="KCY35" s="44"/>
      <c r="KCZ35" s="18"/>
      <c r="KDB35" s="20"/>
      <c r="KDC35" s="21"/>
      <c r="KDD35" s="20"/>
      <c r="KDE35" s="21"/>
      <c r="KDF35" s="18"/>
      <c r="KDH35" s="44"/>
      <c r="KDI35" s="18"/>
      <c r="KDK35" s="20"/>
      <c r="KDL35" s="21"/>
      <c r="KDM35" s="20"/>
      <c r="KDN35" s="21"/>
      <c r="KDO35" s="18"/>
      <c r="KDQ35" s="44"/>
      <c r="KDR35" s="18"/>
      <c r="KDT35" s="20"/>
      <c r="KDU35" s="21"/>
      <c r="KDV35" s="20"/>
      <c r="KDW35" s="21"/>
      <c r="KDX35" s="18"/>
      <c r="KDZ35" s="44"/>
      <c r="KEA35" s="18"/>
      <c r="KEC35" s="20"/>
      <c r="KED35" s="21"/>
      <c r="KEE35" s="20"/>
      <c r="KEF35" s="21"/>
      <c r="KEG35" s="18"/>
      <c r="KEI35" s="44"/>
      <c r="KEJ35" s="18"/>
      <c r="KEL35" s="20"/>
      <c r="KEM35" s="21"/>
      <c r="KEN35" s="20"/>
      <c r="KEO35" s="21"/>
      <c r="KEP35" s="18"/>
      <c r="KER35" s="44"/>
      <c r="KES35" s="18"/>
      <c r="KEU35" s="20"/>
      <c r="KEV35" s="21"/>
      <c r="KEW35" s="20"/>
      <c r="KEX35" s="21"/>
      <c r="KEY35" s="18"/>
      <c r="KFA35" s="44"/>
      <c r="KFB35" s="18"/>
      <c r="KFD35" s="20"/>
      <c r="KFE35" s="21"/>
      <c r="KFF35" s="20"/>
      <c r="KFG35" s="21"/>
      <c r="KFH35" s="18"/>
      <c r="KFJ35" s="44"/>
      <c r="KFK35" s="18"/>
      <c r="KFM35" s="20"/>
      <c r="KFN35" s="21"/>
      <c r="KFO35" s="20"/>
      <c r="KFP35" s="21"/>
      <c r="KFQ35" s="18"/>
      <c r="KFS35" s="44"/>
      <c r="KFT35" s="18"/>
      <c r="KFV35" s="20"/>
      <c r="KFW35" s="21"/>
      <c r="KFX35" s="20"/>
      <c r="KFY35" s="21"/>
      <c r="KFZ35" s="18"/>
      <c r="KGB35" s="44"/>
      <c r="KGC35" s="18"/>
      <c r="KGE35" s="20"/>
      <c r="KGF35" s="21"/>
      <c r="KGG35" s="20"/>
      <c r="KGH35" s="21"/>
      <c r="KGI35" s="18"/>
      <c r="KGK35" s="44"/>
      <c r="KGL35" s="18"/>
      <c r="KGN35" s="20"/>
      <c r="KGO35" s="21"/>
      <c r="KGP35" s="20"/>
      <c r="KGQ35" s="21"/>
      <c r="KGR35" s="18"/>
      <c r="KGT35" s="44"/>
      <c r="KGU35" s="18"/>
      <c r="KGW35" s="20"/>
      <c r="KGX35" s="21"/>
      <c r="KGY35" s="20"/>
      <c r="KGZ35" s="21"/>
      <c r="KHA35" s="18"/>
      <c r="KHC35" s="44"/>
      <c r="KHD35" s="18"/>
      <c r="KHF35" s="20"/>
      <c r="KHG35" s="21"/>
      <c r="KHH35" s="20"/>
      <c r="KHI35" s="21"/>
      <c r="KHJ35" s="18"/>
      <c r="KHL35" s="44"/>
      <c r="KHM35" s="18"/>
      <c r="KHO35" s="20"/>
      <c r="KHP35" s="21"/>
      <c r="KHQ35" s="20"/>
      <c r="KHR35" s="21"/>
      <c r="KHS35" s="18"/>
      <c r="KHU35" s="44"/>
      <c r="KHV35" s="18"/>
      <c r="KHX35" s="20"/>
      <c r="KHY35" s="21"/>
      <c r="KHZ35" s="20"/>
      <c r="KIA35" s="21"/>
      <c r="KIB35" s="18"/>
      <c r="KID35" s="44"/>
      <c r="KIE35" s="18"/>
      <c r="KIG35" s="20"/>
      <c r="KIH35" s="21"/>
      <c r="KII35" s="20"/>
      <c r="KIJ35" s="21"/>
      <c r="KIK35" s="18"/>
      <c r="KIM35" s="44"/>
      <c r="KIN35" s="18"/>
      <c r="KIP35" s="20"/>
      <c r="KIQ35" s="21"/>
      <c r="KIR35" s="20"/>
      <c r="KIS35" s="21"/>
      <c r="KIT35" s="18"/>
      <c r="KIV35" s="44"/>
      <c r="KIW35" s="18"/>
      <c r="KIY35" s="20"/>
      <c r="KIZ35" s="21"/>
      <c r="KJA35" s="20"/>
      <c r="KJB35" s="21"/>
      <c r="KJC35" s="18"/>
      <c r="KJE35" s="44"/>
      <c r="KJF35" s="18"/>
      <c r="KJH35" s="20"/>
      <c r="KJI35" s="21"/>
      <c r="KJJ35" s="20"/>
      <c r="KJK35" s="21"/>
      <c r="KJL35" s="18"/>
      <c r="KJN35" s="44"/>
      <c r="KJO35" s="18"/>
      <c r="KJQ35" s="20"/>
      <c r="KJR35" s="21"/>
      <c r="KJS35" s="20"/>
      <c r="KJT35" s="21"/>
      <c r="KJU35" s="18"/>
      <c r="KJW35" s="44"/>
      <c r="KJX35" s="18"/>
      <c r="KJZ35" s="20"/>
      <c r="KKA35" s="21"/>
      <c r="KKB35" s="20"/>
      <c r="KKC35" s="21"/>
      <c r="KKD35" s="18"/>
      <c r="KKF35" s="44"/>
      <c r="KKG35" s="18"/>
      <c r="KKI35" s="20"/>
      <c r="KKJ35" s="21"/>
      <c r="KKK35" s="20"/>
      <c r="KKL35" s="21"/>
      <c r="KKM35" s="18"/>
      <c r="KKO35" s="44"/>
      <c r="KKP35" s="18"/>
      <c r="KKR35" s="20"/>
      <c r="KKS35" s="21"/>
      <c r="KKT35" s="20"/>
      <c r="KKU35" s="21"/>
      <c r="KKV35" s="18"/>
      <c r="KKX35" s="44"/>
      <c r="KKY35" s="18"/>
      <c r="KLA35" s="20"/>
      <c r="KLB35" s="21"/>
      <c r="KLC35" s="20"/>
      <c r="KLD35" s="21"/>
      <c r="KLE35" s="18"/>
      <c r="KLG35" s="44"/>
      <c r="KLH35" s="18"/>
      <c r="KLJ35" s="20"/>
      <c r="KLK35" s="21"/>
      <c r="KLL35" s="20"/>
      <c r="KLM35" s="21"/>
      <c r="KLN35" s="18"/>
      <c r="KLP35" s="44"/>
      <c r="KLQ35" s="18"/>
      <c r="KLS35" s="20"/>
      <c r="KLT35" s="21"/>
      <c r="KLU35" s="20"/>
      <c r="KLV35" s="21"/>
      <c r="KLW35" s="18"/>
      <c r="KLY35" s="44"/>
      <c r="KLZ35" s="18"/>
      <c r="KMB35" s="20"/>
      <c r="KMC35" s="21"/>
      <c r="KMD35" s="20"/>
      <c r="KME35" s="21"/>
      <c r="KMF35" s="18"/>
      <c r="KMH35" s="44"/>
      <c r="KMI35" s="18"/>
      <c r="KMK35" s="20"/>
      <c r="KML35" s="21"/>
      <c r="KMM35" s="20"/>
      <c r="KMN35" s="21"/>
      <c r="KMO35" s="18"/>
      <c r="KMQ35" s="44"/>
      <c r="KMR35" s="18"/>
      <c r="KMT35" s="20"/>
      <c r="KMU35" s="21"/>
      <c r="KMV35" s="20"/>
      <c r="KMW35" s="21"/>
      <c r="KMX35" s="18"/>
      <c r="KMZ35" s="44"/>
      <c r="KNA35" s="18"/>
      <c r="KNC35" s="20"/>
      <c r="KND35" s="21"/>
      <c r="KNE35" s="20"/>
      <c r="KNF35" s="21"/>
      <c r="KNG35" s="18"/>
      <c r="KNI35" s="44"/>
      <c r="KNJ35" s="18"/>
      <c r="KNL35" s="20"/>
      <c r="KNM35" s="21"/>
      <c r="KNN35" s="20"/>
      <c r="KNO35" s="21"/>
      <c r="KNP35" s="18"/>
      <c r="KNR35" s="44"/>
      <c r="KNS35" s="18"/>
      <c r="KNU35" s="20"/>
      <c r="KNV35" s="21"/>
      <c r="KNW35" s="20"/>
      <c r="KNX35" s="21"/>
      <c r="KNY35" s="18"/>
      <c r="KOA35" s="44"/>
      <c r="KOB35" s="18"/>
      <c r="KOD35" s="20"/>
      <c r="KOE35" s="21"/>
      <c r="KOF35" s="20"/>
      <c r="KOG35" s="21"/>
      <c r="KOH35" s="18"/>
      <c r="KOJ35" s="44"/>
      <c r="KOK35" s="18"/>
      <c r="KOM35" s="20"/>
      <c r="KON35" s="21"/>
      <c r="KOO35" s="20"/>
      <c r="KOP35" s="21"/>
      <c r="KOQ35" s="18"/>
      <c r="KOS35" s="44"/>
      <c r="KOT35" s="18"/>
      <c r="KOV35" s="20"/>
      <c r="KOW35" s="21"/>
      <c r="KOX35" s="20"/>
      <c r="KOY35" s="21"/>
      <c r="KOZ35" s="18"/>
      <c r="KPB35" s="44"/>
      <c r="KPC35" s="18"/>
      <c r="KPE35" s="20"/>
      <c r="KPF35" s="21"/>
      <c r="KPG35" s="20"/>
      <c r="KPH35" s="21"/>
      <c r="KPI35" s="18"/>
      <c r="KPK35" s="44"/>
      <c r="KPL35" s="18"/>
      <c r="KPN35" s="20"/>
      <c r="KPO35" s="21"/>
      <c r="KPP35" s="20"/>
      <c r="KPQ35" s="21"/>
      <c r="KPR35" s="18"/>
      <c r="KPT35" s="44"/>
      <c r="KPU35" s="18"/>
      <c r="KPW35" s="20"/>
      <c r="KPX35" s="21"/>
      <c r="KPY35" s="20"/>
      <c r="KPZ35" s="21"/>
      <c r="KQA35" s="18"/>
      <c r="KQC35" s="44"/>
      <c r="KQD35" s="18"/>
      <c r="KQF35" s="20"/>
      <c r="KQG35" s="21"/>
      <c r="KQH35" s="20"/>
      <c r="KQI35" s="21"/>
      <c r="KQJ35" s="18"/>
      <c r="KQL35" s="44"/>
      <c r="KQM35" s="18"/>
      <c r="KQO35" s="20"/>
      <c r="KQP35" s="21"/>
      <c r="KQQ35" s="20"/>
      <c r="KQR35" s="21"/>
      <c r="KQS35" s="18"/>
      <c r="KQU35" s="44"/>
      <c r="KQV35" s="18"/>
      <c r="KQX35" s="20"/>
      <c r="KQY35" s="21"/>
      <c r="KQZ35" s="20"/>
      <c r="KRA35" s="21"/>
      <c r="KRB35" s="18"/>
      <c r="KRD35" s="44"/>
      <c r="KRE35" s="18"/>
      <c r="KRG35" s="20"/>
      <c r="KRH35" s="21"/>
      <c r="KRI35" s="20"/>
      <c r="KRJ35" s="21"/>
      <c r="KRK35" s="18"/>
      <c r="KRM35" s="44"/>
      <c r="KRN35" s="18"/>
      <c r="KRP35" s="20"/>
      <c r="KRQ35" s="21"/>
      <c r="KRR35" s="20"/>
      <c r="KRS35" s="21"/>
      <c r="KRT35" s="18"/>
      <c r="KRV35" s="44"/>
      <c r="KRW35" s="18"/>
      <c r="KRY35" s="20"/>
      <c r="KRZ35" s="21"/>
      <c r="KSA35" s="20"/>
      <c r="KSB35" s="21"/>
      <c r="KSC35" s="18"/>
      <c r="KSE35" s="44"/>
      <c r="KSF35" s="18"/>
      <c r="KSH35" s="20"/>
      <c r="KSI35" s="21"/>
      <c r="KSJ35" s="20"/>
      <c r="KSK35" s="21"/>
      <c r="KSL35" s="18"/>
      <c r="KSN35" s="44"/>
      <c r="KSO35" s="18"/>
      <c r="KSQ35" s="20"/>
      <c r="KSR35" s="21"/>
      <c r="KSS35" s="20"/>
      <c r="KST35" s="21"/>
      <c r="KSU35" s="18"/>
      <c r="KSW35" s="44"/>
      <c r="KSX35" s="18"/>
      <c r="KSZ35" s="20"/>
      <c r="KTA35" s="21"/>
      <c r="KTB35" s="20"/>
      <c r="KTC35" s="21"/>
      <c r="KTD35" s="18"/>
      <c r="KTF35" s="44"/>
      <c r="KTG35" s="18"/>
      <c r="KTI35" s="20"/>
      <c r="KTJ35" s="21"/>
      <c r="KTK35" s="20"/>
      <c r="KTL35" s="21"/>
      <c r="KTM35" s="18"/>
      <c r="KTO35" s="44"/>
      <c r="KTP35" s="18"/>
      <c r="KTR35" s="20"/>
      <c r="KTS35" s="21"/>
      <c r="KTT35" s="20"/>
      <c r="KTU35" s="21"/>
      <c r="KTV35" s="18"/>
      <c r="KTX35" s="44"/>
      <c r="KTY35" s="18"/>
      <c r="KUA35" s="20"/>
      <c r="KUB35" s="21"/>
      <c r="KUC35" s="20"/>
      <c r="KUD35" s="21"/>
      <c r="KUE35" s="18"/>
      <c r="KUG35" s="44"/>
      <c r="KUH35" s="18"/>
      <c r="KUJ35" s="20"/>
      <c r="KUK35" s="21"/>
      <c r="KUL35" s="20"/>
      <c r="KUM35" s="21"/>
      <c r="KUN35" s="18"/>
      <c r="KUP35" s="44"/>
      <c r="KUQ35" s="18"/>
      <c r="KUS35" s="20"/>
      <c r="KUT35" s="21"/>
      <c r="KUU35" s="20"/>
      <c r="KUV35" s="21"/>
      <c r="KUW35" s="18"/>
      <c r="KUY35" s="44"/>
      <c r="KUZ35" s="18"/>
      <c r="KVB35" s="20"/>
      <c r="KVC35" s="21"/>
      <c r="KVD35" s="20"/>
      <c r="KVE35" s="21"/>
      <c r="KVF35" s="18"/>
      <c r="KVH35" s="44"/>
      <c r="KVI35" s="18"/>
      <c r="KVK35" s="20"/>
      <c r="KVL35" s="21"/>
      <c r="KVM35" s="20"/>
      <c r="KVN35" s="21"/>
      <c r="KVO35" s="18"/>
      <c r="KVQ35" s="44"/>
      <c r="KVR35" s="18"/>
      <c r="KVT35" s="20"/>
      <c r="KVU35" s="21"/>
      <c r="KVV35" s="20"/>
      <c r="KVW35" s="21"/>
      <c r="KVX35" s="18"/>
      <c r="KVZ35" s="44"/>
      <c r="KWA35" s="18"/>
      <c r="KWC35" s="20"/>
      <c r="KWD35" s="21"/>
      <c r="KWE35" s="20"/>
      <c r="KWF35" s="21"/>
      <c r="KWG35" s="18"/>
      <c r="KWI35" s="44"/>
      <c r="KWJ35" s="18"/>
      <c r="KWL35" s="20"/>
      <c r="KWM35" s="21"/>
      <c r="KWN35" s="20"/>
      <c r="KWO35" s="21"/>
      <c r="KWP35" s="18"/>
      <c r="KWR35" s="44"/>
      <c r="KWS35" s="18"/>
      <c r="KWU35" s="20"/>
      <c r="KWV35" s="21"/>
      <c r="KWW35" s="20"/>
      <c r="KWX35" s="21"/>
      <c r="KWY35" s="18"/>
      <c r="KXA35" s="44"/>
      <c r="KXB35" s="18"/>
      <c r="KXD35" s="20"/>
      <c r="KXE35" s="21"/>
      <c r="KXF35" s="20"/>
      <c r="KXG35" s="21"/>
      <c r="KXH35" s="18"/>
      <c r="KXJ35" s="44"/>
      <c r="KXK35" s="18"/>
      <c r="KXM35" s="20"/>
      <c r="KXN35" s="21"/>
      <c r="KXO35" s="20"/>
      <c r="KXP35" s="21"/>
      <c r="KXQ35" s="18"/>
      <c r="KXS35" s="44"/>
      <c r="KXT35" s="18"/>
      <c r="KXV35" s="20"/>
      <c r="KXW35" s="21"/>
      <c r="KXX35" s="20"/>
      <c r="KXY35" s="21"/>
      <c r="KXZ35" s="18"/>
      <c r="KYB35" s="44"/>
      <c r="KYC35" s="18"/>
      <c r="KYE35" s="20"/>
      <c r="KYF35" s="21"/>
      <c r="KYG35" s="20"/>
      <c r="KYH35" s="21"/>
      <c r="KYI35" s="18"/>
      <c r="KYK35" s="44"/>
      <c r="KYL35" s="18"/>
      <c r="KYN35" s="20"/>
      <c r="KYO35" s="21"/>
      <c r="KYP35" s="20"/>
      <c r="KYQ35" s="21"/>
      <c r="KYR35" s="18"/>
      <c r="KYT35" s="44"/>
      <c r="KYU35" s="18"/>
      <c r="KYW35" s="20"/>
      <c r="KYX35" s="21"/>
      <c r="KYY35" s="20"/>
      <c r="KYZ35" s="21"/>
      <c r="KZA35" s="18"/>
      <c r="KZC35" s="44"/>
      <c r="KZD35" s="18"/>
      <c r="KZF35" s="20"/>
      <c r="KZG35" s="21"/>
      <c r="KZH35" s="20"/>
      <c r="KZI35" s="21"/>
      <c r="KZJ35" s="18"/>
      <c r="KZL35" s="44"/>
      <c r="KZM35" s="18"/>
      <c r="KZO35" s="20"/>
      <c r="KZP35" s="21"/>
      <c r="KZQ35" s="20"/>
      <c r="KZR35" s="21"/>
      <c r="KZS35" s="18"/>
      <c r="KZU35" s="44"/>
      <c r="KZV35" s="18"/>
      <c r="KZX35" s="20"/>
      <c r="KZY35" s="21"/>
      <c r="KZZ35" s="20"/>
      <c r="LAA35" s="21"/>
      <c r="LAB35" s="18"/>
      <c r="LAD35" s="44"/>
      <c r="LAE35" s="18"/>
      <c r="LAG35" s="20"/>
      <c r="LAH35" s="21"/>
      <c r="LAI35" s="20"/>
      <c r="LAJ35" s="21"/>
      <c r="LAK35" s="18"/>
      <c r="LAM35" s="44"/>
      <c r="LAN35" s="18"/>
      <c r="LAP35" s="20"/>
      <c r="LAQ35" s="21"/>
      <c r="LAR35" s="20"/>
      <c r="LAS35" s="21"/>
      <c r="LAT35" s="18"/>
      <c r="LAV35" s="44"/>
      <c r="LAW35" s="18"/>
      <c r="LAY35" s="20"/>
      <c r="LAZ35" s="21"/>
      <c r="LBA35" s="20"/>
      <c r="LBB35" s="21"/>
      <c r="LBC35" s="18"/>
      <c r="LBE35" s="44"/>
      <c r="LBF35" s="18"/>
      <c r="LBH35" s="20"/>
      <c r="LBI35" s="21"/>
      <c r="LBJ35" s="20"/>
      <c r="LBK35" s="21"/>
      <c r="LBL35" s="18"/>
      <c r="LBN35" s="44"/>
      <c r="LBO35" s="18"/>
      <c r="LBQ35" s="20"/>
      <c r="LBR35" s="21"/>
      <c r="LBS35" s="20"/>
      <c r="LBT35" s="21"/>
      <c r="LBU35" s="18"/>
      <c r="LBW35" s="44"/>
      <c r="LBX35" s="18"/>
      <c r="LBZ35" s="20"/>
      <c r="LCA35" s="21"/>
      <c r="LCB35" s="20"/>
      <c r="LCC35" s="21"/>
      <c r="LCD35" s="18"/>
      <c r="LCF35" s="44"/>
      <c r="LCG35" s="18"/>
      <c r="LCI35" s="20"/>
      <c r="LCJ35" s="21"/>
      <c r="LCK35" s="20"/>
      <c r="LCL35" s="21"/>
      <c r="LCM35" s="18"/>
      <c r="LCO35" s="44"/>
      <c r="LCP35" s="18"/>
      <c r="LCR35" s="20"/>
      <c r="LCS35" s="21"/>
      <c r="LCT35" s="20"/>
      <c r="LCU35" s="21"/>
      <c r="LCV35" s="18"/>
      <c r="LCX35" s="44"/>
      <c r="LCY35" s="18"/>
      <c r="LDA35" s="20"/>
      <c r="LDB35" s="21"/>
      <c r="LDC35" s="20"/>
      <c r="LDD35" s="21"/>
      <c r="LDE35" s="18"/>
      <c r="LDG35" s="44"/>
      <c r="LDH35" s="18"/>
      <c r="LDJ35" s="20"/>
      <c r="LDK35" s="21"/>
      <c r="LDL35" s="20"/>
      <c r="LDM35" s="21"/>
      <c r="LDN35" s="18"/>
      <c r="LDP35" s="44"/>
      <c r="LDQ35" s="18"/>
      <c r="LDS35" s="20"/>
      <c r="LDT35" s="21"/>
      <c r="LDU35" s="20"/>
      <c r="LDV35" s="21"/>
      <c r="LDW35" s="18"/>
      <c r="LDY35" s="44"/>
      <c r="LDZ35" s="18"/>
      <c r="LEB35" s="20"/>
      <c r="LEC35" s="21"/>
      <c r="LED35" s="20"/>
      <c r="LEE35" s="21"/>
      <c r="LEF35" s="18"/>
      <c r="LEH35" s="44"/>
      <c r="LEI35" s="18"/>
      <c r="LEK35" s="20"/>
      <c r="LEL35" s="21"/>
      <c r="LEM35" s="20"/>
      <c r="LEN35" s="21"/>
      <c r="LEO35" s="18"/>
      <c r="LEQ35" s="44"/>
      <c r="LER35" s="18"/>
      <c r="LET35" s="20"/>
      <c r="LEU35" s="21"/>
      <c r="LEV35" s="20"/>
      <c r="LEW35" s="21"/>
      <c r="LEX35" s="18"/>
      <c r="LEZ35" s="44"/>
      <c r="LFA35" s="18"/>
      <c r="LFC35" s="20"/>
      <c r="LFD35" s="21"/>
      <c r="LFE35" s="20"/>
      <c r="LFF35" s="21"/>
      <c r="LFG35" s="18"/>
      <c r="LFI35" s="44"/>
      <c r="LFJ35" s="18"/>
      <c r="LFL35" s="20"/>
      <c r="LFM35" s="21"/>
      <c r="LFN35" s="20"/>
      <c r="LFO35" s="21"/>
      <c r="LFP35" s="18"/>
      <c r="LFR35" s="44"/>
      <c r="LFS35" s="18"/>
      <c r="LFU35" s="20"/>
      <c r="LFV35" s="21"/>
      <c r="LFW35" s="20"/>
      <c r="LFX35" s="21"/>
      <c r="LFY35" s="18"/>
      <c r="LGA35" s="44"/>
      <c r="LGB35" s="18"/>
      <c r="LGD35" s="20"/>
      <c r="LGE35" s="21"/>
      <c r="LGF35" s="20"/>
      <c r="LGG35" s="21"/>
      <c r="LGH35" s="18"/>
      <c r="LGJ35" s="44"/>
      <c r="LGK35" s="18"/>
      <c r="LGM35" s="20"/>
      <c r="LGN35" s="21"/>
      <c r="LGO35" s="20"/>
      <c r="LGP35" s="21"/>
      <c r="LGQ35" s="18"/>
      <c r="LGS35" s="44"/>
      <c r="LGT35" s="18"/>
      <c r="LGV35" s="20"/>
      <c r="LGW35" s="21"/>
      <c r="LGX35" s="20"/>
      <c r="LGY35" s="21"/>
      <c r="LGZ35" s="18"/>
      <c r="LHB35" s="44"/>
      <c r="LHC35" s="18"/>
      <c r="LHE35" s="20"/>
      <c r="LHF35" s="21"/>
      <c r="LHG35" s="20"/>
      <c r="LHH35" s="21"/>
      <c r="LHI35" s="18"/>
      <c r="LHK35" s="44"/>
      <c r="LHL35" s="18"/>
      <c r="LHN35" s="20"/>
      <c r="LHO35" s="21"/>
      <c r="LHP35" s="20"/>
      <c r="LHQ35" s="21"/>
      <c r="LHR35" s="18"/>
      <c r="LHT35" s="44"/>
      <c r="LHU35" s="18"/>
      <c r="LHW35" s="20"/>
      <c r="LHX35" s="21"/>
      <c r="LHY35" s="20"/>
      <c r="LHZ35" s="21"/>
      <c r="LIA35" s="18"/>
      <c r="LIC35" s="44"/>
      <c r="LID35" s="18"/>
      <c r="LIF35" s="20"/>
      <c r="LIG35" s="21"/>
      <c r="LIH35" s="20"/>
      <c r="LII35" s="21"/>
      <c r="LIJ35" s="18"/>
      <c r="LIL35" s="44"/>
      <c r="LIM35" s="18"/>
      <c r="LIO35" s="20"/>
      <c r="LIP35" s="21"/>
      <c r="LIQ35" s="20"/>
      <c r="LIR35" s="21"/>
      <c r="LIS35" s="18"/>
      <c r="LIU35" s="44"/>
      <c r="LIV35" s="18"/>
      <c r="LIX35" s="20"/>
      <c r="LIY35" s="21"/>
      <c r="LIZ35" s="20"/>
      <c r="LJA35" s="21"/>
      <c r="LJB35" s="18"/>
      <c r="LJD35" s="44"/>
      <c r="LJE35" s="18"/>
      <c r="LJG35" s="20"/>
      <c r="LJH35" s="21"/>
      <c r="LJI35" s="20"/>
      <c r="LJJ35" s="21"/>
      <c r="LJK35" s="18"/>
      <c r="LJM35" s="44"/>
      <c r="LJN35" s="18"/>
      <c r="LJP35" s="20"/>
      <c r="LJQ35" s="21"/>
      <c r="LJR35" s="20"/>
      <c r="LJS35" s="21"/>
      <c r="LJT35" s="18"/>
      <c r="LJV35" s="44"/>
      <c r="LJW35" s="18"/>
      <c r="LJY35" s="20"/>
      <c r="LJZ35" s="21"/>
      <c r="LKA35" s="20"/>
      <c r="LKB35" s="21"/>
      <c r="LKC35" s="18"/>
      <c r="LKE35" s="44"/>
      <c r="LKF35" s="18"/>
      <c r="LKH35" s="20"/>
      <c r="LKI35" s="21"/>
      <c r="LKJ35" s="20"/>
      <c r="LKK35" s="21"/>
      <c r="LKL35" s="18"/>
      <c r="LKN35" s="44"/>
      <c r="LKO35" s="18"/>
      <c r="LKQ35" s="20"/>
      <c r="LKR35" s="21"/>
      <c r="LKS35" s="20"/>
      <c r="LKT35" s="21"/>
      <c r="LKU35" s="18"/>
      <c r="LKW35" s="44"/>
      <c r="LKX35" s="18"/>
      <c r="LKZ35" s="20"/>
      <c r="LLA35" s="21"/>
      <c r="LLB35" s="20"/>
      <c r="LLC35" s="21"/>
      <c r="LLD35" s="18"/>
      <c r="LLF35" s="44"/>
      <c r="LLG35" s="18"/>
      <c r="LLI35" s="20"/>
      <c r="LLJ35" s="21"/>
      <c r="LLK35" s="20"/>
      <c r="LLL35" s="21"/>
      <c r="LLM35" s="18"/>
      <c r="LLO35" s="44"/>
      <c r="LLP35" s="18"/>
      <c r="LLR35" s="20"/>
      <c r="LLS35" s="21"/>
      <c r="LLT35" s="20"/>
      <c r="LLU35" s="21"/>
      <c r="LLV35" s="18"/>
      <c r="LLX35" s="44"/>
      <c r="LLY35" s="18"/>
      <c r="LMA35" s="20"/>
      <c r="LMB35" s="21"/>
      <c r="LMC35" s="20"/>
      <c r="LMD35" s="21"/>
      <c r="LME35" s="18"/>
      <c r="LMG35" s="44"/>
      <c r="LMH35" s="18"/>
      <c r="LMJ35" s="20"/>
      <c r="LMK35" s="21"/>
      <c r="LML35" s="20"/>
      <c r="LMM35" s="21"/>
      <c r="LMN35" s="18"/>
      <c r="LMP35" s="44"/>
      <c r="LMQ35" s="18"/>
      <c r="LMS35" s="20"/>
      <c r="LMT35" s="21"/>
      <c r="LMU35" s="20"/>
      <c r="LMV35" s="21"/>
      <c r="LMW35" s="18"/>
      <c r="LMY35" s="44"/>
      <c r="LMZ35" s="18"/>
      <c r="LNB35" s="20"/>
      <c r="LNC35" s="21"/>
      <c r="LND35" s="20"/>
      <c r="LNE35" s="21"/>
      <c r="LNF35" s="18"/>
      <c r="LNH35" s="44"/>
      <c r="LNI35" s="18"/>
      <c r="LNK35" s="20"/>
      <c r="LNL35" s="21"/>
      <c r="LNM35" s="20"/>
      <c r="LNN35" s="21"/>
      <c r="LNO35" s="18"/>
      <c r="LNQ35" s="44"/>
      <c r="LNR35" s="18"/>
      <c r="LNT35" s="20"/>
      <c r="LNU35" s="21"/>
      <c r="LNV35" s="20"/>
      <c r="LNW35" s="21"/>
      <c r="LNX35" s="18"/>
      <c r="LNZ35" s="44"/>
      <c r="LOA35" s="18"/>
      <c r="LOC35" s="20"/>
      <c r="LOD35" s="21"/>
      <c r="LOE35" s="20"/>
      <c r="LOF35" s="21"/>
      <c r="LOG35" s="18"/>
      <c r="LOI35" s="44"/>
      <c r="LOJ35" s="18"/>
      <c r="LOL35" s="20"/>
      <c r="LOM35" s="21"/>
      <c r="LON35" s="20"/>
      <c r="LOO35" s="21"/>
      <c r="LOP35" s="18"/>
      <c r="LOR35" s="44"/>
      <c r="LOS35" s="18"/>
      <c r="LOU35" s="20"/>
      <c r="LOV35" s="21"/>
      <c r="LOW35" s="20"/>
      <c r="LOX35" s="21"/>
      <c r="LOY35" s="18"/>
      <c r="LPA35" s="44"/>
      <c r="LPB35" s="18"/>
      <c r="LPD35" s="20"/>
      <c r="LPE35" s="21"/>
      <c r="LPF35" s="20"/>
      <c r="LPG35" s="21"/>
      <c r="LPH35" s="18"/>
      <c r="LPJ35" s="44"/>
      <c r="LPK35" s="18"/>
      <c r="LPM35" s="20"/>
      <c r="LPN35" s="21"/>
      <c r="LPO35" s="20"/>
      <c r="LPP35" s="21"/>
      <c r="LPQ35" s="18"/>
      <c r="LPS35" s="44"/>
      <c r="LPT35" s="18"/>
      <c r="LPV35" s="20"/>
      <c r="LPW35" s="21"/>
      <c r="LPX35" s="20"/>
      <c r="LPY35" s="21"/>
      <c r="LPZ35" s="18"/>
      <c r="LQB35" s="44"/>
      <c r="LQC35" s="18"/>
      <c r="LQE35" s="20"/>
      <c r="LQF35" s="21"/>
      <c r="LQG35" s="20"/>
      <c r="LQH35" s="21"/>
      <c r="LQI35" s="18"/>
      <c r="LQK35" s="44"/>
      <c r="LQL35" s="18"/>
      <c r="LQN35" s="20"/>
      <c r="LQO35" s="21"/>
      <c r="LQP35" s="20"/>
      <c r="LQQ35" s="21"/>
      <c r="LQR35" s="18"/>
      <c r="LQT35" s="44"/>
      <c r="LQU35" s="18"/>
      <c r="LQW35" s="20"/>
      <c r="LQX35" s="21"/>
      <c r="LQY35" s="20"/>
      <c r="LQZ35" s="21"/>
      <c r="LRA35" s="18"/>
      <c r="LRC35" s="44"/>
      <c r="LRD35" s="18"/>
      <c r="LRF35" s="20"/>
      <c r="LRG35" s="21"/>
      <c r="LRH35" s="20"/>
      <c r="LRI35" s="21"/>
      <c r="LRJ35" s="18"/>
      <c r="LRL35" s="44"/>
      <c r="LRM35" s="18"/>
      <c r="LRO35" s="20"/>
      <c r="LRP35" s="21"/>
      <c r="LRQ35" s="20"/>
      <c r="LRR35" s="21"/>
      <c r="LRS35" s="18"/>
      <c r="LRU35" s="44"/>
      <c r="LRV35" s="18"/>
      <c r="LRX35" s="20"/>
      <c r="LRY35" s="21"/>
      <c r="LRZ35" s="20"/>
      <c r="LSA35" s="21"/>
      <c r="LSB35" s="18"/>
      <c r="LSD35" s="44"/>
      <c r="LSE35" s="18"/>
      <c r="LSG35" s="20"/>
      <c r="LSH35" s="21"/>
      <c r="LSI35" s="20"/>
      <c r="LSJ35" s="21"/>
      <c r="LSK35" s="18"/>
      <c r="LSM35" s="44"/>
      <c r="LSN35" s="18"/>
      <c r="LSP35" s="20"/>
      <c r="LSQ35" s="21"/>
      <c r="LSR35" s="20"/>
      <c r="LSS35" s="21"/>
      <c r="LST35" s="18"/>
      <c r="LSV35" s="44"/>
      <c r="LSW35" s="18"/>
      <c r="LSY35" s="20"/>
      <c r="LSZ35" s="21"/>
      <c r="LTA35" s="20"/>
      <c r="LTB35" s="21"/>
      <c r="LTC35" s="18"/>
      <c r="LTE35" s="44"/>
      <c r="LTF35" s="18"/>
      <c r="LTH35" s="20"/>
      <c r="LTI35" s="21"/>
      <c r="LTJ35" s="20"/>
      <c r="LTK35" s="21"/>
      <c r="LTL35" s="18"/>
      <c r="LTN35" s="44"/>
      <c r="LTO35" s="18"/>
      <c r="LTQ35" s="20"/>
      <c r="LTR35" s="21"/>
      <c r="LTS35" s="20"/>
      <c r="LTT35" s="21"/>
      <c r="LTU35" s="18"/>
      <c r="LTW35" s="44"/>
      <c r="LTX35" s="18"/>
      <c r="LTZ35" s="20"/>
      <c r="LUA35" s="21"/>
      <c r="LUB35" s="20"/>
      <c r="LUC35" s="21"/>
      <c r="LUD35" s="18"/>
      <c r="LUF35" s="44"/>
      <c r="LUG35" s="18"/>
      <c r="LUI35" s="20"/>
      <c r="LUJ35" s="21"/>
      <c r="LUK35" s="20"/>
      <c r="LUL35" s="21"/>
      <c r="LUM35" s="18"/>
      <c r="LUO35" s="44"/>
      <c r="LUP35" s="18"/>
      <c r="LUR35" s="20"/>
      <c r="LUS35" s="21"/>
      <c r="LUT35" s="20"/>
      <c r="LUU35" s="21"/>
      <c r="LUV35" s="18"/>
      <c r="LUX35" s="44"/>
      <c r="LUY35" s="18"/>
      <c r="LVA35" s="20"/>
      <c r="LVB35" s="21"/>
      <c r="LVC35" s="20"/>
      <c r="LVD35" s="21"/>
      <c r="LVE35" s="18"/>
      <c r="LVG35" s="44"/>
      <c r="LVH35" s="18"/>
      <c r="LVJ35" s="20"/>
      <c r="LVK35" s="21"/>
      <c r="LVL35" s="20"/>
      <c r="LVM35" s="21"/>
      <c r="LVN35" s="18"/>
      <c r="LVP35" s="44"/>
      <c r="LVQ35" s="18"/>
      <c r="LVS35" s="20"/>
      <c r="LVT35" s="21"/>
      <c r="LVU35" s="20"/>
      <c r="LVV35" s="21"/>
      <c r="LVW35" s="18"/>
      <c r="LVY35" s="44"/>
      <c r="LVZ35" s="18"/>
      <c r="LWB35" s="20"/>
      <c r="LWC35" s="21"/>
      <c r="LWD35" s="20"/>
      <c r="LWE35" s="21"/>
      <c r="LWF35" s="18"/>
      <c r="LWH35" s="44"/>
      <c r="LWI35" s="18"/>
      <c r="LWK35" s="20"/>
      <c r="LWL35" s="21"/>
      <c r="LWM35" s="20"/>
      <c r="LWN35" s="21"/>
      <c r="LWO35" s="18"/>
      <c r="LWQ35" s="44"/>
      <c r="LWR35" s="18"/>
      <c r="LWT35" s="20"/>
      <c r="LWU35" s="21"/>
      <c r="LWV35" s="20"/>
      <c r="LWW35" s="21"/>
      <c r="LWX35" s="18"/>
      <c r="LWZ35" s="44"/>
      <c r="LXA35" s="18"/>
      <c r="LXC35" s="20"/>
      <c r="LXD35" s="21"/>
      <c r="LXE35" s="20"/>
      <c r="LXF35" s="21"/>
      <c r="LXG35" s="18"/>
      <c r="LXI35" s="44"/>
      <c r="LXJ35" s="18"/>
      <c r="LXL35" s="20"/>
      <c r="LXM35" s="21"/>
      <c r="LXN35" s="20"/>
      <c r="LXO35" s="21"/>
      <c r="LXP35" s="18"/>
      <c r="LXR35" s="44"/>
      <c r="LXS35" s="18"/>
      <c r="LXU35" s="20"/>
      <c r="LXV35" s="21"/>
      <c r="LXW35" s="20"/>
      <c r="LXX35" s="21"/>
      <c r="LXY35" s="18"/>
      <c r="LYA35" s="44"/>
      <c r="LYB35" s="18"/>
      <c r="LYD35" s="20"/>
      <c r="LYE35" s="21"/>
      <c r="LYF35" s="20"/>
      <c r="LYG35" s="21"/>
      <c r="LYH35" s="18"/>
      <c r="LYJ35" s="44"/>
      <c r="LYK35" s="18"/>
      <c r="LYM35" s="20"/>
      <c r="LYN35" s="21"/>
      <c r="LYO35" s="20"/>
      <c r="LYP35" s="21"/>
      <c r="LYQ35" s="18"/>
      <c r="LYS35" s="44"/>
      <c r="LYT35" s="18"/>
      <c r="LYV35" s="20"/>
      <c r="LYW35" s="21"/>
      <c r="LYX35" s="20"/>
      <c r="LYY35" s="21"/>
      <c r="LYZ35" s="18"/>
      <c r="LZB35" s="44"/>
      <c r="LZC35" s="18"/>
      <c r="LZE35" s="20"/>
      <c r="LZF35" s="21"/>
      <c r="LZG35" s="20"/>
      <c r="LZH35" s="21"/>
      <c r="LZI35" s="18"/>
      <c r="LZK35" s="44"/>
      <c r="LZL35" s="18"/>
      <c r="LZN35" s="20"/>
      <c r="LZO35" s="21"/>
      <c r="LZP35" s="20"/>
      <c r="LZQ35" s="21"/>
      <c r="LZR35" s="18"/>
      <c r="LZT35" s="44"/>
      <c r="LZU35" s="18"/>
      <c r="LZW35" s="20"/>
      <c r="LZX35" s="21"/>
      <c r="LZY35" s="20"/>
      <c r="LZZ35" s="21"/>
      <c r="MAA35" s="18"/>
      <c r="MAC35" s="44"/>
      <c r="MAD35" s="18"/>
      <c r="MAF35" s="20"/>
      <c r="MAG35" s="21"/>
      <c r="MAH35" s="20"/>
      <c r="MAI35" s="21"/>
      <c r="MAJ35" s="18"/>
      <c r="MAL35" s="44"/>
      <c r="MAM35" s="18"/>
      <c r="MAO35" s="20"/>
      <c r="MAP35" s="21"/>
      <c r="MAQ35" s="20"/>
      <c r="MAR35" s="21"/>
      <c r="MAS35" s="18"/>
      <c r="MAU35" s="44"/>
      <c r="MAV35" s="18"/>
      <c r="MAX35" s="20"/>
      <c r="MAY35" s="21"/>
      <c r="MAZ35" s="20"/>
      <c r="MBA35" s="21"/>
      <c r="MBB35" s="18"/>
      <c r="MBD35" s="44"/>
      <c r="MBE35" s="18"/>
      <c r="MBG35" s="20"/>
      <c r="MBH35" s="21"/>
      <c r="MBI35" s="20"/>
      <c r="MBJ35" s="21"/>
      <c r="MBK35" s="18"/>
      <c r="MBM35" s="44"/>
      <c r="MBN35" s="18"/>
      <c r="MBP35" s="20"/>
      <c r="MBQ35" s="21"/>
      <c r="MBR35" s="20"/>
      <c r="MBS35" s="21"/>
      <c r="MBT35" s="18"/>
      <c r="MBV35" s="44"/>
      <c r="MBW35" s="18"/>
      <c r="MBY35" s="20"/>
      <c r="MBZ35" s="21"/>
      <c r="MCA35" s="20"/>
      <c r="MCB35" s="21"/>
      <c r="MCC35" s="18"/>
      <c r="MCE35" s="44"/>
      <c r="MCF35" s="18"/>
      <c r="MCH35" s="20"/>
      <c r="MCI35" s="21"/>
      <c r="MCJ35" s="20"/>
      <c r="MCK35" s="21"/>
      <c r="MCL35" s="18"/>
      <c r="MCN35" s="44"/>
      <c r="MCO35" s="18"/>
      <c r="MCQ35" s="20"/>
      <c r="MCR35" s="21"/>
      <c r="MCS35" s="20"/>
      <c r="MCT35" s="21"/>
      <c r="MCU35" s="18"/>
      <c r="MCW35" s="44"/>
      <c r="MCX35" s="18"/>
      <c r="MCZ35" s="20"/>
      <c r="MDA35" s="21"/>
      <c r="MDB35" s="20"/>
      <c r="MDC35" s="21"/>
      <c r="MDD35" s="18"/>
      <c r="MDF35" s="44"/>
      <c r="MDG35" s="18"/>
      <c r="MDI35" s="20"/>
      <c r="MDJ35" s="21"/>
      <c r="MDK35" s="20"/>
      <c r="MDL35" s="21"/>
      <c r="MDM35" s="18"/>
      <c r="MDO35" s="44"/>
      <c r="MDP35" s="18"/>
      <c r="MDR35" s="20"/>
      <c r="MDS35" s="21"/>
      <c r="MDT35" s="20"/>
      <c r="MDU35" s="21"/>
      <c r="MDV35" s="18"/>
      <c r="MDX35" s="44"/>
      <c r="MDY35" s="18"/>
      <c r="MEA35" s="20"/>
      <c r="MEB35" s="21"/>
      <c r="MEC35" s="20"/>
      <c r="MED35" s="21"/>
      <c r="MEE35" s="18"/>
      <c r="MEG35" s="44"/>
      <c r="MEH35" s="18"/>
      <c r="MEJ35" s="20"/>
      <c r="MEK35" s="21"/>
      <c r="MEL35" s="20"/>
      <c r="MEM35" s="21"/>
      <c r="MEN35" s="18"/>
      <c r="MEP35" s="44"/>
      <c r="MEQ35" s="18"/>
      <c r="MES35" s="20"/>
      <c r="MET35" s="21"/>
      <c r="MEU35" s="20"/>
      <c r="MEV35" s="21"/>
      <c r="MEW35" s="18"/>
      <c r="MEY35" s="44"/>
      <c r="MEZ35" s="18"/>
      <c r="MFB35" s="20"/>
      <c r="MFC35" s="21"/>
      <c r="MFD35" s="20"/>
      <c r="MFE35" s="21"/>
      <c r="MFF35" s="18"/>
      <c r="MFH35" s="44"/>
      <c r="MFI35" s="18"/>
      <c r="MFK35" s="20"/>
      <c r="MFL35" s="21"/>
      <c r="MFM35" s="20"/>
      <c r="MFN35" s="21"/>
      <c r="MFO35" s="18"/>
      <c r="MFQ35" s="44"/>
      <c r="MFR35" s="18"/>
      <c r="MFT35" s="20"/>
      <c r="MFU35" s="21"/>
      <c r="MFV35" s="20"/>
      <c r="MFW35" s="21"/>
      <c r="MFX35" s="18"/>
      <c r="MFZ35" s="44"/>
      <c r="MGA35" s="18"/>
      <c r="MGC35" s="20"/>
      <c r="MGD35" s="21"/>
      <c r="MGE35" s="20"/>
      <c r="MGF35" s="21"/>
      <c r="MGG35" s="18"/>
      <c r="MGI35" s="44"/>
      <c r="MGJ35" s="18"/>
      <c r="MGL35" s="20"/>
      <c r="MGM35" s="21"/>
      <c r="MGN35" s="20"/>
      <c r="MGO35" s="21"/>
      <c r="MGP35" s="18"/>
      <c r="MGR35" s="44"/>
      <c r="MGS35" s="18"/>
      <c r="MGU35" s="20"/>
      <c r="MGV35" s="21"/>
      <c r="MGW35" s="20"/>
      <c r="MGX35" s="21"/>
      <c r="MGY35" s="18"/>
      <c r="MHA35" s="44"/>
      <c r="MHB35" s="18"/>
      <c r="MHD35" s="20"/>
      <c r="MHE35" s="21"/>
      <c r="MHF35" s="20"/>
      <c r="MHG35" s="21"/>
      <c r="MHH35" s="18"/>
      <c r="MHJ35" s="44"/>
      <c r="MHK35" s="18"/>
      <c r="MHM35" s="20"/>
      <c r="MHN35" s="21"/>
      <c r="MHO35" s="20"/>
      <c r="MHP35" s="21"/>
      <c r="MHQ35" s="18"/>
      <c r="MHS35" s="44"/>
      <c r="MHT35" s="18"/>
      <c r="MHV35" s="20"/>
      <c r="MHW35" s="21"/>
      <c r="MHX35" s="20"/>
      <c r="MHY35" s="21"/>
      <c r="MHZ35" s="18"/>
      <c r="MIB35" s="44"/>
      <c r="MIC35" s="18"/>
      <c r="MIE35" s="20"/>
      <c r="MIF35" s="21"/>
      <c r="MIG35" s="20"/>
      <c r="MIH35" s="21"/>
      <c r="MII35" s="18"/>
      <c r="MIK35" s="44"/>
      <c r="MIL35" s="18"/>
      <c r="MIN35" s="20"/>
      <c r="MIO35" s="21"/>
      <c r="MIP35" s="20"/>
      <c r="MIQ35" s="21"/>
      <c r="MIR35" s="18"/>
      <c r="MIT35" s="44"/>
      <c r="MIU35" s="18"/>
      <c r="MIW35" s="20"/>
      <c r="MIX35" s="21"/>
      <c r="MIY35" s="20"/>
      <c r="MIZ35" s="21"/>
      <c r="MJA35" s="18"/>
      <c r="MJC35" s="44"/>
      <c r="MJD35" s="18"/>
      <c r="MJF35" s="20"/>
      <c r="MJG35" s="21"/>
      <c r="MJH35" s="20"/>
      <c r="MJI35" s="21"/>
      <c r="MJJ35" s="18"/>
      <c r="MJL35" s="44"/>
      <c r="MJM35" s="18"/>
      <c r="MJO35" s="20"/>
      <c r="MJP35" s="21"/>
      <c r="MJQ35" s="20"/>
      <c r="MJR35" s="21"/>
      <c r="MJS35" s="18"/>
      <c r="MJU35" s="44"/>
      <c r="MJV35" s="18"/>
      <c r="MJX35" s="20"/>
      <c r="MJY35" s="21"/>
      <c r="MJZ35" s="20"/>
      <c r="MKA35" s="21"/>
      <c r="MKB35" s="18"/>
      <c r="MKD35" s="44"/>
      <c r="MKE35" s="18"/>
      <c r="MKG35" s="20"/>
      <c r="MKH35" s="21"/>
      <c r="MKI35" s="20"/>
      <c r="MKJ35" s="21"/>
      <c r="MKK35" s="18"/>
      <c r="MKM35" s="44"/>
      <c r="MKN35" s="18"/>
      <c r="MKP35" s="20"/>
      <c r="MKQ35" s="21"/>
      <c r="MKR35" s="20"/>
      <c r="MKS35" s="21"/>
      <c r="MKT35" s="18"/>
      <c r="MKV35" s="44"/>
      <c r="MKW35" s="18"/>
      <c r="MKY35" s="20"/>
      <c r="MKZ35" s="21"/>
      <c r="MLA35" s="20"/>
      <c r="MLB35" s="21"/>
      <c r="MLC35" s="18"/>
      <c r="MLE35" s="44"/>
      <c r="MLF35" s="18"/>
      <c r="MLH35" s="20"/>
      <c r="MLI35" s="21"/>
      <c r="MLJ35" s="20"/>
      <c r="MLK35" s="21"/>
      <c r="MLL35" s="18"/>
      <c r="MLN35" s="44"/>
      <c r="MLO35" s="18"/>
      <c r="MLQ35" s="20"/>
      <c r="MLR35" s="21"/>
      <c r="MLS35" s="20"/>
      <c r="MLT35" s="21"/>
      <c r="MLU35" s="18"/>
      <c r="MLW35" s="44"/>
      <c r="MLX35" s="18"/>
      <c r="MLZ35" s="20"/>
      <c r="MMA35" s="21"/>
      <c r="MMB35" s="20"/>
      <c r="MMC35" s="21"/>
      <c r="MMD35" s="18"/>
      <c r="MMF35" s="44"/>
      <c r="MMG35" s="18"/>
      <c r="MMI35" s="20"/>
      <c r="MMJ35" s="21"/>
      <c r="MMK35" s="20"/>
      <c r="MML35" s="21"/>
      <c r="MMM35" s="18"/>
      <c r="MMO35" s="44"/>
      <c r="MMP35" s="18"/>
      <c r="MMR35" s="20"/>
      <c r="MMS35" s="21"/>
      <c r="MMT35" s="20"/>
      <c r="MMU35" s="21"/>
      <c r="MMV35" s="18"/>
      <c r="MMX35" s="44"/>
      <c r="MMY35" s="18"/>
      <c r="MNA35" s="20"/>
      <c r="MNB35" s="21"/>
      <c r="MNC35" s="20"/>
      <c r="MND35" s="21"/>
      <c r="MNE35" s="18"/>
      <c r="MNG35" s="44"/>
      <c r="MNH35" s="18"/>
      <c r="MNJ35" s="20"/>
      <c r="MNK35" s="21"/>
      <c r="MNL35" s="20"/>
      <c r="MNM35" s="21"/>
      <c r="MNN35" s="18"/>
      <c r="MNP35" s="44"/>
      <c r="MNQ35" s="18"/>
      <c r="MNS35" s="20"/>
      <c r="MNT35" s="21"/>
      <c r="MNU35" s="20"/>
      <c r="MNV35" s="21"/>
      <c r="MNW35" s="18"/>
      <c r="MNY35" s="44"/>
      <c r="MNZ35" s="18"/>
      <c r="MOB35" s="20"/>
      <c r="MOC35" s="21"/>
      <c r="MOD35" s="20"/>
      <c r="MOE35" s="21"/>
      <c r="MOF35" s="18"/>
      <c r="MOH35" s="44"/>
      <c r="MOI35" s="18"/>
      <c r="MOK35" s="20"/>
      <c r="MOL35" s="21"/>
      <c r="MOM35" s="20"/>
      <c r="MON35" s="21"/>
      <c r="MOO35" s="18"/>
      <c r="MOQ35" s="44"/>
      <c r="MOR35" s="18"/>
      <c r="MOT35" s="20"/>
      <c r="MOU35" s="21"/>
      <c r="MOV35" s="20"/>
      <c r="MOW35" s="21"/>
      <c r="MOX35" s="18"/>
      <c r="MOZ35" s="44"/>
      <c r="MPA35" s="18"/>
      <c r="MPC35" s="20"/>
      <c r="MPD35" s="21"/>
      <c r="MPE35" s="20"/>
      <c r="MPF35" s="21"/>
      <c r="MPG35" s="18"/>
      <c r="MPI35" s="44"/>
      <c r="MPJ35" s="18"/>
      <c r="MPL35" s="20"/>
      <c r="MPM35" s="21"/>
      <c r="MPN35" s="20"/>
      <c r="MPO35" s="21"/>
      <c r="MPP35" s="18"/>
      <c r="MPR35" s="44"/>
      <c r="MPS35" s="18"/>
      <c r="MPU35" s="20"/>
      <c r="MPV35" s="21"/>
      <c r="MPW35" s="20"/>
      <c r="MPX35" s="21"/>
      <c r="MPY35" s="18"/>
      <c r="MQA35" s="44"/>
      <c r="MQB35" s="18"/>
      <c r="MQD35" s="20"/>
      <c r="MQE35" s="21"/>
      <c r="MQF35" s="20"/>
      <c r="MQG35" s="21"/>
      <c r="MQH35" s="18"/>
      <c r="MQJ35" s="44"/>
      <c r="MQK35" s="18"/>
      <c r="MQM35" s="20"/>
      <c r="MQN35" s="21"/>
      <c r="MQO35" s="20"/>
      <c r="MQP35" s="21"/>
      <c r="MQQ35" s="18"/>
      <c r="MQS35" s="44"/>
      <c r="MQT35" s="18"/>
      <c r="MQV35" s="20"/>
      <c r="MQW35" s="21"/>
      <c r="MQX35" s="20"/>
      <c r="MQY35" s="21"/>
      <c r="MQZ35" s="18"/>
      <c r="MRB35" s="44"/>
      <c r="MRC35" s="18"/>
      <c r="MRE35" s="20"/>
      <c r="MRF35" s="21"/>
      <c r="MRG35" s="20"/>
      <c r="MRH35" s="21"/>
      <c r="MRI35" s="18"/>
      <c r="MRK35" s="44"/>
      <c r="MRL35" s="18"/>
      <c r="MRN35" s="20"/>
      <c r="MRO35" s="21"/>
      <c r="MRP35" s="20"/>
      <c r="MRQ35" s="21"/>
      <c r="MRR35" s="18"/>
      <c r="MRT35" s="44"/>
      <c r="MRU35" s="18"/>
      <c r="MRW35" s="20"/>
      <c r="MRX35" s="21"/>
      <c r="MRY35" s="20"/>
      <c r="MRZ35" s="21"/>
      <c r="MSA35" s="18"/>
      <c r="MSC35" s="44"/>
      <c r="MSD35" s="18"/>
      <c r="MSF35" s="20"/>
      <c r="MSG35" s="21"/>
      <c r="MSH35" s="20"/>
      <c r="MSI35" s="21"/>
      <c r="MSJ35" s="18"/>
      <c r="MSL35" s="44"/>
      <c r="MSM35" s="18"/>
      <c r="MSO35" s="20"/>
      <c r="MSP35" s="21"/>
      <c r="MSQ35" s="20"/>
      <c r="MSR35" s="21"/>
      <c r="MSS35" s="18"/>
      <c r="MSU35" s="44"/>
      <c r="MSV35" s="18"/>
      <c r="MSX35" s="20"/>
      <c r="MSY35" s="21"/>
      <c r="MSZ35" s="20"/>
      <c r="MTA35" s="21"/>
      <c r="MTB35" s="18"/>
      <c r="MTD35" s="44"/>
      <c r="MTE35" s="18"/>
      <c r="MTG35" s="20"/>
      <c r="MTH35" s="21"/>
      <c r="MTI35" s="20"/>
      <c r="MTJ35" s="21"/>
      <c r="MTK35" s="18"/>
      <c r="MTM35" s="44"/>
      <c r="MTN35" s="18"/>
      <c r="MTP35" s="20"/>
      <c r="MTQ35" s="21"/>
      <c r="MTR35" s="20"/>
      <c r="MTS35" s="21"/>
      <c r="MTT35" s="18"/>
      <c r="MTV35" s="44"/>
      <c r="MTW35" s="18"/>
      <c r="MTY35" s="20"/>
      <c r="MTZ35" s="21"/>
      <c r="MUA35" s="20"/>
      <c r="MUB35" s="21"/>
      <c r="MUC35" s="18"/>
      <c r="MUE35" s="44"/>
      <c r="MUF35" s="18"/>
      <c r="MUH35" s="20"/>
      <c r="MUI35" s="21"/>
      <c r="MUJ35" s="20"/>
      <c r="MUK35" s="21"/>
      <c r="MUL35" s="18"/>
      <c r="MUN35" s="44"/>
      <c r="MUO35" s="18"/>
      <c r="MUQ35" s="20"/>
      <c r="MUR35" s="21"/>
      <c r="MUS35" s="20"/>
      <c r="MUT35" s="21"/>
      <c r="MUU35" s="18"/>
      <c r="MUW35" s="44"/>
      <c r="MUX35" s="18"/>
      <c r="MUZ35" s="20"/>
      <c r="MVA35" s="21"/>
      <c r="MVB35" s="20"/>
      <c r="MVC35" s="21"/>
      <c r="MVD35" s="18"/>
      <c r="MVF35" s="44"/>
      <c r="MVG35" s="18"/>
      <c r="MVI35" s="20"/>
      <c r="MVJ35" s="21"/>
      <c r="MVK35" s="20"/>
      <c r="MVL35" s="21"/>
      <c r="MVM35" s="18"/>
      <c r="MVO35" s="44"/>
      <c r="MVP35" s="18"/>
      <c r="MVR35" s="20"/>
      <c r="MVS35" s="21"/>
      <c r="MVT35" s="20"/>
      <c r="MVU35" s="21"/>
      <c r="MVV35" s="18"/>
      <c r="MVX35" s="44"/>
      <c r="MVY35" s="18"/>
      <c r="MWA35" s="20"/>
      <c r="MWB35" s="21"/>
      <c r="MWC35" s="20"/>
      <c r="MWD35" s="21"/>
      <c r="MWE35" s="18"/>
      <c r="MWG35" s="44"/>
      <c r="MWH35" s="18"/>
      <c r="MWJ35" s="20"/>
      <c r="MWK35" s="21"/>
      <c r="MWL35" s="20"/>
      <c r="MWM35" s="21"/>
      <c r="MWN35" s="18"/>
      <c r="MWP35" s="44"/>
      <c r="MWQ35" s="18"/>
      <c r="MWS35" s="20"/>
      <c r="MWT35" s="21"/>
      <c r="MWU35" s="20"/>
      <c r="MWV35" s="21"/>
      <c r="MWW35" s="18"/>
      <c r="MWY35" s="44"/>
      <c r="MWZ35" s="18"/>
      <c r="MXB35" s="20"/>
      <c r="MXC35" s="21"/>
      <c r="MXD35" s="20"/>
      <c r="MXE35" s="21"/>
      <c r="MXF35" s="18"/>
      <c r="MXH35" s="44"/>
      <c r="MXI35" s="18"/>
      <c r="MXK35" s="20"/>
      <c r="MXL35" s="21"/>
      <c r="MXM35" s="20"/>
      <c r="MXN35" s="21"/>
      <c r="MXO35" s="18"/>
      <c r="MXQ35" s="44"/>
      <c r="MXR35" s="18"/>
      <c r="MXT35" s="20"/>
      <c r="MXU35" s="21"/>
      <c r="MXV35" s="20"/>
      <c r="MXW35" s="21"/>
      <c r="MXX35" s="18"/>
      <c r="MXZ35" s="44"/>
      <c r="MYA35" s="18"/>
      <c r="MYC35" s="20"/>
      <c r="MYD35" s="21"/>
      <c r="MYE35" s="20"/>
      <c r="MYF35" s="21"/>
      <c r="MYG35" s="18"/>
      <c r="MYI35" s="44"/>
      <c r="MYJ35" s="18"/>
      <c r="MYL35" s="20"/>
      <c r="MYM35" s="21"/>
      <c r="MYN35" s="20"/>
      <c r="MYO35" s="21"/>
      <c r="MYP35" s="18"/>
      <c r="MYR35" s="44"/>
      <c r="MYS35" s="18"/>
      <c r="MYU35" s="20"/>
      <c r="MYV35" s="21"/>
      <c r="MYW35" s="20"/>
      <c r="MYX35" s="21"/>
      <c r="MYY35" s="18"/>
      <c r="MZA35" s="44"/>
      <c r="MZB35" s="18"/>
      <c r="MZD35" s="20"/>
      <c r="MZE35" s="21"/>
      <c r="MZF35" s="20"/>
      <c r="MZG35" s="21"/>
      <c r="MZH35" s="18"/>
      <c r="MZJ35" s="44"/>
      <c r="MZK35" s="18"/>
      <c r="MZM35" s="20"/>
      <c r="MZN35" s="21"/>
      <c r="MZO35" s="20"/>
      <c r="MZP35" s="21"/>
      <c r="MZQ35" s="18"/>
      <c r="MZS35" s="44"/>
      <c r="MZT35" s="18"/>
      <c r="MZV35" s="20"/>
      <c r="MZW35" s="21"/>
      <c r="MZX35" s="20"/>
      <c r="MZY35" s="21"/>
      <c r="MZZ35" s="18"/>
      <c r="NAB35" s="44"/>
      <c r="NAC35" s="18"/>
      <c r="NAE35" s="20"/>
      <c r="NAF35" s="21"/>
      <c r="NAG35" s="20"/>
      <c r="NAH35" s="21"/>
      <c r="NAI35" s="18"/>
      <c r="NAK35" s="44"/>
      <c r="NAL35" s="18"/>
      <c r="NAN35" s="20"/>
      <c r="NAO35" s="21"/>
      <c r="NAP35" s="20"/>
      <c r="NAQ35" s="21"/>
      <c r="NAR35" s="18"/>
      <c r="NAT35" s="44"/>
      <c r="NAU35" s="18"/>
      <c r="NAW35" s="20"/>
      <c r="NAX35" s="21"/>
      <c r="NAY35" s="20"/>
      <c r="NAZ35" s="21"/>
      <c r="NBA35" s="18"/>
      <c r="NBC35" s="44"/>
      <c r="NBD35" s="18"/>
      <c r="NBF35" s="20"/>
      <c r="NBG35" s="21"/>
      <c r="NBH35" s="20"/>
      <c r="NBI35" s="21"/>
      <c r="NBJ35" s="18"/>
      <c r="NBL35" s="44"/>
      <c r="NBM35" s="18"/>
      <c r="NBO35" s="20"/>
      <c r="NBP35" s="21"/>
      <c r="NBQ35" s="20"/>
      <c r="NBR35" s="21"/>
      <c r="NBS35" s="18"/>
      <c r="NBU35" s="44"/>
      <c r="NBV35" s="18"/>
      <c r="NBX35" s="20"/>
      <c r="NBY35" s="21"/>
      <c r="NBZ35" s="20"/>
      <c r="NCA35" s="21"/>
      <c r="NCB35" s="18"/>
      <c r="NCD35" s="44"/>
      <c r="NCE35" s="18"/>
      <c r="NCG35" s="20"/>
      <c r="NCH35" s="21"/>
      <c r="NCI35" s="20"/>
      <c r="NCJ35" s="21"/>
      <c r="NCK35" s="18"/>
      <c r="NCM35" s="44"/>
      <c r="NCN35" s="18"/>
      <c r="NCP35" s="20"/>
      <c r="NCQ35" s="21"/>
      <c r="NCR35" s="20"/>
      <c r="NCS35" s="21"/>
      <c r="NCT35" s="18"/>
      <c r="NCV35" s="44"/>
      <c r="NCW35" s="18"/>
      <c r="NCY35" s="20"/>
      <c r="NCZ35" s="21"/>
      <c r="NDA35" s="20"/>
      <c r="NDB35" s="21"/>
      <c r="NDC35" s="18"/>
      <c r="NDE35" s="44"/>
      <c r="NDF35" s="18"/>
      <c r="NDH35" s="20"/>
      <c r="NDI35" s="21"/>
      <c r="NDJ35" s="20"/>
      <c r="NDK35" s="21"/>
      <c r="NDL35" s="18"/>
      <c r="NDN35" s="44"/>
      <c r="NDO35" s="18"/>
      <c r="NDQ35" s="20"/>
      <c r="NDR35" s="21"/>
      <c r="NDS35" s="20"/>
      <c r="NDT35" s="21"/>
      <c r="NDU35" s="18"/>
      <c r="NDW35" s="44"/>
      <c r="NDX35" s="18"/>
      <c r="NDZ35" s="20"/>
      <c r="NEA35" s="21"/>
      <c r="NEB35" s="20"/>
      <c r="NEC35" s="21"/>
      <c r="NED35" s="18"/>
      <c r="NEF35" s="44"/>
      <c r="NEG35" s="18"/>
      <c r="NEI35" s="20"/>
      <c r="NEJ35" s="21"/>
      <c r="NEK35" s="20"/>
      <c r="NEL35" s="21"/>
      <c r="NEM35" s="18"/>
      <c r="NEO35" s="44"/>
      <c r="NEP35" s="18"/>
      <c r="NER35" s="20"/>
      <c r="NES35" s="21"/>
      <c r="NET35" s="20"/>
      <c r="NEU35" s="21"/>
      <c r="NEV35" s="18"/>
      <c r="NEX35" s="44"/>
      <c r="NEY35" s="18"/>
      <c r="NFA35" s="20"/>
      <c r="NFB35" s="21"/>
      <c r="NFC35" s="20"/>
      <c r="NFD35" s="21"/>
      <c r="NFE35" s="18"/>
      <c r="NFG35" s="44"/>
      <c r="NFH35" s="18"/>
      <c r="NFJ35" s="20"/>
      <c r="NFK35" s="21"/>
      <c r="NFL35" s="20"/>
      <c r="NFM35" s="21"/>
      <c r="NFN35" s="18"/>
      <c r="NFP35" s="44"/>
      <c r="NFQ35" s="18"/>
      <c r="NFS35" s="20"/>
      <c r="NFT35" s="21"/>
      <c r="NFU35" s="20"/>
      <c r="NFV35" s="21"/>
      <c r="NFW35" s="18"/>
      <c r="NFY35" s="44"/>
      <c r="NFZ35" s="18"/>
      <c r="NGB35" s="20"/>
      <c r="NGC35" s="21"/>
      <c r="NGD35" s="20"/>
      <c r="NGE35" s="21"/>
      <c r="NGF35" s="18"/>
      <c r="NGH35" s="44"/>
      <c r="NGI35" s="18"/>
      <c r="NGK35" s="20"/>
      <c r="NGL35" s="21"/>
      <c r="NGM35" s="20"/>
      <c r="NGN35" s="21"/>
      <c r="NGO35" s="18"/>
      <c r="NGQ35" s="44"/>
      <c r="NGR35" s="18"/>
      <c r="NGT35" s="20"/>
      <c r="NGU35" s="21"/>
      <c r="NGV35" s="20"/>
      <c r="NGW35" s="21"/>
      <c r="NGX35" s="18"/>
      <c r="NGZ35" s="44"/>
      <c r="NHA35" s="18"/>
      <c r="NHC35" s="20"/>
      <c r="NHD35" s="21"/>
      <c r="NHE35" s="20"/>
      <c r="NHF35" s="21"/>
      <c r="NHG35" s="18"/>
      <c r="NHI35" s="44"/>
      <c r="NHJ35" s="18"/>
      <c r="NHL35" s="20"/>
      <c r="NHM35" s="21"/>
      <c r="NHN35" s="20"/>
      <c r="NHO35" s="21"/>
      <c r="NHP35" s="18"/>
      <c r="NHR35" s="44"/>
      <c r="NHS35" s="18"/>
      <c r="NHU35" s="20"/>
      <c r="NHV35" s="21"/>
      <c r="NHW35" s="20"/>
      <c r="NHX35" s="21"/>
      <c r="NHY35" s="18"/>
      <c r="NIA35" s="44"/>
      <c r="NIB35" s="18"/>
      <c r="NID35" s="20"/>
      <c r="NIE35" s="21"/>
      <c r="NIF35" s="20"/>
      <c r="NIG35" s="21"/>
      <c r="NIH35" s="18"/>
      <c r="NIJ35" s="44"/>
      <c r="NIK35" s="18"/>
      <c r="NIM35" s="20"/>
      <c r="NIN35" s="21"/>
      <c r="NIO35" s="20"/>
      <c r="NIP35" s="21"/>
      <c r="NIQ35" s="18"/>
      <c r="NIS35" s="44"/>
      <c r="NIT35" s="18"/>
      <c r="NIV35" s="20"/>
      <c r="NIW35" s="21"/>
      <c r="NIX35" s="20"/>
      <c r="NIY35" s="21"/>
      <c r="NIZ35" s="18"/>
      <c r="NJB35" s="44"/>
      <c r="NJC35" s="18"/>
      <c r="NJE35" s="20"/>
      <c r="NJF35" s="21"/>
      <c r="NJG35" s="20"/>
      <c r="NJH35" s="21"/>
      <c r="NJI35" s="18"/>
      <c r="NJK35" s="44"/>
      <c r="NJL35" s="18"/>
      <c r="NJN35" s="20"/>
      <c r="NJO35" s="21"/>
      <c r="NJP35" s="20"/>
      <c r="NJQ35" s="21"/>
      <c r="NJR35" s="18"/>
      <c r="NJT35" s="44"/>
      <c r="NJU35" s="18"/>
      <c r="NJW35" s="20"/>
      <c r="NJX35" s="21"/>
      <c r="NJY35" s="20"/>
      <c r="NJZ35" s="21"/>
      <c r="NKA35" s="18"/>
      <c r="NKC35" s="44"/>
      <c r="NKD35" s="18"/>
      <c r="NKF35" s="20"/>
      <c r="NKG35" s="21"/>
      <c r="NKH35" s="20"/>
      <c r="NKI35" s="21"/>
      <c r="NKJ35" s="18"/>
      <c r="NKL35" s="44"/>
      <c r="NKM35" s="18"/>
      <c r="NKO35" s="20"/>
      <c r="NKP35" s="21"/>
      <c r="NKQ35" s="20"/>
      <c r="NKR35" s="21"/>
      <c r="NKS35" s="18"/>
      <c r="NKU35" s="44"/>
      <c r="NKV35" s="18"/>
      <c r="NKX35" s="20"/>
      <c r="NKY35" s="21"/>
      <c r="NKZ35" s="20"/>
      <c r="NLA35" s="21"/>
      <c r="NLB35" s="18"/>
      <c r="NLD35" s="44"/>
      <c r="NLE35" s="18"/>
      <c r="NLG35" s="20"/>
      <c r="NLH35" s="21"/>
      <c r="NLI35" s="20"/>
      <c r="NLJ35" s="21"/>
      <c r="NLK35" s="18"/>
      <c r="NLM35" s="44"/>
      <c r="NLN35" s="18"/>
      <c r="NLP35" s="20"/>
      <c r="NLQ35" s="21"/>
      <c r="NLR35" s="20"/>
      <c r="NLS35" s="21"/>
      <c r="NLT35" s="18"/>
      <c r="NLV35" s="44"/>
      <c r="NLW35" s="18"/>
      <c r="NLY35" s="20"/>
      <c r="NLZ35" s="21"/>
      <c r="NMA35" s="20"/>
      <c r="NMB35" s="21"/>
      <c r="NMC35" s="18"/>
      <c r="NME35" s="44"/>
      <c r="NMF35" s="18"/>
      <c r="NMH35" s="20"/>
      <c r="NMI35" s="21"/>
      <c r="NMJ35" s="20"/>
      <c r="NMK35" s="21"/>
      <c r="NML35" s="18"/>
      <c r="NMN35" s="44"/>
      <c r="NMO35" s="18"/>
      <c r="NMQ35" s="20"/>
      <c r="NMR35" s="21"/>
      <c r="NMS35" s="20"/>
      <c r="NMT35" s="21"/>
      <c r="NMU35" s="18"/>
      <c r="NMW35" s="44"/>
      <c r="NMX35" s="18"/>
      <c r="NMZ35" s="20"/>
      <c r="NNA35" s="21"/>
      <c r="NNB35" s="20"/>
      <c r="NNC35" s="21"/>
      <c r="NND35" s="18"/>
      <c r="NNF35" s="44"/>
      <c r="NNG35" s="18"/>
      <c r="NNI35" s="20"/>
      <c r="NNJ35" s="21"/>
      <c r="NNK35" s="20"/>
      <c r="NNL35" s="21"/>
      <c r="NNM35" s="18"/>
      <c r="NNO35" s="44"/>
      <c r="NNP35" s="18"/>
      <c r="NNR35" s="20"/>
      <c r="NNS35" s="21"/>
      <c r="NNT35" s="20"/>
      <c r="NNU35" s="21"/>
      <c r="NNV35" s="18"/>
      <c r="NNX35" s="44"/>
      <c r="NNY35" s="18"/>
      <c r="NOA35" s="20"/>
      <c r="NOB35" s="21"/>
      <c r="NOC35" s="20"/>
      <c r="NOD35" s="21"/>
      <c r="NOE35" s="18"/>
      <c r="NOG35" s="44"/>
      <c r="NOH35" s="18"/>
      <c r="NOJ35" s="20"/>
      <c r="NOK35" s="21"/>
      <c r="NOL35" s="20"/>
      <c r="NOM35" s="21"/>
      <c r="NON35" s="18"/>
      <c r="NOP35" s="44"/>
      <c r="NOQ35" s="18"/>
      <c r="NOS35" s="20"/>
      <c r="NOT35" s="21"/>
      <c r="NOU35" s="20"/>
      <c r="NOV35" s="21"/>
      <c r="NOW35" s="18"/>
      <c r="NOY35" s="44"/>
      <c r="NOZ35" s="18"/>
      <c r="NPB35" s="20"/>
      <c r="NPC35" s="21"/>
      <c r="NPD35" s="20"/>
      <c r="NPE35" s="21"/>
      <c r="NPF35" s="18"/>
      <c r="NPH35" s="44"/>
      <c r="NPI35" s="18"/>
      <c r="NPK35" s="20"/>
      <c r="NPL35" s="21"/>
      <c r="NPM35" s="20"/>
      <c r="NPN35" s="21"/>
      <c r="NPO35" s="18"/>
      <c r="NPQ35" s="44"/>
      <c r="NPR35" s="18"/>
      <c r="NPT35" s="20"/>
      <c r="NPU35" s="21"/>
      <c r="NPV35" s="20"/>
      <c r="NPW35" s="21"/>
      <c r="NPX35" s="18"/>
      <c r="NPZ35" s="44"/>
      <c r="NQA35" s="18"/>
      <c r="NQC35" s="20"/>
      <c r="NQD35" s="21"/>
      <c r="NQE35" s="20"/>
      <c r="NQF35" s="21"/>
      <c r="NQG35" s="18"/>
      <c r="NQI35" s="44"/>
      <c r="NQJ35" s="18"/>
      <c r="NQL35" s="20"/>
      <c r="NQM35" s="21"/>
      <c r="NQN35" s="20"/>
      <c r="NQO35" s="21"/>
      <c r="NQP35" s="18"/>
      <c r="NQR35" s="44"/>
      <c r="NQS35" s="18"/>
      <c r="NQU35" s="20"/>
      <c r="NQV35" s="21"/>
      <c r="NQW35" s="20"/>
      <c r="NQX35" s="21"/>
      <c r="NQY35" s="18"/>
      <c r="NRA35" s="44"/>
      <c r="NRB35" s="18"/>
      <c r="NRD35" s="20"/>
      <c r="NRE35" s="21"/>
      <c r="NRF35" s="20"/>
      <c r="NRG35" s="21"/>
      <c r="NRH35" s="18"/>
      <c r="NRJ35" s="44"/>
      <c r="NRK35" s="18"/>
      <c r="NRM35" s="20"/>
      <c r="NRN35" s="21"/>
      <c r="NRO35" s="20"/>
      <c r="NRP35" s="21"/>
      <c r="NRQ35" s="18"/>
      <c r="NRS35" s="44"/>
      <c r="NRT35" s="18"/>
      <c r="NRV35" s="20"/>
      <c r="NRW35" s="21"/>
      <c r="NRX35" s="20"/>
      <c r="NRY35" s="21"/>
      <c r="NRZ35" s="18"/>
      <c r="NSB35" s="44"/>
      <c r="NSC35" s="18"/>
      <c r="NSE35" s="20"/>
      <c r="NSF35" s="21"/>
      <c r="NSG35" s="20"/>
      <c r="NSH35" s="21"/>
      <c r="NSI35" s="18"/>
      <c r="NSK35" s="44"/>
      <c r="NSL35" s="18"/>
      <c r="NSN35" s="20"/>
      <c r="NSO35" s="21"/>
      <c r="NSP35" s="20"/>
      <c r="NSQ35" s="21"/>
      <c r="NSR35" s="18"/>
      <c r="NST35" s="44"/>
      <c r="NSU35" s="18"/>
      <c r="NSW35" s="20"/>
      <c r="NSX35" s="21"/>
      <c r="NSY35" s="20"/>
      <c r="NSZ35" s="21"/>
      <c r="NTA35" s="18"/>
      <c r="NTC35" s="44"/>
      <c r="NTD35" s="18"/>
      <c r="NTF35" s="20"/>
      <c r="NTG35" s="21"/>
      <c r="NTH35" s="20"/>
      <c r="NTI35" s="21"/>
      <c r="NTJ35" s="18"/>
      <c r="NTL35" s="44"/>
      <c r="NTM35" s="18"/>
      <c r="NTO35" s="20"/>
      <c r="NTP35" s="21"/>
      <c r="NTQ35" s="20"/>
      <c r="NTR35" s="21"/>
      <c r="NTS35" s="18"/>
      <c r="NTU35" s="44"/>
      <c r="NTV35" s="18"/>
      <c r="NTX35" s="20"/>
      <c r="NTY35" s="21"/>
      <c r="NTZ35" s="20"/>
      <c r="NUA35" s="21"/>
      <c r="NUB35" s="18"/>
      <c r="NUD35" s="44"/>
      <c r="NUE35" s="18"/>
      <c r="NUG35" s="20"/>
      <c r="NUH35" s="21"/>
      <c r="NUI35" s="20"/>
      <c r="NUJ35" s="21"/>
      <c r="NUK35" s="18"/>
      <c r="NUM35" s="44"/>
      <c r="NUN35" s="18"/>
      <c r="NUP35" s="20"/>
      <c r="NUQ35" s="21"/>
      <c r="NUR35" s="20"/>
      <c r="NUS35" s="21"/>
      <c r="NUT35" s="18"/>
      <c r="NUV35" s="44"/>
      <c r="NUW35" s="18"/>
      <c r="NUY35" s="20"/>
      <c r="NUZ35" s="21"/>
      <c r="NVA35" s="20"/>
      <c r="NVB35" s="21"/>
      <c r="NVC35" s="18"/>
      <c r="NVE35" s="44"/>
      <c r="NVF35" s="18"/>
      <c r="NVH35" s="20"/>
      <c r="NVI35" s="21"/>
      <c r="NVJ35" s="20"/>
      <c r="NVK35" s="21"/>
      <c r="NVL35" s="18"/>
      <c r="NVN35" s="44"/>
      <c r="NVO35" s="18"/>
      <c r="NVQ35" s="20"/>
      <c r="NVR35" s="21"/>
      <c r="NVS35" s="20"/>
      <c r="NVT35" s="21"/>
      <c r="NVU35" s="18"/>
      <c r="NVW35" s="44"/>
      <c r="NVX35" s="18"/>
      <c r="NVZ35" s="20"/>
      <c r="NWA35" s="21"/>
      <c r="NWB35" s="20"/>
      <c r="NWC35" s="21"/>
      <c r="NWD35" s="18"/>
      <c r="NWF35" s="44"/>
      <c r="NWG35" s="18"/>
      <c r="NWI35" s="20"/>
      <c r="NWJ35" s="21"/>
      <c r="NWK35" s="20"/>
      <c r="NWL35" s="21"/>
      <c r="NWM35" s="18"/>
      <c r="NWO35" s="44"/>
      <c r="NWP35" s="18"/>
      <c r="NWR35" s="20"/>
      <c r="NWS35" s="21"/>
      <c r="NWT35" s="20"/>
      <c r="NWU35" s="21"/>
      <c r="NWV35" s="18"/>
      <c r="NWX35" s="44"/>
      <c r="NWY35" s="18"/>
      <c r="NXA35" s="20"/>
      <c r="NXB35" s="21"/>
      <c r="NXC35" s="20"/>
      <c r="NXD35" s="21"/>
      <c r="NXE35" s="18"/>
      <c r="NXG35" s="44"/>
      <c r="NXH35" s="18"/>
      <c r="NXJ35" s="20"/>
      <c r="NXK35" s="21"/>
      <c r="NXL35" s="20"/>
      <c r="NXM35" s="21"/>
      <c r="NXN35" s="18"/>
      <c r="NXP35" s="44"/>
      <c r="NXQ35" s="18"/>
      <c r="NXS35" s="20"/>
      <c r="NXT35" s="21"/>
      <c r="NXU35" s="20"/>
      <c r="NXV35" s="21"/>
      <c r="NXW35" s="18"/>
      <c r="NXY35" s="44"/>
      <c r="NXZ35" s="18"/>
      <c r="NYB35" s="20"/>
      <c r="NYC35" s="21"/>
      <c r="NYD35" s="20"/>
      <c r="NYE35" s="21"/>
      <c r="NYF35" s="18"/>
      <c r="NYH35" s="44"/>
      <c r="NYI35" s="18"/>
      <c r="NYK35" s="20"/>
      <c r="NYL35" s="21"/>
      <c r="NYM35" s="20"/>
      <c r="NYN35" s="21"/>
      <c r="NYO35" s="18"/>
      <c r="NYQ35" s="44"/>
      <c r="NYR35" s="18"/>
      <c r="NYT35" s="20"/>
      <c r="NYU35" s="21"/>
      <c r="NYV35" s="20"/>
      <c r="NYW35" s="21"/>
      <c r="NYX35" s="18"/>
      <c r="NYZ35" s="44"/>
      <c r="NZA35" s="18"/>
      <c r="NZC35" s="20"/>
      <c r="NZD35" s="21"/>
      <c r="NZE35" s="20"/>
      <c r="NZF35" s="21"/>
      <c r="NZG35" s="18"/>
      <c r="NZI35" s="44"/>
      <c r="NZJ35" s="18"/>
      <c r="NZL35" s="20"/>
      <c r="NZM35" s="21"/>
      <c r="NZN35" s="20"/>
      <c r="NZO35" s="21"/>
      <c r="NZP35" s="18"/>
      <c r="NZR35" s="44"/>
      <c r="NZS35" s="18"/>
      <c r="NZU35" s="20"/>
      <c r="NZV35" s="21"/>
      <c r="NZW35" s="20"/>
      <c r="NZX35" s="21"/>
      <c r="NZY35" s="18"/>
      <c r="OAA35" s="44"/>
      <c r="OAB35" s="18"/>
      <c r="OAD35" s="20"/>
      <c r="OAE35" s="21"/>
      <c r="OAF35" s="20"/>
      <c r="OAG35" s="21"/>
      <c r="OAH35" s="18"/>
      <c r="OAJ35" s="44"/>
      <c r="OAK35" s="18"/>
      <c r="OAM35" s="20"/>
      <c r="OAN35" s="21"/>
      <c r="OAO35" s="20"/>
      <c r="OAP35" s="21"/>
      <c r="OAQ35" s="18"/>
      <c r="OAS35" s="44"/>
      <c r="OAT35" s="18"/>
      <c r="OAV35" s="20"/>
      <c r="OAW35" s="21"/>
      <c r="OAX35" s="20"/>
      <c r="OAY35" s="21"/>
      <c r="OAZ35" s="18"/>
      <c r="OBB35" s="44"/>
      <c r="OBC35" s="18"/>
      <c r="OBE35" s="20"/>
      <c r="OBF35" s="21"/>
      <c r="OBG35" s="20"/>
      <c r="OBH35" s="21"/>
      <c r="OBI35" s="18"/>
      <c r="OBK35" s="44"/>
      <c r="OBL35" s="18"/>
      <c r="OBN35" s="20"/>
      <c r="OBO35" s="21"/>
      <c r="OBP35" s="20"/>
      <c r="OBQ35" s="21"/>
      <c r="OBR35" s="18"/>
      <c r="OBT35" s="44"/>
      <c r="OBU35" s="18"/>
      <c r="OBW35" s="20"/>
      <c r="OBX35" s="21"/>
      <c r="OBY35" s="20"/>
      <c r="OBZ35" s="21"/>
      <c r="OCA35" s="18"/>
      <c r="OCC35" s="44"/>
      <c r="OCD35" s="18"/>
      <c r="OCF35" s="20"/>
      <c r="OCG35" s="21"/>
      <c r="OCH35" s="20"/>
      <c r="OCI35" s="21"/>
      <c r="OCJ35" s="18"/>
      <c r="OCL35" s="44"/>
      <c r="OCM35" s="18"/>
      <c r="OCO35" s="20"/>
      <c r="OCP35" s="21"/>
      <c r="OCQ35" s="20"/>
      <c r="OCR35" s="21"/>
      <c r="OCS35" s="18"/>
      <c r="OCU35" s="44"/>
      <c r="OCV35" s="18"/>
      <c r="OCX35" s="20"/>
      <c r="OCY35" s="21"/>
      <c r="OCZ35" s="20"/>
      <c r="ODA35" s="21"/>
      <c r="ODB35" s="18"/>
      <c r="ODD35" s="44"/>
      <c r="ODE35" s="18"/>
      <c r="ODG35" s="20"/>
      <c r="ODH35" s="21"/>
      <c r="ODI35" s="20"/>
      <c r="ODJ35" s="21"/>
      <c r="ODK35" s="18"/>
      <c r="ODM35" s="44"/>
      <c r="ODN35" s="18"/>
      <c r="ODP35" s="20"/>
      <c r="ODQ35" s="21"/>
      <c r="ODR35" s="20"/>
      <c r="ODS35" s="21"/>
      <c r="ODT35" s="18"/>
      <c r="ODV35" s="44"/>
      <c r="ODW35" s="18"/>
      <c r="ODY35" s="20"/>
      <c r="ODZ35" s="21"/>
      <c r="OEA35" s="20"/>
      <c r="OEB35" s="21"/>
      <c r="OEC35" s="18"/>
      <c r="OEE35" s="44"/>
      <c r="OEF35" s="18"/>
      <c r="OEH35" s="20"/>
      <c r="OEI35" s="21"/>
      <c r="OEJ35" s="20"/>
      <c r="OEK35" s="21"/>
      <c r="OEL35" s="18"/>
      <c r="OEN35" s="44"/>
      <c r="OEO35" s="18"/>
      <c r="OEQ35" s="20"/>
      <c r="OER35" s="21"/>
      <c r="OES35" s="20"/>
      <c r="OET35" s="21"/>
      <c r="OEU35" s="18"/>
      <c r="OEW35" s="44"/>
      <c r="OEX35" s="18"/>
      <c r="OEZ35" s="20"/>
      <c r="OFA35" s="21"/>
      <c r="OFB35" s="20"/>
      <c r="OFC35" s="21"/>
      <c r="OFD35" s="18"/>
      <c r="OFF35" s="44"/>
      <c r="OFG35" s="18"/>
      <c r="OFI35" s="20"/>
      <c r="OFJ35" s="21"/>
      <c r="OFK35" s="20"/>
      <c r="OFL35" s="21"/>
      <c r="OFM35" s="18"/>
      <c r="OFO35" s="44"/>
      <c r="OFP35" s="18"/>
      <c r="OFR35" s="20"/>
      <c r="OFS35" s="21"/>
      <c r="OFT35" s="20"/>
      <c r="OFU35" s="21"/>
      <c r="OFV35" s="18"/>
      <c r="OFX35" s="44"/>
      <c r="OFY35" s="18"/>
      <c r="OGA35" s="20"/>
      <c r="OGB35" s="21"/>
      <c r="OGC35" s="20"/>
      <c r="OGD35" s="21"/>
      <c r="OGE35" s="18"/>
      <c r="OGG35" s="44"/>
      <c r="OGH35" s="18"/>
      <c r="OGJ35" s="20"/>
      <c r="OGK35" s="21"/>
      <c r="OGL35" s="20"/>
      <c r="OGM35" s="21"/>
      <c r="OGN35" s="18"/>
      <c r="OGP35" s="44"/>
      <c r="OGQ35" s="18"/>
      <c r="OGS35" s="20"/>
      <c r="OGT35" s="21"/>
      <c r="OGU35" s="20"/>
      <c r="OGV35" s="21"/>
      <c r="OGW35" s="18"/>
      <c r="OGY35" s="44"/>
      <c r="OGZ35" s="18"/>
      <c r="OHB35" s="20"/>
      <c r="OHC35" s="21"/>
      <c r="OHD35" s="20"/>
      <c r="OHE35" s="21"/>
      <c r="OHF35" s="18"/>
      <c r="OHH35" s="44"/>
      <c r="OHI35" s="18"/>
      <c r="OHK35" s="20"/>
      <c r="OHL35" s="21"/>
      <c r="OHM35" s="20"/>
      <c r="OHN35" s="21"/>
      <c r="OHO35" s="18"/>
      <c r="OHQ35" s="44"/>
      <c r="OHR35" s="18"/>
      <c r="OHT35" s="20"/>
      <c r="OHU35" s="21"/>
      <c r="OHV35" s="20"/>
      <c r="OHW35" s="21"/>
      <c r="OHX35" s="18"/>
      <c r="OHZ35" s="44"/>
      <c r="OIA35" s="18"/>
      <c r="OIC35" s="20"/>
      <c r="OID35" s="21"/>
      <c r="OIE35" s="20"/>
      <c r="OIF35" s="21"/>
      <c r="OIG35" s="18"/>
      <c r="OII35" s="44"/>
      <c r="OIJ35" s="18"/>
      <c r="OIL35" s="20"/>
      <c r="OIM35" s="21"/>
      <c r="OIN35" s="20"/>
      <c r="OIO35" s="21"/>
      <c r="OIP35" s="18"/>
      <c r="OIR35" s="44"/>
      <c r="OIS35" s="18"/>
      <c r="OIU35" s="20"/>
      <c r="OIV35" s="21"/>
      <c r="OIW35" s="20"/>
      <c r="OIX35" s="21"/>
      <c r="OIY35" s="18"/>
      <c r="OJA35" s="44"/>
      <c r="OJB35" s="18"/>
      <c r="OJD35" s="20"/>
      <c r="OJE35" s="21"/>
      <c r="OJF35" s="20"/>
      <c r="OJG35" s="21"/>
      <c r="OJH35" s="18"/>
      <c r="OJJ35" s="44"/>
      <c r="OJK35" s="18"/>
      <c r="OJM35" s="20"/>
      <c r="OJN35" s="21"/>
      <c r="OJO35" s="20"/>
      <c r="OJP35" s="21"/>
      <c r="OJQ35" s="18"/>
      <c r="OJS35" s="44"/>
      <c r="OJT35" s="18"/>
      <c r="OJV35" s="20"/>
      <c r="OJW35" s="21"/>
      <c r="OJX35" s="20"/>
      <c r="OJY35" s="21"/>
      <c r="OJZ35" s="18"/>
      <c r="OKB35" s="44"/>
      <c r="OKC35" s="18"/>
      <c r="OKE35" s="20"/>
      <c r="OKF35" s="21"/>
      <c r="OKG35" s="20"/>
      <c r="OKH35" s="21"/>
      <c r="OKI35" s="18"/>
      <c r="OKK35" s="44"/>
      <c r="OKL35" s="18"/>
      <c r="OKN35" s="20"/>
      <c r="OKO35" s="21"/>
      <c r="OKP35" s="20"/>
      <c r="OKQ35" s="21"/>
      <c r="OKR35" s="18"/>
      <c r="OKT35" s="44"/>
      <c r="OKU35" s="18"/>
      <c r="OKW35" s="20"/>
      <c r="OKX35" s="21"/>
      <c r="OKY35" s="20"/>
      <c r="OKZ35" s="21"/>
      <c r="OLA35" s="18"/>
      <c r="OLC35" s="44"/>
      <c r="OLD35" s="18"/>
      <c r="OLF35" s="20"/>
      <c r="OLG35" s="21"/>
      <c r="OLH35" s="20"/>
      <c r="OLI35" s="21"/>
      <c r="OLJ35" s="18"/>
      <c r="OLL35" s="44"/>
      <c r="OLM35" s="18"/>
      <c r="OLO35" s="20"/>
      <c r="OLP35" s="21"/>
      <c r="OLQ35" s="20"/>
      <c r="OLR35" s="21"/>
      <c r="OLS35" s="18"/>
      <c r="OLU35" s="44"/>
      <c r="OLV35" s="18"/>
      <c r="OLX35" s="20"/>
      <c r="OLY35" s="21"/>
      <c r="OLZ35" s="20"/>
      <c r="OMA35" s="21"/>
      <c r="OMB35" s="18"/>
      <c r="OMD35" s="44"/>
      <c r="OME35" s="18"/>
      <c r="OMG35" s="20"/>
      <c r="OMH35" s="21"/>
      <c r="OMI35" s="20"/>
      <c r="OMJ35" s="21"/>
      <c r="OMK35" s="18"/>
      <c r="OMM35" s="44"/>
      <c r="OMN35" s="18"/>
      <c r="OMP35" s="20"/>
      <c r="OMQ35" s="21"/>
      <c r="OMR35" s="20"/>
      <c r="OMS35" s="21"/>
      <c r="OMT35" s="18"/>
      <c r="OMV35" s="44"/>
      <c r="OMW35" s="18"/>
      <c r="OMY35" s="20"/>
      <c r="OMZ35" s="21"/>
      <c r="ONA35" s="20"/>
      <c r="ONB35" s="21"/>
      <c r="ONC35" s="18"/>
      <c r="ONE35" s="44"/>
      <c r="ONF35" s="18"/>
      <c r="ONH35" s="20"/>
      <c r="ONI35" s="21"/>
      <c r="ONJ35" s="20"/>
      <c r="ONK35" s="21"/>
      <c r="ONL35" s="18"/>
      <c r="ONN35" s="44"/>
      <c r="ONO35" s="18"/>
      <c r="ONQ35" s="20"/>
      <c r="ONR35" s="21"/>
      <c r="ONS35" s="20"/>
      <c r="ONT35" s="21"/>
      <c r="ONU35" s="18"/>
      <c r="ONW35" s="44"/>
      <c r="ONX35" s="18"/>
      <c r="ONZ35" s="20"/>
      <c r="OOA35" s="21"/>
      <c r="OOB35" s="20"/>
      <c r="OOC35" s="21"/>
      <c r="OOD35" s="18"/>
      <c r="OOF35" s="44"/>
      <c r="OOG35" s="18"/>
      <c r="OOI35" s="20"/>
      <c r="OOJ35" s="21"/>
      <c r="OOK35" s="20"/>
      <c r="OOL35" s="21"/>
      <c r="OOM35" s="18"/>
      <c r="OOO35" s="44"/>
      <c r="OOP35" s="18"/>
      <c r="OOR35" s="20"/>
      <c r="OOS35" s="21"/>
      <c r="OOT35" s="20"/>
      <c r="OOU35" s="21"/>
      <c r="OOV35" s="18"/>
      <c r="OOX35" s="44"/>
      <c r="OOY35" s="18"/>
      <c r="OPA35" s="20"/>
      <c r="OPB35" s="21"/>
      <c r="OPC35" s="20"/>
      <c r="OPD35" s="21"/>
      <c r="OPE35" s="18"/>
      <c r="OPG35" s="44"/>
      <c r="OPH35" s="18"/>
      <c r="OPJ35" s="20"/>
      <c r="OPK35" s="21"/>
      <c r="OPL35" s="20"/>
      <c r="OPM35" s="21"/>
      <c r="OPN35" s="18"/>
      <c r="OPP35" s="44"/>
      <c r="OPQ35" s="18"/>
      <c r="OPS35" s="20"/>
      <c r="OPT35" s="21"/>
      <c r="OPU35" s="20"/>
      <c r="OPV35" s="21"/>
      <c r="OPW35" s="18"/>
      <c r="OPY35" s="44"/>
      <c r="OPZ35" s="18"/>
      <c r="OQB35" s="20"/>
      <c r="OQC35" s="21"/>
      <c r="OQD35" s="20"/>
      <c r="OQE35" s="21"/>
      <c r="OQF35" s="18"/>
      <c r="OQH35" s="44"/>
      <c r="OQI35" s="18"/>
      <c r="OQK35" s="20"/>
      <c r="OQL35" s="21"/>
      <c r="OQM35" s="20"/>
      <c r="OQN35" s="21"/>
      <c r="OQO35" s="18"/>
      <c r="OQQ35" s="44"/>
      <c r="OQR35" s="18"/>
      <c r="OQT35" s="20"/>
      <c r="OQU35" s="21"/>
      <c r="OQV35" s="20"/>
      <c r="OQW35" s="21"/>
      <c r="OQX35" s="18"/>
      <c r="OQZ35" s="44"/>
      <c r="ORA35" s="18"/>
      <c r="ORC35" s="20"/>
      <c r="ORD35" s="21"/>
      <c r="ORE35" s="20"/>
      <c r="ORF35" s="21"/>
      <c r="ORG35" s="18"/>
      <c r="ORI35" s="44"/>
      <c r="ORJ35" s="18"/>
      <c r="ORL35" s="20"/>
      <c r="ORM35" s="21"/>
      <c r="ORN35" s="20"/>
      <c r="ORO35" s="21"/>
      <c r="ORP35" s="18"/>
      <c r="ORR35" s="44"/>
      <c r="ORS35" s="18"/>
      <c r="ORU35" s="20"/>
      <c r="ORV35" s="21"/>
      <c r="ORW35" s="20"/>
      <c r="ORX35" s="21"/>
      <c r="ORY35" s="18"/>
      <c r="OSA35" s="44"/>
      <c r="OSB35" s="18"/>
      <c r="OSD35" s="20"/>
      <c r="OSE35" s="21"/>
      <c r="OSF35" s="20"/>
      <c r="OSG35" s="21"/>
      <c r="OSH35" s="18"/>
      <c r="OSJ35" s="44"/>
      <c r="OSK35" s="18"/>
      <c r="OSM35" s="20"/>
      <c r="OSN35" s="21"/>
      <c r="OSO35" s="20"/>
      <c r="OSP35" s="21"/>
      <c r="OSQ35" s="18"/>
      <c r="OSS35" s="44"/>
      <c r="OST35" s="18"/>
      <c r="OSV35" s="20"/>
      <c r="OSW35" s="21"/>
      <c r="OSX35" s="20"/>
      <c r="OSY35" s="21"/>
      <c r="OSZ35" s="18"/>
      <c r="OTB35" s="44"/>
      <c r="OTC35" s="18"/>
      <c r="OTE35" s="20"/>
      <c r="OTF35" s="21"/>
      <c r="OTG35" s="20"/>
      <c r="OTH35" s="21"/>
      <c r="OTI35" s="18"/>
      <c r="OTK35" s="44"/>
      <c r="OTL35" s="18"/>
      <c r="OTN35" s="20"/>
      <c r="OTO35" s="21"/>
      <c r="OTP35" s="20"/>
      <c r="OTQ35" s="21"/>
      <c r="OTR35" s="18"/>
      <c r="OTT35" s="44"/>
      <c r="OTU35" s="18"/>
      <c r="OTW35" s="20"/>
      <c r="OTX35" s="21"/>
      <c r="OTY35" s="20"/>
      <c r="OTZ35" s="21"/>
      <c r="OUA35" s="18"/>
      <c r="OUC35" s="44"/>
      <c r="OUD35" s="18"/>
      <c r="OUF35" s="20"/>
      <c r="OUG35" s="21"/>
      <c r="OUH35" s="20"/>
      <c r="OUI35" s="21"/>
      <c r="OUJ35" s="18"/>
      <c r="OUL35" s="44"/>
      <c r="OUM35" s="18"/>
      <c r="OUO35" s="20"/>
      <c r="OUP35" s="21"/>
      <c r="OUQ35" s="20"/>
      <c r="OUR35" s="21"/>
      <c r="OUS35" s="18"/>
      <c r="OUU35" s="44"/>
      <c r="OUV35" s="18"/>
      <c r="OUX35" s="20"/>
      <c r="OUY35" s="21"/>
      <c r="OUZ35" s="20"/>
      <c r="OVA35" s="21"/>
      <c r="OVB35" s="18"/>
      <c r="OVD35" s="44"/>
      <c r="OVE35" s="18"/>
      <c r="OVG35" s="20"/>
      <c r="OVH35" s="21"/>
      <c r="OVI35" s="20"/>
      <c r="OVJ35" s="21"/>
      <c r="OVK35" s="18"/>
      <c r="OVM35" s="44"/>
      <c r="OVN35" s="18"/>
      <c r="OVP35" s="20"/>
      <c r="OVQ35" s="21"/>
      <c r="OVR35" s="20"/>
      <c r="OVS35" s="21"/>
      <c r="OVT35" s="18"/>
      <c r="OVV35" s="44"/>
      <c r="OVW35" s="18"/>
      <c r="OVY35" s="20"/>
      <c r="OVZ35" s="21"/>
      <c r="OWA35" s="20"/>
      <c r="OWB35" s="21"/>
      <c r="OWC35" s="18"/>
      <c r="OWE35" s="44"/>
      <c r="OWF35" s="18"/>
      <c r="OWH35" s="20"/>
      <c r="OWI35" s="21"/>
      <c r="OWJ35" s="20"/>
      <c r="OWK35" s="21"/>
      <c r="OWL35" s="18"/>
      <c r="OWN35" s="44"/>
      <c r="OWO35" s="18"/>
      <c r="OWQ35" s="20"/>
      <c r="OWR35" s="21"/>
      <c r="OWS35" s="20"/>
      <c r="OWT35" s="21"/>
      <c r="OWU35" s="18"/>
      <c r="OWW35" s="44"/>
      <c r="OWX35" s="18"/>
      <c r="OWZ35" s="20"/>
      <c r="OXA35" s="21"/>
      <c r="OXB35" s="20"/>
      <c r="OXC35" s="21"/>
      <c r="OXD35" s="18"/>
      <c r="OXF35" s="44"/>
      <c r="OXG35" s="18"/>
      <c r="OXI35" s="20"/>
      <c r="OXJ35" s="21"/>
      <c r="OXK35" s="20"/>
      <c r="OXL35" s="21"/>
      <c r="OXM35" s="18"/>
      <c r="OXO35" s="44"/>
      <c r="OXP35" s="18"/>
      <c r="OXR35" s="20"/>
      <c r="OXS35" s="21"/>
      <c r="OXT35" s="20"/>
      <c r="OXU35" s="21"/>
      <c r="OXV35" s="18"/>
      <c r="OXX35" s="44"/>
      <c r="OXY35" s="18"/>
      <c r="OYA35" s="20"/>
      <c r="OYB35" s="21"/>
      <c r="OYC35" s="20"/>
      <c r="OYD35" s="21"/>
      <c r="OYE35" s="18"/>
      <c r="OYG35" s="44"/>
      <c r="OYH35" s="18"/>
      <c r="OYJ35" s="20"/>
      <c r="OYK35" s="21"/>
      <c r="OYL35" s="20"/>
      <c r="OYM35" s="21"/>
      <c r="OYN35" s="18"/>
      <c r="OYP35" s="44"/>
      <c r="OYQ35" s="18"/>
      <c r="OYS35" s="20"/>
      <c r="OYT35" s="21"/>
      <c r="OYU35" s="20"/>
      <c r="OYV35" s="21"/>
      <c r="OYW35" s="18"/>
      <c r="OYY35" s="44"/>
      <c r="OYZ35" s="18"/>
      <c r="OZB35" s="20"/>
      <c r="OZC35" s="21"/>
      <c r="OZD35" s="20"/>
      <c r="OZE35" s="21"/>
      <c r="OZF35" s="18"/>
      <c r="OZH35" s="44"/>
      <c r="OZI35" s="18"/>
      <c r="OZK35" s="20"/>
      <c r="OZL35" s="21"/>
      <c r="OZM35" s="20"/>
      <c r="OZN35" s="21"/>
      <c r="OZO35" s="18"/>
      <c r="OZQ35" s="44"/>
      <c r="OZR35" s="18"/>
      <c r="OZT35" s="20"/>
      <c r="OZU35" s="21"/>
      <c r="OZV35" s="20"/>
      <c r="OZW35" s="21"/>
      <c r="OZX35" s="18"/>
      <c r="OZZ35" s="44"/>
      <c r="PAA35" s="18"/>
      <c r="PAC35" s="20"/>
      <c r="PAD35" s="21"/>
      <c r="PAE35" s="20"/>
      <c r="PAF35" s="21"/>
      <c r="PAG35" s="18"/>
      <c r="PAI35" s="44"/>
      <c r="PAJ35" s="18"/>
      <c r="PAL35" s="20"/>
      <c r="PAM35" s="21"/>
      <c r="PAN35" s="20"/>
      <c r="PAO35" s="21"/>
      <c r="PAP35" s="18"/>
      <c r="PAR35" s="44"/>
      <c r="PAS35" s="18"/>
      <c r="PAU35" s="20"/>
      <c r="PAV35" s="21"/>
      <c r="PAW35" s="20"/>
      <c r="PAX35" s="21"/>
      <c r="PAY35" s="18"/>
      <c r="PBA35" s="44"/>
      <c r="PBB35" s="18"/>
      <c r="PBD35" s="20"/>
      <c r="PBE35" s="21"/>
      <c r="PBF35" s="20"/>
      <c r="PBG35" s="21"/>
      <c r="PBH35" s="18"/>
      <c r="PBJ35" s="44"/>
      <c r="PBK35" s="18"/>
      <c r="PBM35" s="20"/>
      <c r="PBN35" s="21"/>
      <c r="PBO35" s="20"/>
      <c r="PBP35" s="21"/>
      <c r="PBQ35" s="18"/>
      <c r="PBS35" s="44"/>
      <c r="PBT35" s="18"/>
      <c r="PBV35" s="20"/>
      <c r="PBW35" s="21"/>
      <c r="PBX35" s="20"/>
      <c r="PBY35" s="21"/>
      <c r="PBZ35" s="18"/>
      <c r="PCB35" s="44"/>
      <c r="PCC35" s="18"/>
      <c r="PCE35" s="20"/>
      <c r="PCF35" s="21"/>
      <c r="PCG35" s="20"/>
      <c r="PCH35" s="21"/>
      <c r="PCI35" s="18"/>
      <c r="PCK35" s="44"/>
      <c r="PCL35" s="18"/>
      <c r="PCN35" s="20"/>
      <c r="PCO35" s="21"/>
      <c r="PCP35" s="20"/>
      <c r="PCQ35" s="21"/>
      <c r="PCR35" s="18"/>
      <c r="PCT35" s="44"/>
      <c r="PCU35" s="18"/>
      <c r="PCW35" s="20"/>
      <c r="PCX35" s="21"/>
      <c r="PCY35" s="20"/>
      <c r="PCZ35" s="21"/>
      <c r="PDA35" s="18"/>
      <c r="PDC35" s="44"/>
      <c r="PDD35" s="18"/>
      <c r="PDF35" s="20"/>
      <c r="PDG35" s="21"/>
      <c r="PDH35" s="20"/>
      <c r="PDI35" s="21"/>
      <c r="PDJ35" s="18"/>
      <c r="PDL35" s="44"/>
      <c r="PDM35" s="18"/>
      <c r="PDO35" s="20"/>
      <c r="PDP35" s="21"/>
      <c r="PDQ35" s="20"/>
      <c r="PDR35" s="21"/>
      <c r="PDS35" s="18"/>
      <c r="PDU35" s="44"/>
      <c r="PDV35" s="18"/>
      <c r="PDX35" s="20"/>
      <c r="PDY35" s="21"/>
      <c r="PDZ35" s="20"/>
      <c r="PEA35" s="21"/>
      <c r="PEB35" s="18"/>
      <c r="PED35" s="44"/>
      <c r="PEE35" s="18"/>
      <c r="PEG35" s="20"/>
      <c r="PEH35" s="21"/>
      <c r="PEI35" s="20"/>
      <c r="PEJ35" s="21"/>
      <c r="PEK35" s="18"/>
      <c r="PEM35" s="44"/>
      <c r="PEN35" s="18"/>
      <c r="PEP35" s="20"/>
      <c r="PEQ35" s="21"/>
      <c r="PER35" s="20"/>
      <c r="PES35" s="21"/>
      <c r="PET35" s="18"/>
      <c r="PEV35" s="44"/>
      <c r="PEW35" s="18"/>
      <c r="PEY35" s="20"/>
      <c r="PEZ35" s="21"/>
      <c r="PFA35" s="20"/>
      <c r="PFB35" s="21"/>
      <c r="PFC35" s="18"/>
      <c r="PFE35" s="44"/>
      <c r="PFF35" s="18"/>
      <c r="PFH35" s="20"/>
      <c r="PFI35" s="21"/>
      <c r="PFJ35" s="20"/>
      <c r="PFK35" s="21"/>
      <c r="PFL35" s="18"/>
      <c r="PFN35" s="44"/>
      <c r="PFO35" s="18"/>
      <c r="PFQ35" s="20"/>
      <c r="PFR35" s="21"/>
      <c r="PFS35" s="20"/>
      <c r="PFT35" s="21"/>
      <c r="PFU35" s="18"/>
      <c r="PFW35" s="44"/>
      <c r="PFX35" s="18"/>
      <c r="PFZ35" s="20"/>
      <c r="PGA35" s="21"/>
      <c r="PGB35" s="20"/>
      <c r="PGC35" s="21"/>
      <c r="PGD35" s="18"/>
      <c r="PGF35" s="44"/>
      <c r="PGG35" s="18"/>
      <c r="PGI35" s="20"/>
      <c r="PGJ35" s="21"/>
      <c r="PGK35" s="20"/>
      <c r="PGL35" s="21"/>
      <c r="PGM35" s="18"/>
      <c r="PGO35" s="44"/>
      <c r="PGP35" s="18"/>
      <c r="PGR35" s="20"/>
      <c r="PGS35" s="21"/>
      <c r="PGT35" s="20"/>
      <c r="PGU35" s="21"/>
      <c r="PGV35" s="18"/>
      <c r="PGX35" s="44"/>
      <c r="PGY35" s="18"/>
      <c r="PHA35" s="20"/>
      <c r="PHB35" s="21"/>
      <c r="PHC35" s="20"/>
      <c r="PHD35" s="21"/>
      <c r="PHE35" s="18"/>
      <c r="PHG35" s="44"/>
      <c r="PHH35" s="18"/>
      <c r="PHJ35" s="20"/>
      <c r="PHK35" s="21"/>
      <c r="PHL35" s="20"/>
      <c r="PHM35" s="21"/>
      <c r="PHN35" s="18"/>
      <c r="PHP35" s="44"/>
      <c r="PHQ35" s="18"/>
      <c r="PHS35" s="20"/>
      <c r="PHT35" s="21"/>
      <c r="PHU35" s="20"/>
      <c r="PHV35" s="21"/>
      <c r="PHW35" s="18"/>
      <c r="PHY35" s="44"/>
      <c r="PHZ35" s="18"/>
      <c r="PIB35" s="20"/>
      <c r="PIC35" s="21"/>
      <c r="PID35" s="20"/>
      <c r="PIE35" s="21"/>
      <c r="PIF35" s="18"/>
      <c r="PIH35" s="44"/>
      <c r="PII35" s="18"/>
      <c r="PIK35" s="20"/>
      <c r="PIL35" s="21"/>
      <c r="PIM35" s="20"/>
      <c r="PIN35" s="21"/>
      <c r="PIO35" s="18"/>
      <c r="PIQ35" s="44"/>
      <c r="PIR35" s="18"/>
      <c r="PIT35" s="20"/>
      <c r="PIU35" s="21"/>
      <c r="PIV35" s="20"/>
      <c r="PIW35" s="21"/>
      <c r="PIX35" s="18"/>
      <c r="PIZ35" s="44"/>
      <c r="PJA35" s="18"/>
      <c r="PJC35" s="20"/>
      <c r="PJD35" s="21"/>
      <c r="PJE35" s="20"/>
      <c r="PJF35" s="21"/>
      <c r="PJG35" s="18"/>
      <c r="PJI35" s="44"/>
      <c r="PJJ35" s="18"/>
      <c r="PJL35" s="20"/>
      <c r="PJM35" s="21"/>
      <c r="PJN35" s="20"/>
      <c r="PJO35" s="21"/>
      <c r="PJP35" s="18"/>
      <c r="PJR35" s="44"/>
      <c r="PJS35" s="18"/>
      <c r="PJU35" s="20"/>
      <c r="PJV35" s="21"/>
      <c r="PJW35" s="20"/>
      <c r="PJX35" s="21"/>
      <c r="PJY35" s="18"/>
      <c r="PKA35" s="44"/>
      <c r="PKB35" s="18"/>
      <c r="PKD35" s="20"/>
      <c r="PKE35" s="21"/>
      <c r="PKF35" s="20"/>
      <c r="PKG35" s="21"/>
      <c r="PKH35" s="18"/>
      <c r="PKJ35" s="44"/>
      <c r="PKK35" s="18"/>
      <c r="PKM35" s="20"/>
      <c r="PKN35" s="21"/>
      <c r="PKO35" s="20"/>
      <c r="PKP35" s="21"/>
      <c r="PKQ35" s="18"/>
      <c r="PKS35" s="44"/>
      <c r="PKT35" s="18"/>
      <c r="PKV35" s="20"/>
      <c r="PKW35" s="21"/>
      <c r="PKX35" s="20"/>
      <c r="PKY35" s="21"/>
      <c r="PKZ35" s="18"/>
      <c r="PLB35" s="44"/>
      <c r="PLC35" s="18"/>
      <c r="PLE35" s="20"/>
      <c r="PLF35" s="21"/>
      <c r="PLG35" s="20"/>
      <c r="PLH35" s="21"/>
      <c r="PLI35" s="18"/>
      <c r="PLK35" s="44"/>
      <c r="PLL35" s="18"/>
      <c r="PLN35" s="20"/>
      <c r="PLO35" s="21"/>
      <c r="PLP35" s="20"/>
      <c r="PLQ35" s="21"/>
      <c r="PLR35" s="18"/>
      <c r="PLT35" s="44"/>
      <c r="PLU35" s="18"/>
      <c r="PLW35" s="20"/>
      <c r="PLX35" s="21"/>
      <c r="PLY35" s="20"/>
      <c r="PLZ35" s="21"/>
      <c r="PMA35" s="18"/>
      <c r="PMC35" s="44"/>
      <c r="PMD35" s="18"/>
      <c r="PMF35" s="20"/>
      <c r="PMG35" s="21"/>
      <c r="PMH35" s="20"/>
      <c r="PMI35" s="21"/>
      <c r="PMJ35" s="18"/>
      <c r="PML35" s="44"/>
      <c r="PMM35" s="18"/>
      <c r="PMO35" s="20"/>
      <c r="PMP35" s="21"/>
      <c r="PMQ35" s="20"/>
      <c r="PMR35" s="21"/>
      <c r="PMS35" s="18"/>
      <c r="PMU35" s="44"/>
      <c r="PMV35" s="18"/>
      <c r="PMX35" s="20"/>
      <c r="PMY35" s="21"/>
      <c r="PMZ35" s="20"/>
      <c r="PNA35" s="21"/>
      <c r="PNB35" s="18"/>
      <c r="PND35" s="44"/>
      <c r="PNE35" s="18"/>
      <c r="PNG35" s="20"/>
      <c r="PNH35" s="21"/>
      <c r="PNI35" s="20"/>
      <c r="PNJ35" s="21"/>
      <c r="PNK35" s="18"/>
      <c r="PNM35" s="44"/>
      <c r="PNN35" s="18"/>
      <c r="PNP35" s="20"/>
      <c r="PNQ35" s="21"/>
      <c r="PNR35" s="20"/>
      <c r="PNS35" s="21"/>
      <c r="PNT35" s="18"/>
      <c r="PNV35" s="44"/>
      <c r="PNW35" s="18"/>
      <c r="PNY35" s="20"/>
      <c r="PNZ35" s="21"/>
      <c r="POA35" s="20"/>
      <c r="POB35" s="21"/>
      <c r="POC35" s="18"/>
      <c r="POE35" s="44"/>
      <c r="POF35" s="18"/>
      <c r="POH35" s="20"/>
      <c r="POI35" s="21"/>
      <c r="POJ35" s="20"/>
      <c r="POK35" s="21"/>
      <c r="POL35" s="18"/>
      <c r="PON35" s="44"/>
      <c r="POO35" s="18"/>
      <c r="POQ35" s="20"/>
      <c r="POR35" s="21"/>
      <c r="POS35" s="20"/>
      <c r="POT35" s="21"/>
      <c r="POU35" s="18"/>
      <c r="POW35" s="44"/>
      <c r="POX35" s="18"/>
      <c r="POZ35" s="20"/>
      <c r="PPA35" s="21"/>
      <c r="PPB35" s="20"/>
      <c r="PPC35" s="21"/>
      <c r="PPD35" s="18"/>
      <c r="PPF35" s="44"/>
      <c r="PPG35" s="18"/>
      <c r="PPI35" s="20"/>
      <c r="PPJ35" s="21"/>
      <c r="PPK35" s="20"/>
      <c r="PPL35" s="21"/>
      <c r="PPM35" s="18"/>
      <c r="PPO35" s="44"/>
      <c r="PPP35" s="18"/>
      <c r="PPR35" s="20"/>
      <c r="PPS35" s="21"/>
      <c r="PPT35" s="20"/>
      <c r="PPU35" s="21"/>
      <c r="PPV35" s="18"/>
      <c r="PPX35" s="44"/>
      <c r="PPY35" s="18"/>
      <c r="PQA35" s="20"/>
      <c r="PQB35" s="21"/>
      <c r="PQC35" s="20"/>
      <c r="PQD35" s="21"/>
      <c r="PQE35" s="18"/>
      <c r="PQG35" s="44"/>
      <c r="PQH35" s="18"/>
      <c r="PQJ35" s="20"/>
      <c r="PQK35" s="21"/>
      <c r="PQL35" s="20"/>
      <c r="PQM35" s="21"/>
      <c r="PQN35" s="18"/>
      <c r="PQP35" s="44"/>
      <c r="PQQ35" s="18"/>
      <c r="PQS35" s="20"/>
      <c r="PQT35" s="21"/>
      <c r="PQU35" s="20"/>
      <c r="PQV35" s="21"/>
      <c r="PQW35" s="18"/>
      <c r="PQY35" s="44"/>
      <c r="PQZ35" s="18"/>
      <c r="PRB35" s="20"/>
      <c r="PRC35" s="21"/>
      <c r="PRD35" s="20"/>
      <c r="PRE35" s="21"/>
      <c r="PRF35" s="18"/>
      <c r="PRH35" s="44"/>
      <c r="PRI35" s="18"/>
      <c r="PRK35" s="20"/>
      <c r="PRL35" s="21"/>
      <c r="PRM35" s="20"/>
      <c r="PRN35" s="21"/>
      <c r="PRO35" s="18"/>
      <c r="PRQ35" s="44"/>
      <c r="PRR35" s="18"/>
      <c r="PRT35" s="20"/>
      <c r="PRU35" s="21"/>
      <c r="PRV35" s="20"/>
      <c r="PRW35" s="21"/>
      <c r="PRX35" s="18"/>
      <c r="PRZ35" s="44"/>
      <c r="PSA35" s="18"/>
      <c r="PSC35" s="20"/>
      <c r="PSD35" s="21"/>
      <c r="PSE35" s="20"/>
      <c r="PSF35" s="21"/>
      <c r="PSG35" s="18"/>
      <c r="PSI35" s="44"/>
      <c r="PSJ35" s="18"/>
      <c r="PSL35" s="20"/>
      <c r="PSM35" s="21"/>
      <c r="PSN35" s="20"/>
      <c r="PSO35" s="21"/>
      <c r="PSP35" s="18"/>
      <c r="PSR35" s="44"/>
      <c r="PSS35" s="18"/>
      <c r="PSU35" s="20"/>
      <c r="PSV35" s="21"/>
      <c r="PSW35" s="20"/>
      <c r="PSX35" s="21"/>
      <c r="PSY35" s="18"/>
      <c r="PTA35" s="44"/>
      <c r="PTB35" s="18"/>
      <c r="PTD35" s="20"/>
      <c r="PTE35" s="21"/>
      <c r="PTF35" s="20"/>
      <c r="PTG35" s="21"/>
      <c r="PTH35" s="18"/>
      <c r="PTJ35" s="44"/>
      <c r="PTK35" s="18"/>
      <c r="PTM35" s="20"/>
      <c r="PTN35" s="21"/>
      <c r="PTO35" s="20"/>
      <c r="PTP35" s="21"/>
      <c r="PTQ35" s="18"/>
      <c r="PTS35" s="44"/>
      <c r="PTT35" s="18"/>
      <c r="PTV35" s="20"/>
      <c r="PTW35" s="21"/>
      <c r="PTX35" s="20"/>
      <c r="PTY35" s="21"/>
      <c r="PTZ35" s="18"/>
      <c r="PUB35" s="44"/>
      <c r="PUC35" s="18"/>
      <c r="PUE35" s="20"/>
      <c r="PUF35" s="21"/>
      <c r="PUG35" s="20"/>
      <c r="PUH35" s="21"/>
      <c r="PUI35" s="18"/>
      <c r="PUK35" s="44"/>
      <c r="PUL35" s="18"/>
      <c r="PUN35" s="20"/>
      <c r="PUO35" s="21"/>
      <c r="PUP35" s="20"/>
      <c r="PUQ35" s="21"/>
      <c r="PUR35" s="18"/>
      <c r="PUT35" s="44"/>
      <c r="PUU35" s="18"/>
      <c r="PUW35" s="20"/>
      <c r="PUX35" s="21"/>
      <c r="PUY35" s="20"/>
      <c r="PUZ35" s="21"/>
      <c r="PVA35" s="18"/>
      <c r="PVC35" s="44"/>
      <c r="PVD35" s="18"/>
      <c r="PVF35" s="20"/>
      <c r="PVG35" s="21"/>
      <c r="PVH35" s="20"/>
      <c r="PVI35" s="21"/>
      <c r="PVJ35" s="18"/>
      <c r="PVL35" s="44"/>
      <c r="PVM35" s="18"/>
      <c r="PVO35" s="20"/>
      <c r="PVP35" s="21"/>
      <c r="PVQ35" s="20"/>
      <c r="PVR35" s="21"/>
      <c r="PVS35" s="18"/>
      <c r="PVU35" s="44"/>
      <c r="PVV35" s="18"/>
      <c r="PVX35" s="20"/>
      <c r="PVY35" s="21"/>
      <c r="PVZ35" s="20"/>
      <c r="PWA35" s="21"/>
      <c r="PWB35" s="18"/>
      <c r="PWD35" s="44"/>
      <c r="PWE35" s="18"/>
      <c r="PWG35" s="20"/>
      <c r="PWH35" s="21"/>
      <c r="PWI35" s="20"/>
      <c r="PWJ35" s="21"/>
      <c r="PWK35" s="18"/>
      <c r="PWM35" s="44"/>
      <c r="PWN35" s="18"/>
      <c r="PWP35" s="20"/>
      <c r="PWQ35" s="21"/>
      <c r="PWR35" s="20"/>
      <c r="PWS35" s="21"/>
      <c r="PWT35" s="18"/>
      <c r="PWV35" s="44"/>
      <c r="PWW35" s="18"/>
      <c r="PWY35" s="20"/>
      <c r="PWZ35" s="21"/>
      <c r="PXA35" s="20"/>
      <c r="PXB35" s="21"/>
      <c r="PXC35" s="18"/>
      <c r="PXE35" s="44"/>
      <c r="PXF35" s="18"/>
      <c r="PXH35" s="20"/>
      <c r="PXI35" s="21"/>
      <c r="PXJ35" s="20"/>
      <c r="PXK35" s="21"/>
      <c r="PXL35" s="18"/>
      <c r="PXN35" s="44"/>
      <c r="PXO35" s="18"/>
      <c r="PXQ35" s="20"/>
      <c r="PXR35" s="21"/>
      <c r="PXS35" s="20"/>
      <c r="PXT35" s="21"/>
      <c r="PXU35" s="18"/>
      <c r="PXW35" s="44"/>
      <c r="PXX35" s="18"/>
      <c r="PXZ35" s="20"/>
      <c r="PYA35" s="21"/>
      <c r="PYB35" s="20"/>
      <c r="PYC35" s="21"/>
      <c r="PYD35" s="18"/>
      <c r="PYF35" s="44"/>
      <c r="PYG35" s="18"/>
      <c r="PYI35" s="20"/>
      <c r="PYJ35" s="21"/>
      <c r="PYK35" s="20"/>
      <c r="PYL35" s="21"/>
      <c r="PYM35" s="18"/>
      <c r="PYO35" s="44"/>
      <c r="PYP35" s="18"/>
      <c r="PYR35" s="20"/>
      <c r="PYS35" s="21"/>
      <c r="PYT35" s="20"/>
      <c r="PYU35" s="21"/>
      <c r="PYV35" s="18"/>
      <c r="PYX35" s="44"/>
      <c r="PYY35" s="18"/>
      <c r="PZA35" s="20"/>
      <c r="PZB35" s="21"/>
      <c r="PZC35" s="20"/>
      <c r="PZD35" s="21"/>
      <c r="PZE35" s="18"/>
      <c r="PZG35" s="44"/>
      <c r="PZH35" s="18"/>
      <c r="PZJ35" s="20"/>
      <c r="PZK35" s="21"/>
      <c r="PZL35" s="20"/>
      <c r="PZM35" s="21"/>
      <c r="PZN35" s="18"/>
      <c r="PZP35" s="44"/>
      <c r="PZQ35" s="18"/>
      <c r="PZS35" s="20"/>
      <c r="PZT35" s="21"/>
      <c r="PZU35" s="20"/>
      <c r="PZV35" s="21"/>
      <c r="PZW35" s="18"/>
      <c r="PZY35" s="44"/>
      <c r="PZZ35" s="18"/>
      <c r="QAB35" s="20"/>
      <c r="QAC35" s="21"/>
      <c r="QAD35" s="20"/>
      <c r="QAE35" s="21"/>
      <c r="QAF35" s="18"/>
      <c r="QAH35" s="44"/>
      <c r="QAI35" s="18"/>
      <c r="QAK35" s="20"/>
      <c r="QAL35" s="21"/>
      <c r="QAM35" s="20"/>
      <c r="QAN35" s="21"/>
      <c r="QAO35" s="18"/>
      <c r="QAQ35" s="44"/>
      <c r="QAR35" s="18"/>
      <c r="QAT35" s="20"/>
      <c r="QAU35" s="21"/>
      <c r="QAV35" s="20"/>
      <c r="QAW35" s="21"/>
      <c r="QAX35" s="18"/>
      <c r="QAZ35" s="44"/>
      <c r="QBA35" s="18"/>
      <c r="QBC35" s="20"/>
      <c r="QBD35" s="21"/>
      <c r="QBE35" s="20"/>
      <c r="QBF35" s="21"/>
      <c r="QBG35" s="18"/>
      <c r="QBI35" s="44"/>
      <c r="QBJ35" s="18"/>
      <c r="QBL35" s="20"/>
      <c r="QBM35" s="21"/>
      <c r="QBN35" s="20"/>
      <c r="QBO35" s="21"/>
      <c r="QBP35" s="18"/>
      <c r="QBR35" s="44"/>
      <c r="QBS35" s="18"/>
      <c r="QBU35" s="20"/>
      <c r="QBV35" s="21"/>
      <c r="QBW35" s="20"/>
      <c r="QBX35" s="21"/>
      <c r="QBY35" s="18"/>
      <c r="QCA35" s="44"/>
      <c r="QCB35" s="18"/>
      <c r="QCD35" s="20"/>
      <c r="QCE35" s="21"/>
      <c r="QCF35" s="20"/>
      <c r="QCG35" s="21"/>
      <c r="QCH35" s="18"/>
      <c r="QCJ35" s="44"/>
      <c r="QCK35" s="18"/>
      <c r="QCM35" s="20"/>
      <c r="QCN35" s="21"/>
      <c r="QCO35" s="20"/>
      <c r="QCP35" s="21"/>
      <c r="QCQ35" s="18"/>
      <c r="QCS35" s="44"/>
      <c r="QCT35" s="18"/>
      <c r="QCV35" s="20"/>
      <c r="QCW35" s="21"/>
      <c r="QCX35" s="20"/>
      <c r="QCY35" s="21"/>
      <c r="QCZ35" s="18"/>
      <c r="QDB35" s="44"/>
      <c r="QDC35" s="18"/>
      <c r="QDE35" s="20"/>
      <c r="QDF35" s="21"/>
      <c r="QDG35" s="20"/>
      <c r="QDH35" s="21"/>
      <c r="QDI35" s="18"/>
      <c r="QDK35" s="44"/>
      <c r="QDL35" s="18"/>
      <c r="QDN35" s="20"/>
      <c r="QDO35" s="21"/>
      <c r="QDP35" s="20"/>
      <c r="QDQ35" s="21"/>
      <c r="QDR35" s="18"/>
      <c r="QDT35" s="44"/>
      <c r="QDU35" s="18"/>
      <c r="QDW35" s="20"/>
      <c r="QDX35" s="21"/>
      <c r="QDY35" s="20"/>
      <c r="QDZ35" s="21"/>
      <c r="QEA35" s="18"/>
      <c r="QEC35" s="44"/>
      <c r="QED35" s="18"/>
      <c r="QEF35" s="20"/>
      <c r="QEG35" s="21"/>
      <c r="QEH35" s="20"/>
      <c r="QEI35" s="21"/>
      <c r="QEJ35" s="18"/>
      <c r="QEL35" s="44"/>
      <c r="QEM35" s="18"/>
      <c r="QEO35" s="20"/>
      <c r="QEP35" s="21"/>
      <c r="QEQ35" s="20"/>
      <c r="QER35" s="21"/>
      <c r="QES35" s="18"/>
      <c r="QEU35" s="44"/>
      <c r="QEV35" s="18"/>
      <c r="QEX35" s="20"/>
      <c r="QEY35" s="21"/>
      <c r="QEZ35" s="20"/>
      <c r="QFA35" s="21"/>
      <c r="QFB35" s="18"/>
      <c r="QFD35" s="44"/>
      <c r="QFE35" s="18"/>
      <c r="QFG35" s="20"/>
      <c r="QFH35" s="21"/>
      <c r="QFI35" s="20"/>
      <c r="QFJ35" s="21"/>
      <c r="QFK35" s="18"/>
      <c r="QFM35" s="44"/>
      <c r="QFN35" s="18"/>
      <c r="QFP35" s="20"/>
      <c r="QFQ35" s="21"/>
      <c r="QFR35" s="20"/>
      <c r="QFS35" s="21"/>
      <c r="QFT35" s="18"/>
      <c r="QFV35" s="44"/>
      <c r="QFW35" s="18"/>
      <c r="QFY35" s="20"/>
      <c r="QFZ35" s="21"/>
      <c r="QGA35" s="20"/>
      <c r="QGB35" s="21"/>
      <c r="QGC35" s="18"/>
      <c r="QGE35" s="44"/>
      <c r="QGF35" s="18"/>
      <c r="QGH35" s="20"/>
      <c r="QGI35" s="21"/>
      <c r="QGJ35" s="20"/>
      <c r="QGK35" s="21"/>
      <c r="QGL35" s="18"/>
      <c r="QGN35" s="44"/>
      <c r="QGO35" s="18"/>
      <c r="QGQ35" s="20"/>
      <c r="QGR35" s="21"/>
      <c r="QGS35" s="20"/>
      <c r="QGT35" s="21"/>
      <c r="QGU35" s="18"/>
      <c r="QGW35" s="44"/>
      <c r="QGX35" s="18"/>
      <c r="QGZ35" s="20"/>
      <c r="QHA35" s="21"/>
      <c r="QHB35" s="20"/>
      <c r="QHC35" s="21"/>
      <c r="QHD35" s="18"/>
      <c r="QHF35" s="44"/>
      <c r="QHG35" s="18"/>
      <c r="QHI35" s="20"/>
      <c r="QHJ35" s="21"/>
      <c r="QHK35" s="20"/>
      <c r="QHL35" s="21"/>
      <c r="QHM35" s="18"/>
      <c r="QHO35" s="44"/>
      <c r="QHP35" s="18"/>
      <c r="QHR35" s="20"/>
      <c r="QHS35" s="21"/>
      <c r="QHT35" s="20"/>
      <c r="QHU35" s="21"/>
      <c r="QHV35" s="18"/>
      <c r="QHX35" s="44"/>
      <c r="QHY35" s="18"/>
      <c r="QIA35" s="20"/>
      <c r="QIB35" s="21"/>
      <c r="QIC35" s="20"/>
      <c r="QID35" s="21"/>
      <c r="QIE35" s="18"/>
      <c r="QIG35" s="44"/>
      <c r="QIH35" s="18"/>
      <c r="QIJ35" s="20"/>
      <c r="QIK35" s="21"/>
      <c r="QIL35" s="20"/>
      <c r="QIM35" s="21"/>
      <c r="QIN35" s="18"/>
      <c r="QIP35" s="44"/>
      <c r="QIQ35" s="18"/>
      <c r="QIS35" s="20"/>
      <c r="QIT35" s="21"/>
      <c r="QIU35" s="20"/>
      <c r="QIV35" s="21"/>
      <c r="QIW35" s="18"/>
      <c r="QIY35" s="44"/>
      <c r="QIZ35" s="18"/>
      <c r="QJB35" s="20"/>
      <c r="QJC35" s="21"/>
      <c r="QJD35" s="20"/>
      <c r="QJE35" s="21"/>
      <c r="QJF35" s="18"/>
      <c r="QJH35" s="44"/>
      <c r="QJI35" s="18"/>
      <c r="QJK35" s="20"/>
      <c r="QJL35" s="21"/>
      <c r="QJM35" s="20"/>
      <c r="QJN35" s="21"/>
      <c r="QJO35" s="18"/>
      <c r="QJQ35" s="44"/>
      <c r="QJR35" s="18"/>
      <c r="QJT35" s="20"/>
      <c r="QJU35" s="21"/>
      <c r="QJV35" s="20"/>
      <c r="QJW35" s="21"/>
      <c r="QJX35" s="18"/>
      <c r="QJZ35" s="44"/>
      <c r="QKA35" s="18"/>
      <c r="QKC35" s="20"/>
      <c r="QKD35" s="21"/>
      <c r="QKE35" s="20"/>
      <c r="QKF35" s="21"/>
      <c r="QKG35" s="18"/>
      <c r="QKI35" s="44"/>
      <c r="QKJ35" s="18"/>
      <c r="QKL35" s="20"/>
      <c r="QKM35" s="21"/>
      <c r="QKN35" s="20"/>
      <c r="QKO35" s="21"/>
      <c r="QKP35" s="18"/>
      <c r="QKR35" s="44"/>
      <c r="QKS35" s="18"/>
      <c r="QKU35" s="20"/>
      <c r="QKV35" s="21"/>
      <c r="QKW35" s="20"/>
      <c r="QKX35" s="21"/>
      <c r="QKY35" s="18"/>
      <c r="QLA35" s="44"/>
      <c r="QLB35" s="18"/>
      <c r="QLD35" s="20"/>
      <c r="QLE35" s="21"/>
      <c r="QLF35" s="20"/>
      <c r="QLG35" s="21"/>
      <c r="QLH35" s="18"/>
      <c r="QLJ35" s="44"/>
      <c r="QLK35" s="18"/>
      <c r="QLM35" s="20"/>
      <c r="QLN35" s="21"/>
      <c r="QLO35" s="20"/>
      <c r="QLP35" s="21"/>
      <c r="QLQ35" s="18"/>
      <c r="QLS35" s="44"/>
      <c r="QLT35" s="18"/>
      <c r="QLV35" s="20"/>
      <c r="QLW35" s="21"/>
      <c r="QLX35" s="20"/>
      <c r="QLY35" s="21"/>
      <c r="QLZ35" s="18"/>
      <c r="QMB35" s="44"/>
      <c r="QMC35" s="18"/>
      <c r="QME35" s="20"/>
      <c r="QMF35" s="21"/>
      <c r="QMG35" s="20"/>
      <c r="QMH35" s="21"/>
      <c r="QMI35" s="18"/>
      <c r="QMK35" s="44"/>
      <c r="QML35" s="18"/>
      <c r="QMN35" s="20"/>
      <c r="QMO35" s="21"/>
      <c r="QMP35" s="20"/>
      <c r="QMQ35" s="21"/>
      <c r="QMR35" s="18"/>
      <c r="QMT35" s="44"/>
      <c r="QMU35" s="18"/>
      <c r="QMW35" s="20"/>
      <c r="QMX35" s="21"/>
      <c r="QMY35" s="20"/>
      <c r="QMZ35" s="21"/>
      <c r="QNA35" s="18"/>
      <c r="QNC35" s="44"/>
      <c r="QND35" s="18"/>
      <c r="QNF35" s="20"/>
      <c r="QNG35" s="21"/>
      <c r="QNH35" s="20"/>
      <c r="QNI35" s="21"/>
      <c r="QNJ35" s="18"/>
      <c r="QNL35" s="44"/>
      <c r="QNM35" s="18"/>
      <c r="QNO35" s="20"/>
      <c r="QNP35" s="21"/>
      <c r="QNQ35" s="20"/>
      <c r="QNR35" s="21"/>
      <c r="QNS35" s="18"/>
      <c r="QNU35" s="44"/>
      <c r="QNV35" s="18"/>
      <c r="QNX35" s="20"/>
      <c r="QNY35" s="21"/>
      <c r="QNZ35" s="20"/>
      <c r="QOA35" s="21"/>
      <c r="QOB35" s="18"/>
      <c r="QOD35" s="44"/>
      <c r="QOE35" s="18"/>
      <c r="QOG35" s="20"/>
      <c r="QOH35" s="21"/>
      <c r="QOI35" s="20"/>
      <c r="QOJ35" s="21"/>
      <c r="QOK35" s="18"/>
      <c r="QOM35" s="44"/>
      <c r="QON35" s="18"/>
      <c r="QOP35" s="20"/>
      <c r="QOQ35" s="21"/>
      <c r="QOR35" s="20"/>
      <c r="QOS35" s="21"/>
      <c r="QOT35" s="18"/>
      <c r="QOV35" s="44"/>
      <c r="QOW35" s="18"/>
      <c r="QOY35" s="20"/>
      <c r="QOZ35" s="21"/>
      <c r="QPA35" s="20"/>
      <c r="QPB35" s="21"/>
      <c r="QPC35" s="18"/>
      <c r="QPE35" s="44"/>
      <c r="QPF35" s="18"/>
      <c r="QPH35" s="20"/>
      <c r="QPI35" s="21"/>
      <c r="QPJ35" s="20"/>
      <c r="QPK35" s="21"/>
      <c r="QPL35" s="18"/>
      <c r="QPN35" s="44"/>
      <c r="QPO35" s="18"/>
      <c r="QPQ35" s="20"/>
      <c r="QPR35" s="21"/>
      <c r="QPS35" s="20"/>
      <c r="QPT35" s="21"/>
      <c r="QPU35" s="18"/>
      <c r="QPW35" s="44"/>
      <c r="QPX35" s="18"/>
      <c r="QPZ35" s="20"/>
      <c r="QQA35" s="21"/>
      <c r="QQB35" s="20"/>
      <c r="QQC35" s="21"/>
      <c r="QQD35" s="18"/>
      <c r="QQF35" s="44"/>
      <c r="QQG35" s="18"/>
      <c r="QQI35" s="20"/>
      <c r="QQJ35" s="21"/>
      <c r="QQK35" s="20"/>
      <c r="QQL35" s="21"/>
      <c r="QQM35" s="18"/>
      <c r="QQO35" s="44"/>
      <c r="QQP35" s="18"/>
      <c r="QQR35" s="20"/>
      <c r="QQS35" s="21"/>
      <c r="QQT35" s="20"/>
      <c r="QQU35" s="21"/>
      <c r="QQV35" s="18"/>
      <c r="QQX35" s="44"/>
      <c r="QQY35" s="18"/>
      <c r="QRA35" s="20"/>
      <c r="QRB35" s="21"/>
      <c r="QRC35" s="20"/>
      <c r="QRD35" s="21"/>
      <c r="QRE35" s="18"/>
      <c r="QRG35" s="44"/>
      <c r="QRH35" s="18"/>
      <c r="QRJ35" s="20"/>
      <c r="QRK35" s="21"/>
      <c r="QRL35" s="20"/>
      <c r="QRM35" s="21"/>
      <c r="QRN35" s="18"/>
      <c r="QRP35" s="44"/>
      <c r="QRQ35" s="18"/>
      <c r="QRS35" s="20"/>
      <c r="QRT35" s="21"/>
      <c r="QRU35" s="20"/>
      <c r="QRV35" s="21"/>
      <c r="QRW35" s="18"/>
      <c r="QRY35" s="44"/>
      <c r="QRZ35" s="18"/>
      <c r="QSB35" s="20"/>
      <c r="QSC35" s="21"/>
      <c r="QSD35" s="20"/>
      <c r="QSE35" s="21"/>
      <c r="QSF35" s="18"/>
      <c r="QSH35" s="44"/>
      <c r="QSI35" s="18"/>
      <c r="QSK35" s="20"/>
      <c r="QSL35" s="21"/>
      <c r="QSM35" s="20"/>
      <c r="QSN35" s="21"/>
      <c r="QSO35" s="18"/>
      <c r="QSQ35" s="44"/>
      <c r="QSR35" s="18"/>
      <c r="QST35" s="20"/>
      <c r="QSU35" s="21"/>
      <c r="QSV35" s="20"/>
      <c r="QSW35" s="21"/>
      <c r="QSX35" s="18"/>
      <c r="QSZ35" s="44"/>
      <c r="QTA35" s="18"/>
      <c r="QTC35" s="20"/>
      <c r="QTD35" s="21"/>
      <c r="QTE35" s="20"/>
      <c r="QTF35" s="21"/>
      <c r="QTG35" s="18"/>
      <c r="QTI35" s="44"/>
      <c r="QTJ35" s="18"/>
      <c r="QTL35" s="20"/>
      <c r="QTM35" s="21"/>
      <c r="QTN35" s="20"/>
      <c r="QTO35" s="21"/>
      <c r="QTP35" s="18"/>
      <c r="QTR35" s="44"/>
      <c r="QTS35" s="18"/>
      <c r="QTU35" s="20"/>
      <c r="QTV35" s="21"/>
      <c r="QTW35" s="20"/>
      <c r="QTX35" s="21"/>
      <c r="QTY35" s="18"/>
      <c r="QUA35" s="44"/>
      <c r="QUB35" s="18"/>
      <c r="QUD35" s="20"/>
      <c r="QUE35" s="21"/>
      <c r="QUF35" s="20"/>
      <c r="QUG35" s="21"/>
      <c r="QUH35" s="18"/>
      <c r="QUJ35" s="44"/>
      <c r="QUK35" s="18"/>
      <c r="QUM35" s="20"/>
      <c r="QUN35" s="21"/>
      <c r="QUO35" s="20"/>
      <c r="QUP35" s="21"/>
      <c r="QUQ35" s="18"/>
      <c r="QUS35" s="44"/>
      <c r="QUT35" s="18"/>
      <c r="QUV35" s="20"/>
      <c r="QUW35" s="21"/>
      <c r="QUX35" s="20"/>
      <c r="QUY35" s="21"/>
      <c r="QUZ35" s="18"/>
      <c r="QVB35" s="44"/>
      <c r="QVC35" s="18"/>
      <c r="QVE35" s="20"/>
      <c r="QVF35" s="21"/>
      <c r="QVG35" s="20"/>
      <c r="QVH35" s="21"/>
      <c r="QVI35" s="18"/>
      <c r="QVK35" s="44"/>
      <c r="QVL35" s="18"/>
      <c r="QVN35" s="20"/>
      <c r="QVO35" s="21"/>
      <c r="QVP35" s="20"/>
      <c r="QVQ35" s="21"/>
      <c r="QVR35" s="18"/>
      <c r="QVT35" s="44"/>
      <c r="QVU35" s="18"/>
      <c r="QVW35" s="20"/>
      <c r="QVX35" s="21"/>
      <c r="QVY35" s="20"/>
      <c r="QVZ35" s="21"/>
      <c r="QWA35" s="18"/>
      <c r="QWC35" s="44"/>
      <c r="QWD35" s="18"/>
      <c r="QWF35" s="20"/>
      <c r="QWG35" s="21"/>
      <c r="QWH35" s="20"/>
      <c r="QWI35" s="21"/>
      <c r="QWJ35" s="18"/>
      <c r="QWL35" s="44"/>
      <c r="QWM35" s="18"/>
      <c r="QWO35" s="20"/>
      <c r="QWP35" s="21"/>
      <c r="QWQ35" s="20"/>
      <c r="QWR35" s="21"/>
      <c r="QWS35" s="18"/>
      <c r="QWU35" s="44"/>
      <c r="QWV35" s="18"/>
      <c r="QWX35" s="20"/>
      <c r="QWY35" s="21"/>
      <c r="QWZ35" s="20"/>
      <c r="QXA35" s="21"/>
      <c r="QXB35" s="18"/>
      <c r="QXD35" s="44"/>
      <c r="QXE35" s="18"/>
      <c r="QXG35" s="20"/>
      <c r="QXH35" s="21"/>
      <c r="QXI35" s="20"/>
      <c r="QXJ35" s="21"/>
      <c r="QXK35" s="18"/>
      <c r="QXM35" s="44"/>
      <c r="QXN35" s="18"/>
      <c r="QXP35" s="20"/>
      <c r="QXQ35" s="21"/>
      <c r="QXR35" s="20"/>
      <c r="QXS35" s="21"/>
      <c r="QXT35" s="18"/>
      <c r="QXV35" s="44"/>
      <c r="QXW35" s="18"/>
      <c r="QXY35" s="20"/>
      <c r="QXZ35" s="21"/>
      <c r="QYA35" s="20"/>
      <c r="QYB35" s="21"/>
      <c r="QYC35" s="18"/>
      <c r="QYE35" s="44"/>
      <c r="QYF35" s="18"/>
      <c r="QYH35" s="20"/>
      <c r="QYI35" s="21"/>
      <c r="QYJ35" s="20"/>
      <c r="QYK35" s="21"/>
      <c r="QYL35" s="18"/>
      <c r="QYN35" s="44"/>
      <c r="QYO35" s="18"/>
      <c r="QYQ35" s="20"/>
      <c r="QYR35" s="21"/>
      <c r="QYS35" s="20"/>
      <c r="QYT35" s="21"/>
      <c r="QYU35" s="18"/>
      <c r="QYW35" s="44"/>
      <c r="QYX35" s="18"/>
      <c r="QYZ35" s="20"/>
      <c r="QZA35" s="21"/>
      <c r="QZB35" s="20"/>
      <c r="QZC35" s="21"/>
      <c r="QZD35" s="18"/>
      <c r="QZF35" s="44"/>
      <c r="QZG35" s="18"/>
      <c r="QZI35" s="20"/>
      <c r="QZJ35" s="21"/>
      <c r="QZK35" s="20"/>
      <c r="QZL35" s="21"/>
      <c r="QZM35" s="18"/>
      <c r="QZO35" s="44"/>
      <c r="QZP35" s="18"/>
      <c r="QZR35" s="20"/>
      <c r="QZS35" s="21"/>
      <c r="QZT35" s="20"/>
      <c r="QZU35" s="21"/>
      <c r="QZV35" s="18"/>
      <c r="QZX35" s="44"/>
      <c r="QZY35" s="18"/>
      <c r="RAA35" s="20"/>
      <c r="RAB35" s="21"/>
      <c r="RAC35" s="20"/>
      <c r="RAD35" s="21"/>
      <c r="RAE35" s="18"/>
      <c r="RAG35" s="44"/>
      <c r="RAH35" s="18"/>
      <c r="RAJ35" s="20"/>
      <c r="RAK35" s="21"/>
      <c r="RAL35" s="20"/>
      <c r="RAM35" s="21"/>
      <c r="RAN35" s="18"/>
      <c r="RAP35" s="44"/>
      <c r="RAQ35" s="18"/>
      <c r="RAS35" s="20"/>
      <c r="RAT35" s="21"/>
      <c r="RAU35" s="20"/>
      <c r="RAV35" s="21"/>
      <c r="RAW35" s="18"/>
      <c r="RAY35" s="44"/>
      <c r="RAZ35" s="18"/>
      <c r="RBB35" s="20"/>
      <c r="RBC35" s="21"/>
      <c r="RBD35" s="20"/>
      <c r="RBE35" s="21"/>
      <c r="RBF35" s="18"/>
      <c r="RBH35" s="44"/>
      <c r="RBI35" s="18"/>
      <c r="RBK35" s="20"/>
      <c r="RBL35" s="21"/>
      <c r="RBM35" s="20"/>
      <c r="RBN35" s="21"/>
      <c r="RBO35" s="18"/>
      <c r="RBQ35" s="44"/>
      <c r="RBR35" s="18"/>
      <c r="RBT35" s="20"/>
      <c r="RBU35" s="21"/>
      <c r="RBV35" s="20"/>
      <c r="RBW35" s="21"/>
      <c r="RBX35" s="18"/>
      <c r="RBZ35" s="44"/>
      <c r="RCA35" s="18"/>
      <c r="RCC35" s="20"/>
      <c r="RCD35" s="21"/>
      <c r="RCE35" s="20"/>
      <c r="RCF35" s="21"/>
      <c r="RCG35" s="18"/>
      <c r="RCI35" s="44"/>
      <c r="RCJ35" s="18"/>
      <c r="RCL35" s="20"/>
      <c r="RCM35" s="21"/>
      <c r="RCN35" s="20"/>
      <c r="RCO35" s="21"/>
      <c r="RCP35" s="18"/>
      <c r="RCR35" s="44"/>
      <c r="RCS35" s="18"/>
      <c r="RCU35" s="20"/>
      <c r="RCV35" s="21"/>
      <c r="RCW35" s="20"/>
      <c r="RCX35" s="21"/>
      <c r="RCY35" s="18"/>
      <c r="RDA35" s="44"/>
      <c r="RDB35" s="18"/>
      <c r="RDD35" s="20"/>
      <c r="RDE35" s="21"/>
      <c r="RDF35" s="20"/>
      <c r="RDG35" s="21"/>
      <c r="RDH35" s="18"/>
      <c r="RDJ35" s="44"/>
      <c r="RDK35" s="18"/>
      <c r="RDM35" s="20"/>
      <c r="RDN35" s="21"/>
      <c r="RDO35" s="20"/>
      <c r="RDP35" s="21"/>
      <c r="RDQ35" s="18"/>
      <c r="RDS35" s="44"/>
      <c r="RDT35" s="18"/>
      <c r="RDV35" s="20"/>
      <c r="RDW35" s="21"/>
      <c r="RDX35" s="20"/>
      <c r="RDY35" s="21"/>
      <c r="RDZ35" s="18"/>
      <c r="REB35" s="44"/>
      <c r="REC35" s="18"/>
      <c r="REE35" s="20"/>
      <c r="REF35" s="21"/>
      <c r="REG35" s="20"/>
      <c r="REH35" s="21"/>
      <c r="REI35" s="18"/>
      <c r="REK35" s="44"/>
      <c r="REL35" s="18"/>
      <c r="REN35" s="20"/>
      <c r="REO35" s="21"/>
      <c r="REP35" s="20"/>
      <c r="REQ35" s="21"/>
      <c r="RER35" s="18"/>
      <c r="RET35" s="44"/>
      <c r="REU35" s="18"/>
      <c r="REW35" s="20"/>
      <c r="REX35" s="21"/>
      <c r="REY35" s="20"/>
      <c r="REZ35" s="21"/>
      <c r="RFA35" s="18"/>
      <c r="RFC35" s="44"/>
      <c r="RFD35" s="18"/>
      <c r="RFF35" s="20"/>
      <c r="RFG35" s="21"/>
      <c r="RFH35" s="20"/>
      <c r="RFI35" s="21"/>
      <c r="RFJ35" s="18"/>
      <c r="RFL35" s="44"/>
      <c r="RFM35" s="18"/>
      <c r="RFO35" s="20"/>
      <c r="RFP35" s="21"/>
      <c r="RFQ35" s="20"/>
      <c r="RFR35" s="21"/>
      <c r="RFS35" s="18"/>
      <c r="RFU35" s="44"/>
      <c r="RFV35" s="18"/>
      <c r="RFX35" s="20"/>
      <c r="RFY35" s="21"/>
      <c r="RFZ35" s="20"/>
      <c r="RGA35" s="21"/>
      <c r="RGB35" s="18"/>
      <c r="RGD35" s="44"/>
      <c r="RGE35" s="18"/>
      <c r="RGG35" s="20"/>
      <c r="RGH35" s="21"/>
      <c r="RGI35" s="20"/>
      <c r="RGJ35" s="21"/>
      <c r="RGK35" s="18"/>
      <c r="RGM35" s="44"/>
      <c r="RGN35" s="18"/>
      <c r="RGP35" s="20"/>
      <c r="RGQ35" s="21"/>
      <c r="RGR35" s="20"/>
      <c r="RGS35" s="21"/>
      <c r="RGT35" s="18"/>
      <c r="RGV35" s="44"/>
      <c r="RGW35" s="18"/>
      <c r="RGY35" s="20"/>
      <c r="RGZ35" s="21"/>
      <c r="RHA35" s="20"/>
      <c r="RHB35" s="21"/>
      <c r="RHC35" s="18"/>
      <c r="RHE35" s="44"/>
      <c r="RHF35" s="18"/>
      <c r="RHH35" s="20"/>
      <c r="RHI35" s="21"/>
      <c r="RHJ35" s="20"/>
      <c r="RHK35" s="21"/>
      <c r="RHL35" s="18"/>
      <c r="RHN35" s="44"/>
      <c r="RHO35" s="18"/>
      <c r="RHQ35" s="20"/>
      <c r="RHR35" s="21"/>
      <c r="RHS35" s="20"/>
      <c r="RHT35" s="21"/>
      <c r="RHU35" s="18"/>
      <c r="RHW35" s="44"/>
      <c r="RHX35" s="18"/>
      <c r="RHZ35" s="20"/>
      <c r="RIA35" s="21"/>
      <c r="RIB35" s="20"/>
      <c r="RIC35" s="21"/>
      <c r="RID35" s="18"/>
      <c r="RIF35" s="44"/>
      <c r="RIG35" s="18"/>
      <c r="RII35" s="20"/>
      <c r="RIJ35" s="21"/>
      <c r="RIK35" s="20"/>
      <c r="RIL35" s="21"/>
      <c r="RIM35" s="18"/>
      <c r="RIO35" s="44"/>
      <c r="RIP35" s="18"/>
      <c r="RIR35" s="20"/>
      <c r="RIS35" s="21"/>
      <c r="RIT35" s="20"/>
      <c r="RIU35" s="21"/>
      <c r="RIV35" s="18"/>
      <c r="RIX35" s="44"/>
      <c r="RIY35" s="18"/>
      <c r="RJA35" s="20"/>
      <c r="RJB35" s="21"/>
      <c r="RJC35" s="20"/>
      <c r="RJD35" s="21"/>
      <c r="RJE35" s="18"/>
      <c r="RJG35" s="44"/>
      <c r="RJH35" s="18"/>
      <c r="RJJ35" s="20"/>
      <c r="RJK35" s="21"/>
      <c r="RJL35" s="20"/>
      <c r="RJM35" s="21"/>
      <c r="RJN35" s="18"/>
      <c r="RJP35" s="44"/>
      <c r="RJQ35" s="18"/>
      <c r="RJS35" s="20"/>
      <c r="RJT35" s="21"/>
      <c r="RJU35" s="20"/>
      <c r="RJV35" s="21"/>
      <c r="RJW35" s="18"/>
      <c r="RJY35" s="44"/>
      <c r="RJZ35" s="18"/>
      <c r="RKB35" s="20"/>
      <c r="RKC35" s="21"/>
      <c r="RKD35" s="20"/>
      <c r="RKE35" s="21"/>
      <c r="RKF35" s="18"/>
      <c r="RKH35" s="44"/>
      <c r="RKI35" s="18"/>
      <c r="RKK35" s="20"/>
      <c r="RKL35" s="21"/>
      <c r="RKM35" s="20"/>
      <c r="RKN35" s="21"/>
      <c r="RKO35" s="18"/>
      <c r="RKQ35" s="44"/>
      <c r="RKR35" s="18"/>
      <c r="RKT35" s="20"/>
      <c r="RKU35" s="21"/>
      <c r="RKV35" s="20"/>
      <c r="RKW35" s="21"/>
      <c r="RKX35" s="18"/>
      <c r="RKZ35" s="44"/>
      <c r="RLA35" s="18"/>
      <c r="RLC35" s="20"/>
      <c r="RLD35" s="21"/>
      <c r="RLE35" s="20"/>
      <c r="RLF35" s="21"/>
      <c r="RLG35" s="18"/>
      <c r="RLI35" s="44"/>
      <c r="RLJ35" s="18"/>
      <c r="RLL35" s="20"/>
      <c r="RLM35" s="21"/>
      <c r="RLN35" s="20"/>
      <c r="RLO35" s="21"/>
      <c r="RLP35" s="18"/>
      <c r="RLR35" s="44"/>
      <c r="RLS35" s="18"/>
      <c r="RLU35" s="20"/>
      <c r="RLV35" s="21"/>
      <c r="RLW35" s="20"/>
      <c r="RLX35" s="21"/>
      <c r="RLY35" s="18"/>
      <c r="RMA35" s="44"/>
      <c r="RMB35" s="18"/>
      <c r="RMD35" s="20"/>
      <c r="RME35" s="21"/>
      <c r="RMF35" s="20"/>
      <c r="RMG35" s="21"/>
      <c r="RMH35" s="18"/>
      <c r="RMJ35" s="44"/>
      <c r="RMK35" s="18"/>
      <c r="RMM35" s="20"/>
      <c r="RMN35" s="21"/>
      <c r="RMO35" s="20"/>
      <c r="RMP35" s="21"/>
      <c r="RMQ35" s="18"/>
      <c r="RMS35" s="44"/>
      <c r="RMT35" s="18"/>
      <c r="RMV35" s="20"/>
      <c r="RMW35" s="21"/>
      <c r="RMX35" s="20"/>
      <c r="RMY35" s="21"/>
      <c r="RMZ35" s="18"/>
      <c r="RNB35" s="44"/>
      <c r="RNC35" s="18"/>
      <c r="RNE35" s="20"/>
      <c r="RNF35" s="21"/>
      <c r="RNG35" s="20"/>
      <c r="RNH35" s="21"/>
      <c r="RNI35" s="18"/>
      <c r="RNK35" s="44"/>
      <c r="RNL35" s="18"/>
      <c r="RNN35" s="20"/>
      <c r="RNO35" s="21"/>
      <c r="RNP35" s="20"/>
      <c r="RNQ35" s="21"/>
      <c r="RNR35" s="18"/>
      <c r="RNT35" s="44"/>
      <c r="RNU35" s="18"/>
      <c r="RNW35" s="20"/>
      <c r="RNX35" s="21"/>
      <c r="RNY35" s="20"/>
      <c r="RNZ35" s="21"/>
      <c r="ROA35" s="18"/>
      <c r="ROC35" s="44"/>
      <c r="ROD35" s="18"/>
      <c r="ROF35" s="20"/>
      <c r="ROG35" s="21"/>
      <c r="ROH35" s="20"/>
      <c r="ROI35" s="21"/>
      <c r="ROJ35" s="18"/>
      <c r="ROL35" s="44"/>
      <c r="ROM35" s="18"/>
      <c r="ROO35" s="20"/>
      <c r="ROP35" s="21"/>
      <c r="ROQ35" s="20"/>
      <c r="ROR35" s="21"/>
      <c r="ROS35" s="18"/>
      <c r="ROU35" s="44"/>
      <c r="ROV35" s="18"/>
      <c r="ROX35" s="20"/>
      <c r="ROY35" s="21"/>
      <c r="ROZ35" s="20"/>
      <c r="RPA35" s="21"/>
      <c r="RPB35" s="18"/>
      <c r="RPD35" s="44"/>
      <c r="RPE35" s="18"/>
      <c r="RPG35" s="20"/>
      <c r="RPH35" s="21"/>
      <c r="RPI35" s="20"/>
      <c r="RPJ35" s="21"/>
      <c r="RPK35" s="18"/>
      <c r="RPM35" s="44"/>
      <c r="RPN35" s="18"/>
      <c r="RPP35" s="20"/>
      <c r="RPQ35" s="21"/>
      <c r="RPR35" s="20"/>
      <c r="RPS35" s="21"/>
      <c r="RPT35" s="18"/>
      <c r="RPV35" s="44"/>
      <c r="RPW35" s="18"/>
      <c r="RPY35" s="20"/>
      <c r="RPZ35" s="21"/>
      <c r="RQA35" s="20"/>
      <c r="RQB35" s="21"/>
      <c r="RQC35" s="18"/>
      <c r="RQE35" s="44"/>
      <c r="RQF35" s="18"/>
      <c r="RQH35" s="20"/>
      <c r="RQI35" s="21"/>
      <c r="RQJ35" s="20"/>
      <c r="RQK35" s="21"/>
      <c r="RQL35" s="18"/>
      <c r="RQN35" s="44"/>
      <c r="RQO35" s="18"/>
      <c r="RQQ35" s="20"/>
      <c r="RQR35" s="21"/>
      <c r="RQS35" s="20"/>
      <c r="RQT35" s="21"/>
      <c r="RQU35" s="18"/>
      <c r="RQW35" s="44"/>
      <c r="RQX35" s="18"/>
      <c r="RQZ35" s="20"/>
      <c r="RRA35" s="21"/>
      <c r="RRB35" s="20"/>
      <c r="RRC35" s="21"/>
      <c r="RRD35" s="18"/>
      <c r="RRF35" s="44"/>
      <c r="RRG35" s="18"/>
      <c r="RRI35" s="20"/>
      <c r="RRJ35" s="21"/>
      <c r="RRK35" s="20"/>
      <c r="RRL35" s="21"/>
      <c r="RRM35" s="18"/>
      <c r="RRO35" s="44"/>
      <c r="RRP35" s="18"/>
      <c r="RRR35" s="20"/>
      <c r="RRS35" s="21"/>
      <c r="RRT35" s="20"/>
      <c r="RRU35" s="21"/>
      <c r="RRV35" s="18"/>
      <c r="RRX35" s="44"/>
      <c r="RRY35" s="18"/>
      <c r="RSA35" s="20"/>
      <c r="RSB35" s="21"/>
      <c r="RSC35" s="20"/>
      <c r="RSD35" s="21"/>
      <c r="RSE35" s="18"/>
      <c r="RSG35" s="44"/>
      <c r="RSH35" s="18"/>
      <c r="RSJ35" s="20"/>
      <c r="RSK35" s="21"/>
      <c r="RSL35" s="20"/>
      <c r="RSM35" s="21"/>
      <c r="RSN35" s="18"/>
      <c r="RSP35" s="44"/>
      <c r="RSQ35" s="18"/>
      <c r="RSS35" s="20"/>
      <c r="RST35" s="21"/>
      <c r="RSU35" s="20"/>
      <c r="RSV35" s="21"/>
      <c r="RSW35" s="18"/>
      <c r="RSY35" s="44"/>
      <c r="RSZ35" s="18"/>
      <c r="RTB35" s="20"/>
      <c r="RTC35" s="21"/>
      <c r="RTD35" s="20"/>
      <c r="RTE35" s="21"/>
      <c r="RTF35" s="18"/>
      <c r="RTH35" s="44"/>
      <c r="RTI35" s="18"/>
      <c r="RTK35" s="20"/>
      <c r="RTL35" s="21"/>
      <c r="RTM35" s="20"/>
      <c r="RTN35" s="21"/>
      <c r="RTO35" s="18"/>
      <c r="RTQ35" s="44"/>
      <c r="RTR35" s="18"/>
      <c r="RTT35" s="20"/>
      <c r="RTU35" s="21"/>
      <c r="RTV35" s="20"/>
      <c r="RTW35" s="21"/>
      <c r="RTX35" s="18"/>
      <c r="RTZ35" s="44"/>
      <c r="RUA35" s="18"/>
      <c r="RUC35" s="20"/>
      <c r="RUD35" s="21"/>
      <c r="RUE35" s="20"/>
      <c r="RUF35" s="21"/>
      <c r="RUG35" s="18"/>
      <c r="RUI35" s="44"/>
      <c r="RUJ35" s="18"/>
      <c r="RUL35" s="20"/>
      <c r="RUM35" s="21"/>
      <c r="RUN35" s="20"/>
      <c r="RUO35" s="21"/>
      <c r="RUP35" s="18"/>
      <c r="RUR35" s="44"/>
      <c r="RUS35" s="18"/>
      <c r="RUU35" s="20"/>
      <c r="RUV35" s="21"/>
      <c r="RUW35" s="20"/>
      <c r="RUX35" s="21"/>
      <c r="RUY35" s="18"/>
      <c r="RVA35" s="44"/>
      <c r="RVB35" s="18"/>
      <c r="RVD35" s="20"/>
      <c r="RVE35" s="21"/>
      <c r="RVF35" s="20"/>
      <c r="RVG35" s="21"/>
      <c r="RVH35" s="18"/>
      <c r="RVJ35" s="44"/>
      <c r="RVK35" s="18"/>
      <c r="RVM35" s="20"/>
      <c r="RVN35" s="21"/>
      <c r="RVO35" s="20"/>
      <c r="RVP35" s="21"/>
      <c r="RVQ35" s="18"/>
      <c r="RVS35" s="44"/>
      <c r="RVT35" s="18"/>
      <c r="RVV35" s="20"/>
      <c r="RVW35" s="21"/>
      <c r="RVX35" s="20"/>
      <c r="RVY35" s="21"/>
      <c r="RVZ35" s="18"/>
      <c r="RWB35" s="44"/>
      <c r="RWC35" s="18"/>
      <c r="RWE35" s="20"/>
      <c r="RWF35" s="21"/>
      <c r="RWG35" s="20"/>
      <c r="RWH35" s="21"/>
      <c r="RWI35" s="18"/>
      <c r="RWK35" s="44"/>
      <c r="RWL35" s="18"/>
      <c r="RWN35" s="20"/>
      <c r="RWO35" s="21"/>
      <c r="RWP35" s="20"/>
      <c r="RWQ35" s="21"/>
      <c r="RWR35" s="18"/>
      <c r="RWT35" s="44"/>
      <c r="RWU35" s="18"/>
      <c r="RWW35" s="20"/>
      <c r="RWX35" s="21"/>
      <c r="RWY35" s="20"/>
      <c r="RWZ35" s="21"/>
      <c r="RXA35" s="18"/>
      <c r="RXC35" s="44"/>
      <c r="RXD35" s="18"/>
      <c r="RXF35" s="20"/>
      <c r="RXG35" s="21"/>
      <c r="RXH35" s="20"/>
      <c r="RXI35" s="21"/>
      <c r="RXJ35" s="18"/>
      <c r="RXL35" s="44"/>
      <c r="RXM35" s="18"/>
      <c r="RXO35" s="20"/>
      <c r="RXP35" s="21"/>
      <c r="RXQ35" s="20"/>
      <c r="RXR35" s="21"/>
      <c r="RXS35" s="18"/>
      <c r="RXU35" s="44"/>
      <c r="RXV35" s="18"/>
      <c r="RXX35" s="20"/>
      <c r="RXY35" s="21"/>
      <c r="RXZ35" s="20"/>
      <c r="RYA35" s="21"/>
      <c r="RYB35" s="18"/>
      <c r="RYD35" s="44"/>
      <c r="RYE35" s="18"/>
      <c r="RYG35" s="20"/>
      <c r="RYH35" s="21"/>
      <c r="RYI35" s="20"/>
      <c r="RYJ35" s="21"/>
      <c r="RYK35" s="18"/>
      <c r="RYM35" s="44"/>
      <c r="RYN35" s="18"/>
      <c r="RYP35" s="20"/>
      <c r="RYQ35" s="21"/>
      <c r="RYR35" s="20"/>
      <c r="RYS35" s="21"/>
      <c r="RYT35" s="18"/>
      <c r="RYV35" s="44"/>
      <c r="RYW35" s="18"/>
      <c r="RYY35" s="20"/>
      <c r="RYZ35" s="21"/>
      <c r="RZA35" s="20"/>
      <c r="RZB35" s="21"/>
      <c r="RZC35" s="18"/>
      <c r="RZE35" s="44"/>
      <c r="RZF35" s="18"/>
      <c r="RZH35" s="20"/>
      <c r="RZI35" s="21"/>
      <c r="RZJ35" s="20"/>
      <c r="RZK35" s="21"/>
      <c r="RZL35" s="18"/>
      <c r="RZN35" s="44"/>
      <c r="RZO35" s="18"/>
      <c r="RZQ35" s="20"/>
      <c r="RZR35" s="21"/>
      <c r="RZS35" s="20"/>
      <c r="RZT35" s="21"/>
      <c r="RZU35" s="18"/>
      <c r="RZW35" s="44"/>
      <c r="RZX35" s="18"/>
      <c r="RZZ35" s="20"/>
      <c r="SAA35" s="21"/>
      <c r="SAB35" s="20"/>
      <c r="SAC35" s="21"/>
      <c r="SAD35" s="18"/>
      <c r="SAF35" s="44"/>
      <c r="SAG35" s="18"/>
      <c r="SAI35" s="20"/>
      <c r="SAJ35" s="21"/>
      <c r="SAK35" s="20"/>
      <c r="SAL35" s="21"/>
      <c r="SAM35" s="18"/>
      <c r="SAO35" s="44"/>
      <c r="SAP35" s="18"/>
      <c r="SAR35" s="20"/>
      <c r="SAS35" s="21"/>
      <c r="SAT35" s="20"/>
      <c r="SAU35" s="21"/>
      <c r="SAV35" s="18"/>
      <c r="SAX35" s="44"/>
      <c r="SAY35" s="18"/>
      <c r="SBA35" s="20"/>
      <c r="SBB35" s="21"/>
      <c r="SBC35" s="20"/>
      <c r="SBD35" s="21"/>
      <c r="SBE35" s="18"/>
      <c r="SBG35" s="44"/>
      <c r="SBH35" s="18"/>
      <c r="SBJ35" s="20"/>
      <c r="SBK35" s="21"/>
      <c r="SBL35" s="20"/>
      <c r="SBM35" s="21"/>
      <c r="SBN35" s="18"/>
      <c r="SBP35" s="44"/>
      <c r="SBQ35" s="18"/>
      <c r="SBS35" s="20"/>
      <c r="SBT35" s="21"/>
      <c r="SBU35" s="20"/>
      <c r="SBV35" s="21"/>
      <c r="SBW35" s="18"/>
      <c r="SBY35" s="44"/>
      <c r="SBZ35" s="18"/>
      <c r="SCB35" s="20"/>
      <c r="SCC35" s="21"/>
      <c r="SCD35" s="20"/>
      <c r="SCE35" s="21"/>
      <c r="SCF35" s="18"/>
      <c r="SCH35" s="44"/>
      <c r="SCI35" s="18"/>
      <c r="SCK35" s="20"/>
      <c r="SCL35" s="21"/>
      <c r="SCM35" s="20"/>
      <c r="SCN35" s="21"/>
      <c r="SCO35" s="18"/>
      <c r="SCQ35" s="44"/>
      <c r="SCR35" s="18"/>
      <c r="SCT35" s="20"/>
      <c r="SCU35" s="21"/>
      <c r="SCV35" s="20"/>
      <c r="SCW35" s="21"/>
      <c r="SCX35" s="18"/>
      <c r="SCZ35" s="44"/>
      <c r="SDA35" s="18"/>
      <c r="SDC35" s="20"/>
      <c r="SDD35" s="21"/>
      <c r="SDE35" s="20"/>
      <c r="SDF35" s="21"/>
      <c r="SDG35" s="18"/>
      <c r="SDI35" s="44"/>
      <c r="SDJ35" s="18"/>
      <c r="SDL35" s="20"/>
      <c r="SDM35" s="21"/>
      <c r="SDN35" s="20"/>
      <c r="SDO35" s="21"/>
      <c r="SDP35" s="18"/>
      <c r="SDR35" s="44"/>
      <c r="SDS35" s="18"/>
      <c r="SDU35" s="20"/>
      <c r="SDV35" s="21"/>
      <c r="SDW35" s="20"/>
      <c r="SDX35" s="21"/>
      <c r="SDY35" s="18"/>
      <c r="SEA35" s="44"/>
      <c r="SEB35" s="18"/>
      <c r="SED35" s="20"/>
      <c r="SEE35" s="21"/>
      <c r="SEF35" s="20"/>
      <c r="SEG35" s="21"/>
      <c r="SEH35" s="18"/>
      <c r="SEJ35" s="44"/>
      <c r="SEK35" s="18"/>
      <c r="SEM35" s="20"/>
      <c r="SEN35" s="21"/>
      <c r="SEO35" s="20"/>
      <c r="SEP35" s="21"/>
      <c r="SEQ35" s="18"/>
      <c r="SES35" s="44"/>
      <c r="SET35" s="18"/>
      <c r="SEV35" s="20"/>
      <c r="SEW35" s="21"/>
      <c r="SEX35" s="20"/>
      <c r="SEY35" s="21"/>
      <c r="SEZ35" s="18"/>
      <c r="SFB35" s="44"/>
      <c r="SFC35" s="18"/>
      <c r="SFE35" s="20"/>
      <c r="SFF35" s="21"/>
      <c r="SFG35" s="20"/>
      <c r="SFH35" s="21"/>
      <c r="SFI35" s="18"/>
      <c r="SFK35" s="44"/>
      <c r="SFL35" s="18"/>
      <c r="SFN35" s="20"/>
      <c r="SFO35" s="21"/>
      <c r="SFP35" s="20"/>
      <c r="SFQ35" s="21"/>
      <c r="SFR35" s="18"/>
      <c r="SFT35" s="44"/>
      <c r="SFU35" s="18"/>
      <c r="SFW35" s="20"/>
      <c r="SFX35" s="21"/>
      <c r="SFY35" s="20"/>
      <c r="SFZ35" s="21"/>
      <c r="SGA35" s="18"/>
      <c r="SGC35" s="44"/>
      <c r="SGD35" s="18"/>
      <c r="SGF35" s="20"/>
      <c r="SGG35" s="21"/>
      <c r="SGH35" s="20"/>
      <c r="SGI35" s="21"/>
      <c r="SGJ35" s="18"/>
      <c r="SGL35" s="44"/>
      <c r="SGM35" s="18"/>
      <c r="SGO35" s="20"/>
      <c r="SGP35" s="21"/>
      <c r="SGQ35" s="20"/>
      <c r="SGR35" s="21"/>
      <c r="SGS35" s="18"/>
      <c r="SGU35" s="44"/>
      <c r="SGV35" s="18"/>
      <c r="SGX35" s="20"/>
      <c r="SGY35" s="21"/>
      <c r="SGZ35" s="20"/>
      <c r="SHA35" s="21"/>
      <c r="SHB35" s="18"/>
      <c r="SHD35" s="44"/>
      <c r="SHE35" s="18"/>
      <c r="SHG35" s="20"/>
      <c r="SHH35" s="21"/>
      <c r="SHI35" s="20"/>
      <c r="SHJ35" s="21"/>
      <c r="SHK35" s="18"/>
      <c r="SHM35" s="44"/>
      <c r="SHN35" s="18"/>
      <c r="SHP35" s="20"/>
      <c r="SHQ35" s="21"/>
      <c r="SHR35" s="20"/>
      <c r="SHS35" s="21"/>
      <c r="SHT35" s="18"/>
      <c r="SHV35" s="44"/>
      <c r="SHW35" s="18"/>
      <c r="SHY35" s="20"/>
      <c r="SHZ35" s="21"/>
      <c r="SIA35" s="20"/>
      <c r="SIB35" s="21"/>
      <c r="SIC35" s="18"/>
      <c r="SIE35" s="44"/>
      <c r="SIF35" s="18"/>
      <c r="SIH35" s="20"/>
      <c r="SII35" s="21"/>
      <c r="SIJ35" s="20"/>
      <c r="SIK35" s="21"/>
      <c r="SIL35" s="18"/>
      <c r="SIN35" s="44"/>
      <c r="SIO35" s="18"/>
      <c r="SIQ35" s="20"/>
      <c r="SIR35" s="21"/>
      <c r="SIS35" s="20"/>
      <c r="SIT35" s="21"/>
      <c r="SIU35" s="18"/>
      <c r="SIW35" s="44"/>
      <c r="SIX35" s="18"/>
      <c r="SIZ35" s="20"/>
      <c r="SJA35" s="21"/>
      <c r="SJB35" s="20"/>
      <c r="SJC35" s="21"/>
      <c r="SJD35" s="18"/>
      <c r="SJF35" s="44"/>
      <c r="SJG35" s="18"/>
      <c r="SJI35" s="20"/>
      <c r="SJJ35" s="21"/>
      <c r="SJK35" s="20"/>
      <c r="SJL35" s="21"/>
      <c r="SJM35" s="18"/>
      <c r="SJO35" s="44"/>
      <c r="SJP35" s="18"/>
      <c r="SJR35" s="20"/>
      <c r="SJS35" s="21"/>
      <c r="SJT35" s="20"/>
      <c r="SJU35" s="21"/>
      <c r="SJV35" s="18"/>
      <c r="SJX35" s="44"/>
      <c r="SJY35" s="18"/>
      <c r="SKA35" s="20"/>
      <c r="SKB35" s="21"/>
      <c r="SKC35" s="20"/>
      <c r="SKD35" s="21"/>
      <c r="SKE35" s="18"/>
      <c r="SKG35" s="44"/>
      <c r="SKH35" s="18"/>
      <c r="SKJ35" s="20"/>
      <c r="SKK35" s="21"/>
      <c r="SKL35" s="20"/>
      <c r="SKM35" s="21"/>
      <c r="SKN35" s="18"/>
      <c r="SKP35" s="44"/>
      <c r="SKQ35" s="18"/>
      <c r="SKS35" s="20"/>
      <c r="SKT35" s="21"/>
      <c r="SKU35" s="20"/>
      <c r="SKV35" s="21"/>
      <c r="SKW35" s="18"/>
      <c r="SKY35" s="44"/>
      <c r="SKZ35" s="18"/>
      <c r="SLB35" s="20"/>
      <c r="SLC35" s="21"/>
      <c r="SLD35" s="20"/>
      <c r="SLE35" s="21"/>
      <c r="SLF35" s="18"/>
      <c r="SLH35" s="44"/>
      <c r="SLI35" s="18"/>
      <c r="SLK35" s="20"/>
      <c r="SLL35" s="21"/>
      <c r="SLM35" s="20"/>
      <c r="SLN35" s="21"/>
      <c r="SLO35" s="18"/>
      <c r="SLQ35" s="44"/>
      <c r="SLR35" s="18"/>
      <c r="SLT35" s="20"/>
      <c r="SLU35" s="21"/>
      <c r="SLV35" s="20"/>
      <c r="SLW35" s="21"/>
      <c r="SLX35" s="18"/>
      <c r="SLZ35" s="44"/>
      <c r="SMA35" s="18"/>
      <c r="SMC35" s="20"/>
      <c r="SMD35" s="21"/>
      <c r="SME35" s="20"/>
      <c r="SMF35" s="21"/>
      <c r="SMG35" s="18"/>
      <c r="SMI35" s="44"/>
      <c r="SMJ35" s="18"/>
      <c r="SML35" s="20"/>
      <c r="SMM35" s="21"/>
      <c r="SMN35" s="20"/>
      <c r="SMO35" s="21"/>
      <c r="SMP35" s="18"/>
      <c r="SMR35" s="44"/>
      <c r="SMS35" s="18"/>
      <c r="SMU35" s="20"/>
      <c r="SMV35" s="21"/>
      <c r="SMW35" s="20"/>
      <c r="SMX35" s="21"/>
      <c r="SMY35" s="18"/>
      <c r="SNA35" s="44"/>
      <c r="SNB35" s="18"/>
      <c r="SND35" s="20"/>
      <c r="SNE35" s="21"/>
      <c r="SNF35" s="20"/>
      <c r="SNG35" s="21"/>
      <c r="SNH35" s="18"/>
      <c r="SNJ35" s="44"/>
      <c r="SNK35" s="18"/>
      <c r="SNM35" s="20"/>
      <c r="SNN35" s="21"/>
      <c r="SNO35" s="20"/>
      <c r="SNP35" s="21"/>
      <c r="SNQ35" s="18"/>
      <c r="SNS35" s="44"/>
      <c r="SNT35" s="18"/>
      <c r="SNV35" s="20"/>
      <c r="SNW35" s="21"/>
      <c r="SNX35" s="20"/>
      <c r="SNY35" s="21"/>
      <c r="SNZ35" s="18"/>
      <c r="SOB35" s="44"/>
      <c r="SOC35" s="18"/>
      <c r="SOE35" s="20"/>
      <c r="SOF35" s="21"/>
      <c r="SOG35" s="20"/>
      <c r="SOH35" s="21"/>
      <c r="SOI35" s="18"/>
      <c r="SOK35" s="44"/>
      <c r="SOL35" s="18"/>
      <c r="SON35" s="20"/>
      <c r="SOO35" s="21"/>
      <c r="SOP35" s="20"/>
      <c r="SOQ35" s="21"/>
      <c r="SOR35" s="18"/>
      <c r="SOT35" s="44"/>
      <c r="SOU35" s="18"/>
      <c r="SOW35" s="20"/>
      <c r="SOX35" s="21"/>
      <c r="SOY35" s="20"/>
      <c r="SOZ35" s="21"/>
      <c r="SPA35" s="18"/>
      <c r="SPC35" s="44"/>
      <c r="SPD35" s="18"/>
      <c r="SPF35" s="20"/>
      <c r="SPG35" s="21"/>
      <c r="SPH35" s="20"/>
      <c r="SPI35" s="21"/>
      <c r="SPJ35" s="18"/>
      <c r="SPL35" s="44"/>
      <c r="SPM35" s="18"/>
      <c r="SPO35" s="20"/>
      <c r="SPP35" s="21"/>
      <c r="SPQ35" s="20"/>
      <c r="SPR35" s="21"/>
      <c r="SPS35" s="18"/>
      <c r="SPU35" s="44"/>
      <c r="SPV35" s="18"/>
      <c r="SPX35" s="20"/>
      <c r="SPY35" s="21"/>
      <c r="SPZ35" s="20"/>
      <c r="SQA35" s="21"/>
      <c r="SQB35" s="18"/>
      <c r="SQD35" s="44"/>
      <c r="SQE35" s="18"/>
      <c r="SQG35" s="20"/>
      <c r="SQH35" s="21"/>
      <c r="SQI35" s="20"/>
      <c r="SQJ35" s="21"/>
      <c r="SQK35" s="18"/>
      <c r="SQM35" s="44"/>
      <c r="SQN35" s="18"/>
      <c r="SQP35" s="20"/>
      <c r="SQQ35" s="21"/>
      <c r="SQR35" s="20"/>
      <c r="SQS35" s="21"/>
      <c r="SQT35" s="18"/>
      <c r="SQV35" s="44"/>
      <c r="SQW35" s="18"/>
      <c r="SQY35" s="20"/>
      <c r="SQZ35" s="21"/>
      <c r="SRA35" s="20"/>
      <c r="SRB35" s="21"/>
      <c r="SRC35" s="18"/>
      <c r="SRE35" s="44"/>
      <c r="SRF35" s="18"/>
      <c r="SRH35" s="20"/>
      <c r="SRI35" s="21"/>
      <c r="SRJ35" s="20"/>
      <c r="SRK35" s="21"/>
      <c r="SRL35" s="18"/>
      <c r="SRN35" s="44"/>
      <c r="SRO35" s="18"/>
      <c r="SRQ35" s="20"/>
      <c r="SRR35" s="21"/>
      <c r="SRS35" s="20"/>
      <c r="SRT35" s="21"/>
      <c r="SRU35" s="18"/>
      <c r="SRW35" s="44"/>
      <c r="SRX35" s="18"/>
      <c r="SRZ35" s="20"/>
      <c r="SSA35" s="21"/>
      <c r="SSB35" s="20"/>
      <c r="SSC35" s="21"/>
      <c r="SSD35" s="18"/>
      <c r="SSF35" s="44"/>
      <c r="SSG35" s="18"/>
      <c r="SSI35" s="20"/>
      <c r="SSJ35" s="21"/>
      <c r="SSK35" s="20"/>
      <c r="SSL35" s="21"/>
      <c r="SSM35" s="18"/>
      <c r="SSO35" s="44"/>
      <c r="SSP35" s="18"/>
      <c r="SSR35" s="20"/>
      <c r="SSS35" s="21"/>
      <c r="SST35" s="20"/>
      <c r="SSU35" s="21"/>
      <c r="SSV35" s="18"/>
      <c r="SSX35" s="44"/>
      <c r="SSY35" s="18"/>
      <c r="STA35" s="20"/>
      <c r="STB35" s="21"/>
      <c r="STC35" s="20"/>
      <c r="STD35" s="21"/>
      <c r="STE35" s="18"/>
      <c r="STG35" s="44"/>
      <c r="STH35" s="18"/>
      <c r="STJ35" s="20"/>
      <c r="STK35" s="21"/>
      <c r="STL35" s="20"/>
      <c r="STM35" s="21"/>
      <c r="STN35" s="18"/>
      <c r="STP35" s="44"/>
      <c r="STQ35" s="18"/>
      <c r="STS35" s="20"/>
      <c r="STT35" s="21"/>
      <c r="STU35" s="20"/>
      <c r="STV35" s="21"/>
      <c r="STW35" s="18"/>
      <c r="STY35" s="44"/>
      <c r="STZ35" s="18"/>
      <c r="SUB35" s="20"/>
      <c r="SUC35" s="21"/>
      <c r="SUD35" s="20"/>
      <c r="SUE35" s="21"/>
      <c r="SUF35" s="18"/>
      <c r="SUH35" s="44"/>
      <c r="SUI35" s="18"/>
      <c r="SUK35" s="20"/>
      <c r="SUL35" s="21"/>
      <c r="SUM35" s="20"/>
      <c r="SUN35" s="21"/>
      <c r="SUO35" s="18"/>
      <c r="SUQ35" s="44"/>
      <c r="SUR35" s="18"/>
      <c r="SUT35" s="20"/>
      <c r="SUU35" s="21"/>
      <c r="SUV35" s="20"/>
      <c r="SUW35" s="21"/>
      <c r="SUX35" s="18"/>
      <c r="SUZ35" s="44"/>
      <c r="SVA35" s="18"/>
      <c r="SVC35" s="20"/>
      <c r="SVD35" s="21"/>
      <c r="SVE35" s="20"/>
      <c r="SVF35" s="21"/>
      <c r="SVG35" s="18"/>
      <c r="SVI35" s="44"/>
      <c r="SVJ35" s="18"/>
      <c r="SVL35" s="20"/>
      <c r="SVM35" s="21"/>
      <c r="SVN35" s="20"/>
      <c r="SVO35" s="21"/>
      <c r="SVP35" s="18"/>
      <c r="SVR35" s="44"/>
      <c r="SVS35" s="18"/>
      <c r="SVU35" s="20"/>
      <c r="SVV35" s="21"/>
      <c r="SVW35" s="20"/>
      <c r="SVX35" s="21"/>
      <c r="SVY35" s="18"/>
      <c r="SWA35" s="44"/>
      <c r="SWB35" s="18"/>
      <c r="SWD35" s="20"/>
      <c r="SWE35" s="21"/>
      <c r="SWF35" s="20"/>
      <c r="SWG35" s="21"/>
      <c r="SWH35" s="18"/>
      <c r="SWJ35" s="44"/>
      <c r="SWK35" s="18"/>
      <c r="SWM35" s="20"/>
      <c r="SWN35" s="21"/>
      <c r="SWO35" s="20"/>
      <c r="SWP35" s="21"/>
      <c r="SWQ35" s="18"/>
      <c r="SWS35" s="44"/>
      <c r="SWT35" s="18"/>
      <c r="SWV35" s="20"/>
      <c r="SWW35" s="21"/>
      <c r="SWX35" s="20"/>
      <c r="SWY35" s="21"/>
      <c r="SWZ35" s="18"/>
      <c r="SXB35" s="44"/>
      <c r="SXC35" s="18"/>
      <c r="SXE35" s="20"/>
      <c r="SXF35" s="21"/>
      <c r="SXG35" s="20"/>
      <c r="SXH35" s="21"/>
      <c r="SXI35" s="18"/>
      <c r="SXK35" s="44"/>
      <c r="SXL35" s="18"/>
      <c r="SXN35" s="20"/>
      <c r="SXO35" s="21"/>
      <c r="SXP35" s="20"/>
      <c r="SXQ35" s="21"/>
      <c r="SXR35" s="18"/>
      <c r="SXT35" s="44"/>
      <c r="SXU35" s="18"/>
      <c r="SXW35" s="20"/>
      <c r="SXX35" s="21"/>
      <c r="SXY35" s="20"/>
      <c r="SXZ35" s="21"/>
      <c r="SYA35" s="18"/>
      <c r="SYC35" s="44"/>
      <c r="SYD35" s="18"/>
      <c r="SYF35" s="20"/>
      <c r="SYG35" s="21"/>
      <c r="SYH35" s="20"/>
      <c r="SYI35" s="21"/>
      <c r="SYJ35" s="18"/>
      <c r="SYL35" s="44"/>
      <c r="SYM35" s="18"/>
      <c r="SYO35" s="20"/>
      <c r="SYP35" s="21"/>
      <c r="SYQ35" s="20"/>
      <c r="SYR35" s="21"/>
      <c r="SYS35" s="18"/>
      <c r="SYU35" s="44"/>
      <c r="SYV35" s="18"/>
      <c r="SYX35" s="20"/>
      <c r="SYY35" s="21"/>
      <c r="SYZ35" s="20"/>
      <c r="SZA35" s="21"/>
      <c r="SZB35" s="18"/>
      <c r="SZD35" s="44"/>
      <c r="SZE35" s="18"/>
      <c r="SZG35" s="20"/>
      <c r="SZH35" s="21"/>
      <c r="SZI35" s="20"/>
      <c r="SZJ35" s="21"/>
      <c r="SZK35" s="18"/>
      <c r="SZM35" s="44"/>
      <c r="SZN35" s="18"/>
      <c r="SZP35" s="20"/>
      <c r="SZQ35" s="21"/>
      <c r="SZR35" s="20"/>
      <c r="SZS35" s="21"/>
      <c r="SZT35" s="18"/>
      <c r="SZV35" s="44"/>
      <c r="SZW35" s="18"/>
      <c r="SZY35" s="20"/>
      <c r="SZZ35" s="21"/>
      <c r="TAA35" s="20"/>
      <c r="TAB35" s="21"/>
      <c r="TAC35" s="18"/>
      <c r="TAE35" s="44"/>
      <c r="TAF35" s="18"/>
      <c r="TAH35" s="20"/>
      <c r="TAI35" s="21"/>
      <c r="TAJ35" s="20"/>
      <c r="TAK35" s="21"/>
      <c r="TAL35" s="18"/>
      <c r="TAN35" s="44"/>
      <c r="TAO35" s="18"/>
      <c r="TAQ35" s="20"/>
      <c r="TAR35" s="21"/>
      <c r="TAS35" s="20"/>
      <c r="TAT35" s="21"/>
      <c r="TAU35" s="18"/>
      <c r="TAW35" s="44"/>
      <c r="TAX35" s="18"/>
      <c r="TAZ35" s="20"/>
      <c r="TBA35" s="21"/>
      <c r="TBB35" s="20"/>
      <c r="TBC35" s="21"/>
      <c r="TBD35" s="18"/>
      <c r="TBF35" s="44"/>
      <c r="TBG35" s="18"/>
      <c r="TBI35" s="20"/>
      <c r="TBJ35" s="21"/>
      <c r="TBK35" s="20"/>
      <c r="TBL35" s="21"/>
      <c r="TBM35" s="18"/>
      <c r="TBO35" s="44"/>
      <c r="TBP35" s="18"/>
      <c r="TBR35" s="20"/>
      <c r="TBS35" s="21"/>
      <c r="TBT35" s="20"/>
      <c r="TBU35" s="21"/>
      <c r="TBV35" s="18"/>
      <c r="TBX35" s="44"/>
      <c r="TBY35" s="18"/>
      <c r="TCA35" s="20"/>
      <c r="TCB35" s="21"/>
      <c r="TCC35" s="20"/>
      <c r="TCD35" s="21"/>
      <c r="TCE35" s="18"/>
      <c r="TCG35" s="44"/>
      <c r="TCH35" s="18"/>
      <c r="TCJ35" s="20"/>
      <c r="TCK35" s="21"/>
      <c r="TCL35" s="20"/>
      <c r="TCM35" s="21"/>
      <c r="TCN35" s="18"/>
      <c r="TCP35" s="44"/>
      <c r="TCQ35" s="18"/>
      <c r="TCS35" s="20"/>
      <c r="TCT35" s="21"/>
      <c r="TCU35" s="20"/>
      <c r="TCV35" s="21"/>
      <c r="TCW35" s="18"/>
      <c r="TCY35" s="44"/>
      <c r="TCZ35" s="18"/>
      <c r="TDB35" s="20"/>
      <c r="TDC35" s="21"/>
      <c r="TDD35" s="20"/>
      <c r="TDE35" s="21"/>
      <c r="TDF35" s="18"/>
      <c r="TDH35" s="44"/>
      <c r="TDI35" s="18"/>
      <c r="TDK35" s="20"/>
      <c r="TDL35" s="21"/>
      <c r="TDM35" s="20"/>
      <c r="TDN35" s="21"/>
      <c r="TDO35" s="18"/>
      <c r="TDQ35" s="44"/>
      <c r="TDR35" s="18"/>
      <c r="TDT35" s="20"/>
      <c r="TDU35" s="21"/>
      <c r="TDV35" s="20"/>
      <c r="TDW35" s="21"/>
      <c r="TDX35" s="18"/>
      <c r="TDZ35" s="44"/>
      <c r="TEA35" s="18"/>
      <c r="TEC35" s="20"/>
      <c r="TED35" s="21"/>
      <c r="TEE35" s="20"/>
      <c r="TEF35" s="21"/>
      <c r="TEG35" s="18"/>
      <c r="TEI35" s="44"/>
      <c r="TEJ35" s="18"/>
      <c r="TEL35" s="20"/>
      <c r="TEM35" s="21"/>
      <c r="TEN35" s="20"/>
      <c r="TEO35" s="21"/>
      <c r="TEP35" s="18"/>
      <c r="TER35" s="44"/>
      <c r="TES35" s="18"/>
      <c r="TEU35" s="20"/>
      <c r="TEV35" s="21"/>
      <c r="TEW35" s="20"/>
      <c r="TEX35" s="21"/>
      <c r="TEY35" s="18"/>
      <c r="TFA35" s="44"/>
      <c r="TFB35" s="18"/>
      <c r="TFD35" s="20"/>
      <c r="TFE35" s="21"/>
      <c r="TFF35" s="20"/>
      <c r="TFG35" s="21"/>
      <c r="TFH35" s="18"/>
      <c r="TFJ35" s="44"/>
      <c r="TFK35" s="18"/>
      <c r="TFM35" s="20"/>
      <c r="TFN35" s="21"/>
      <c r="TFO35" s="20"/>
      <c r="TFP35" s="21"/>
      <c r="TFQ35" s="18"/>
      <c r="TFS35" s="44"/>
      <c r="TFT35" s="18"/>
      <c r="TFV35" s="20"/>
      <c r="TFW35" s="21"/>
      <c r="TFX35" s="20"/>
      <c r="TFY35" s="21"/>
      <c r="TFZ35" s="18"/>
      <c r="TGB35" s="44"/>
      <c r="TGC35" s="18"/>
      <c r="TGE35" s="20"/>
      <c r="TGF35" s="21"/>
      <c r="TGG35" s="20"/>
      <c r="TGH35" s="21"/>
      <c r="TGI35" s="18"/>
      <c r="TGK35" s="44"/>
      <c r="TGL35" s="18"/>
      <c r="TGN35" s="20"/>
      <c r="TGO35" s="21"/>
      <c r="TGP35" s="20"/>
      <c r="TGQ35" s="21"/>
      <c r="TGR35" s="18"/>
      <c r="TGT35" s="44"/>
      <c r="TGU35" s="18"/>
      <c r="TGW35" s="20"/>
      <c r="TGX35" s="21"/>
      <c r="TGY35" s="20"/>
      <c r="TGZ35" s="21"/>
      <c r="THA35" s="18"/>
      <c r="THC35" s="44"/>
      <c r="THD35" s="18"/>
      <c r="THF35" s="20"/>
      <c r="THG35" s="21"/>
      <c r="THH35" s="20"/>
      <c r="THI35" s="21"/>
      <c r="THJ35" s="18"/>
      <c r="THL35" s="44"/>
      <c r="THM35" s="18"/>
      <c r="THO35" s="20"/>
      <c r="THP35" s="21"/>
      <c r="THQ35" s="20"/>
      <c r="THR35" s="21"/>
      <c r="THS35" s="18"/>
      <c r="THU35" s="44"/>
      <c r="THV35" s="18"/>
      <c r="THX35" s="20"/>
      <c r="THY35" s="21"/>
      <c r="THZ35" s="20"/>
      <c r="TIA35" s="21"/>
      <c r="TIB35" s="18"/>
      <c r="TID35" s="44"/>
      <c r="TIE35" s="18"/>
      <c r="TIG35" s="20"/>
      <c r="TIH35" s="21"/>
      <c r="TII35" s="20"/>
      <c r="TIJ35" s="21"/>
      <c r="TIK35" s="18"/>
      <c r="TIM35" s="44"/>
      <c r="TIN35" s="18"/>
      <c r="TIP35" s="20"/>
      <c r="TIQ35" s="21"/>
      <c r="TIR35" s="20"/>
      <c r="TIS35" s="21"/>
      <c r="TIT35" s="18"/>
      <c r="TIV35" s="44"/>
      <c r="TIW35" s="18"/>
      <c r="TIY35" s="20"/>
      <c r="TIZ35" s="21"/>
      <c r="TJA35" s="20"/>
      <c r="TJB35" s="21"/>
      <c r="TJC35" s="18"/>
      <c r="TJE35" s="44"/>
      <c r="TJF35" s="18"/>
      <c r="TJH35" s="20"/>
      <c r="TJI35" s="21"/>
      <c r="TJJ35" s="20"/>
      <c r="TJK35" s="21"/>
      <c r="TJL35" s="18"/>
      <c r="TJN35" s="44"/>
      <c r="TJO35" s="18"/>
      <c r="TJQ35" s="20"/>
      <c r="TJR35" s="21"/>
      <c r="TJS35" s="20"/>
      <c r="TJT35" s="21"/>
      <c r="TJU35" s="18"/>
      <c r="TJW35" s="44"/>
      <c r="TJX35" s="18"/>
      <c r="TJZ35" s="20"/>
      <c r="TKA35" s="21"/>
      <c r="TKB35" s="20"/>
      <c r="TKC35" s="21"/>
      <c r="TKD35" s="18"/>
      <c r="TKF35" s="44"/>
      <c r="TKG35" s="18"/>
      <c r="TKI35" s="20"/>
      <c r="TKJ35" s="21"/>
      <c r="TKK35" s="20"/>
      <c r="TKL35" s="21"/>
      <c r="TKM35" s="18"/>
      <c r="TKO35" s="44"/>
      <c r="TKP35" s="18"/>
      <c r="TKR35" s="20"/>
      <c r="TKS35" s="21"/>
      <c r="TKT35" s="20"/>
      <c r="TKU35" s="21"/>
      <c r="TKV35" s="18"/>
      <c r="TKX35" s="44"/>
      <c r="TKY35" s="18"/>
      <c r="TLA35" s="20"/>
      <c r="TLB35" s="21"/>
      <c r="TLC35" s="20"/>
      <c r="TLD35" s="21"/>
      <c r="TLE35" s="18"/>
      <c r="TLG35" s="44"/>
      <c r="TLH35" s="18"/>
      <c r="TLJ35" s="20"/>
      <c r="TLK35" s="21"/>
      <c r="TLL35" s="20"/>
      <c r="TLM35" s="21"/>
      <c r="TLN35" s="18"/>
      <c r="TLP35" s="44"/>
      <c r="TLQ35" s="18"/>
      <c r="TLS35" s="20"/>
      <c r="TLT35" s="21"/>
      <c r="TLU35" s="20"/>
      <c r="TLV35" s="21"/>
      <c r="TLW35" s="18"/>
      <c r="TLY35" s="44"/>
      <c r="TLZ35" s="18"/>
      <c r="TMB35" s="20"/>
      <c r="TMC35" s="21"/>
      <c r="TMD35" s="20"/>
      <c r="TME35" s="21"/>
      <c r="TMF35" s="18"/>
      <c r="TMH35" s="44"/>
      <c r="TMI35" s="18"/>
      <c r="TMK35" s="20"/>
      <c r="TML35" s="21"/>
      <c r="TMM35" s="20"/>
      <c r="TMN35" s="21"/>
      <c r="TMO35" s="18"/>
      <c r="TMQ35" s="44"/>
      <c r="TMR35" s="18"/>
      <c r="TMT35" s="20"/>
      <c r="TMU35" s="21"/>
      <c r="TMV35" s="20"/>
      <c r="TMW35" s="21"/>
      <c r="TMX35" s="18"/>
      <c r="TMZ35" s="44"/>
      <c r="TNA35" s="18"/>
      <c r="TNC35" s="20"/>
      <c r="TND35" s="21"/>
      <c r="TNE35" s="20"/>
      <c r="TNF35" s="21"/>
      <c r="TNG35" s="18"/>
      <c r="TNI35" s="44"/>
      <c r="TNJ35" s="18"/>
      <c r="TNL35" s="20"/>
      <c r="TNM35" s="21"/>
      <c r="TNN35" s="20"/>
      <c r="TNO35" s="21"/>
      <c r="TNP35" s="18"/>
      <c r="TNR35" s="44"/>
      <c r="TNS35" s="18"/>
      <c r="TNU35" s="20"/>
      <c r="TNV35" s="21"/>
      <c r="TNW35" s="20"/>
      <c r="TNX35" s="21"/>
      <c r="TNY35" s="18"/>
      <c r="TOA35" s="44"/>
      <c r="TOB35" s="18"/>
      <c r="TOD35" s="20"/>
      <c r="TOE35" s="21"/>
      <c r="TOF35" s="20"/>
      <c r="TOG35" s="21"/>
      <c r="TOH35" s="18"/>
      <c r="TOJ35" s="44"/>
      <c r="TOK35" s="18"/>
      <c r="TOM35" s="20"/>
      <c r="TON35" s="21"/>
      <c r="TOO35" s="20"/>
      <c r="TOP35" s="21"/>
      <c r="TOQ35" s="18"/>
      <c r="TOS35" s="44"/>
      <c r="TOT35" s="18"/>
      <c r="TOV35" s="20"/>
      <c r="TOW35" s="21"/>
      <c r="TOX35" s="20"/>
      <c r="TOY35" s="21"/>
      <c r="TOZ35" s="18"/>
      <c r="TPB35" s="44"/>
      <c r="TPC35" s="18"/>
      <c r="TPE35" s="20"/>
      <c r="TPF35" s="21"/>
      <c r="TPG35" s="20"/>
      <c r="TPH35" s="21"/>
      <c r="TPI35" s="18"/>
      <c r="TPK35" s="44"/>
      <c r="TPL35" s="18"/>
      <c r="TPN35" s="20"/>
      <c r="TPO35" s="21"/>
      <c r="TPP35" s="20"/>
      <c r="TPQ35" s="21"/>
      <c r="TPR35" s="18"/>
      <c r="TPT35" s="44"/>
      <c r="TPU35" s="18"/>
      <c r="TPW35" s="20"/>
      <c r="TPX35" s="21"/>
      <c r="TPY35" s="20"/>
      <c r="TPZ35" s="21"/>
      <c r="TQA35" s="18"/>
      <c r="TQC35" s="44"/>
      <c r="TQD35" s="18"/>
      <c r="TQF35" s="20"/>
      <c r="TQG35" s="21"/>
      <c r="TQH35" s="20"/>
      <c r="TQI35" s="21"/>
      <c r="TQJ35" s="18"/>
      <c r="TQL35" s="44"/>
      <c r="TQM35" s="18"/>
      <c r="TQO35" s="20"/>
      <c r="TQP35" s="21"/>
      <c r="TQQ35" s="20"/>
      <c r="TQR35" s="21"/>
      <c r="TQS35" s="18"/>
      <c r="TQU35" s="44"/>
      <c r="TQV35" s="18"/>
      <c r="TQX35" s="20"/>
      <c r="TQY35" s="21"/>
      <c r="TQZ35" s="20"/>
      <c r="TRA35" s="21"/>
      <c r="TRB35" s="18"/>
      <c r="TRD35" s="44"/>
      <c r="TRE35" s="18"/>
      <c r="TRG35" s="20"/>
      <c r="TRH35" s="21"/>
      <c r="TRI35" s="20"/>
      <c r="TRJ35" s="21"/>
      <c r="TRK35" s="18"/>
      <c r="TRM35" s="44"/>
      <c r="TRN35" s="18"/>
      <c r="TRP35" s="20"/>
      <c r="TRQ35" s="21"/>
      <c r="TRR35" s="20"/>
      <c r="TRS35" s="21"/>
      <c r="TRT35" s="18"/>
      <c r="TRV35" s="44"/>
      <c r="TRW35" s="18"/>
      <c r="TRY35" s="20"/>
      <c r="TRZ35" s="21"/>
      <c r="TSA35" s="20"/>
      <c r="TSB35" s="21"/>
      <c r="TSC35" s="18"/>
      <c r="TSE35" s="44"/>
      <c r="TSF35" s="18"/>
      <c r="TSH35" s="20"/>
      <c r="TSI35" s="21"/>
      <c r="TSJ35" s="20"/>
      <c r="TSK35" s="21"/>
      <c r="TSL35" s="18"/>
      <c r="TSN35" s="44"/>
      <c r="TSO35" s="18"/>
      <c r="TSQ35" s="20"/>
      <c r="TSR35" s="21"/>
      <c r="TSS35" s="20"/>
      <c r="TST35" s="21"/>
      <c r="TSU35" s="18"/>
      <c r="TSW35" s="44"/>
      <c r="TSX35" s="18"/>
      <c r="TSZ35" s="20"/>
      <c r="TTA35" s="21"/>
      <c r="TTB35" s="20"/>
      <c r="TTC35" s="21"/>
      <c r="TTD35" s="18"/>
      <c r="TTF35" s="44"/>
      <c r="TTG35" s="18"/>
      <c r="TTI35" s="20"/>
      <c r="TTJ35" s="21"/>
      <c r="TTK35" s="20"/>
      <c r="TTL35" s="21"/>
      <c r="TTM35" s="18"/>
      <c r="TTO35" s="44"/>
      <c r="TTP35" s="18"/>
      <c r="TTR35" s="20"/>
      <c r="TTS35" s="21"/>
      <c r="TTT35" s="20"/>
      <c r="TTU35" s="21"/>
      <c r="TTV35" s="18"/>
      <c r="TTX35" s="44"/>
      <c r="TTY35" s="18"/>
      <c r="TUA35" s="20"/>
      <c r="TUB35" s="21"/>
      <c r="TUC35" s="20"/>
      <c r="TUD35" s="21"/>
      <c r="TUE35" s="18"/>
      <c r="TUG35" s="44"/>
      <c r="TUH35" s="18"/>
      <c r="TUJ35" s="20"/>
      <c r="TUK35" s="21"/>
      <c r="TUL35" s="20"/>
      <c r="TUM35" s="21"/>
      <c r="TUN35" s="18"/>
      <c r="TUP35" s="44"/>
      <c r="TUQ35" s="18"/>
      <c r="TUS35" s="20"/>
      <c r="TUT35" s="21"/>
      <c r="TUU35" s="20"/>
      <c r="TUV35" s="21"/>
      <c r="TUW35" s="18"/>
      <c r="TUY35" s="44"/>
      <c r="TUZ35" s="18"/>
      <c r="TVB35" s="20"/>
      <c r="TVC35" s="21"/>
      <c r="TVD35" s="20"/>
      <c r="TVE35" s="21"/>
      <c r="TVF35" s="18"/>
      <c r="TVH35" s="44"/>
      <c r="TVI35" s="18"/>
      <c r="TVK35" s="20"/>
      <c r="TVL35" s="21"/>
      <c r="TVM35" s="20"/>
      <c r="TVN35" s="21"/>
      <c r="TVO35" s="18"/>
      <c r="TVQ35" s="44"/>
      <c r="TVR35" s="18"/>
      <c r="TVT35" s="20"/>
      <c r="TVU35" s="21"/>
      <c r="TVV35" s="20"/>
      <c r="TVW35" s="21"/>
      <c r="TVX35" s="18"/>
      <c r="TVZ35" s="44"/>
      <c r="TWA35" s="18"/>
      <c r="TWC35" s="20"/>
      <c r="TWD35" s="21"/>
      <c r="TWE35" s="20"/>
      <c r="TWF35" s="21"/>
      <c r="TWG35" s="18"/>
      <c r="TWI35" s="44"/>
      <c r="TWJ35" s="18"/>
      <c r="TWL35" s="20"/>
      <c r="TWM35" s="21"/>
      <c r="TWN35" s="20"/>
      <c r="TWO35" s="21"/>
      <c r="TWP35" s="18"/>
      <c r="TWR35" s="44"/>
      <c r="TWS35" s="18"/>
      <c r="TWU35" s="20"/>
      <c r="TWV35" s="21"/>
      <c r="TWW35" s="20"/>
      <c r="TWX35" s="21"/>
      <c r="TWY35" s="18"/>
      <c r="TXA35" s="44"/>
      <c r="TXB35" s="18"/>
      <c r="TXD35" s="20"/>
      <c r="TXE35" s="21"/>
      <c r="TXF35" s="20"/>
      <c r="TXG35" s="21"/>
      <c r="TXH35" s="18"/>
      <c r="TXJ35" s="44"/>
      <c r="TXK35" s="18"/>
      <c r="TXM35" s="20"/>
      <c r="TXN35" s="21"/>
      <c r="TXO35" s="20"/>
      <c r="TXP35" s="21"/>
      <c r="TXQ35" s="18"/>
      <c r="TXS35" s="44"/>
      <c r="TXT35" s="18"/>
      <c r="TXV35" s="20"/>
      <c r="TXW35" s="21"/>
      <c r="TXX35" s="20"/>
      <c r="TXY35" s="21"/>
      <c r="TXZ35" s="18"/>
      <c r="TYB35" s="44"/>
      <c r="TYC35" s="18"/>
      <c r="TYE35" s="20"/>
      <c r="TYF35" s="21"/>
      <c r="TYG35" s="20"/>
      <c r="TYH35" s="21"/>
      <c r="TYI35" s="18"/>
      <c r="TYK35" s="44"/>
      <c r="TYL35" s="18"/>
      <c r="TYN35" s="20"/>
      <c r="TYO35" s="21"/>
      <c r="TYP35" s="20"/>
      <c r="TYQ35" s="21"/>
      <c r="TYR35" s="18"/>
      <c r="TYT35" s="44"/>
      <c r="TYU35" s="18"/>
      <c r="TYW35" s="20"/>
      <c r="TYX35" s="21"/>
      <c r="TYY35" s="20"/>
      <c r="TYZ35" s="21"/>
      <c r="TZA35" s="18"/>
      <c r="TZC35" s="44"/>
      <c r="TZD35" s="18"/>
      <c r="TZF35" s="20"/>
      <c r="TZG35" s="21"/>
      <c r="TZH35" s="20"/>
      <c r="TZI35" s="21"/>
      <c r="TZJ35" s="18"/>
      <c r="TZL35" s="44"/>
      <c r="TZM35" s="18"/>
      <c r="TZO35" s="20"/>
      <c r="TZP35" s="21"/>
      <c r="TZQ35" s="20"/>
      <c r="TZR35" s="21"/>
      <c r="TZS35" s="18"/>
      <c r="TZU35" s="44"/>
      <c r="TZV35" s="18"/>
      <c r="TZX35" s="20"/>
      <c r="TZY35" s="21"/>
      <c r="TZZ35" s="20"/>
      <c r="UAA35" s="21"/>
      <c r="UAB35" s="18"/>
      <c r="UAD35" s="44"/>
      <c r="UAE35" s="18"/>
      <c r="UAG35" s="20"/>
      <c r="UAH35" s="21"/>
      <c r="UAI35" s="20"/>
      <c r="UAJ35" s="21"/>
      <c r="UAK35" s="18"/>
      <c r="UAM35" s="44"/>
      <c r="UAN35" s="18"/>
      <c r="UAP35" s="20"/>
      <c r="UAQ35" s="21"/>
      <c r="UAR35" s="20"/>
      <c r="UAS35" s="21"/>
      <c r="UAT35" s="18"/>
      <c r="UAV35" s="44"/>
      <c r="UAW35" s="18"/>
      <c r="UAY35" s="20"/>
      <c r="UAZ35" s="21"/>
      <c r="UBA35" s="20"/>
      <c r="UBB35" s="21"/>
      <c r="UBC35" s="18"/>
      <c r="UBE35" s="44"/>
      <c r="UBF35" s="18"/>
      <c r="UBH35" s="20"/>
      <c r="UBI35" s="21"/>
      <c r="UBJ35" s="20"/>
      <c r="UBK35" s="21"/>
      <c r="UBL35" s="18"/>
      <c r="UBN35" s="44"/>
      <c r="UBO35" s="18"/>
      <c r="UBQ35" s="20"/>
      <c r="UBR35" s="21"/>
      <c r="UBS35" s="20"/>
      <c r="UBT35" s="21"/>
      <c r="UBU35" s="18"/>
      <c r="UBW35" s="44"/>
      <c r="UBX35" s="18"/>
      <c r="UBZ35" s="20"/>
      <c r="UCA35" s="21"/>
      <c r="UCB35" s="20"/>
      <c r="UCC35" s="21"/>
      <c r="UCD35" s="18"/>
      <c r="UCF35" s="44"/>
      <c r="UCG35" s="18"/>
      <c r="UCI35" s="20"/>
      <c r="UCJ35" s="21"/>
      <c r="UCK35" s="20"/>
      <c r="UCL35" s="21"/>
      <c r="UCM35" s="18"/>
      <c r="UCO35" s="44"/>
      <c r="UCP35" s="18"/>
      <c r="UCR35" s="20"/>
      <c r="UCS35" s="21"/>
      <c r="UCT35" s="20"/>
      <c r="UCU35" s="21"/>
      <c r="UCV35" s="18"/>
      <c r="UCX35" s="44"/>
      <c r="UCY35" s="18"/>
      <c r="UDA35" s="20"/>
      <c r="UDB35" s="21"/>
      <c r="UDC35" s="20"/>
      <c r="UDD35" s="21"/>
      <c r="UDE35" s="18"/>
      <c r="UDG35" s="44"/>
      <c r="UDH35" s="18"/>
      <c r="UDJ35" s="20"/>
      <c r="UDK35" s="21"/>
      <c r="UDL35" s="20"/>
      <c r="UDM35" s="21"/>
      <c r="UDN35" s="18"/>
      <c r="UDP35" s="44"/>
      <c r="UDQ35" s="18"/>
      <c r="UDS35" s="20"/>
      <c r="UDT35" s="21"/>
      <c r="UDU35" s="20"/>
      <c r="UDV35" s="21"/>
      <c r="UDW35" s="18"/>
      <c r="UDY35" s="44"/>
      <c r="UDZ35" s="18"/>
      <c r="UEB35" s="20"/>
      <c r="UEC35" s="21"/>
      <c r="UED35" s="20"/>
      <c r="UEE35" s="21"/>
      <c r="UEF35" s="18"/>
      <c r="UEH35" s="44"/>
      <c r="UEI35" s="18"/>
      <c r="UEK35" s="20"/>
      <c r="UEL35" s="21"/>
      <c r="UEM35" s="20"/>
      <c r="UEN35" s="21"/>
      <c r="UEO35" s="18"/>
      <c r="UEQ35" s="44"/>
      <c r="UER35" s="18"/>
      <c r="UET35" s="20"/>
      <c r="UEU35" s="21"/>
      <c r="UEV35" s="20"/>
      <c r="UEW35" s="21"/>
      <c r="UEX35" s="18"/>
      <c r="UEZ35" s="44"/>
      <c r="UFA35" s="18"/>
      <c r="UFC35" s="20"/>
      <c r="UFD35" s="21"/>
      <c r="UFE35" s="20"/>
      <c r="UFF35" s="21"/>
      <c r="UFG35" s="18"/>
      <c r="UFI35" s="44"/>
      <c r="UFJ35" s="18"/>
      <c r="UFL35" s="20"/>
      <c r="UFM35" s="21"/>
      <c r="UFN35" s="20"/>
      <c r="UFO35" s="21"/>
      <c r="UFP35" s="18"/>
      <c r="UFR35" s="44"/>
      <c r="UFS35" s="18"/>
      <c r="UFU35" s="20"/>
      <c r="UFV35" s="21"/>
      <c r="UFW35" s="20"/>
      <c r="UFX35" s="21"/>
      <c r="UFY35" s="18"/>
      <c r="UGA35" s="44"/>
      <c r="UGB35" s="18"/>
      <c r="UGD35" s="20"/>
      <c r="UGE35" s="21"/>
      <c r="UGF35" s="20"/>
      <c r="UGG35" s="21"/>
      <c r="UGH35" s="18"/>
      <c r="UGJ35" s="44"/>
      <c r="UGK35" s="18"/>
      <c r="UGM35" s="20"/>
      <c r="UGN35" s="21"/>
      <c r="UGO35" s="20"/>
      <c r="UGP35" s="21"/>
      <c r="UGQ35" s="18"/>
      <c r="UGS35" s="44"/>
      <c r="UGT35" s="18"/>
      <c r="UGV35" s="20"/>
      <c r="UGW35" s="21"/>
      <c r="UGX35" s="20"/>
      <c r="UGY35" s="21"/>
      <c r="UGZ35" s="18"/>
      <c r="UHB35" s="44"/>
      <c r="UHC35" s="18"/>
      <c r="UHE35" s="20"/>
      <c r="UHF35" s="21"/>
      <c r="UHG35" s="20"/>
      <c r="UHH35" s="21"/>
      <c r="UHI35" s="18"/>
      <c r="UHK35" s="44"/>
      <c r="UHL35" s="18"/>
      <c r="UHN35" s="20"/>
      <c r="UHO35" s="21"/>
      <c r="UHP35" s="20"/>
      <c r="UHQ35" s="21"/>
      <c r="UHR35" s="18"/>
      <c r="UHT35" s="44"/>
      <c r="UHU35" s="18"/>
      <c r="UHW35" s="20"/>
      <c r="UHX35" s="21"/>
      <c r="UHY35" s="20"/>
      <c r="UHZ35" s="21"/>
      <c r="UIA35" s="18"/>
      <c r="UIC35" s="44"/>
      <c r="UID35" s="18"/>
      <c r="UIF35" s="20"/>
      <c r="UIG35" s="21"/>
      <c r="UIH35" s="20"/>
      <c r="UII35" s="21"/>
      <c r="UIJ35" s="18"/>
      <c r="UIL35" s="44"/>
      <c r="UIM35" s="18"/>
      <c r="UIO35" s="20"/>
      <c r="UIP35" s="21"/>
      <c r="UIQ35" s="20"/>
      <c r="UIR35" s="21"/>
      <c r="UIS35" s="18"/>
      <c r="UIU35" s="44"/>
      <c r="UIV35" s="18"/>
      <c r="UIX35" s="20"/>
      <c r="UIY35" s="21"/>
      <c r="UIZ35" s="20"/>
      <c r="UJA35" s="21"/>
      <c r="UJB35" s="18"/>
      <c r="UJD35" s="44"/>
      <c r="UJE35" s="18"/>
      <c r="UJG35" s="20"/>
      <c r="UJH35" s="21"/>
      <c r="UJI35" s="20"/>
      <c r="UJJ35" s="21"/>
      <c r="UJK35" s="18"/>
      <c r="UJM35" s="44"/>
      <c r="UJN35" s="18"/>
      <c r="UJP35" s="20"/>
      <c r="UJQ35" s="21"/>
      <c r="UJR35" s="20"/>
      <c r="UJS35" s="21"/>
      <c r="UJT35" s="18"/>
      <c r="UJV35" s="44"/>
      <c r="UJW35" s="18"/>
      <c r="UJY35" s="20"/>
      <c r="UJZ35" s="21"/>
      <c r="UKA35" s="20"/>
      <c r="UKB35" s="21"/>
      <c r="UKC35" s="18"/>
      <c r="UKE35" s="44"/>
      <c r="UKF35" s="18"/>
      <c r="UKH35" s="20"/>
      <c r="UKI35" s="21"/>
      <c r="UKJ35" s="20"/>
      <c r="UKK35" s="21"/>
      <c r="UKL35" s="18"/>
      <c r="UKN35" s="44"/>
      <c r="UKO35" s="18"/>
      <c r="UKQ35" s="20"/>
      <c r="UKR35" s="21"/>
      <c r="UKS35" s="20"/>
      <c r="UKT35" s="21"/>
      <c r="UKU35" s="18"/>
      <c r="UKW35" s="44"/>
      <c r="UKX35" s="18"/>
      <c r="UKZ35" s="20"/>
      <c r="ULA35" s="21"/>
      <c r="ULB35" s="20"/>
      <c r="ULC35" s="21"/>
      <c r="ULD35" s="18"/>
      <c r="ULF35" s="44"/>
      <c r="ULG35" s="18"/>
      <c r="ULI35" s="20"/>
      <c r="ULJ35" s="21"/>
      <c r="ULK35" s="20"/>
      <c r="ULL35" s="21"/>
      <c r="ULM35" s="18"/>
      <c r="ULO35" s="44"/>
      <c r="ULP35" s="18"/>
      <c r="ULR35" s="20"/>
      <c r="ULS35" s="21"/>
      <c r="ULT35" s="20"/>
      <c r="ULU35" s="21"/>
      <c r="ULV35" s="18"/>
      <c r="ULX35" s="44"/>
      <c r="ULY35" s="18"/>
      <c r="UMA35" s="20"/>
      <c r="UMB35" s="21"/>
      <c r="UMC35" s="20"/>
      <c r="UMD35" s="21"/>
      <c r="UME35" s="18"/>
      <c r="UMG35" s="44"/>
      <c r="UMH35" s="18"/>
      <c r="UMJ35" s="20"/>
      <c r="UMK35" s="21"/>
      <c r="UML35" s="20"/>
      <c r="UMM35" s="21"/>
      <c r="UMN35" s="18"/>
      <c r="UMP35" s="44"/>
      <c r="UMQ35" s="18"/>
      <c r="UMS35" s="20"/>
      <c r="UMT35" s="21"/>
      <c r="UMU35" s="20"/>
      <c r="UMV35" s="21"/>
      <c r="UMW35" s="18"/>
      <c r="UMY35" s="44"/>
      <c r="UMZ35" s="18"/>
      <c r="UNB35" s="20"/>
      <c r="UNC35" s="21"/>
      <c r="UND35" s="20"/>
      <c r="UNE35" s="21"/>
      <c r="UNF35" s="18"/>
      <c r="UNH35" s="44"/>
      <c r="UNI35" s="18"/>
      <c r="UNK35" s="20"/>
      <c r="UNL35" s="21"/>
      <c r="UNM35" s="20"/>
      <c r="UNN35" s="21"/>
      <c r="UNO35" s="18"/>
      <c r="UNQ35" s="44"/>
      <c r="UNR35" s="18"/>
      <c r="UNT35" s="20"/>
      <c r="UNU35" s="21"/>
      <c r="UNV35" s="20"/>
      <c r="UNW35" s="21"/>
      <c r="UNX35" s="18"/>
      <c r="UNZ35" s="44"/>
      <c r="UOA35" s="18"/>
      <c r="UOC35" s="20"/>
      <c r="UOD35" s="21"/>
      <c r="UOE35" s="20"/>
      <c r="UOF35" s="21"/>
      <c r="UOG35" s="18"/>
      <c r="UOI35" s="44"/>
      <c r="UOJ35" s="18"/>
      <c r="UOL35" s="20"/>
      <c r="UOM35" s="21"/>
      <c r="UON35" s="20"/>
      <c r="UOO35" s="21"/>
      <c r="UOP35" s="18"/>
      <c r="UOR35" s="44"/>
      <c r="UOS35" s="18"/>
      <c r="UOU35" s="20"/>
      <c r="UOV35" s="21"/>
      <c r="UOW35" s="20"/>
      <c r="UOX35" s="21"/>
      <c r="UOY35" s="18"/>
      <c r="UPA35" s="44"/>
      <c r="UPB35" s="18"/>
      <c r="UPD35" s="20"/>
      <c r="UPE35" s="21"/>
      <c r="UPF35" s="20"/>
      <c r="UPG35" s="21"/>
      <c r="UPH35" s="18"/>
      <c r="UPJ35" s="44"/>
      <c r="UPK35" s="18"/>
      <c r="UPM35" s="20"/>
      <c r="UPN35" s="21"/>
      <c r="UPO35" s="20"/>
      <c r="UPP35" s="21"/>
      <c r="UPQ35" s="18"/>
      <c r="UPS35" s="44"/>
      <c r="UPT35" s="18"/>
      <c r="UPV35" s="20"/>
      <c r="UPW35" s="21"/>
      <c r="UPX35" s="20"/>
      <c r="UPY35" s="21"/>
      <c r="UPZ35" s="18"/>
      <c r="UQB35" s="44"/>
      <c r="UQC35" s="18"/>
      <c r="UQE35" s="20"/>
      <c r="UQF35" s="21"/>
      <c r="UQG35" s="20"/>
      <c r="UQH35" s="21"/>
      <c r="UQI35" s="18"/>
      <c r="UQK35" s="44"/>
      <c r="UQL35" s="18"/>
      <c r="UQN35" s="20"/>
      <c r="UQO35" s="21"/>
      <c r="UQP35" s="20"/>
      <c r="UQQ35" s="21"/>
      <c r="UQR35" s="18"/>
      <c r="UQT35" s="44"/>
      <c r="UQU35" s="18"/>
      <c r="UQW35" s="20"/>
      <c r="UQX35" s="21"/>
      <c r="UQY35" s="20"/>
      <c r="UQZ35" s="21"/>
      <c r="URA35" s="18"/>
      <c r="URC35" s="44"/>
      <c r="URD35" s="18"/>
      <c r="URF35" s="20"/>
      <c r="URG35" s="21"/>
      <c r="URH35" s="20"/>
      <c r="URI35" s="21"/>
      <c r="URJ35" s="18"/>
      <c r="URL35" s="44"/>
      <c r="URM35" s="18"/>
      <c r="URO35" s="20"/>
      <c r="URP35" s="21"/>
      <c r="URQ35" s="20"/>
      <c r="URR35" s="21"/>
      <c r="URS35" s="18"/>
      <c r="URU35" s="44"/>
      <c r="URV35" s="18"/>
      <c r="URX35" s="20"/>
      <c r="URY35" s="21"/>
      <c r="URZ35" s="20"/>
      <c r="USA35" s="21"/>
      <c r="USB35" s="18"/>
      <c r="USD35" s="44"/>
      <c r="USE35" s="18"/>
      <c r="USG35" s="20"/>
      <c r="USH35" s="21"/>
      <c r="USI35" s="20"/>
      <c r="USJ35" s="21"/>
      <c r="USK35" s="18"/>
      <c r="USM35" s="44"/>
      <c r="USN35" s="18"/>
      <c r="USP35" s="20"/>
      <c r="USQ35" s="21"/>
      <c r="USR35" s="20"/>
      <c r="USS35" s="21"/>
      <c r="UST35" s="18"/>
      <c r="USV35" s="44"/>
      <c r="USW35" s="18"/>
      <c r="USY35" s="20"/>
      <c r="USZ35" s="21"/>
      <c r="UTA35" s="20"/>
      <c r="UTB35" s="21"/>
      <c r="UTC35" s="18"/>
      <c r="UTE35" s="44"/>
      <c r="UTF35" s="18"/>
      <c r="UTH35" s="20"/>
      <c r="UTI35" s="21"/>
      <c r="UTJ35" s="20"/>
      <c r="UTK35" s="21"/>
      <c r="UTL35" s="18"/>
      <c r="UTN35" s="44"/>
      <c r="UTO35" s="18"/>
      <c r="UTQ35" s="20"/>
      <c r="UTR35" s="21"/>
      <c r="UTS35" s="20"/>
      <c r="UTT35" s="21"/>
      <c r="UTU35" s="18"/>
      <c r="UTW35" s="44"/>
      <c r="UTX35" s="18"/>
      <c r="UTZ35" s="20"/>
      <c r="UUA35" s="21"/>
      <c r="UUB35" s="20"/>
      <c r="UUC35" s="21"/>
      <c r="UUD35" s="18"/>
      <c r="UUF35" s="44"/>
      <c r="UUG35" s="18"/>
      <c r="UUI35" s="20"/>
      <c r="UUJ35" s="21"/>
      <c r="UUK35" s="20"/>
      <c r="UUL35" s="21"/>
      <c r="UUM35" s="18"/>
      <c r="UUO35" s="44"/>
      <c r="UUP35" s="18"/>
      <c r="UUR35" s="20"/>
      <c r="UUS35" s="21"/>
      <c r="UUT35" s="20"/>
      <c r="UUU35" s="21"/>
      <c r="UUV35" s="18"/>
      <c r="UUX35" s="44"/>
      <c r="UUY35" s="18"/>
      <c r="UVA35" s="20"/>
      <c r="UVB35" s="21"/>
      <c r="UVC35" s="20"/>
      <c r="UVD35" s="21"/>
      <c r="UVE35" s="18"/>
      <c r="UVG35" s="44"/>
      <c r="UVH35" s="18"/>
      <c r="UVJ35" s="20"/>
      <c r="UVK35" s="21"/>
      <c r="UVL35" s="20"/>
      <c r="UVM35" s="21"/>
      <c r="UVN35" s="18"/>
      <c r="UVP35" s="44"/>
      <c r="UVQ35" s="18"/>
      <c r="UVS35" s="20"/>
      <c r="UVT35" s="21"/>
      <c r="UVU35" s="20"/>
      <c r="UVV35" s="21"/>
      <c r="UVW35" s="18"/>
      <c r="UVY35" s="44"/>
      <c r="UVZ35" s="18"/>
      <c r="UWB35" s="20"/>
      <c r="UWC35" s="21"/>
      <c r="UWD35" s="20"/>
      <c r="UWE35" s="21"/>
      <c r="UWF35" s="18"/>
      <c r="UWH35" s="44"/>
      <c r="UWI35" s="18"/>
      <c r="UWK35" s="20"/>
      <c r="UWL35" s="21"/>
      <c r="UWM35" s="20"/>
      <c r="UWN35" s="21"/>
      <c r="UWO35" s="18"/>
      <c r="UWQ35" s="44"/>
      <c r="UWR35" s="18"/>
      <c r="UWT35" s="20"/>
      <c r="UWU35" s="21"/>
      <c r="UWV35" s="20"/>
      <c r="UWW35" s="21"/>
      <c r="UWX35" s="18"/>
      <c r="UWZ35" s="44"/>
      <c r="UXA35" s="18"/>
      <c r="UXC35" s="20"/>
      <c r="UXD35" s="21"/>
      <c r="UXE35" s="20"/>
      <c r="UXF35" s="21"/>
      <c r="UXG35" s="18"/>
      <c r="UXI35" s="44"/>
      <c r="UXJ35" s="18"/>
      <c r="UXL35" s="20"/>
      <c r="UXM35" s="21"/>
      <c r="UXN35" s="20"/>
      <c r="UXO35" s="21"/>
      <c r="UXP35" s="18"/>
      <c r="UXR35" s="44"/>
      <c r="UXS35" s="18"/>
      <c r="UXU35" s="20"/>
      <c r="UXV35" s="21"/>
      <c r="UXW35" s="20"/>
      <c r="UXX35" s="21"/>
      <c r="UXY35" s="18"/>
      <c r="UYA35" s="44"/>
      <c r="UYB35" s="18"/>
      <c r="UYD35" s="20"/>
      <c r="UYE35" s="21"/>
      <c r="UYF35" s="20"/>
      <c r="UYG35" s="21"/>
      <c r="UYH35" s="18"/>
      <c r="UYJ35" s="44"/>
      <c r="UYK35" s="18"/>
      <c r="UYM35" s="20"/>
      <c r="UYN35" s="21"/>
      <c r="UYO35" s="20"/>
      <c r="UYP35" s="21"/>
      <c r="UYQ35" s="18"/>
      <c r="UYS35" s="44"/>
      <c r="UYT35" s="18"/>
      <c r="UYV35" s="20"/>
      <c r="UYW35" s="21"/>
      <c r="UYX35" s="20"/>
      <c r="UYY35" s="21"/>
      <c r="UYZ35" s="18"/>
      <c r="UZB35" s="44"/>
      <c r="UZC35" s="18"/>
      <c r="UZE35" s="20"/>
      <c r="UZF35" s="21"/>
      <c r="UZG35" s="20"/>
      <c r="UZH35" s="21"/>
      <c r="UZI35" s="18"/>
      <c r="UZK35" s="44"/>
      <c r="UZL35" s="18"/>
      <c r="UZN35" s="20"/>
      <c r="UZO35" s="21"/>
      <c r="UZP35" s="20"/>
      <c r="UZQ35" s="21"/>
      <c r="UZR35" s="18"/>
      <c r="UZT35" s="44"/>
      <c r="UZU35" s="18"/>
      <c r="UZW35" s="20"/>
      <c r="UZX35" s="21"/>
      <c r="UZY35" s="20"/>
      <c r="UZZ35" s="21"/>
      <c r="VAA35" s="18"/>
      <c r="VAC35" s="44"/>
      <c r="VAD35" s="18"/>
      <c r="VAF35" s="20"/>
      <c r="VAG35" s="21"/>
      <c r="VAH35" s="20"/>
      <c r="VAI35" s="21"/>
      <c r="VAJ35" s="18"/>
      <c r="VAL35" s="44"/>
      <c r="VAM35" s="18"/>
      <c r="VAO35" s="20"/>
      <c r="VAP35" s="21"/>
      <c r="VAQ35" s="20"/>
      <c r="VAR35" s="21"/>
      <c r="VAS35" s="18"/>
      <c r="VAU35" s="44"/>
      <c r="VAV35" s="18"/>
      <c r="VAX35" s="20"/>
      <c r="VAY35" s="21"/>
      <c r="VAZ35" s="20"/>
      <c r="VBA35" s="21"/>
      <c r="VBB35" s="18"/>
      <c r="VBD35" s="44"/>
      <c r="VBE35" s="18"/>
      <c r="VBG35" s="20"/>
      <c r="VBH35" s="21"/>
      <c r="VBI35" s="20"/>
      <c r="VBJ35" s="21"/>
      <c r="VBK35" s="18"/>
      <c r="VBM35" s="44"/>
      <c r="VBN35" s="18"/>
      <c r="VBP35" s="20"/>
      <c r="VBQ35" s="21"/>
      <c r="VBR35" s="20"/>
      <c r="VBS35" s="21"/>
      <c r="VBT35" s="18"/>
      <c r="VBV35" s="44"/>
      <c r="VBW35" s="18"/>
      <c r="VBY35" s="20"/>
      <c r="VBZ35" s="21"/>
      <c r="VCA35" s="20"/>
      <c r="VCB35" s="21"/>
      <c r="VCC35" s="18"/>
      <c r="VCE35" s="44"/>
      <c r="VCF35" s="18"/>
      <c r="VCH35" s="20"/>
      <c r="VCI35" s="21"/>
      <c r="VCJ35" s="20"/>
      <c r="VCK35" s="21"/>
      <c r="VCL35" s="18"/>
      <c r="VCN35" s="44"/>
      <c r="VCO35" s="18"/>
      <c r="VCQ35" s="20"/>
      <c r="VCR35" s="21"/>
      <c r="VCS35" s="20"/>
      <c r="VCT35" s="21"/>
      <c r="VCU35" s="18"/>
      <c r="VCW35" s="44"/>
      <c r="VCX35" s="18"/>
      <c r="VCZ35" s="20"/>
      <c r="VDA35" s="21"/>
      <c r="VDB35" s="20"/>
      <c r="VDC35" s="21"/>
      <c r="VDD35" s="18"/>
      <c r="VDF35" s="44"/>
      <c r="VDG35" s="18"/>
      <c r="VDI35" s="20"/>
      <c r="VDJ35" s="21"/>
      <c r="VDK35" s="20"/>
      <c r="VDL35" s="21"/>
      <c r="VDM35" s="18"/>
      <c r="VDO35" s="44"/>
      <c r="VDP35" s="18"/>
      <c r="VDR35" s="20"/>
      <c r="VDS35" s="21"/>
      <c r="VDT35" s="20"/>
      <c r="VDU35" s="21"/>
      <c r="VDV35" s="18"/>
      <c r="VDX35" s="44"/>
      <c r="VDY35" s="18"/>
      <c r="VEA35" s="20"/>
      <c r="VEB35" s="21"/>
      <c r="VEC35" s="20"/>
      <c r="VED35" s="21"/>
      <c r="VEE35" s="18"/>
      <c r="VEG35" s="44"/>
      <c r="VEH35" s="18"/>
      <c r="VEJ35" s="20"/>
      <c r="VEK35" s="21"/>
      <c r="VEL35" s="20"/>
      <c r="VEM35" s="21"/>
      <c r="VEN35" s="18"/>
      <c r="VEP35" s="44"/>
      <c r="VEQ35" s="18"/>
      <c r="VES35" s="20"/>
      <c r="VET35" s="21"/>
      <c r="VEU35" s="20"/>
      <c r="VEV35" s="21"/>
      <c r="VEW35" s="18"/>
      <c r="VEY35" s="44"/>
      <c r="VEZ35" s="18"/>
      <c r="VFB35" s="20"/>
      <c r="VFC35" s="21"/>
      <c r="VFD35" s="20"/>
      <c r="VFE35" s="21"/>
      <c r="VFF35" s="18"/>
      <c r="VFH35" s="44"/>
      <c r="VFI35" s="18"/>
      <c r="VFK35" s="20"/>
      <c r="VFL35" s="21"/>
      <c r="VFM35" s="20"/>
      <c r="VFN35" s="21"/>
      <c r="VFO35" s="18"/>
      <c r="VFQ35" s="44"/>
      <c r="VFR35" s="18"/>
      <c r="VFT35" s="20"/>
      <c r="VFU35" s="21"/>
      <c r="VFV35" s="20"/>
      <c r="VFW35" s="21"/>
      <c r="VFX35" s="18"/>
      <c r="VFZ35" s="44"/>
      <c r="VGA35" s="18"/>
      <c r="VGC35" s="20"/>
      <c r="VGD35" s="21"/>
      <c r="VGE35" s="20"/>
      <c r="VGF35" s="21"/>
      <c r="VGG35" s="18"/>
      <c r="VGI35" s="44"/>
      <c r="VGJ35" s="18"/>
      <c r="VGL35" s="20"/>
      <c r="VGM35" s="21"/>
      <c r="VGN35" s="20"/>
      <c r="VGO35" s="21"/>
      <c r="VGP35" s="18"/>
      <c r="VGR35" s="44"/>
      <c r="VGS35" s="18"/>
      <c r="VGU35" s="20"/>
      <c r="VGV35" s="21"/>
      <c r="VGW35" s="20"/>
      <c r="VGX35" s="21"/>
      <c r="VGY35" s="18"/>
      <c r="VHA35" s="44"/>
      <c r="VHB35" s="18"/>
      <c r="VHD35" s="20"/>
      <c r="VHE35" s="21"/>
      <c r="VHF35" s="20"/>
      <c r="VHG35" s="21"/>
      <c r="VHH35" s="18"/>
      <c r="VHJ35" s="44"/>
      <c r="VHK35" s="18"/>
      <c r="VHM35" s="20"/>
      <c r="VHN35" s="21"/>
      <c r="VHO35" s="20"/>
      <c r="VHP35" s="21"/>
      <c r="VHQ35" s="18"/>
      <c r="VHS35" s="44"/>
      <c r="VHT35" s="18"/>
      <c r="VHV35" s="20"/>
      <c r="VHW35" s="21"/>
      <c r="VHX35" s="20"/>
      <c r="VHY35" s="21"/>
      <c r="VHZ35" s="18"/>
      <c r="VIB35" s="44"/>
      <c r="VIC35" s="18"/>
      <c r="VIE35" s="20"/>
      <c r="VIF35" s="21"/>
      <c r="VIG35" s="20"/>
      <c r="VIH35" s="21"/>
      <c r="VII35" s="18"/>
      <c r="VIK35" s="44"/>
      <c r="VIL35" s="18"/>
      <c r="VIN35" s="20"/>
      <c r="VIO35" s="21"/>
      <c r="VIP35" s="20"/>
      <c r="VIQ35" s="21"/>
      <c r="VIR35" s="18"/>
      <c r="VIT35" s="44"/>
      <c r="VIU35" s="18"/>
      <c r="VIW35" s="20"/>
      <c r="VIX35" s="21"/>
      <c r="VIY35" s="20"/>
      <c r="VIZ35" s="21"/>
      <c r="VJA35" s="18"/>
      <c r="VJC35" s="44"/>
      <c r="VJD35" s="18"/>
      <c r="VJF35" s="20"/>
      <c r="VJG35" s="21"/>
      <c r="VJH35" s="20"/>
      <c r="VJI35" s="21"/>
      <c r="VJJ35" s="18"/>
      <c r="VJL35" s="44"/>
      <c r="VJM35" s="18"/>
      <c r="VJO35" s="20"/>
      <c r="VJP35" s="21"/>
      <c r="VJQ35" s="20"/>
      <c r="VJR35" s="21"/>
      <c r="VJS35" s="18"/>
      <c r="VJU35" s="44"/>
      <c r="VJV35" s="18"/>
      <c r="VJX35" s="20"/>
      <c r="VJY35" s="21"/>
      <c r="VJZ35" s="20"/>
      <c r="VKA35" s="21"/>
      <c r="VKB35" s="18"/>
      <c r="VKD35" s="44"/>
      <c r="VKE35" s="18"/>
      <c r="VKG35" s="20"/>
      <c r="VKH35" s="21"/>
      <c r="VKI35" s="20"/>
      <c r="VKJ35" s="21"/>
      <c r="VKK35" s="18"/>
      <c r="VKM35" s="44"/>
      <c r="VKN35" s="18"/>
      <c r="VKP35" s="20"/>
      <c r="VKQ35" s="21"/>
      <c r="VKR35" s="20"/>
      <c r="VKS35" s="21"/>
      <c r="VKT35" s="18"/>
      <c r="VKV35" s="44"/>
      <c r="VKW35" s="18"/>
      <c r="VKY35" s="20"/>
      <c r="VKZ35" s="21"/>
      <c r="VLA35" s="20"/>
      <c r="VLB35" s="21"/>
      <c r="VLC35" s="18"/>
      <c r="VLE35" s="44"/>
      <c r="VLF35" s="18"/>
      <c r="VLH35" s="20"/>
      <c r="VLI35" s="21"/>
      <c r="VLJ35" s="20"/>
      <c r="VLK35" s="21"/>
      <c r="VLL35" s="18"/>
      <c r="VLN35" s="44"/>
      <c r="VLO35" s="18"/>
      <c r="VLQ35" s="20"/>
      <c r="VLR35" s="21"/>
      <c r="VLS35" s="20"/>
      <c r="VLT35" s="21"/>
      <c r="VLU35" s="18"/>
      <c r="VLW35" s="44"/>
      <c r="VLX35" s="18"/>
      <c r="VLZ35" s="20"/>
      <c r="VMA35" s="21"/>
      <c r="VMB35" s="20"/>
      <c r="VMC35" s="21"/>
      <c r="VMD35" s="18"/>
      <c r="VMF35" s="44"/>
      <c r="VMG35" s="18"/>
      <c r="VMI35" s="20"/>
      <c r="VMJ35" s="21"/>
      <c r="VMK35" s="20"/>
      <c r="VML35" s="21"/>
      <c r="VMM35" s="18"/>
      <c r="VMO35" s="44"/>
      <c r="VMP35" s="18"/>
      <c r="VMR35" s="20"/>
      <c r="VMS35" s="21"/>
      <c r="VMT35" s="20"/>
      <c r="VMU35" s="21"/>
      <c r="VMV35" s="18"/>
      <c r="VMX35" s="44"/>
      <c r="VMY35" s="18"/>
      <c r="VNA35" s="20"/>
      <c r="VNB35" s="21"/>
      <c r="VNC35" s="20"/>
      <c r="VND35" s="21"/>
      <c r="VNE35" s="18"/>
      <c r="VNG35" s="44"/>
      <c r="VNH35" s="18"/>
      <c r="VNJ35" s="20"/>
      <c r="VNK35" s="21"/>
      <c r="VNL35" s="20"/>
      <c r="VNM35" s="21"/>
      <c r="VNN35" s="18"/>
      <c r="VNP35" s="44"/>
      <c r="VNQ35" s="18"/>
      <c r="VNS35" s="20"/>
      <c r="VNT35" s="21"/>
      <c r="VNU35" s="20"/>
      <c r="VNV35" s="21"/>
      <c r="VNW35" s="18"/>
      <c r="VNY35" s="44"/>
      <c r="VNZ35" s="18"/>
      <c r="VOB35" s="20"/>
      <c r="VOC35" s="21"/>
      <c r="VOD35" s="20"/>
      <c r="VOE35" s="21"/>
      <c r="VOF35" s="18"/>
      <c r="VOH35" s="44"/>
      <c r="VOI35" s="18"/>
      <c r="VOK35" s="20"/>
      <c r="VOL35" s="21"/>
      <c r="VOM35" s="20"/>
      <c r="VON35" s="21"/>
      <c r="VOO35" s="18"/>
      <c r="VOQ35" s="44"/>
      <c r="VOR35" s="18"/>
      <c r="VOT35" s="20"/>
      <c r="VOU35" s="21"/>
      <c r="VOV35" s="20"/>
      <c r="VOW35" s="21"/>
      <c r="VOX35" s="18"/>
      <c r="VOZ35" s="44"/>
      <c r="VPA35" s="18"/>
      <c r="VPC35" s="20"/>
      <c r="VPD35" s="21"/>
      <c r="VPE35" s="20"/>
      <c r="VPF35" s="21"/>
      <c r="VPG35" s="18"/>
      <c r="VPI35" s="44"/>
      <c r="VPJ35" s="18"/>
      <c r="VPL35" s="20"/>
      <c r="VPM35" s="21"/>
      <c r="VPN35" s="20"/>
      <c r="VPO35" s="21"/>
      <c r="VPP35" s="18"/>
      <c r="VPR35" s="44"/>
      <c r="VPS35" s="18"/>
      <c r="VPU35" s="20"/>
      <c r="VPV35" s="21"/>
      <c r="VPW35" s="20"/>
      <c r="VPX35" s="21"/>
      <c r="VPY35" s="18"/>
      <c r="VQA35" s="44"/>
      <c r="VQB35" s="18"/>
      <c r="VQD35" s="20"/>
      <c r="VQE35" s="21"/>
      <c r="VQF35" s="20"/>
      <c r="VQG35" s="21"/>
      <c r="VQH35" s="18"/>
      <c r="VQJ35" s="44"/>
      <c r="VQK35" s="18"/>
      <c r="VQM35" s="20"/>
      <c r="VQN35" s="21"/>
      <c r="VQO35" s="20"/>
      <c r="VQP35" s="21"/>
      <c r="VQQ35" s="18"/>
      <c r="VQS35" s="44"/>
      <c r="VQT35" s="18"/>
      <c r="VQV35" s="20"/>
      <c r="VQW35" s="21"/>
      <c r="VQX35" s="20"/>
      <c r="VQY35" s="21"/>
      <c r="VQZ35" s="18"/>
      <c r="VRB35" s="44"/>
      <c r="VRC35" s="18"/>
      <c r="VRE35" s="20"/>
      <c r="VRF35" s="21"/>
      <c r="VRG35" s="20"/>
      <c r="VRH35" s="21"/>
      <c r="VRI35" s="18"/>
      <c r="VRK35" s="44"/>
      <c r="VRL35" s="18"/>
      <c r="VRN35" s="20"/>
      <c r="VRO35" s="21"/>
      <c r="VRP35" s="20"/>
      <c r="VRQ35" s="21"/>
      <c r="VRR35" s="18"/>
      <c r="VRT35" s="44"/>
      <c r="VRU35" s="18"/>
      <c r="VRW35" s="20"/>
      <c r="VRX35" s="21"/>
      <c r="VRY35" s="20"/>
      <c r="VRZ35" s="21"/>
      <c r="VSA35" s="18"/>
      <c r="VSC35" s="44"/>
      <c r="VSD35" s="18"/>
      <c r="VSF35" s="20"/>
      <c r="VSG35" s="21"/>
      <c r="VSH35" s="20"/>
      <c r="VSI35" s="21"/>
      <c r="VSJ35" s="18"/>
      <c r="VSL35" s="44"/>
      <c r="VSM35" s="18"/>
      <c r="VSO35" s="20"/>
      <c r="VSP35" s="21"/>
      <c r="VSQ35" s="20"/>
      <c r="VSR35" s="21"/>
      <c r="VSS35" s="18"/>
      <c r="VSU35" s="44"/>
      <c r="VSV35" s="18"/>
      <c r="VSX35" s="20"/>
      <c r="VSY35" s="21"/>
      <c r="VSZ35" s="20"/>
      <c r="VTA35" s="21"/>
      <c r="VTB35" s="18"/>
      <c r="VTD35" s="44"/>
      <c r="VTE35" s="18"/>
      <c r="VTG35" s="20"/>
      <c r="VTH35" s="21"/>
      <c r="VTI35" s="20"/>
      <c r="VTJ35" s="21"/>
      <c r="VTK35" s="18"/>
      <c r="VTM35" s="44"/>
      <c r="VTN35" s="18"/>
      <c r="VTP35" s="20"/>
      <c r="VTQ35" s="21"/>
      <c r="VTR35" s="20"/>
      <c r="VTS35" s="21"/>
      <c r="VTT35" s="18"/>
      <c r="VTV35" s="44"/>
      <c r="VTW35" s="18"/>
      <c r="VTY35" s="20"/>
      <c r="VTZ35" s="21"/>
      <c r="VUA35" s="20"/>
      <c r="VUB35" s="21"/>
      <c r="VUC35" s="18"/>
      <c r="VUE35" s="44"/>
      <c r="VUF35" s="18"/>
      <c r="VUH35" s="20"/>
      <c r="VUI35" s="21"/>
      <c r="VUJ35" s="20"/>
      <c r="VUK35" s="21"/>
      <c r="VUL35" s="18"/>
      <c r="VUN35" s="44"/>
      <c r="VUO35" s="18"/>
      <c r="VUQ35" s="20"/>
      <c r="VUR35" s="21"/>
      <c r="VUS35" s="20"/>
      <c r="VUT35" s="21"/>
      <c r="VUU35" s="18"/>
      <c r="VUW35" s="44"/>
      <c r="VUX35" s="18"/>
      <c r="VUZ35" s="20"/>
      <c r="VVA35" s="21"/>
      <c r="VVB35" s="20"/>
      <c r="VVC35" s="21"/>
      <c r="VVD35" s="18"/>
      <c r="VVF35" s="44"/>
      <c r="VVG35" s="18"/>
      <c r="VVI35" s="20"/>
      <c r="VVJ35" s="21"/>
      <c r="VVK35" s="20"/>
      <c r="VVL35" s="21"/>
      <c r="VVM35" s="18"/>
      <c r="VVO35" s="44"/>
      <c r="VVP35" s="18"/>
      <c r="VVR35" s="20"/>
      <c r="VVS35" s="21"/>
      <c r="VVT35" s="20"/>
      <c r="VVU35" s="21"/>
      <c r="VVV35" s="18"/>
      <c r="VVX35" s="44"/>
      <c r="VVY35" s="18"/>
      <c r="VWA35" s="20"/>
      <c r="VWB35" s="21"/>
      <c r="VWC35" s="20"/>
      <c r="VWD35" s="21"/>
      <c r="VWE35" s="18"/>
      <c r="VWG35" s="44"/>
      <c r="VWH35" s="18"/>
      <c r="VWJ35" s="20"/>
      <c r="VWK35" s="21"/>
      <c r="VWL35" s="20"/>
      <c r="VWM35" s="21"/>
      <c r="VWN35" s="18"/>
      <c r="VWP35" s="44"/>
      <c r="VWQ35" s="18"/>
      <c r="VWS35" s="20"/>
      <c r="VWT35" s="21"/>
      <c r="VWU35" s="20"/>
      <c r="VWV35" s="21"/>
      <c r="VWW35" s="18"/>
      <c r="VWY35" s="44"/>
      <c r="VWZ35" s="18"/>
      <c r="VXB35" s="20"/>
      <c r="VXC35" s="21"/>
      <c r="VXD35" s="20"/>
      <c r="VXE35" s="21"/>
      <c r="VXF35" s="18"/>
      <c r="VXH35" s="44"/>
      <c r="VXI35" s="18"/>
      <c r="VXK35" s="20"/>
      <c r="VXL35" s="21"/>
      <c r="VXM35" s="20"/>
      <c r="VXN35" s="21"/>
      <c r="VXO35" s="18"/>
      <c r="VXQ35" s="44"/>
      <c r="VXR35" s="18"/>
      <c r="VXT35" s="20"/>
      <c r="VXU35" s="21"/>
      <c r="VXV35" s="20"/>
      <c r="VXW35" s="21"/>
      <c r="VXX35" s="18"/>
      <c r="VXZ35" s="44"/>
      <c r="VYA35" s="18"/>
      <c r="VYC35" s="20"/>
      <c r="VYD35" s="21"/>
      <c r="VYE35" s="20"/>
      <c r="VYF35" s="21"/>
      <c r="VYG35" s="18"/>
      <c r="VYI35" s="44"/>
      <c r="VYJ35" s="18"/>
      <c r="VYL35" s="20"/>
      <c r="VYM35" s="21"/>
      <c r="VYN35" s="20"/>
      <c r="VYO35" s="21"/>
      <c r="VYP35" s="18"/>
      <c r="VYR35" s="44"/>
      <c r="VYS35" s="18"/>
      <c r="VYU35" s="20"/>
      <c r="VYV35" s="21"/>
      <c r="VYW35" s="20"/>
      <c r="VYX35" s="21"/>
      <c r="VYY35" s="18"/>
      <c r="VZA35" s="44"/>
      <c r="VZB35" s="18"/>
      <c r="VZD35" s="20"/>
      <c r="VZE35" s="21"/>
      <c r="VZF35" s="20"/>
      <c r="VZG35" s="21"/>
      <c r="VZH35" s="18"/>
      <c r="VZJ35" s="44"/>
      <c r="VZK35" s="18"/>
      <c r="VZM35" s="20"/>
      <c r="VZN35" s="21"/>
      <c r="VZO35" s="20"/>
      <c r="VZP35" s="21"/>
      <c r="VZQ35" s="18"/>
      <c r="VZS35" s="44"/>
      <c r="VZT35" s="18"/>
      <c r="VZV35" s="20"/>
      <c r="VZW35" s="21"/>
      <c r="VZX35" s="20"/>
      <c r="VZY35" s="21"/>
      <c r="VZZ35" s="18"/>
      <c r="WAB35" s="44"/>
      <c r="WAC35" s="18"/>
      <c r="WAE35" s="20"/>
      <c r="WAF35" s="21"/>
      <c r="WAG35" s="20"/>
      <c r="WAH35" s="21"/>
      <c r="WAI35" s="18"/>
      <c r="WAK35" s="44"/>
      <c r="WAL35" s="18"/>
      <c r="WAN35" s="20"/>
      <c r="WAO35" s="21"/>
      <c r="WAP35" s="20"/>
      <c r="WAQ35" s="21"/>
      <c r="WAR35" s="18"/>
      <c r="WAT35" s="44"/>
      <c r="WAU35" s="18"/>
      <c r="WAW35" s="20"/>
      <c r="WAX35" s="21"/>
      <c r="WAY35" s="20"/>
      <c r="WAZ35" s="21"/>
      <c r="WBA35" s="18"/>
      <c r="WBC35" s="44"/>
      <c r="WBD35" s="18"/>
      <c r="WBF35" s="20"/>
      <c r="WBG35" s="21"/>
      <c r="WBH35" s="20"/>
      <c r="WBI35" s="21"/>
      <c r="WBJ35" s="18"/>
      <c r="WBL35" s="44"/>
      <c r="WBM35" s="18"/>
      <c r="WBO35" s="20"/>
      <c r="WBP35" s="21"/>
      <c r="WBQ35" s="20"/>
      <c r="WBR35" s="21"/>
      <c r="WBS35" s="18"/>
      <c r="WBU35" s="44"/>
      <c r="WBV35" s="18"/>
      <c r="WBX35" s="20"/>
      <c r="WBY35" s="21"/>
      <c r="WBZ35" s="20"/>
      <c r="WCA35" s="21"/>
      <c r="WCB35" s="18"/>
      <c r="WCD35" s="44"/>
      <c r="WCE35" s="18"/>
      <c r="WCG35" s="20"/>
      <c r="WCH35" s="21"/>
      <c r="WCI35" s="20"/>
      <c r="WCJ35" s="21"/>
      <c r="WCK35" s="18"/>
      <c r="WCM35" s="44"/>
      <c r="WCN35" s="18"/>
      <c r="WCP35" s="20"/>
      <c r="WCQ35" s="21"/>
      <c r="WCR35" s="20"/>
      <c r="WCS35" s="21"/>
      <c r="WCT35" s="18"/>
      <c r="WCV35" s="44"/>
      <c r="WCW35" s="18"/>
      <c r="WCY35" s="20"/>
      <c r="WCZ35" s="21"/>
      <c r="WDA35" s="20"/>
      <c r="WDB35" s="21"/>
      <c r="WDC35" s="18"/>
      <c r="WDE35" s="44"/>
      <c r="WDF35" s="18"/>
      <c r="WDH35" s="20"/>
      <c r="WDI35" s="21"/>
      <c r="WDJ35" s="20"/>
      <c r="WDK35" s="21"/>
      <c r="WDL35" s="18"/>
      <c r="WDN35" s="44"/>
      <c r="WDO35" s="18"/>
      <c r="WDQ35" s="20"/>
      <c r="WDR35" s="21"/>
      <c r="WDS35" s="20"/>
      <c r="WDT35" s="21"/>
      <c r="WDU35" s="18"/>
      <c r="WDW35" s="44"/>
      <c r="WDX35" s="18"/>
      <c r="WDZ35" s="20"/>
      <c r="WEA35" s="21"/>
      <c r="WEB35" s="20"/>
      <c r="WEC35" s="21"/>
      <c r="WED35" s="18"/>
      <c r="WEF35" s="44"/>
      <c r="WEG35" s="18"/>
      <c r="WEI35" s="20"/>
      <c r="WEJ35" s="21"/>
      <c r="WEK35" s="20"/>
      <c r="WEL35" s="21"/>
      <c r="WEM35" s="18"/>
      <c r="WEO35" s="44"/>
      <c r="WEP35" s="18"/>
      <c r="WER35" s="20"/>
      <c r="WES35" s="21"/>
      <c r="WET35" s="20"/>
      <c r="WEU35" s="21"/>
      <c r="WEV35" s="18"/>
      <c r="WEX35" s="44"/>
      <c r="WEY35" s="18"/>
      <c r="WFA35" s="20"/>
      <c r="WFB35" s="21"/>
      <c r="WFC35" s="20"/>
      <c r="WFD35" s="21"/>
      <c r="WFE35" s="18"/>
      <c r="WFG35" s="44"/>
      <c r="WFH35" s="18"/>
      <c r="WFJ35" s="20"/>
      <c r="WFK35" s="21"/>
      <c r="WFL35" s="20"/>
      <c r="WFM35" s="21"/>
      <c r="WFN35" s="18"/>
      <c r="WFP35" s="44"/>
      <c r="WFQ35" s="18"/>
      <c r="WFS35" s="20"/>
      <c r="WFT35" s="21"/>
      <c r="WFU35" s="20"/>
      <c r="WFV35" s="21"/>
      <c r="WFW35" s="18"/>
      <c r="WFY35" s="44"/>
      <c r="WFZ35" s="18"/>
      <c r="WGB35" s="20"/>
      <c r="WGC35" s="21"/>
      <c r="WGD35" s="20"/>
      <c r="WGE35" s="21"/>
      <c r="WGF35" s="18"/>
      <c r="WGH35" s="44"/>
      <c r="WGI35" s="18"/>
      <c r="WGK35" s="20"/>
      <c r="WGL35" s="21"/>
      <c r="WGM35" s="20"/>
      <c r="WGN35" s="21"/>
      <c r="WGO35" s="18"/>
      <c r="WGQ35" s="44"/>
      <c r="WGR35" s="18"/>
      <c r="WGT35" s="20"/>
      <c r="WGU35" s="21"/>
      <c r="WGV35" s="20"/>
      <c r="WGW35" s="21"/>
      <c r="WGX35" s="18"/>
      <c r="WGZ35" s="44"/>
      <c r="WHA35" s="18"/>
      <c r="WHC35" s="20"/>
      <c r="WHD35" s="21"/>
      <c r="WHE35" s="20"/>
      <c r="WHF35" s="21"/>
      <c r="WHG35" s="18"/>
      <c r="WHI35" s="44"/>
      <c r="WHJ35" s="18"/>
      <c r="WHL35" s="20"/>
      <c r="WHM35" s="21"/>
      <c r="WHN35" s="20"/>
      <c r="WHO35" s="21"/>
      <c r="WHP35" s="18"/>
      <c r="WHR35" s="44"/>
      <c r="WHS35" s="18"/>
      <c r="WHU35" s="20"/>
      <c r="WHV35" s="21"/>
      <c r="WHW35" s="20"/>
      <c r="WHX35" s="21"/>
      <c r="WHY35" s="18"/>
      <c r="WIA35" s="44"/>
      <c r="WIB35" s="18"/>
      <c r="WID35" s="20"/>
      <c r="WIE35" s="21"/>
      <c r="WIF35" s="20"/>
      <c r="WIG35" s="21"/>
      <c r="WIH35" s="18"/>
      <c r="WIJ35" s="44"/>
      <c r="WIK35" s="18"/>
      <c r="WIM35" s="20"/>
      <c r="WIN35" s="21"/>
      <c r="WIO35" s="20"/>
      <c r="WIP35" s="21"/>
      <c r="WIQ35" s="18"/>
      <c r="WIS35" s="44"/>
      <c r="WIT35" s="18"/>
      <c r="WIV35" s="20"/>
      <c r="WIW35" s="21"/>
      <c r="WIX35" s="20"/>
      <c r="WIY35" s="21"/>
      <c r="WIZ35" s="18"/>
      <c r="WJB35" s="44"/>
      <c r="WJC35" s="18"/>
      <c r="WJE35" s="20"/>
      <c r="WJF35" s="21"/>
      <c r="WJG35" s="20"/>
      <c r="WJH35" s="21"/>
      <c r="WJI35" s="18"/>
      <c r="WJK35" s="44"/>
      <c r="WJL35" s="18"/>
      <c r="WJN35" s="20"/>
      <c r="WJO35" s="21"/>
      <c r="WJP35" s="20"/>
      <c r="WJQ35" s="21"/>
      <c r="WJR35" s="18"/>
      <c r="WJT35" s="44"/>
      <c r="WJU35" s="18"/>
      <c r="WJW35" s="20"/>
      <c r="WJX35" s="21"/>
      <c r="WJY35" s="20"/>
      <c r="WJZ35" s="21"/>
      <c r="WKA35" s="18"/>
      <c r="WKC35" s="44"/>
      <c r="WKD35" s="18"/>
      <c r="WKF35" s="20"/>
      <c r="WKG35" s="21"/>
      <c r="WKH35" s="20"/>
      <c r="WKI35" s="21"/>
      <c r="WKJ35" s="18"/>
      <c r="WKL35" s="44"/>
      <c r="WKM35" s="18"/>
      <c r="WKO35" s="20"/>
      <c r="WKP35" s="21"/>
      <c r="WKQ35" s="20"/>
      <c r="WKR35" s="21"/>
      <c r="WKS35" s="18"/>
      <c r="WKU35" s="44"/>
      <c r="WKV35" s="18"/>
      <c r="WKX35" s="20"/>
      <c r="WKY35" s="21"/>
      <c r="WKZ35" s="20"/>
      <c r="WLA35" s="21"/>
      <c r="WLB35" s="18"/>
      <c r="WLD35" s="44"/>
      <c r="WLE35" s="18"/>
      <c r="WLG35" s="20"/>
      <c r="WLH35" s="21"/>
      <c r="WLI35" s="20"/>
      <c r="WLJ35" s="21"/>
      <c r="WLK35" s="18"/>
      <c r="WLM35" s="44"/>
      <c r="WLN35" s="18"/>
      <c r="WLP35" s="20"/>
      <c r="WLQ35" s="21"/>
      <c r="WLR35" s="20"/>
      <c r="WLS35" s="21"/>
      <c r="WLT35" s="18"/>
      <c r="WLV35" s="44"/>
      <c r="WLW35" s="18"/>
      <c r="WLY35" s="20"/>
      <c r="WLZ35" s="21"/>
      <c r="WMA35" s="20"/>
      <c r="WMB35" s="21"/>
      <c r="WMC35" s="18"/>
      <c r="WME35" s="44"/>
      <c r="WMF35" s="18"/>
      <c r="WMH35" s="20"/>
      <c r="WMI35" s="21"/>
      <c r="WMJ35" s="20"/>
      <c r="WMK35" s="21"/>
      <c r="WML35" s="18"/>
      <c r="WMN35" s="44"/>
      <c r="WMO35" s="18"/>
      <c r="WMQ35" s="20"/>
      <c r="WMR35" s="21"/>
      <c r="WMS35" s="20"/>
      <c r="WMT35" s="21"/>
      <c r="WMU35" s="18"/>
      <c r="WMW35" s="44"/>
      <c r="WMX35" s="18"/>
      <c r="WMZ35" s="20"/>
      <c r="WNA35" s="21"/>
      <c r="WNB35" s="20"/>
      <c r="WNC35" s="21"/>
      <c r="WND35" s="18"/>
      <c r="WNF35" s="44"/>
      <c r="WNG35" s="18"/>
      <c r="WNI35" s="20"/>
      <c r="WNJ35" s="21"/>
      <c r="WNK35" s="20"/>
      <c r="WNL35" s="21"/>
      <c r="WNM35" s="18"/>
      <c r="WNO35" s="44"/>
      <c r="WNP35" s="18"/>
      <c r="WNR35" s="20"/>
      <c r="WNS35" s="21"/>
      <c r="WNT35" s="20"/>
      <c r="WNU35" s="21"/>
      <c r="WNV35" s="18"/>
      <c r="WNX35" s="44"/>
      <c r="WNY35" s="18"/>
      <c r="WOA35" s="20"/>
      <c r="WOB35" s="21"/>
      <c r="WOC35" s="20"/>
      <c r="WOD35" s="21"/>
      <c r="WOE35" s="18"/>
      <c r="WOG35" s="44"/>
      <c r="WOH35" s="18"/>
      <c r="WOJ35" s="20"/>
      <c r="WOK35" s="21"/>
      <c r="WOL35" s="20"/>
      <c r="WOM35" s="21"/>
      <c r="WON35" s="18"/>
      <c r="WOP35" s="44"/>
      <c r="WOQ35" s="18"/>
      <c r="WOS35" s="20"/>
      <c r="WOT35" s="21"/>
      <c r="WOU35" s="20"/>
      <c r="WOV35" s="21"/>
      <c r="WOW35" s="18"/>
      <c r="WOY35" s="44"/>
      <c r="WOZ35" s="18"/>
      <c r="WPB35" s="20"/>
      <c r="WPC35" s="21"/>
      <c r="WPD35" s="20"/>
      <c r="WPE35" s="21"/>
      <c r="WPF35" s="18"/>
      <c r="WPH35" s="44"/>
      <c r="WPI35" s="18"/>
      <c r="WPK35" s="20"/>
      <c r="WPL35" s="21"/>
      <c r="WPM35" s="20"/>
      <c r="WPN35" s="21"/>
      <c r="WPO35" s="18"/>
      <c r="WPQ35" s="44"/>
      <c r="WPR35" s="18"/>
      <c r="WPT35" s="20"/>
      <c r="WPU35" s="21"/>
      <c r="WPV35" s="20"/>
      <c r="WPW35" s="21"/>
      <c r="WPX35" s="18"/>
      <c r="WPZ35" s="44"/>
      <c r="WQA35" s="18"/>
      <c r="WQC35" s="20"/>
      <c r="WQD35" s="21"/>
      <c r="WQE35" s="20"/>
      <c r="WQF35" s="21"/>
      <c r="WQG35" s="18"/>
      <c r="WQI35" s="44"/>
      <c r="WQJ35" s="18"/>
      <c r="WQL35" s="20"/>
      <c r="WQM35" s="21"/>
      <c r="WQN35" s="20"/>
      <c r="WQO35" s="21"/>
      <c r="WQP35" s="18"/>
      <c r="WQR35" s="44"/>
      <c r="WQS35" s="18"/>
      <c r="WQU35" s="20"/>
      <c r="WQV35" s="21"/>
      <c r="WQW35" s="20"/>
      <c r="WQX35" s="21"/>
      <c r="WQY35" s="18"/>
      <c r="WRA35" s="44"/>
      <c r="WRB35" s="18"/>
      <c r="WRD35" s="20"/>
      <c r="WRE35" s="21"/>
      <c r="WRF35" s="20"/>
      <c r="WRG35" s="21"/>
      <c r="WRH35" s="18"/>
      <c r="WRJ35" s="44"/>
      <c r="WRK35" s="18"/>
      <c r="WRM35" s="20"/>
      <c r="WRN35" s="21"/>
      <c r="WRO35" s="20"/>
      <c r="WRP35" s="21"/>
      <c r="WRQ35" s="18"/>
      <c r="WRS35" s="44"/>
      <c r="WRT35" s="18"/>
      <c r="WRV35" s="20"/>
      <c r="WRW35" s="21"/>
      <c r="WRX35" s="20"/>
      <c r="WRY35" s="21"/>
      <c r="WRZ35" s="18"/>
      <c r="WSB35" s="44"/>
      <c r="WSC35" s="18"/>
      <c r="WSE35" s="20"/>
      <c r="WSF35" s="21"/>
      <c r="WSG35" s="20"/>
      <c r="WSH35" s="21"/>
      <c r="WSI35" s="18"/>
      <c r="WSK35" s="44"/>
      <c r="WSL35" s="18"/>
      <c r="WSN35" s="20"/>
      <c r="WSO35" s="21"/>
      <c r="WSP35" s="20"/>
      <c r="WSQ35" s="21"/>
      <c r="WSR35" s="18"/>
      <c r="WST35" s="44"/>
      <c r="WSU35" s="18"/>
      <c r="WSW35" s="20"/>
      <c r="WSX35" s="21"/>
      <c r="WSY35" s="20"/>
      <c r="WSZ35" s="21"/>
      <c r="WTA35" s="18"/>
      <c r="WTC35" s="44"/>
      <c r="WTD35" s="18"/>
      <c r="WTF35" s="20"/>
      <c r="WTG35" s="21"/>
      <c r="WTH35" s="20"/>
      <c r="WTI35" s="21"/>
      <c r="WTJ35" s="18"/>
      <c r="WTL35" s="44"/>
      <c r="WTM35" s="18"/>
      <c r="WTO35" s="20"/>
      <c r="WTP35" s="21"/>
      <c r="WTQ35" s="20"/>
      <c r="WTR35" s="21"/>
      <c r="WTS35" s="18"/>
      <c r="WTU35" s="44"/>
      <c r="WTV35" s="18"/>
      <c r="WTX35" s="20"/>
      <c r="WTY35" s="21"/>
      <c r="WTZ35" s="20"/>
      <c r="WUA35" s="21"/>
      <c r="WUB35" s="18"/>
      <c r="WUD35" s="44"/>
      <c r="WUE35" s="18"/>
      <c r="WUG35" s="20"/>
      <c r="WUH35" s="21"/>
      <c r="WUI35" s="20"/>
      <c r="WUJ35" s="21"/>
      <c r="WUK35" s="18"/>
      <c r="WUM35" s="44"/>
      <c r="WUN35" s="18"/>
      <c r="WUP35" s="20"/>
      <c r="WUQ35" s="21"/>
      <c r="WUR35" s="20"/>
      <c r="WUS35" s="21"/>
      <c r="WUT35" s="18"/>
      <c r="WUV35" s="44"/>
      <c r="WUW35" s="18"/>
      <c r="WUY35" s="20"/>
      <c r="WUZ35" s="21"/>
      <c r="WVA35" s="20"/>
      <c r="WVB35" s="21"/>
      <c r="WVC35" s="18"/>
      <c r="WVE35" s="44"/>
      <c r="WVF35" s="18"/>
      <c r="WVH35" s="20"/>
      <c r="WVI35" s="21"/>
      <c r="WVJ35" s="20"/>
      <c r="WVK35" s="21"/>
      <c r="WVL35" s="18"/>
      <c r="WVN35" s="44"/>
      <c r="WVO35" s="18"/>
      <c r="WVQ35" s="20"/>
      <c r="WVR35" s="21"/>
      <c r="WVS35" s="20"/>
      <c r="WVT35" s="21"/>
      <c r="WVU35" s="18"/>
      <c r="WVW35" s="44"/>
      <c r="WVX35" s="18"/>
      <c r="WVZ35" s="20"/>
      <c r="WWA35" s="21"/>
      <c r="WWB35" s="20"/>
      <c r="WWC35" s="21"/>
      <c r="WWD35" s="18"/>
      <c r="WWF35" s="44"/>
      <c r="WWG35" s="18"/>
      <c r="WWI35" s="20"/>
      <c r="WWJ35" s="21"/>
      <c r="WWK35" s="20"/>
      <c r="WWL35" s="21"/>
      <c r="WWM35" s="18"/>
      <c r="WWO35" s="44"/>
      <c r="WWP35" s="18"/>
      <c r="WWR35" s="20"/>
      <c r="WWS35" s="21"/>
      <c r="WWT35" s="20"/>
      <c r="WWU35" s="21"/>
      <c r="WWV35" s="18"/>
      <c r="WWX35" s="44"/>
      <c r="WWY35" s="18"/>
      <c r="WXA35" s="20"/>
      <c r="WXB35" s="21"/>
      <c r="WXC35" s="20"/>
      <c r="WXD35" s="21"/>
      <c r="WXE35" s="18"/>
      <c r="WXG35" s="44"/>
      <c r="WXH35" s="18"/>
      <c r="WXJ35" s="20"/>
      <c r="WXK35" s="21"/>
      <c r="WXL35" s="20"/>
      <c r="WXM35" s="21"/>
      <c r="WXN35" s="18"/>
      <c r="WXP35" s="44"/>
      <c r="WXQ35" s="18"/>
      <c r="WXS35" s="20"/>
      <c r="WXT35" s="21"/>
      <c r="WXU35" s="20"/>
      <c r="WXV35" s="21"/>
      <c r="WXW35" s="18"/>
      <c r="WXY35" s="44"/>
      <c r="WXZ35" s="18"/>
      <c r="WYB35" s="20"/>
      <c r="WYC35" s="21"/>
      <c r="WYD35" s="20"/>
      <c r="WYE35" s="21"/>
      <c r="WYF35" s="18"/>
      <c r="WYH35" s="44"/>
      <c r="WYI35" s="18"/>
      <c r="WYK35" s="20"/>
      <c r="WYL35" s="21"/>
      <c r="WYM35" s="20"/>
      <c r="WYN35" s="21"/>
      <c r="WYO35" s="18"/>
      <c r="WYQ35" s="44"/>
      <c r="WYR35" s="18"/>
      <c r="WYT35" s="20"/>
      <c r="WYU35" s="21"/>
      <c r="WYV35" s="20"/>
      <c r="WYW35" s="21"/>
      <c r="WYX35" s="18"/>
      <c r="WYZ35" s="44"/>
      <c r="WZA35" s="18"/>
      <c r="WZC35" s="20"/>
      <c r="WZD35" s="21"/>
      <c r="WZE35" s="20"/>
      <c r="WZF35" s="21"/>
      <c r="WZG35" s="18"/>
      <c r="WZI35" s="44"/>
      <c r="WZJ35" s="18"/>
      <c r="WZL35" s="20"/>
      <c r="WZM35" s="21"/>
      <c r="WZN35" s="20"/>
      <c r="WZO35" s="21"/>
      <c r="WZP35" s="18"/>
      <c r="WZR35" s="44"/>
      <c r="WZS35" s="18"/>
      <c r="WZU35" s="20"/>
      <c r="WZV35" s="21"/>
      <c r="WZW35" s="20"/>
      <c r="WZX35" s="21"/>
      <c r="WZY35" s="18"/>
      <c r="XAA35" s="44"/>
      <c r="XAB35" s="18"/>
      <c r="XAD35" s="20"/>
      <c r="XAE35" s="21"/>
      <c r="XAF35" s="20"/>
      <c r="XAG35" s="21"/>
      <c r="XAH35" s="18"/>
      <c r="XAJ35" s="44"/>
      <c r="XAK35" s="18"/>
      <c r="XAM35" s="20"/>
      <c r="XAN35" s="21"/>
      <c r="XAO35" s="20"/>
      <c r="XAP35" s="21"/>
      <c r="XAQ35" s="18"/>
      <c r="XAS35" s="44"/>
      <c r="XAT35" s="18"/>
      <c r="XAV35" s="20"/>
      <c r="XAW35" s="21"/>
      <c r="XAX35" s="20"/>
      <c r="XAY35" s="21"/>
      <c r="XAZ35" s="18"/>
      <c r="XBB35" s="44"/>
      <c r="XBC35" s="18"/>
      <c r="XBE35" s="20"/>
      <c r="XBF35" s="21"/>
      <c r="XBG35" s="20"/>
      <c r="XBH35" s="21"/>
      <c r="XBI35" s="18"/>
      <c r="XBK35" s="44"/>
      <c r="XBL35" s="18"/>
      <c r="XBN35" s="20"/>
      <c r="XBO35" s="21"/>
      <c r="XBP35" s="20"/>
      <c r="XBQ35" s="21"/>
      <c r="XBR35" s="18"/>
      <c r="XBT35" s="44"/>
      <c r="XBU35" s="18"/>
      <c r="XBW35" s="20"/>
      <c r="XBX35" s="21"/>
      <c r="XBY35" s="20"/>
      <c r="XBZ35" s="21"/>
      <c r="XCA35" s="18"/>
      <c r="XCC35" s="44"/>
      <c r="XCD35" s="18"/>
      <c r="XCF35" s="20"/>
      <c r="XCG35" s="21"/>
      <c r="XCH35" s="20"/>
      <c r="XCI35" s="21"/>
      <c r="XCJ35" s="18"/>
      <c r="XCL35" s="44"/>
      <c r="XCM35" s="18"/>
      <c r="XCO35" s="20"/>
      <c r="XCP35" s="21"/>
      <c r="XCQ35" s="20"/>
      <c r="XCR35" s="21"/>
      <c r="XCS35" s="18"/>
      <c r="XCU35" s="44"/>
      <c r="XCV35" s="18"/>
      <c r="XCX35" s="20"/>
      <c r="XCY35" s="21"/>
      <c r="XCZ35" s="20"/>
      <c r="XDA35" s="21"/>
      <c r="XDB35" s="18"/>
      <c r="XDD35" s="44"/>
      <c r="XDE35" s="18"/>
      <c r="XDG35" s="20"/>
      <c r="XDH35" s="21"/>
      <c r="XDI35" s="20"/>
      <c r="XDJ35" s="21"/>
      <c r="XDK35" s="18"/>
      <c r="XDM35" s="44"/>
      <c r="XDN35" s="18"/>
      <c r="XDP35" s="20"/>
      <c r="XDQ35" s="21"/>
      <c r="XDR35" s="20"/>
      <c r="XDS35" s="21"/>
      <c r="XDT35" s="18"/>
      <c r="XDV35" s="44"/>
      <c r="XDW35" s="18"/>
      <c r="XDY35" s="20"/>
      <c r="XDZ35" s="21"/>
      <c r="XEA35" s="20"/>
      <c r="XEB35" s="21"/>
      <c r="XEC35" s="18"/>
      <c r="XEE35" s="44"/>
      <c r="XEF35" s="18"/>
      <c r="XEH35" s="20"/>
      <c r="XEI35" s="21"/>
      <c r="XEJ35" s="20"/>
      <c r="XEK35" s="21"/>
      <c r="XEL35" s="18"/>
      <c r="XEN35" s="44"/>
      <c r="XEO35" s="18"/>
      <c r="XEQ35" s="20"/>
      <c r="XER35" s="21"/>
      <c r="XES35" s="20"/>
      <c r="XET35" s="21"/>
      <c r="XEU35" s="18"/>
      <c r="XEW35" s="44"/>
      <c r="XEX35" s="18"/>
    </row>
    <row r="36" spans="1:2047 2049:7168 7170:11263 11265:16379" ht="14.1" customHeight="1" x14ac:dyDescent="0.25">
      <c r="A36" s="341"/>
      <c r="B36" s="342" t="s">
        <v>202</v>
      </c>
      <c r="C36" s="343" t="str">
        <f>'(2)Ins.'!C44</f>
        <v>Protetor Solar FPS 50 (120ml)</v>
      </c>
      <c r="D36" s="333">
        <v>1</v>
      </c>
      <c r="E36" s="344">
        <f>'(2)Ins.'!G44</f>
        <v>39.9</v>
      </c>
      <c r="F36" s="338">
        <f>'(2)Ins.'!E44</f>
        <v>7.84</v>
      </c>
      <c r="G36" s="344">
        <f>$D$36*$E$36*F36</f>
        <v>312.81599999999997</v>
      </c>
    </row>
    <row r="37" spans="1:2047 2049:7168 7170:11263 11265:16379" ht="12" x14ac:dyDescent="0.25">
      <c r="A37" s="504" t="s">
        <v>292</v>
      </c>
      <c r="B37" s="504"/>
      <c r="C37" s="504"/>
      <c r="D37" s="504"/>
      <c r="E37" s="504"/>
      <c r="F37" s="504"/>
      <c r="G37" s="242">
        <f>SUM(G36)</f>
        <v>312.81599999999997</v>
      </c>
      <c r="H37" s="76"/>
    </row>
    <row r="38" spans="1:2047 2049:7168 7170:11263 11265:16379" ht="14.1" customHeight="1" x14ac:dyDescent="0.25">
      <c r="A38" s="508"/>
      <c r="B38" s="508"/>
      <c r="C38" s="508"/>
      <c r="D38" s="508"/>
      <c r="E38" s="508"/>
      <c r="F38" s="508"/>
      <c r="G38" s="508"/>
    </row>
  </sheetData>
  <sheetProtection selectLockedCells="1"/>
  <mergeCells count="27">
    <mergeCell ref="A26:A32"/>
    <mergeCell ref="B35:G35"/>
    <mergeCell ref="A16:A17"/>
    <mergeCell ref="B20:G20"/>
    <mergeCell ref="A21:A22"/>
    <mergeCell ref="B25:G25"/>
    <mergeCell ref="A2:G2"/>
    <mergeCell ref="A6:A7"/>
    <mergeCell ref="B10:G10"/>
    <mergeCell ref="A11:A12"/>
    <mergeCell ref="B15:G15"/>
    <mergeCell ref="A38:G38"/>
    <mergeCell ref="A33:F33"/>
    <mergeCell ref="A37:F37"/>
    <mergeCell ref="A1:G1"/>
    <mergeCell ref="A8:F8"/>
    <mergeCell ref="A13:F13"/>
    <mergeCell ref="A18:F18"/>
    <mergeCell ref="A23:F23"/>
    <mergeCell ref="A3:C3"/>
    <mergeCell ref="A19:G19"/>
    <mergeCell ref="A14:G14"/>
    <mergeCell ref="A9:G9"/>
    <mergeCell ref="A4:G4"/>
    <mergeCell ref="B5:G5"/>
    <mergeCell ref="A24:G24"/>
    <mergeCell ref="A34:G34"/>
  </mergeCells>
  <printOptions horizontalCentered="1"/>
  <pageMargins left="0.25" right="0.25" top="0.75" bottom="0.75" header="0.3" footer="0.3"/>
  <pageSetup paperSize="9" scale="80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/>
  <dimension ref="A1:F38"/>
  <sheetViews>
    <sheetView view="pageLayout" zoomScale="19" zoomScaleNormal="100" zoomScaleSheetLayoutView="55" zoomScalePageLayoutView="19" workbookViewId="0">
      <selection activeCell="D30" sqref="D30"/>
    </sheetView>
  </sheetViews>
  <sheetFormatPr defaultRowHeight="14.1" customHeight="1" x14ac:dyDescent="0.25"/>
  <cols>
    <col min="1" max="1" width="3" style="19" customWidth="1"/>
    <col min="2" max="2" width="3" style="23" customWidth="1"/>
    <col min="3" max="3" width="61.88671875" style="19" customWidth="1"/>
    <col min="4" max="4" width="12.33203125" style="4" customWidth="1"/>
    <col min="5" max="5" width="11.5546875" style="4" customWidth="1"/>
    <col min="6" max="6" width="12.109375" style="4" customWidth="1"/>
    <col min="7" max="250" width="9.109375" style="4"/>
    <col min="251" max="251" width="2" style="4" customWidth="1"/>
    <col min="252" max="252" width="5.5546875" style="4" customWidth="1"/>
    <col min="253" max="253" width="43.5546875" style="4" bestFit="1" customWidth="1"/>
    <col min="254" max="254" width="9.109375" style="4" bestFit="1" customWidth="1"/>
    <col min="255" max="255" width="6.88671875" style="4" bestFit="1" customWidth="1"/>
    <col min="256" max="256" width="11.33203125" style="4" bestFit="1" customWidth="1"/>
    <col min="257" max="257" width="10.5546875" style="4" bestFit="1" customWidth="1"/>
    <col min="258" max="258" width="12.109375" style="4" customWidth="1"/>
    <col min="259" max="506" width="9.109375" style="4"/>
    <col min="507" max="507" width="2" style="4" customWidth="1"/>
    <col min="508" max="508" width="5.5546875" style="4" customWidth="1"/>
    <col min="509" max="509" width="43.5546875" style="4" bestFit="1" customWidth="1"/>
    <col min="510" max="510" width="9.109375" style="4" bestFit="1" customWidth="1"/>
    <col min="511" max="511" width="6.88671875" style="4" bestFit="1" customWidth="1"/>
    <col min="512" max="512" width="11.33203125" style="4" bestFit="1" customWidth="1"/>
    <col min="513" max="513" width="10.5546875" style="4" bestFit="1" customWidth="1"/>
    <col min="514" max="514" width="12.109375" style="4" customWidth="1"/>
    <col min="515" max="762" width="9.109375" style="4"/>
    <col min="763" max="763" width="2" style="4" customWidth="1"/>
    <col min="764" max="764" width="5.5546875" style="4" customWidth="1"/>
    <col min="765" max="765" width="43.5546875" style="4" bestFit="1" customWidth="1"/>
    <col min="766" max="766" width="9.109375" style="4" bestFit="1" customWidth="1"/>
    <col min="767" max="767" width="6.88671875" style="4" bestFit="1" customWidth="1"/>
    <col min="768" max="768" width="11.33203125" style="4" bestFit="1" customWidth="1"/>
    <col min="769" max="769" width="10.5546875" style="4" bestFit="1" customWidth="1"/>
    <col min="770" max="770" width="12.109375" style="4" customWidth="1"/>
    <col min="771" max="1018" width="9.109375" style="4"/>
    <col min="1019" max="1019" width="2" style="4" customWidth="1"/>
    <col min="1020" max="1020" width="5.5546875" style="4" customWidth="1"/>
    <col min="1021" max="1021" width="43.5546875" style="4" bestFit="1" customWidth="1"/>
    <col min="1022" max="1022" width="9.109375" style="4" bestFit="1" customWidth="1"/>
    <col min="1023" max="1023" width="6.88671875" style="4" bestFit="1" customWidth="1"/>
    <col min="1024" max="1024" width="11.33203125" style="4" bestFit="1" customWidth="1"/>
    <col min="1025" max="1025" width="10.5546875" style="4" bestFit="1" customWidth="1"/>
    <col min="1026" max="1026" width="12.109375" style="4" customWidth="1"/>
    <col min="1027" max="1274" width="9.109375" style="4"/>
    <col min="1275" max="1275" width="2" style="4" customWidth="1"/>
    <col min="1276" max="1276" width="5.5546875" style="4" customWidth="1"/>
    <col min="1277" max="1277" width="43.5546875" style="4" bestFit="1" customWidth="1"/>
    <col min="1278" max="1278" width="9.109375" style="4" bestFit="1" customWidth="1"/>
    <col min="1279" max="1279" width="6.88671875" style="4" bestFit="1" customWidth="1"/>
    <col min="1280" max="1280" width="11.33203125" style="4" bestFit="1" customWidth="1"/>
    <col min="1281" max="1281" width="10.5546875" style="4" bestFit="1" customWidth="1"/>
    <col min="1282" max="1282" width="12.109375" style="4" customWidth="1"/>
    <col min="1283" max="1530" width="9.109375" style="4"/>
    <col min="1531" max="1531" width="2" style="4" customWidth="1"/>
    <col min="1532" max="1532" width="5.5546875" style="4" customWidth="1"/>
    <col min="1533" max="1533" width="43.5546875" style="4" bestFit="1" customWidth="1"/>
    <col min="1534" max="1534" width="9.109375" style="4" bestFit="1" customWidth="1"/>
    <col min="1535" max="1535" width="6.88671875" style="4" bestFit="1" customWidth="1"/>
    <col min="1536" max="1536" width="11.33203125" style="4" bestFit="1" customWidth="1"/>
    <col min="1537" max="1537" width="10.5546875" style="4" bestFit="1" customWidth="1"/>
    <col min="1538" max="1538" width="12.109375" style="4" customWidth="1"/>
    <col min="1539" max="1786" width="9.109375" style="4"/>
    <col min="1787" max="1787" width="2" style="4" customWidth="1"/>
    <col min="1788" max="1788" width="5.5546875" style="4" customWidth="1"/>
    <col min="1789" max="1789" width="43.5546875" style="4" bestFit="1" customWidth="1"/>
    <col min="1790" max="1790" width="9.109375" style="4" bestFit="1" customWidth="1"/>
    <col min="1791" max="1791" width="6.88671875" style="4" bestFit="1" customWidth="1"/>
    <col min="1792" max="1792" width="11.33203125" style="4" bestFit="1" customWidth="1"/>
    <col min="1793" max="1793" width="10.5546875" style="4" bestFit="1" customWidth="1"/>
    <col min="1794" max="1794" width="12.109375" style="4" customWidth="1"/>
    <col min="1795" max="2042" width="9.109375" style="4"/>
    <col min="2043" max="2043" width="2" style="4" customWidth="1"/>
    <col min="2044" max="2044" width="5.5546875" style="4" customWidth="1"/>
    <col min="2045" max="2045" width="43.5546875" style="4" bestFit="1" customWidth="1"/>
    <col min="2046" max="2046" width="9.109375" style="4" bestFit="1" customWidth="1"/>
    <col min="2047" max="2047" width="6.88671875" style="4" bestFit="1" customWidth="1"/>
    <col min="2048" max="2048" width="11.33203125" style="4" bestFit="1" customWidth="1"/>
    <col min="2049" max="2049" width="10.5546875" style="4" bestFit="1" customWidth="1"/>
    <col min="2050" max="2050" width="12.109375" style="4" customWidth="1"/>
    <col min="2051" max="2298" width="9.109375" style="4"/>
    <col min="2299" max="2299" width="2" style="4" customWidth="1"/>
    <col min="2300" max="2300" width="5.5546875" style="4" customWidth="1"/>
    <col min="2301" max="2301" width="43.5546875" style="4" bestFit="1" customWidth="1"/>
    <col min="2302" max="2302" width="9.109375" style="4" bestFit="1" customWidth="1"/>
    <col min="2303" max="2303" width="6.88671875" style="4" bestFit="1" customWidth="1"/>
    <col min="2304" max="2304" width="11.33203125" style="4" bestFit="1" customWidth="1"/>
    <col min="2305" max="2305" width="10.5546875" style="4" bestFit="1" customWidth="1"/>
    <col min="2306" max="2306" width="12.109375" style="4" customWidth="1"/>
    <col min="2307" max="2554" width="9.109375" style="4"/>
    <col min="2555" max="2555" width="2" style="4" customWidth="1"/>
    <col min="2556" max="2556" width="5.5546875" style="4" customWidth="1"/>
    <col min="2557" max="2557" width="43.5546875" style="4" bestFit="1" customWidth="1"/>
    <col min="2558" max="2558" width="9.109375" style="4" bestFit="1" customWidth="1"/>
    <col min="2559" max="2559" width="6.88671875" style="4" bestFit="1" customWidth="1"/>
    <col min="2560" max="2560" width="11.33203125" style="4" bestFit="1" customWidth="1"/>
    <col min="2561" max="2561" width="10.5546875" style="4" bestFit="1" customWidth="1"/>
    <col min="2562" max="2562" width="12.109375" style="4" customWidth="1"/>
    <col min="2563" max="2810" width="9.109375" style="4"/>
    <col min="2811" max="2811" width="2" style="4" customWidth="1"/>
    <col min="2812" max="2812" width="5.5546875" style="4" customWidth="1"/>
    <col min="2813" max="2813" width="43.5546875" style="4" bestFit="1" customWidth="1"/>
    <col min="2814" max="2814" width="9.109375" style="4" bestFit="1" customWidth="1"/>
    <col min="2815" max="2815" width="6.88671875" style="4" bestFit="1" customWidth="1"/>
    <col min="2816" max="2816" width="11.33203125" style="4" bestFit="1" customWidth="1"/>
    <col min="2817" max="2817" width="10.5546875" style="4" bestFit="1" customWidth="1"/>
    <col min="2818" max="2818" width="12.109375" style="4" customWidth="1"/>
    <col min="2819" max="3066" width="9.109375" style="4"/>
    <col min="3067" max="3067" width="2" style="4" customWidth="1"/>
    <col min="3068" max="3068" width="5.5546875" style="4" customWidth="1"/>
    <col min="3069" max="3069" width="43.5546875" style="4" bestFit="1" customWidth="1"/>
    <col min="3070" max="3070" width="9.109375" style="4" bestFit="1" customWidth="1"/>
    <col min="3071" max="3071" width="6.88671875" style="4" bestFit="1" customWidth="1"/>
    <col min="3072" max="3072" width="11.33203125" style="4" bestFit="1" customWidth="1"/>
    <col min="3073" max="3073" width="10.5546875" style="4" bestFit="1" customWidth="1"/>
    <col min="3074" max="3074" width="12.109375" style="4" customWidth="1"/>
    <col min="3075" max="3322" width="9.109375" style="4"/>
    <col min="3323" max="3323" width="2" style="4" customWidth="1"/>
    <col min="3324" max="3324" width="5.5546875" style="4" customWidth="1"/>
    <col min="3325" max="3325" width="43.5546875" style="4" bestFit="1" customWidth="1"/>
    <col min="3326" max="3326" width="9.109375" style="4" bestFit="1" customWidth="1"/>
    <col min="3327" max="3327" width="6.88671875" style="4" bestFit="1" customWidth="1"/>
    <col min="3328" max="3328" width="11.33203125" style="4" bestFit="1" customWidth="1"/>
    <col min="3329" max="3329" width="10.5546875" style="4" bestFit="1" customWidth="1"/>
    <col min="3330" max="3330" width="12.109375" style="4" customWidth="1"/>
    <col min="3331" max="3578" width="9.109375" style="4"/>
    <col min="3579" max="3579" width="2" style="4" customWidth="1"/>
    <col min="3580" max="3580" width="5.5546875" style="4" customWidth="1"/>
    <col min="3581" max="3581" width="43.5546875" style="4" bestFit="1" customWidth="1"/>
    <col min="3582" max="3582" width="9.109375" style="4" bestFit="1" customWidth="1"/>
    <col min="3583" max="3583" width="6.88671875" style="4" bestFit="1" customWidth="1"/>
    <col min="3584" max="3584" width="11.33203125" style="4" bestFit="1" customWidth="1"/>
    <col min="3585" max="3585" width="10.5546875" style="4" bestFit="1" customWidth="1"/>
    <col min="3586" max="3586" width="12.109375" style="4" customWidth="1"/>
    <col min="3587" max="3834" width="9.109375" style="4"/>
    <col min="3835" max="3835" width="2" style="4" customWidth="1"/>
    <col min="3836" max="3836" width="5.5546875" style="4" customWidth="1"/>
    <col min="3837" max="3837" width="43.5546875" style="4" bestFit="1" customWidth="1"/>
    <col min="3838" max="3838" width="9.109375" style="4" bestFit="1" customWidth="1"/>
    <col min="3839" max="3839" width="6.88671875" style="4" bestFit="1" customWidth="1"/>
    <col min="3840" max="3840" width="11.33203125" style="4" bestFit="1" customWidth="1"/>
    <col min="3841" max="3841" width="10.5546875" style="4" bestFit="1" customWidth="1"/>
    <col min="3842" max="3842" width="12.109375" style="4" customWidth="1"/>
    <col min="3843" max="4090" width="9.109375" style="4"/>
    <col min="4091" max="4091" width="2" style="4" customWidth="1"/>
    <col min="4092" max="4092" width="5.5546875" style="4" customWidth="1"/>
    <col min="4093" max="4093" width="43.5546875" style="4" bestFit="1" customWidth="1"/>
    <col min="4094" max="4094" width="9.109375" style="4" bestFit="1" customWidth="1"/>
    <col min="4095" max="4095" width="6.88671875" style="4" bestFit="1" customWidth="1"/>
    <col min="4096" max="4096" width="11.33203125" style="4" bestFit="1" customWidth="1"/>
    <col min="4097" max="4097" width="10.5546875" style="4" bestFit="1" customWidth="1"/>
    <col min="4098" max="4098" width="12.109375" style="4" customWidth="1"/>
    <col min="4099" max="4346" width="9.109375" style="4"/>
    <col min="4347" max="4347" width="2" style="4" customWidth="1"/>
    <col min="4348" max="4348" width="5.5546875" style="4" customWidth="1"/>
    <col min="4349" max="4349" width="43.5546875" style="4" bestFit="1" customWidth="1"/>
    <col min="4350" max="4350" width="9.109375" style="4" bestFit="1" customWidth="1"/>
    <col min="4351" max="4351" width="6.88671875" style="4" bestFit="1" customWidth="1"/>
    <col min="4352" max="4352" width="11.33203125" style="4" bestFit="1" customWidth="1"/>
    <col min="4353" max="4353" width="10.5546875" style="4" bestFit="1" customWidth="1"/>
    <col min="4354" max="4354" width="12.109375" style="4" customWidth="1"/>
    <col min="4355" max="4602" width="9.109375" style="4"/>
    <col min="4603" max="4603" width="2" style="4" customWidth="1"/>
    <col min="4604" max="4604" width="5.5546875" style="4" customWidth="1"/>
    <col min="4605" max="4605" width="43.5546875" style="4" bestFit="1" customWidth="1"/>
    <col min="4606" max="4606" width="9.109375" style="4" bestFit="1" customWidth="1"/>
    <col min="4607" max="4607" width="6.88671875" style="4" bestFit="1" customWidth="1"/>
    <col min="4608" max="4608" width="11.33203125" style="4" bestFit="1" customWidth="1"/>
    <col min="4609" max="4609" width="10.5546875" style="4" bestFit="1" customWidth="1"/>
    <col min="4610" max="4610" width="12.109375" style="4" customWidth="1"/>
    <col min="4611" max="4858" width="9.109375" style="4"/>
    <col min="4859" max="4859" width="2" style="4" customWidth="1"/>
    <col min="4860" max="4860" width="5.5546875" style="4" customWidth="1"/>
    <col min="4861" max="4861" width="43.5546875" style="4" bestFit="1" customWidth="1"/>
    <col min="4862" max="4862" width="9.109375" style="4" bestFit="1" customWidth="1"/>
    <col min="4863" max="4863" width="6.88671875" style="4" bestFit="1" customWidth="1"/>
    <col min="4864" max="4864" width="11.33203125" style="4" bestFit="1" customWidth="1"/>
    <col min="4865" max="4865" width="10.5546875" style="4" bestFit="1" customWidth="1"/>
    <col min="4866" max="4866" width="12.109375" style="4" customWidth="1"/>
    <col min="4867" max="5114" width="9.109375" style="4"/>
    <col min="5115" max="5115" width="2" style="4" customWidth="1"/>
    <col min="5116" max="5116" width="5.5546875" style="4" customWidth="1"/>
    <col min="5117" max="5117" width="43.5546875" style="4" bestFit="1" customWidth="1"/>
    <col min="5118" max="5118" width="9.109375" style="4" bestFit="1" customWidth="1"/>
    <col min="5119" max="5119" width="6.88671875" style="4" bestFit="1" customWidth="1"/>
    <col min="5120" max="5120" width="11.33203125" style="4" bestFit="1" customWidth="1"/>
    <col min="5121" max="5121" width="10.5546875" style="4" bestFit="1" customWidth="1"/>
    <col min="5122" max="5122" width="12.109375" style="4" customWidth="1"/>
    <col min="5123" max="5370" width="9.109375" style="4"/>
    <col min="5371" max="5371" width="2" style="4" customWidth="1"/>
    <col min="5372" max="5372" width="5.5546875" style="4" customWidth="1"/>
    <col min="5373" max="5373" width="43.5546875" style="4" bestFit="1" customWidth="1"/>
    <col min="5374" max="5374" width="9.109375" style="4" bestFit="1" customWidth="1"/>
    <col min="5375" max="5375" width="6.88671875" style="4" bestFit="1" customWidth="1"/>
    <col min="5376" max="5376" width="11.33203125" style="4" bestFit="1" customWidth="1"/>
    <col min="5377" max="5377" width="10.5546875" style="4" bestFit="1" customWidth="1"/>
    <col min="5378" max="5378" width="12.109375" style="4" customWidth="1"/>
    <col min="5379" max="5626" width="9.109375" style="4"/>
    <col min="5627" max="5627" width="2" style="4" customWidth="1"/>
    <col min="5628" max="5628" width="5.5546875" style="4" customWidth="1"/>
    <col min="5629" max="5629" width="43.5546875" style="4" bestFit="1" customWidth="1"/>
    <col min="5630" max="5630" width="9.109375" style="4" bestFit="1" customWidth="1"/>
    <col min="5631" max="5631" width="6.88671875" style="4" bestFit="1" customWidth="1"/>
    <col min="5632" max="5632" width="11.33203125" style="4" bestFit="1" customWidth="1"/>
    <col min="5633" max="5633" width="10.5546875" style="4" bestFit="1" customWidth="1"/>
    <col min="5634" max="5634" width="12.109375" style="4" customWidth="1"/>
    <col min="5635" max="5882" width="9.109375" style="4"/>
    <col min="5883" max="5883" width="2" style="4" customWidth="1"/>
    <col min="5884" max="5884" width="5.5546875" style="4" customWidth="1"/>
    <col min="5885" max="5885" width="43.5546875" style="4" bestFit="1" customWidth="1"/>
    <col min="5886" max="5886" width="9.109375" style="4" bestFit="1" customWidth="1"/>
    <col min="5887" max="5887" width="6.88671875" style="4" bestFit="1" customWidth="1"/>
    <col min="5888" max="5888" width="11.33203125" style="4" bestFit="1" customWidth="1"/>
    <col min="5889" max="5889" width="10.5546875" style="4" bestFit="1" customWidth="1"/>
    <col min="5890" max="5890" width="12.109375" style="4" customWidth="1"/>
    <col min="5891" max="6138" width="9.109375" style="4"/>
    <col min="6139" max="6139" width="2" style="4" customWidth="1"/>
    <col min="6140" max="6140" width="5.5546875" style="4" customWidth="1"/>
    <col min="6141" max="6141" width="43.5546875" style="4" bestFit="1" customWidth="1"/>
    <col min="6142" max="6142" width="9.109375" style="4" bestFit="1" customWidth="1"/>
    <col min="6143" max="6143" width="6.88671875" style="4" bestFit="1" customWidth="1"/>
    <col min="6144" max="6144" width="11.33203125" style="4" bestFit="1" customWidth="1"/>
    <col min="6145" max="6145" width="10.5546875" style="4" bestFit="1" customWidth="1"/>
    <col min="6146" max="6146" width="12.109375" style="4" customWidth="1"/>
    <col min="6147" max="6394" width="9.109375" style="4"/>
    <col min="6395" max="6395" width="2" style="4" customWidth="1"/>
    <col min="6396" max="6396" width="5.5546875" style="4" customWidth="1"/>
    <col min="6397" max="6397" width="43.5546875" style="4" bestFit="1" customWidth="1"/>
    <col min="6398" max="6398" width="9.109375" style="4" bestFit="1" customWidth="1"/>
    <col min="6399" max="6399" width="6.88671875" style="4" bestFit="1" customWidth="1"/>
    <col min="6400" max="6400" width="11.33203125" style="4" bestFit="1" customWidth="1"/>
    <col min="6401" max="6401" width="10.5546875" style="4" bestFit="1" customWidth="1"/>
    <col min="6402" max="6402" width="12.109375" style="4" customWidth="1"/>
    <col min="6403" max="6650" width="9.109375" style="4"/>
    <col min="6651" max="6651" width="2" style="4" customWidth="1"/>
    <col min="6652" max="6652" width="5.5546875" style="4" customWidth="1"/>
    <col min="6653" max="6653" width="43.5546875" style="4" bestFit="1" customWidth="1"/>
    <col min="6654" max="6654" width="9.109375" style="4" bestFit="1" customWidth="1"/>
    <col min="6655" max="6655" width="6.88671875" style="4" bestFit="1" customWidth="1"/>
    <col min="6656" max="6656" width="11.33203125" style="4" bestFit="1" customWidth="1"/>
    <col min="6657" max="6657" width="10.5546875" style="4" bestFit="1" customWidth="1"/>
    <col min="6658" max="6658" width="12.109375" style="4" customWidth="1"/>
    <col min="6659" max="6906" width="9.109375" style="4"/>
    <col min="6907" max="6907" width="2" style="4" customWidth="1"/>
    <col min="6908" max="6908" width="5.5546875" style="4" customWidth="1"/>
    <col min="6909" max="6909" width="43.5546875" style="4" bestFit="1" customWidth="1"/>
    <col min="6910" max="6910" width="9.109375" style="4" bestFit="1" customWidth="1"/>
    <col min="6911" max="6911" width="6.88671875" style="4" bestFit="1" customWidth="1"/>
    <col min="6912" max="6912" width="11.33203125" style="4" bestFit="1" customWidth="1"/>
    <col min="6913" max="6913" width="10.5546875" style="4" bestFit="1" customWidth="1"/>
    <col min="6914" max="6914" width="12.109375" style="4" customWidth="1"/>
    <col min="6915" max="7162" width="9.109375" style="4"/>
    <col min="7163" max="7163" width="2" style="4" customWidth="1"/>
    <col min="7164" max="7164" width="5.5546875" style="4" customWidth="1"/>
    <col min="7165" max="7165" width="43.5546875" style="4" bestFit="1" customWidth="1"/>
    <col min="7166" max="7166" width="9.109375" style="4" bestFit="1" customWidth="1"/>
    <col min="7167" max="7167" width="6.88671875" style="4" bestFit="1" customWidth="1"/>
    <col min="7168" max="7168" width="11.33203125" style="4" bestFit="1" customWidth="1"/>
    <col min="7169" max="7169" width="10.5546875" style="4" bestFit="1" customWidth="1"/>
    <col min="7170" max="7170" width="12.109375" style="4" customWidth="1"/>
    <col min="7171" max="7418" width="9.109375" style="4"/>
    <col min="7419" max="7419" width="2" style="4" customWidth="1"/>
    <col min="7420" max="7420" width="5.5546875" style="4" customWidth="1"/>
    <col min="7421" max="7421" width="43.5546875" style="4" bestFit="1" customWidth="1"/>
    <col min="7422" max="7422" width="9.109375" style="4" bestFit="1" customWidth="1"/>
    <col min="7423" max="7423" width="6.88671875" style="4" bestFit="1" customWidth="1"/>
    <col min="7424" max="7424" width="11.33203125" style="4" bestFit="1" customWidth="1"/>
    <col min="7425" max="7425" width="10.5546875" style="4" bestFit="1" customWidth="1"/>
    <col min="7426" max="7426" width="12.109375" style="4" customWidth="1"/>
    <col min="7427" max="7674" width="9.109375" style="4"/>
    <col min="7675" max="7675" width="2" style="4" customWidth="1"/>
    <col min="7676" max="7676" width="5.5546875" style="4" customWidth="1"/>
    <col min="7677" max="7677" width="43.5546875" style="4" bestFit="1" customWidth="1"/>
    <col min="7678" max="7678" width="9.109375" style="4" bestFit="1" customWidth="1"/>
    <col min="7679" max="7679" width="6.88671875" style="4" bestFit="1" customWidth="1"/>
    <col min="7680" max="7680" width="11.33203125" style="4" bestFit="1" customWidth="1"/>
    <col min="7681" max="7681" width="10.5546875" style="4" bestFit="1" customWidth="1"/>
    <col min="7682" max="7682" width="12.109375" style="4" customWidth="1"/>
    <col min="7683" max="7930" width="9.109375" style="4"/>
    <col min="7931" max="7931" width="2" style="4" customWidth="1"/>
    <col min="7932" max="7932" width="5.5546875" style="4" customWidth="1"/>
    <col min="7933" max="7933" width="43.5546875" style="4" bestFit="1" customWidth="1"/>
    <col min="7934" max="7934" width="9.109375" style="4" bestFit="1" customWidth="1"/>
    <col min="7935" max="7935" width="6.88671875" style="4" bestFit="1" customWidth="1"/>
    <col min="7936" max="7936" width="11.33203125" style="4" bestFit="1" customWidth="1"/>
    <col min="7937" max="7937" width="10.5546875" style="4" bestFit="1" customWidth="1"/>
    <col min="7938" max="7938" width="12.109375" style="4" customWidth="1"/>
    <col min="7939" max="8186" width="9.109375" style="4"/>
    <col min="8187" max="8187" width="2" style="4" customWidth="1"/>
    <col min="8188" max="8188" width="5.5546875" style="4" customWidth="1"/>
    <col min="8189" max="8189" width="43.5546875" style="4" bestFit="1" customWidth="1"/>
    <col min="8190" max="8190" width="9.109375" style="4" bestFit="1" customWidth="1"/>
    <col min="8191" max="8191" width="6.88671875" style="4" bestFit="1" customWidth="1"/>
    <col min="8192" max="8192" width="11.33203125" style="4" bestFit="1" customWidth="1"/>
    <col min="8193" max="8193" width="10.5546875" style="4" bestFit="1" customWidth="1"/>
    <col min="8194" max="8194" width="12.109375" style="4" customWidth="1"/>
    <col min="8195" max="8442" width="9.109375" style="4"/>
    <col min="8443" max="8443" width="2" style="4" customWidth="1"/>
    <col min="8444" max="8444" width="5.5546875" style="4" customWidth="1"/>
    <col min="8445" max="8445" width="43.5546875" style="4" bestFit="1" customWidth="1"/>
    <col min="8446" max="8446" width="9.109375" style="4" bestFit="1" customWidth="1"/>
    <col min="8447" max="8447" width="6.88671875" style="4" bestFit="1" customWidth="1"/>
    <col min="8448" max="8448" width="11.33203125" style="4" bestFit="1" customWidth="1"/>
    <col min="8449" max="8449" width="10.5546875" style="4" bestFit="1" customWidth="1"/>
    <col min="8450" max="8450" width="12.109375" style="4" customWidth="1"/>
    <col min="8451" max="8698" width="9.109375" style="4"/>
    <col min="8699" max="8699" width="2" style="4" customWidth="1"/>
    <col min="8700" max="8700" width="5.5546875" style="4" customWidth="1"/>
    <col min="8701" max="8701" width="43.5546875" style="4" bestFit="1" customWidth="1"/>
    <col min="8702" max="8702" width="9.109375" style="4" bestFit="1" customWidth="1"/>
    <col min="8703" max="8703" width="6.88671875" style="4" bestFit="1" customWidth="1"/>
    <col min="8704" max="8704" width="11.33203125" style="4" bestFit="1" customWidth="1"/>
    <col min="8705" max="8705" width="10.5546875" style="4" bestFit="1" customWidth="1"/>
    <col min="8706" max="8706" width="12.109375" style="4" customWidth="1"/>
    <col min="8707" max="8954" width="9.109375" style="4"/>
    <col min="8955" max="8955" width="2" style="4" customWidth="1"/>
    <col min="8956" max="8956" width="5.5546875" style="4" customWidth="1"/>
    <col min="8957" max="8957" width="43.5546875" style="4" bestFit="1" customWidth="1"/>
    <col min="8958" max="8958" width="9.109375" style="4" bestFit="1" customWidth="1"/>
    <col min="8959" max="8959" width="6.88671875" style="4" bestFit="1" customWidth="1"/>
    <col min="8960" max="8960" width="11.33203125" style="4" bestFit="1" customWidth="1"/>
    <col min="8961" max="8961" width="10.5546875" style="4" bestFit="1" customWidth="1"/>
    <col min="8962" max="8962" width="12.109375" style="4" customWidth="1"/>
    <col min="8963" max="9210" width="9.109375" style="4"/>
    <col min="9211" max="9211" width="2" style="4" customWidth="1"/>
    <col min="9212" max="9212" width="5.5546875" style="4" customWidth="1"/>
    <col min="9213" max="9213" width="43.5546875" style="4" bestFit="1" customWidth="1"/>
    <col min="9214" max="9214" width="9.109375" style="4" bestFit="1" customWidth="1"/>
    <col min="9215" max="9215" width="6.88671875" style="4" bestFit="1" customWidth="1"/>
    <col min="9216" max="9216" width="11.33203125" style="4" bestFit="1" customWidth="1"/>
    <col min="9217" max="9217" width="10.5546875" style="4" bestFit="1" customWidth="1"/>
    <col min="9218" max="9218" width="12.109375" style="4" customWidth="1"/>
    <col min="9219" max="9466" width="9.109375" style="4"/>
    <col min="9467" max="9467" width="2" style="4" customWidth="1"/>
    <col min="9468" max="9468" width="5.5546875" style="4" customWidth="1"/>
    <col min="9469" max="9469" width="43.5546875" style="4" bestFit="1" customWidth="1"/>
    <col min="9470" max="9470" width="9.109375" style="4" bestFit="1" customWidth="1"/>
    <col min="9471" max="9471" width="6.88671875" style="4" bestFit="1" customWidth="1"/>
    <col min="9472" max="9472" width="11.33203125" style="4" bestFit="1" customWidth="1"/>
    <col min="9473" max="9473" width="10.5546875" style="4" bestFit="1" customWidth="1"/>
    <col min="9474" max="9474" width="12.109375" style="4" customWidth="1"/>
    <col min="9475" max="9722" width="9.109375" style="4"/>
    <col min="9723" max="9723" width="2" style="4" customWidth="1"/>
    <col min="9724" max="9724" width="5.5546875" style="4" customWidth="1"/>
    <col min="9725" max="9725" width="43.5546875" style="4" bestFit="1" customWidth="1"/>
    <col min="9726" max="9726" width="9.109375" style="4" bestFit="1" customWidth="1"/>
    <col min="9727" max="9727" width="6.88671875" style="4" bestFit="1" customWidth="1"/>
    <col min="9728" max="9728" width="11.33203125" style="4" bestFit="1" customWidth="1"/>
    <col min="9729" max="9729" width="10.5546875" style="4" bestFit="1" customWidth="1"/>
    <col min="9730" max="9730" width="12.109375" style="4" customWidth="1"/>
    <col min="9731" max="9978" width="9.109375" style="4"/>
    <col min="9979" max="9979" width="2" style="4" customWidth="1"/>
    <col min="9980" max="9980" width="5.5546875" style="4" customWidth="1"/>
    <col min="9981" max="9981" width="43.5546875" style="4" bestFit="1" customWidth="1"/>
    <col min="9982" max="9982" width="9.109375" style="4" bestFit="1" customWidth="1"/>
    <col min="9983" max="9983" width="6.88671875" style="4" bestFit="1" customWidth="1"/>
    <col min="9984" max="9984" width="11.33203125" style="4" bestFit="1" customWidth="1"/>
    <col min="9985" max="9985" width="10.5546875" style="4" bestFit="1" customWidth="1"/>
    <col min="9986" max="9986" width="12.109375" style="4" customWidth="1"/>
    <col min="9987" max="10234" width="9.109375" style="4"/>
    <col min="10235" max="10235" width="2" style="4" customWidth="1"/>
    <col min="10236" max="10236" width="5.5546875" style="4" customWidth="1"/>
    <col min="10237" max="10237" width="43.5546875" style="4" bestFit="1" customWidth="1"/>
    <col min="10238" max="10238" width="9.109375" style="4" bestFit="1" customWidth="1"/>
    <col min="10239" max="10239" width="6.88671875" style="4" bestFit="1" customWidth="1"/>
    <col min="10240" max="10240" width="11.33203125" style="4" bestFit="1" customWidth="1"/>
    <col min="10241" max="10241" width="10.5546875" style="4" bestFit="1" customWidth="1"/>
    <col min="10242" max="10242" width="12.109375" style="4" customWidth="1"/>
    <col min="10243" max="10490" width="9.109375" style="4"/>
    <col min="10491" max="10491" width="2" style="4" customWidth="1"/>
    <col min="10492" max="10492" width="5.5546875" style="4" customWidth="1"/>
    <col min="10493" max="10493" width="43.5546875" style="4" bestFit="1" customWidth="1"/>
    <col min="10494" max="10494" width="9.109375" style="4" bestFit="1" customWidth="1"/>
    <col min="10495" max="10495" width="6.88671875" style="4" bestFit="1" customWidth="1"/>
    <col min="10496" max="10496" width="11.33203125" style="4" bestFit="1" customWidth="1"/>
    <col min="10497" max="10497" width="10.5546875" style="4" bestFit="1" customWidth="1"/>
    <col min="10498" max="10498" width="12.109375" style="4" customWidth="1"/>
    <col min="10499" max="10746" width="9.109375" style="4"/>
    <col min="10747" max="10747" width="2" style="4" customWidth="1"/>
    <col min="10748" max="10748" width="5.5546875" style="4" customWidth="1"/>
    <col min="10749" max="10749" width="43.5546875" style="4" bestFit="1" customWidth="1"/>
    <col min="10750" max="10750" width="9.109375" style="4" bestFit="1" customWidth="1"/>
    <col min="10751" max="10751" width="6.88671875" style="4" bestFit="1" customWidth="1"/>
    <col min="10752" max="10752" width="11.33203125" style="4" bestFit="1" customWidth="1"/>
    <col min="10753" max="10753" width="10.5546875" style="4" bestFit="1" customWidth="1"/>
    <col min="10754" max="10754" width="12.109375" style="4" customWidth="1"/>
    <col min="10755" max="11002" width="9.109375" style="4"/>
    <col min="11003" max="11003" width="2" style="4" customWidth="1"/>
    <col min="11004" max="11004" width="5.5546875" style="4" customWidth="1"/>
    <col min="11005" max="11005" width="43.5546875" style="4" bestFit="1" customWidth="1"/>
    <col min="11006" max="11006" width="9.109375" style="4" bestFit="1" customWidth="1"/>
    <col min="11007" max="11007" width="6.88671875" style="4" bestFit="1" customWidth="1"/>
    <col min="11008" max="11008" width="11.33203125" style="4" bestFit="1" customWidth="1"/>
    <col min="11009" max="11009" width="10.5546875" style="4" bestFit="1" customWidth="1"/>
    <col min="11010" max="11010" width="12.109375" style="4" customWidth="1"/>
    <col min="11011" max="11258" width="9.109375" style="4"/>
    <col min="11259" max="11259" width="2" style="4" customWidth="1"/>
    <col min="11260" max="11260" width="5.5546875" style="4" customWidth="1"/>
    <col min="11261" max="11261" width="43.5546875" style="4" bestFit="1" customWidth="1"/>
    <col min="11262" max="11262" width="9.109375" style="4" bestFit="1" customWidth="1"/>
    <col min="11263" max="11263" width="6.88671875" style="4" bestFit="1" customWidth="1"/>
    <col min="11264" max="11264" width="11.33203125" style="4" bestFit="1" customWidth="1"/>
    <col min="11265" max="11265" width="10.5546875" style="4" bestFit="1" customWidth="1"/>
    <col min="11266" max="11266" width="12.109375" style="4" customWidth="1"/>
    <col min="11267" max="11514" width="9.109375" style="4"/>
    <col min="11515" max="11515" width="2" style="4" customWidth="1"/>
    <col min="11516" max="11516" width="5.5546875" style="4" customWidth="1"/>
    <col min="11517" max="11517" width="43.5546875" style="4" bestFit="1" customWidth="1"/>
    <col min="11518" max="11518" width="9.109375" style="4" bestFit="1" customWidth="1"/>
    <col min="11519" max="11519" width="6.88671875" style="4" bestFit="1" customWidth="1"/>
    <col min="11520" max="11520" width="11.33203125" style="4" bestFit="1" customWidth="1"/>
    <col min="11521" max="11521" width="10.5546875" style="4" bestFit="1" customWidth="1"/>
    <col min="11522" max="11522" width="12.109375" style="4" customWidth="1"/>
    <col min="11523" max="11770" width="9.109375" style="4"/>
    <col min="11771" max="11771" width="2" style="4" customWidth="1"/>
    <col min="11772" max="11772" width="5.5546875" style="4" customWidth="1"/>
    <col min="11773" max="11773" width="43.5546875" style="4" bestFit="1" customWidth="1"/>
    <col min="11774" max="11774" width="9.109375" style="4" bestFit="1" customWidth="1"/>
    <col min="11775" max="11775" width="6.88671875" style="4" bestFit="1" customWidth="1"/>
    <col min="11776" max="11776" width="11.33203125" style="4" bestFit="1" customWidth="1"/>
    <col min="11777" max="11777" width="10.5546875" style="4" bestFit="1" customWidth="1"/>
    <col min="11778" max="11778" width="12.109375" style="4" customWidth="1"/>
    <col min="11779" max="12026" width="9.109375" style="4"/>
    <col min="12027" max="12027" width="2" style="4" customWidth="1"/>
    <col min="12028" max="12028" width="5.5546875" style="4" customWidth="1"/>
    <col min="12029" max="12029" width="43.5546875" style="4" bestFit="1" customWidth="1"/>
    <col min="12030" max="12030" width="9.109375" style="4" bestFit="1" customWidth="1"/>
    <col min="12031" max="12031" width="6.88671875" style="4" bestFit="1" customWidth="1"/>
    <col min="12032" max="12032" width="11.33203125" style="4" bestFit="1" customWidth="1"/>
    <col min="12033" max="12033" width="10.5546875" style="4" bestFit="1" customWidth="1"/>
    <col min="12034" max="12034" width="12.109375" style="4" customWidth="1"/>
    <col min="12035" max="12282" width="9.109375" style="4"/>
    <col min="12283" max="12283" width="2" style="4" customWidth="1"/>
    <col min="12284" max="12284" width="5.5546875" style="4" customWidth="1"/>
    <col min="12285" max="12285" width="43.5546875" style="4" bestFit="1" customWidth="1"/>
    <col min="12286" max="12286" width="9.109375" style="4" bestFit="1" customWidth="1"/>
    <col min="12287" max="12287" width="6.88671875" style="4" bestFit="1" customWidth="1"/>
    <col min="12288" max="12288" width="11.33203125" style="4" bestFit="1" customWidth="1"/>
    <col min="12289" max="12289" width="10.5546875" style="4" bestFit="1" customWidth="1"/>
    <col min="12290" max="12290" width="12.109375" style="4" customWidth="1"/>
    <col min="12291" max="12538" width="9.109375" style="4"/>
    <col min="12539" max="12539" width="2" style="4" customWidth="1"/>
    <col min="12540" max="12540" width="5.5546875" style="4" customWidth="1"/>
    <col min="12541" max="12541" width="43.5546875" style="4" bestFit="1" customWidth="1"/>
    <col min="12542" max="12542" width="9.109375" style="4" bestFit="1" customWidth="1"/>
    <col min="12543" max="12543" width="6.88671875" style="4" bestFit="1" customWidth="1"/>
    <col min="12544" max="12544" width="11.33203125" style="4" bestFit="1" customWidth="1"/>
    <col min="12545" max="12545" width="10.5546875" style="4" bestFit="1" customWidth="1"/>
    <col min="12546" max="12546" width="12.109375" style="4" customWidth="1"/>
    <col min="12547" max="12794" width="9.109375" style="4"/>
    <col min="12795" max="12795" width="2" style="4" customWidth="1"/>
    <col min="12796" max="12796" width="5.5546875" style="4" customWidth="1"/>
    <col min="12797" max="12797" width="43.5546875" style="4" bestFit="1" customWidth="1"/>
    <col min="12798" max="12798" width="9.109375" style="4" bestFit="1" customWidth="1"/>
    <col min="12799" max="12799" width="6.88671875" style="4" bestFit="1" customWidth="1"/>
    <col min="12800" max="12800" width="11.33203125" style="4" bestFit="1" customWidth="1"/>
    <col min="12801" max="12801" width="10.5546875" style="4" bestFit="1" customWidth="1"/>
    <col min="12802" max="12802" width="12.109375" style="4" customWidth="1"/>
    <col min="12803" max="13050" width="9.109375" style="4"/>
    <col min="13051" max="13051" width="2" style="4" customWidth="1"/>
    <col min="13052" max="13052" width="5.5546875" style="4" customWidth="1"/>
    <col min="13053" max="13053" width="43.5546875" style="4" bestFit="1" customWidth="1"/>
    <col min="13054" max="13054" width="9.109375" style="4" bestFit="1" customWidth="1"/>
    <col min="13055" max="13055" width="6.88671875" style="4" bestFit="1" customWidth="1"/>
    <col min="13056" max="13056" width="11.33203125" style="4" bestFit="1" customWidth="1"/>
    <col min="13057" max="13057" width="10.5546875" style="4" bestFit="1" customWidth="1"/>
    <col min="13058" max="13058" width="12.109375" style="4" customWidth="1"/>
    <col min="13059" max="13306" width="9.109375" style="4"/>
    <col min="13307" max="13307" width="2" style="4" customWidth="1"/>
    <col min="13308" max="13308" width="5.5546875" style="4" customWidth="1"/>
    <col min="13309" max="13309" width="43.5546875" style="4" bestFit="1" customWidth="1"/>
    <col min="13310" max="13310" width="9.109375" style="4" bestFit="1" customWidth="1"/>
    <col min="13311" max="13311" width="6.88671875" style="4" bestFit="1" customWidth="1"/>
    <col min="13312" max="13312" width="11.33203125" style="4" bestFit="1" customWidth="1"/>
    <col min="13313" max="13313" width="10.5546875" style="4" bestFit="1" customWidth="1"/>
    <col min="13314" max="13314" width="12.109375" style="4" customWidth="1"/>
    <col min="13315" max="13562" width="9.109375" style="4"/>
    <col min="13563" max="13563" width="2" style="4" customWidth="1"/>
    <col min="13564" max="13564" width="5.5546875" style="4" customWidth="1"/>
    <col min="13565" max="13565" width="43.5546875" style="4" bestFit="1" customWidth="1"/>
    <col min="13566" max="13566" width="9.109375" style="4" bestFit="1" customWidth="1"/>
    <col min="13567" max="13567" width="6.88671875" style="4" bestFit="1" customWidth="1"/>
    <col min="13568" max="13568" width="11.33203125" style="4" bestFit="1" customWidth="1"/>
    <col min="13569" max="13569" width="10.5546875" style="4" bestFit="1" customWidth="1"/>
    <col min="13570" max="13570" width="12.109375" style="4" customWidth="1"/>
    <col min="13571" max="13818" width="9.109375" style="4"/>
    <col min="13819" max="13819" width="2" style="4" customWidth="1"/>
    <col min="13820" max="13820" width="5.5546875" style="4" customWidth="1"/>
    <col min="13821" max="13821" width="43.5546875" style="4" bestFit="1" customWidth="1"/>
    <col min="13822" max="13822" width="9.109375" style="4" bestFit="1" customWidth="1"/>
    <col min="13823" max="13823" width="6.88671875" style="4" bestFit="1" customWidth="1"/>
    <col min="13824" max="13824" width="11.33203125" style="4" bestFit="1" customWidth="1"/>
    <col min="13825" max="13825" width="10.5546875" style="4" bestFit="1" customWidth="1"/>
    <col min="13826" max="13826" width="12.109375" style="4" customWidth="1"/>
    <col min="13827" max="14074" width="9.109375" style="4"/>
    <col min="14075" max="14075" width="2" style="4" customWidth="1"/>
    <col min="14076" max="14076" width="5.5546875" style="4" customWidth="1"/>
    <col min="14077" max="14077" width="43.5546875" style="4" bestFit="1" customWidth="1"/>
    <col min="14078" max="14078" width="9.109375" style="4" bestFit="1" customWidth="1"/>
    <col min="14079" max="14079" width="6.88671875" style="4" bestFit="1" customWidth="1"/>
    <col min="14080" max="14080" width="11.33203125" style="4" bestFit="1" customWidth="1"/>
    <col min="14081" max="14081" width="10.5546875" style="4" bestFit="1" customWidth="1"/>
    <col min="14082" max="14082" width="12.109375" style="4" customWidth="1"/>
    <col min="14083" max="14330" width="9.109375" style="4"/>
    <col min="14331" max="14331" width="2" style="4" customWidth="1"/>
    <col min="14332" max="14332" width="5.5546875" style="4" customWidth="1"/>
    <col min="14333" max="14333" width="43.5546875" style="4" bestFit="1" customWidth="1"/>
    <col min="14334" max="14334" width="9.109375" style="4" bestFit="1" customWidth="1"/>
    <col min="14335" max="14335" width="6.88671875" style="4" bestFit="1" customWidth="1"/>
    <col min="14336" max="14336" width="11.33203125" style="4" bestFit="1" customWidth="1"/>
    <col min="14337" max="14337" width="10.5546875" style="4" bestFit="1" customWidth="1"/>
    <col min="14338" max="14338" width="12.109375" style="4" customWidth="1"/>
    <col min="14339" max="14586" width="9.109375" style="4"/>
    <col min="14587" max="14587" width="2" style="4" customWidth="1"/>
    <col min="14588" max="14588" width="5.5546875" style="4" customWidth="1"/>
    <col min="14589" max="14589" width="43.5546875" style="4" bestFit="1" customWidth="1"/>
    <col min="14590" max="14590" width="9.109375" style="4" bestFit="1" customWidth="1"/>
    <col min="14591" max="14591" width="6.88671875" style="4" bestFit="1" customWidth="1"/>
    <col min="14592" max="14592" width="11.33203125" style="4" bestFit="1" customWidth="1"/>
    <col min="14593" max="14593" width="10.5546875" style="4" bestFit="1" customWidth="1"/>
    <col min="14594" max="14594" width="12.109375" style="4" customWidth="1"/>
    <col min="14595" max="14842" width="9.109375" style="4"/>
    <col min="14843" max="14843" width="2" style="4" customWidth="1"/>
    <col min="14844" max="14844" width="5.5546875" style="4" customWidth="1"/>
    <col min="14845" max="14845" width="43.5546875" style="4" bestFit="1" customWidth="1"/>
    <col min="14846" max="14846" width="9.109375" style="4" bestFit="1" customWidth="1"/>
    <col min="14847" max="14847" width="6.88671875" style="4" bestFit="1" customWidth="1"/>
    <col min="14848" max="14848" width="11.33203125" style="4" bestFit="1" customWidth="1"/>
    <col min="14849" max="14849" width="10.5546875" style="4" bestFit="1" customWidth="1"/>
    <col min="14850" max="14850" width="12.109375" style="4" customWidth="1"/>
    <col min="14851" max="15098" width="9.109375" style="4"/>
    <col min="15099" max="15099" width="2" style="4" customWidth="1"/>
    <col min="15100" max="15100" width="5.5546875" style="4" customWidth="1"/>
    <col min="15101" max="15101" width="43.5546875" style="4" bestFit="1" customWidth="1"/>
    <col min="15102" max="15102" width="9.109375" style="4" bestFit="1" customWidth="1"/>
    <col min="15103" max="15103" width="6.88671875" style="4" bestFit="1" customWidth="1"/>
    <col min="15104" max="15104" width="11.33203125" style="4" bestFit="1" customWidth="1"/>
    <col min="15105" max="15105" width="10.5546875" style="4" bestFit="1" customWidth="1"/>
    <col min="15106" max="15106" width="12.109375" style="4" customWidth="1"/>
    <col min="15107" max="15354" width="9.109375" style="4"/>
    <col min="15355" max="15355" width="2" style="4" customWidth="1"/>
    <col min="15356" max="15356" width="5.5546875" style="4" customWidth="1"/>
    <col min="15357" max="15357" width="43.5546875" style="4" bestFit="1" customWidth="1"/>
    <col min="15358" max="15358" width="9.109375" style="4" bestFit="1" customWidth="1"/>
    <col min="15359" max="15359" width="6.88671875" style="4" bestFit="1" customWidth="1"/>
    <col min="15360" max="15360" width="11.33203125" style="4" bestFit="1" customWidth="1"/>
    <col min="15361" max="15361" width="10.5546875" style="4" bestFit="1" customWidth="1"/>
    <col min="15362" max="15362" width="12.109375" style="4" customWidth="1"/>
    <col min="15363" max="15610" width="9.109375" style="4"/>
    <col min="15611" max="15611" width="2" style="4" customWidth="1"/>
    <col min="15612" max="15612" width="5.5546875" style="4" customWidth="1"/>
    <col min="15613" max="15613" width="43.5546875" style="4" bestFit="1" customWidth="1"/>
    <col min="15614" max="15614" width="9.109375" style="4" bestFit="1" customWidth="1"/>
    <col min="15615" max="15615" width="6.88671875" style="4" bestFit="1" customWidth="1"/>
    <col min="15616" max="15616" width="11.33203125" style="4" bestFit="1" customWidth="1"/>
    <col min="15617" max="15617" width="10.5546875" style="4" bestFit="1" customWidth="1"/>
    <col min="15618" max="15618" width="12.109375" style="4" customWidth="1"/>
    <col min="15619" max="15866" width="9.109375" style="4"/>
    <col min="15867" max="15867" width="2" style="4" customWidth="1"/>
    <col min="15868" max="15868" width="5.5546875" style="4" customWidth="1"/>
    <col min="15869" max="15869" width="43.5546875" style="4" bestFit="1" customWidth="1"/>
    <col min="15870" max="15870" width="9.109375" style="4" bestFit="1" customWidth="1"/>
    <col min="15871" max="15871" width="6.88671875" style="4" bestFit="1" customWidth="1"/>
    <col min="15872" max="15872" width="11.33203125" style="4" bestFit="1" customWidth="1"/>
    <col min="15873" max="15873" width="10.5546875" style="4" bestFit="1" customWidth="1"/>
    <col min="15874" max="15874" width="12.109375" style="4" customWidth="1"/>
    <col min="15875" max="16122" width="9.109375" style="4"/>
    <col min="16123" max="16123" width="2" style="4" customWidth="1"/>
    <col min="16124" max="16124" width="5.5546875" style="4" customWidth="1"/>
    <col min="16125" max="16125" width="43.5546875" style="4" bestFit="1" customWidth="1"/>
    <col min="16126" max="16126" width="9.109375" style="4" bestFit="1" customWidth="1"/>
    <col min="16127" max="16127" width="6.88671875" style="4" bestFit="1" customWidth="1"/>
    <col min="16128" max="16128" width="11.33203125" style="4" bestFit="1" customWidth="1"/>
    <col min="16129" max="16129" width="10.5546875" style="4" bestFit="1" customWidth="1"/>
    <col min="16130" max="16130" width="12.109375" style="4" customWidth="1"/>
    <col min="16131" max="16384" width="9.109375" style="4"/>
  </cols>
  <sheetData>
    <row r="1" spans="1:6" s="6" customFormat="1" ht="21.9" customHeight="1" x14ac:dyDescent="0.25">
      <c r="A1" s="512" t="s">
        <v>433</v>
      </c>
      <c r="B1" s="512"/>
      <c r="C1" s="512"/>
      <c r="D1" s="512"/>
      <c r="E1" s="512"/>
      <c r="F1" s="512"/>
    </row>
    <row r="2" spans="1:6" ht="5.0999999999999996" customHeight="1" x14ac:dyDescent="0.25">
      <c r="A2" s="514"/>
      <c r="B2" s="515"/>
      <c r="C2" s="515"/>
      <c r="D2" s="515"/>
      <c r="E2" s="515"/>
      <c r="F2" s="516"/>
    </row>
    <row r="3" spans="1:6" s="22" customFormat="1" ht="14.1" customHeight="1" x14ac:dyDescent="0.25">
      <c r="A3" s="505" t="s">
        <v>47</v>
      </c>
      <c r="B3" s="505"/>
      <c r="C3" s="505"/>
      <c r="D3" s="101" t="s">
        <v>49</v>
      </c>
      <c r="E3" s="102" t="s">
        <v>4</v>
      </c>
      <c r="F3" s="102" t="s">
        <v>1</v>
      </c>
    </row>
    <row r="4" spans="1:6" s="22" customFormat="1" ht="5.0999999999999996" customHeight="1" x14ac:dyDescent="0.25">
      <c r="A4" s="520"/>
      <c r="B4" s="521"/>
      <c r="C4" s="521"/>
      <c r="D4" s="521"/>
      <c r="E4" s="521"/>
      <c r="F4" s="522"/>
    </row>
    <row r="5" spans="1:6" s="22" customFormat="1" ht="14.1" customHeight="1" x14ac:dyDescent="0.25">
      <c r="A5" s="121" t="s">
        <v>31</v>
      </c>
      <c r="B5" s="517" t="s">
        <v>342</v>
      </c>
      <c r="C5" s="518"/>
      <c r="D5" s="518"/>
      <c r="E5" s="518"/>
      <c r="F5" s="519"/>
    </row>
    <row r="6" spans="1:6" ht="14.1" customHeight="1" x14ac:dyDescent="0.25">
      <c r="A6" s="509"/>
      <c r="B6" s="108" t="s">
        <v>202</v>
      </c>
      <c r="C6" s="117" t="str">
        <f>'(2)Ins.'!C50</f>
        <v>Aluguel de Instalações, Venda e Comercial</v>
      </c>
      <c r="D6" s="118">
        <f>'(2)Ins.'!G50</f>
        <v>1500</v>
      </c>
      <c r="E6" s="122" t="s">
        <v>17</v>
      </c>
      <c r="F6" s="118">
        <f>D6</f>
        <v>1500</v>
      </c>
    </row>
    <row r="7" spans="1:6" ht="14.1" customHeight="1" x14ac:dyDescent="0.25">
      <c r="A7" s="509"/>
      <c r="B7" s="108" t="s">
        <v>203</v>
      </c>
      <c r="C7" s="117" t="str">
        <f>'(2)Ins.'!C51</f>
        <v>Telefone Fixo e internet</v>
      </c>
      <c r="D7" s="118">
        <f>'(2)Ins.'!G51</f>
        <v>149.9</v>
      </c>
      <c r="E7" s="122" t="str">
        <f>'(2)Ins.'!F51</f>
        <v>R$/mês</v>
      </c>
      <c r="F7" s="118">
        <f t="shared" ref="F7:F14" si="0">D7</f>
        <v>149.9</v>
      </c>
    </row>
    <row r="8" spans="1:6" ht="14.1" customHeight="1" x14ac:dyDescent="0.25">
      <c r="A8" s="509"/>
      <c r="B8" s="108" t="s">
        <v>204</v>
      </c>
      <c r="C8" s="117" t="str">
        <f>'(2)Ins.'!C52</f>
        <v>Internet (P.O.S - Chip)</v>
      </c>
      <c r="D8" s="118">
        <f>('(2)Ins.'!G52)*('(3)Invest.'!D14)</f>
        <v>239.2</v>
      </c>
      <c r="E8" s="122" t="str">
        <f>'(2)Ins.'!F52</f>
        <v>R$/mês</v>
      </c>
      <c r="F8" s="118">
        <f t="shared" si="0"/>
        <v>239.2</v>
      </c>
    </row>
    <row r="9" spans="1:6" ht="14.1" customHeight="1" x14ac:dyDescent="0.25">
      <c r="A9" s="509"/>
      <c r="B9" s="108" t="s">
        <v>205</v>
      </c>
      <c r="C9" s="117" t="str">
        <f>'(2)Ins.'!C53</f>
        <v>Energia Elétrica</v>
      </c>
      <c r="D9" s="118">
        <f>'(2)Ins.'!G53</f>
        <v>150</v>
      </c>
      <c r="E9" s="122" t="str">
        <f>'(2)Ins.'!F53</f>
        <v>R$/mês</v>
      </c>
      <c r="F9" s="118">
        <f t="shared" si="0"/>
        <v>150</v>
      </c>
    </row>
    <row r="10" spans="1:6" ht="14.1" customHeight="1" x14ac:dyDescent="0.25">
      <c r="A10" s="509"/>
      <c r="B10" s="108" t="s">
        <v>236</v>
      </c>
      <c r="C10" s="117" t="str">
        <f>'(2)Ins.'!C54</f>
        <v>Água e Esgoto</v>
      </c>
      <c r="D10" s="118">
        <f>'(2)Ins.'!G54</f>
        <v>150</v>
      </c>
      <c r="E10" s="122" t="str">
        <f>'(2)Ins.'!F54</f>
        <v>R$/mês</v>
      </c>
      <c r="F10" s="118">
        <f t="shared" si="0"/>
        <v>150</v>
      </c>
    </row>
    <row r="11" spans="1:6" ht="14.1" customHeight="1" x14ac:dyDescent="0.25">
      <c r="A11" s="509"/>
      <c r="B11" s="108" t="s">
        <v>237</v>
      </c>
      <c r="C11" s="117" t="str">
        <f>'(2)Ins.'!C55</f>
        <v>Propaganda e Publicidade</v>
      </c>
      <c r="D11" s="118">
        <f>'(2)Ins.'!G55</f>
        <v>200</v>
      </c>
      <c r="E11" s="122" t="str">
        <f>'(2)Ins.'!F55</f>
        <v>R$/mês</v>
      </c>
      <c r="F11" s="118">
        <f t="shared" si="0"/>
        <v>200</v>
      </c>
    </row>
    <row r="12" spans="1:6" ht="14.1" customHeight="1" x14ac:dyDescent="0.25">
      <c r="A12" s="509"/>
      <c r="B12" s="108" t="s">
        <v>238</v>
      </c>
      <c r="C12" s="117" t="str">
        <f>'(2)Ins.'!C56</f>
        <v>Seguro Patrimonial</v>
      </c>
      <c r="D12" s="118">
        <f>'(2)Ins.'!G56</f>
        <v>200</v>
      </c>
      <c r="E12" s="122" t="str">
        <f>'(2)Ins.'!F56</f>
        <v>R$/mês</v>
      </c>
      <c r="F12" s="118">
        <f t="shared" si="0"/>
        <v>200</v>
      </c>
    </row>
    <row r="13" spans="1:6" ht="14.1" customHeight="1" x14ac:dyDescent="0.25">
      <c r="A13" s="509"/>
      <c r="B13" s="108" t="s">
        <v>240</v>
      </c>
      <c r="C13" s="117" t="str">
        <f>'(2)Ins.'!C57</f>
        <v>Material de Escritório</v>
      </c>
      <c r="D13" s="118">
        <f>'(2)Ins.'!G57</f>
        <v>150</v>
      </c>
      <c r="E13" s="122" t="str">
        <f>'(2)Ins.'!F57</f>
        <v>R$/mês</v>
      </c>
      <c r="F13" s="118">
        <f t="shared" si="0"/>
        <v>150</v>
      </c>
    </row>
    <row r="14" spans="1:6" ht="14.1" customHeight="1" x14ac:dyDescent="0.25">
      <c r="A14" s="509"/>
      <c r="B14" s="108" t="s">
        <v>241</v>
      </c>
      <c r="C14" s="117" t="str">
        <f>'(2)Ins.'!C58</f>
        <v>Material de Limpeza e Conservação</v>
      </c>
      <c r="D14" s="118">
        <f>'(2)Ins.'!G58</f>
        <v>150</v>
      </c>
      <c r="E14" s="122" t="str">
        <f>'(2)Ins.'!F58</f>
        <v>R$/mês</v>
      </c>
      <c r="F14" s="118">
        <f t="shared" si="0"/>
        <v>150</v>
      </c>
    </row>
    <row r="15" spans="1:6" s="5" customFormat="1" ht="14.1" customHeight="1" x14ac:dyDescent="0.25">
      <c r="A15" s="511" t="s">
        <v>351</v>
      </c>
      <c r="B15" s="511"/>
      <c r="C15" s="511"/>
      <c r="D15" s="511"/>
      <c r="E15" s="511"/>
      <c r="F15" s="113">
        <f>SUM(F6:F14)</f>
        <v>2889.1000000000004</v>
      </c>
    </row>
    <row r="16" spans="1:6" s="59" customFormat="1" ht="14.1" customHeight="1" x14ac:dyDescent="0.25">
      <c r="A16" s="513" t="s">
        <v>330</v>
      </c>
      <c r="B16" s="513"/>
      <c r="C16" s="513"/>
      <c r="D16" s="513"/>
      <c r="E16" s="513"/>
      <c r="F16" s="123">
        <v>12</v>
      </c>
    </row>
    <row r="17" spans="1:6" s="5" customFormat="1" ht="14.1" customHeight="1" x14ac:dyDescent="0.25">
      <c r="A17" s="511" t="s">
        <v>350</v>
      </c>
      <c r="B17" s="511"/>
      <c r="C17" s="511"/>
      <c r="D17" s="511"/>
      <c r="E17" s="511"/>
      <c r="F17" s="113">
        <f>F15*F16</f>
        <v>34669.200000000004</v>
      </c>
    </row>
    <row r="18" spans="1:6" ht="5.0999999999999996" customHeight="1" x14ac:dyDescent="0.25">
      <c r="A18" s="525"/>
      <c r="B18" s="525"/>
      <c r="C18" s="525"/>
      <c r="D18" s="525"/>
      <c r="E18" s="525"/>
      <c r="F18" s="525"/>
    </row>
    <row r="19" spans="1:6" s="22" customFormat="1" ht="14.1" customHeight="1" x14ac:dyDescent="0.25">
      <c r="A19" s="121" t="s">
        <v>32</v>
      </c>
      <c r="B19" s="517" t="s">
        <v>288</v>
      </c>
      <c r="C19" s="518"/>
      <c r="D19" s="518"/>
      <c r="E19" s="518"/>
      <c r="F19" s="519"/>
    </row>
    <row r="20" spans="1:6" ht="14.1" customHeight="1" x14ac:dyDescent="0.25">
      <c r="A20" s="523"/>
      <c r="B20" s="108" t="s">
        <v>202</v>
      </c>
      <c r="C20" s="117" t="str">
        <f>'(2)Ins.'!C61</f>
        <v>Honorários Advocatícios</v>
      </c>
      <c r="D20" s="118">
        <f>'(2)Ins.'!G61</f>
        <v>300</v>
      </c>
      <c r="E20" s="122" t="str">
        <f>'(2)Ins.'!F61</f>
        <v>R$/mês</v>
      </c>
      <c r="F20" s="118">
        <f t="shared" ref="F20:F24" si="1">D20</f>
        <v>300</v>
      </c>
    </row>
    <row r="21" spans="1:6" ht="14.1" customHeight="1" x14ac:dyDescent="0.25">
      <c r="A21" s="524"/>
      <c r="B21" s="108" t="s">
        <v>203</v>
      </c>
      <c r="C21" s="117" t="str">
        <f>'(2)Ins.'!C62</f>
        <v>Honorários Contábeis</v>
      </c>
      <c r="D21" s="118">
        <f>'(2)Ins.'!G62</f>
        <v>300</v>
      </c>
      <c r="E21" s="122" t="str">
        <f>'(2)Ins.'!F62</f>
        <v>R$/mês</v>
      </c>
      <c r="F21" s="118">
        <f t="shared" si="1"/>
        <v>300</v>
      </c>
    </row>
    <row r="22" spans="1:6" ht="14.1" customHeight="1" x14ac:dyDescent="0.25">
      <c r="A22" s="524"/>
      <c r="B22" s="108" t="s">
        <v>204</v>
      </c>
      <c r="C22" s="117" t="str">
        <f>'(2)Ins.'!C63</f>
        <v>Exames médico - admissional e dimensional</v>
      </c>
      <c r="D22" s="118">
        <f>'(2)Ins.'!G63</f>
        <v>50</v>
      </c>
      <c r="E22" s="122" t="str">
        <f>'(2)Ins.'!F63</f>
        <v>R$/mês</v>
      </c>
      <c r="F22" s="118">
        <f t="shared" si="1"/>
        <v>50</v>
      </c>
    </row>
    <row r="23" spans="1:6" ht="14.1" customHeight="1" x14ac:dyDescent="0.25">
      <c r="A23" s="524"/>
      <c r="B23" s="108" t="s">
        <v>205</v>
      </c>
      <c r="C23" s="117" t="str">
        <f>'(2)Ins.'!C64</f>
        <v>Laudo de segurança do trabalho</v>
      </c>
      <c r="D23" s="118">
        <f>'(2)Ins.'!G64</f>
        <v>50</v>
      </c>
      <c r="E23" s="122" t="str">
        <f>'(2)Ins.'!F64</f>
        <v>R$/mês</v>
      </c>
      <c r="F23" s="118">
        <f t="shared" si="1"/>
        <v>50</v>
      </c>
    </row>
    <row r="24" spans="1:6" ht="14.1" customHeight="1" x14ac:dyDescent="0.25">
      <c r="A24" s="524"/>
      <c r="B24" s="108" t="s">
        <v>236</v>
      </c>
      <c r="C24" s="117" t="str">
        <f>'(2)Ins.'!C65</f>
        <v>Vigilância Patrimonial</v>
      </c>
      <c r="D24" s="118">
        <f>'(2)Ins.'!G65</f>
        <v>149.9</v>
      </c>
      <c r="E24" s="122" t="str">
        <f>'(2)Ins.'!F65</f>
        <v>R$/mês</v>
      </c>
      <c r="F24" s="118">
        <f t="shared" si="1"/>
        <v>149.9</v>
      </c>
    </row>
    <row r="25" spans="1:6" s="5" customFormat="1" ht="13.5" customHeight="1" x14ac:dyDescent="0.25">
      <c r="A25" s="511" t="s">
        <v>351</v>
      </c>
      <c r="B25" s="511"/>
      <c r="C25" s="511"/>
      <c r="D25" s="511"/>
      <c r="E25" s="511"/>
      <c r="F25" s="113">
        <f>SUM(F20:F24)</f>
        <v>849.9</v>
      </c>
    </row>
    <row r="26" spans="1:6" s="59" customFormat="1" ht="14.1" customHeight="1" x14ac:dyDescent="0.25">
      <c r="A26" s="513" t="s">
        <v>330</v>
      </c>
      <c r="B26" s="513"/>
      <c r="C26" s="513"/>
      <c r="D26" s="513"/>
      <c r="E26" s="513"/>
      <c r="F26" s="123">
        <v>12</v>
      </c>
    </row>
    <row r="27" spans="1:6" s="5" customFormat="1" ht="14.1" customHeight="1" x14ac:dyDescent="0.25">
      <c r="A27" s="511" t="s">
        <v>350</v>
      </c>
      <c r="B27" s="511"/>
      <c r="C27" s="511"/>
      <c r="D27" s="511"/>
      <c r="E27" s="511"/>
      <c r="F27" s="113">
        <f>F25*F26</f>
        <v>10198.799999999999</v>
      </c>
    </row>
    <row r="28" spans="1:6" ht="5.0999999999999996" customHeight="1" x14ac:dyDescent="0.25">
      <c r="A28" s="509"/>
      <c r="B28" s="509"/>
      <c r="C28" s="509"/>
      <c r="D28" s="509"/>
      <c r="E28" s="509"/>
      <c r="F28" s="509"/>
    </row>
    <row r="29" spans="1:6" s="22" customFormat="1" ht="13.5" customHeight="1" x14ac:dyDescent="0.25">
      <c r="A29" s="121" t="s">
        <v>34</v>
      </c>
      <c r="B29" s="517" t="s">
        <v>289</v>
      </c>
      <c r="C29" s="518"/>
      <c r="D29" s="518"/>
      <c r="E29" s="518"/>
      <c r="F29" s="519"/>
    </row>
    <row r="30" spans="1:6" ht="14.1" customHeight="1" x14ac:dyDescent="0.25">
      <c r="A30" s="523"/>
      <c r="B30" s="108" t="s">
        <v>202</v>
      </c>
      <c r="C30" s="117" t="str">
        <f>'(2)Ins.'!C68</f>
        <v>Licenças e Manutenção com  Software</v>
      </c>
      <c r="D30" s="118">
        <f>'(2)Ins.'!G68</f>
        <v>650</v>
      </c>
      <c r="E30" s="122" t="str">
        <f>'(2)Ins.'!F68</f>
        <v>R$/mês</v>
      </c>
      <c r="F30" s="118">
        <f t="shared" ref="F30:F34" si="2">D30</f>
        <v>650</v>
      </c>
    </row>
    <row r="31" spans="1:6" ht="14.1" customHeight="1" x14ac:dyDescent="0.25">
      <c r="A31" s="526"/>
      <c r="B31" s="108" t="s">
        <v>203</v>
      </c>
      <c r="C31" s="117" t="str">
        <f>'(2)Ins.'!C69</f>
        <v>Manutenção Infraestrutura de TI</v>
      </c>
      <c r="D31" s="118">
        <f>'(2)Ins.'!G69</f>
        <v>500</v>
      </c>
      <c r="E31" s="122" t="str">
        <f>'(2)Ins.'!F69</f>
        <v>R$/mês</v>
      </c>
      <c r="F31" s="118">
        <f t="shared" si="2"/>
        <v>500</v>
      </c>
    </row>
    <row r="32" spans="1:6" ht="14.1" customHeight="1" x14ac:dyDescent="0.25">
      <c r="A32" s="526"/>
      <c r="B32" s="108" t="s">
        <v>204</v>
      </c>
      <c r="C32" s="117" t="str">
        <f>'(2)Ins.'!C70</f>
        <v>Manutenção e Reposição de Sinalização Vertical</v>
      </c>
      <c r="D32" s="118">
        <f>'(2)Ins.'!G70</f>
        <v>306</v>
      </c>
      <c r="E32" s="122" t="str">
        <f>'(2)Ins.'!F70</f>
        <v>R$/ano</v>
      </c>
      <c r="F32" s="118">
        <f t="shared" si="2"/>
        <v>306</v>
      </c>
    </row>
    <row r="33" spans="1:6" ht="14.1" customHeight="1" x14ac:dyDescent="0.25">
      <c r="A33" s="526"/>
      <c r="B33" s="108" t="s">
        <v>205</v>
      </c>
      <c r="C33" s="117" t="str">
        <f>'(2)Ins.'!C71</f>
        <v>Manutenção e Reposição de Sinalização Horizontal</v>
      </c>
      <c r="D33" s="118">
        <f>'(2)Ins.'!G71</f>
        <v>1395.3600000000001</v>
      </c>
      <c r="E33" s="122" t="str">
        <f>'(2)Ins.'!F71</f>
        <v>R$/ano</v>
      </c>
      <c r="F33" s="118">
        <f t="shared" si="2"/>
        <v>1395.3600000000001</v>
      </c>
    </row>
    <row r="34" spans="1:6" ht="14.1" customHeight="1" x14ac:dyDescent="0.25">
      <c r="A34" s="526"/>
      <c r="B34" s="108" t="s">
        <v>236</v>
      </c>
      <c r="C34" s="117" t="str">
        <f>'(2)Ins.'!C72</f>
        <v>Hospedagem - Armazenamento na Nuvem</v>
      </c>
      <c r="D34" s="118">
        <f>'(2)Ins.'!G72</f>
        <v>249.9</v>
      </c>
      <c r="E34" s="122" t="str">
        <f>'(2)Ins.'!F72</f>
        <v>R$/mês</v>
      </c>
      <c r="F34" s="118">
        <f t="shared" si="2"/>
        <v>249.9</v>
      </c>
    </row>
    <row r="35" spans="1:6" ht="14.1" customHeight="1" x14ac:dyDescent="0.25">
      <c r="A35" s="527"/>
      <c r="B35" s="108" t="s">
        <v>237</v>
      </c>
      <c r="C35" s="117" t="str">
        <f>'(2)Ins.'!C73</f>
        <v>Bobina - P.O.S.</v>
      </c>
      <c r="D35" s="118">
        <f>'(2)Ins.'!G73</f>
        <v>249.9</v>
      </c>
      <c r="E35" s="122" t="str">
        <f>'(2)Ins.'!F73</f>
        <v>R$/mês</v>
      </c>
      <c r="F35" s="118">
        <f t="shared" ref="F35" si="3">D35</f>
        <v>249.9</v>
      </c>
    </row>
    <row r="36" spans="1:6" s="5" customFormat="1" ht="14.1" customHeight="1" x14ac:dyDescent="0.25">
      <c r="A36" s="511" t="s">
        <v>351</v>
      </c>
      <c r="B36" s="511"/>
      <c r="C36" s="511"/>
      <c r="D36" s="511"/>
      <c r="E36" s="511"/>
      <c r="F36" s="113">
        <f>SUM(F30:F35)</f>
        <v>3351.1600000000003</v>
      </c>
    </row>
    <row r="37" spans="1:6" s="59" customFormat="1" ht="14.1" customHeight="1" x14ac:dyDescent="0.25">
      <c r="A37" s="513" t="s">
        <v>330</v>
      </c>
      <c r="B37" s="513"/>
      <c r="C37" s="513"/>
      <c r="D37" s="513"/>
      <c r="E37" s="513"/>
      <c r="F37" s="123">
        <v>12</v>
      </c>
    </row>
    <row r="38" spans="1:6" s="5" customFormat="1" ht="14.1" customHeight="1" x14ac:dyDescent="0.25">
      <c r="A38" s="511" t="s">
        <v>350</v>
      </c>
      <c r="B38" s="511"/>
      <c r="C38" s="511"/>
      <c r="D38" s="511"/>
      <c r="E38" s="511"/>
      <c r="F38" s="113">
        <f>F36*F37</f>
        <v>40213.920000000006</v>
      </c>
    </row>
  </sheetData>
  <sheetProtection selectLockedCells="1"/>
  <mergeCells count="21">
    <mergeCell ref="A38:E38"/>
    <mergeCell ref="A37:E37"/>
    <mergeCell ref="A27:E27"/>
    <mergeCell ref="A26:E26"/>
    <mergeCell ref="A36:E36"/>
    <mergeCell ref="A28:F28"/>
    <mergeCell ref="B29:F29"/>
    <mergeCell ref="A30:A35"/>
    <mergeCell ref="A25:E25"/>
    <mergeCell ref="A3:C3"/>
    <mergeCell ref="A17:E17"/>
    <mergeCell ref="A15:E15"/>
    <mergeCell ref="A1:F1"/>
    <mergeCell ref="A16:E16"/>
    <mergeCell ref="A6:A14"/>
    <mergeCell ref="A2:F2"/>
    <mergeCell ref="B5:F5"/>
    <mergeCell ref="A4:F4"/>
    <mergeCell ref="A20:A24"/>
    <mergeCell ref="B19:F19"/>
    <mergeCell ref="A18:F18"/>
  </mergeCells>
  <printOptions horizontalCentered="1"/>
  <pageMargins left="0.25" right="0.25" top="0.75" bottom="0.75" header="0.3" footer="0.3"/>
  <pageSetup paperSize="9" scale="96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863C5-8AC9-43DC-A2D2-8FD6C2B20E40}">
  <dimension ref="A1:J77"/>
  <sheetViews>
    <sheetView view="pageLayout" topLeftCell="B55" zoomScaleNormal="100" zoomScaleSheetLayoutView="100" workbookViewId="0">
      <selection activeCell="B55" sqref="B55:J55"/>
    </sheetView>
  </sheetViews>
  <sheetFormatPr defaultRowHeight="14.1" customHeight="1" x14ac:dyDescent="0.25"/>
  <cols>
    <col min="1" max="2" width="3.109375" style="31" customWidth="1"/>
    <col min="3" max="3" width="57.44140625" style="31" customWidth="1"/>
    <col min="4" max="4" width="10.88671875" style="31" bestFit="1" customWidth="1"/>
    <col min="5" max="5" width="9" style="14" bestFit="1" customWidth="1"/>
    <col min="6" max="6" width="11.44140625" style="31" customWidth="1"/>
    <col min="7" max="7" width="9.44140625" style="31" bestFit="1" customWidth="1"/>
    <col min="8" max="8" width="11" style="31" bestFit="1" customWidth="1"/>
    <col min="9" max="9" width="11.88671875" style="31" customWidth="1"/>
    <col min="10" max="10" width="9.33203125" style="31" bestFit="1" customWidth="1"/>
    <col min="11" max="238" width="9.109375" style="31"/>
    <col min="239" max="239" width="3.88671875" style="31" customWidth="1"/>
    <col min="240" max="240" width="3.5546875" style="31" customWidth="1"/>
    <col min="241" max="241" width="10.109375" style="31" customWidth="1"/>
    <col min="242" max="242" width="13.33203125" style="31" customWidth="1"/>
    <col min="243" max="243" width="4.109375" style="31" bestFit="1" customWidth="1"/>
    <col min="244" max="244" width="9.109375" style="31" customWidth="1"/>
    <col min="245" max="246" width="10.6640625" style="31" customWidth="1"/>
    <col min="247" max="247" width="8.5546875" style="31" customWidth="1"/>
    <col min="248" max="248" width="9.88671875" style="31" customWidth="1"/>
    <col min="249" max="249" width="6.5546875" style="31" customWidth="1"/>
    <col min="250" max="253" width="9.109375" style="31"/>
    <col min="254" max="254" width="10.109375" style="31" bestFit="1" customWidth="1"/>
    <col min="255" max="494" width="9.109375" style="31"/>
    <col min="495" max="495" width="3.88671875" style="31" customWidth="1"/>
    <col min="496" max="496" width="3.5546875" style="31" customWidth="1"/>
    <col min="497" max="497" width="10.109375" style="31" customWidth="1"/>
    <col min="498" max="498" width="13.33203125" style="31" customWidth="1"/>
    <col min="499" max="499" width="4.109375" style="31" bestFit="1" customWidth="1"/>
    <col min="500" max="500" width="9.109375" style="31" customWidth="1"/>
    <col min="501" max="502" width="10.6640625" style="31" customWidth="1"/>
    <col min="503" max="503" width="8.5546875" style="31" customWidth="1"/>
    <col min="504" max="504" width="9.88671875" style="31" customWidth="1"/>
    <col min="505" max="505" width="6.5546875" style="31" customWidth="1"/>
    <col min="506" max="509" width="9.109375" style="31"/>
    <col min="510" max="510" width="10.109375" style="31" bestFit="1" customWidth="1"/>
    <col min="511" max="750" width="9.109375" style="31"/>
    <col min="751" max="751" width="3.88671875" style="31" customWidth="1"/>
    <col min="752" max="752" width="3.5546875" style="31" customWidth="1"/>
    <col min="753" max="753" width="10.109375" style="31" customWidth="1"/>
    <col min="754" max="754" width="13.33203125" style="31" customWidth="1"/>
    <col min="755" max="755" width="4.109375" style="31" bestFit="1" customWidth="1"/>
    <col min="756" max="756" width="9.109375" style="31" customWidth="1"/>
    <col min="757" max="758" width="10.6640625" style="31" customWidth="1"/>
    <col min="759" max="759" width="8.5546875" style="31" customWidth="1"/>
    <col min="760" max="760" width="9.88671875" style="31" customWidth="1"/>
    <col min="761" max="761" width="6.5546875" style="31" customWidth="1"/>
    <col min="762" max="765" width="9.109375" style="31"/>
    <col min="766" max="766" width="10.109375" style="31" bestFit="1" customWidth="1"/>
    <col min="767" max="1006" width="9.109375" style="31"/>
    <col min="1007" max="1007" width="3.88671875" style="31" customWidth="1"/>
    <col min="1008" max="1008" width="3.5546875" style="31" customWidth="1"/>
    <col min="1009" max="1009" width="10.109375" style="31" customWidth="1"/>
    <col min="1010" max="1010" width="13.33203125" style="31" customWidth="1"/>
    <col min="1011" max="1011" width="4.109375" style="31" bestFit="1" customWidth="1"/>
    <col min="1012" max="1012" width="9.109375" style="31" customWidth="1"/>
    <col min="1013" max="1014" width="10.6640625" style="31" customWidth="1"/>
    <col min="1015" max="1015" width="8.5546875" style="31" customWidth="1"/>
    <col min="1016" max="1016" width="9.88671875" style="31" customWidth="1"/>
    <col min="1017" max="1017" width="6.5546875" style="31" customWidth="1"/>
    <col min="1018" max="1021" width="9.109375" style="31"/>
    <col min="1022" max="1022" width="10.109375" style="31" bestFit="1" customWidth="1"/>
    <col min="1023" max="1262" width="9.109375" style="31"/>
    <col min="1263" max="1263" width="3.88671875" style="31" customWidth="1"/>
    <col min="1264" max="1264" width="3.5546875" style="31" customWidth="1"/>
    <col min="1265" max="1265" width="10.109375" style="31" customWidth="1"/>
    <col min="1266" max="1266" width="13.33203125" style="31" customWidth="1"/>
    <col min="1267" max="1267" width="4.109375" style="31" bestFit="1" customWidth="1"/>
    <col min="1268" max="1268" width="9.109375" style="31" customWidth="1"/>
    <col min="1269" max="1270" width="10.6640625" style="31" customWidth="1"/>
    <col min="1271" max="1271" width="8.5546875" style="31" customWidth="1"/>
    <col min="1272" max="1272" width="9.88671875" style="31" customWidth="1"/>
    <col min="1273" max="1273" width="6.5546875" style="31" customWidth="1"/>
    <col min="1274" max="1277" width="9.109375" style="31"/>
    <col min="1278" max="1278" width="10.109375" style="31" bestFit="1" customWidth="1"/>
    <col min="1279" max="1518" width="9.109375" style="31"/>
    <col min="1519" max="1519" width="3.88671875" style="31" customWidth="1"/>
    <col min="1520" max="1520" width="3.5546875" style="31" customWidth="1"/>
    <col min="1521" max="1521" width="10.109375" style="31" customWidth="1"/>
    <col min="1522" max="1522" width="13.33203125" style="31" customWidth="1"/>
    <col min="1523" max="1523" width="4.109375" style="31" bestFit="1" customWidth="1"/>
    <col min="1524" max="1524" width="9.109375" style="31" customWidth="1"/>
    <col min="1525" max="1526" width="10.6640625" style="31" customWidth="1"/>
    <col min="1527" max="1527" width="8.5546875" style="31" customWidth="1"/>
    <col min="1528" max="1528" width="9.88671875" style="31" customWidth="1"/>
    <col min="1529" max="1529" width="6.5546875" style="31" customWidth="1"/>
    <col min="1530" max="1533" width="9.109375" style="31"/>
    <col min="1534" max="1534" width="10.109375" style="31" bestFit="1" customWidth="1"/>
    <col min="1535" max="1774" width="9.109375" style="31"/>
    <col min="1775" max="1775" width="3.88671875" style="31" customWidth="1"/>
    <col min="1776" max="1776" width="3.5546875" style="31" customWidth="1"/>
    <col min="1777" max="1777" width="10.109375" style="31" customWidth="1"/>
    <col min="1778" max="1778" width="13.33203125" style="31" customWidth="1"/>
    <col min="1779" max="1779" width="4.109375" style="31" bestFit="1" customWidth="1"/>
    <col min="1780" max="1780" width="9.109375" style="31" customWidth="1"/>
    <col min="1781" max="1782" width="10.6640625" style="31" customWidth="1"/>
    <col min="1783" max="1783" width="8.5546875" style="31" customWidth="1"/>
    <col min="1784" max="1784" width="9.88671875" style="31" customWidth="1"/>
    <col min="1785" max="1785" width="6.5546875" style="31" customWidth="1"/>
    <col min="1786" max="1789" width="9.109375" style="31"/>
    <col min="1790" max="1790" width="10.109375" style="31" bestFit="1" customWidth="1"/>
    <col min="1791" max="2030" width="9.109375" style="31"/>
    <col min="2031" max="2031" width="3.88671875" style="31" customWidth="1"/>
    <col min="2032" max="2032" width="3.5546875" style="31" customWidth="1"/>
    <col min="2033" max="2033" width="10.109375" style="31" customWidth="1"/>
    <col min="2034" max="2034" width="13.33203125" style="31" customWidth="1"/>
    <col min="2035" max="2035" width="4.109375" style="31" bestFit="1" customWidth="1"/>
    <col min="2036" max="2036" width="9.109375" style="31" customWidth="1"/>
    <col min="2037" max="2038" width="10.6640625" style="31" customWidth="1"/>
    <col min="2039" max="2039" width="8.5546875" style="31" customWidth="1"/>
    <col min="2040" max="2040" width="9.88671875" style="31" customWidth="1"/>
    <col min="2041" max="2041" width="6.5546875" style="31" customWidth="1"/>
    <col min="2042" max="2045" width="9.109375" style="31"/>
    <col min="2046" max="2046" width="10.109375" style="31" bestFit="1" customWidth="1"/>
    <col min="2047" max="2286" width="9.109375" style="31"/>
    <col min="2287" max="2287" width="3.88671875" style="31" customWidth="1"/>
    <col min="2288" max="2288" width="3.5546875" style="31" customWidth="1"/>
    <col min="2289" max="2289" width="10.109375" style="31" customWidth="1"/>
    <col min="2290" max="2290" width="13.33203125" style="31" customWidth="1"/>
    <col min="2291" max="2291" width="4.109375" style="31" bestFit="1" customWidth="1"/>
    <col min="2292" max="2292" width="9.109375" style="31" customWidth="1"/>
    <col min="2293" max="2294" width="10.6640625" style="31" customWidth="1"/>
    <col min="2295" max="2295" width="8.5546875" style="31" customWidth="1"/>
    <col min="2296" max="2296" width="9.88671875" style="31" customWidth="1"/>
    <col min="2297" max="2297" width="6.5546875" style="31" customWidth="1"/>
    <col min="2298" max="2301" width="9.109375" style="31"/>
    <col min="2302" max="2302" width="10.109375" style="31" bestFit="1" customWidth="1"/>
    <col min="2303" max="2542" width="9.109375" style="31"/>
    <col min="2543" max="2543" width="3.88671875" style="31" customWidth="1"/>
    <col min="2544" max="2544" width="3.5546875" style="31" customWidth="1"/>
    <col min="2545" max="2545" width="10.109375" style="31" customWidth="1"/>
    <col min="2546" max="2546" width="13.33203125" style="31" customWidth="1"/>
    <col min="2547" max="2547" width="4.109375" style="31" bestFit="1" customWidth="1"/>
    <col min="2548" max="2548" width="9.109375" style="31" customWidth="1"/>
    <col min="2549" max="2550" width="10.6640625" style="31" customWidth="1"/>
    <col min="2551" max="2551" width="8.5546875" style="31" customWidth="1"/>
    <col min="2552" max="2552" width="9.88671875" style="31" customWidth="1"/>
    <col min="2553" max="2553" width="6.5546875" style="31" customWidth="1"/>
    <col min="2554" max="2557" width="9.109375" style="31"/>
    <col min="2558" max="2558" width="10.109375" style="31" bestFit="1" customWidth="1"/>
    <col min="2559" max="2798" width="9.109375" style="31"/>
    <col min="2799" max="2799" width="3.88671875" style="31" customWidth="1"/>
    <col min="2800" max="2800" width="3.5546875" style="31" customWidth="1"/>
    <col min="2801" max="2801" width="10.109375" style="31" customWidth="1"/>
    <col min="2802" max="2802" width="13.33203125" style="31" customWidth="1"/>
    <col min="2803" max="2803" width="4.109375" style="31" bestFit="1" customWidth="1"/>
    <col min="2804" max="2804" width="9.109375" style="31" customWidth="1"/>
    <col min="2805" max="2806" width="10.6640625" style="31" customWidth="1"/>
    <col min="2807" max="2807" width="8.5546875" style="31" customWidth="1"/>
    <col min="2808" max="2808" width="9.88671875" style="31" customWidth="1"/>
    <col min="2809" max="2809" width="6.5546875" style="31" customWidth="1"/>
    <col min="2810" max="2813" width="9.109375" style="31"/>
    <col min="2814" max="2814" width="10.109375" style="31" bestFit="1" customWidth="1"/>
    <col min="2815" max="3054" width="9.109375" style="31"/>
    <col min="3055" max="3055" width="3.88671875" style="31" customWidth="1"/>
    <col min="3056" max="3056" width="3.5546875" style="31" customWidth="1"/>
    <col min="3057" max="3057" width="10.109375" style="31" customWidth="1"/>
    <col min="3058" max="3058" width="13.33203125" style="31" customWidth="1"/>
    <col min="3059" max="3059" width="4.109375" style="31" bestFit="1" customWidth="1"/>
    <col min="3060" max="3060" width="9.109375" style="31" customWidth="1"/>
    <col min="3061" max="3062" width="10.6640625" style="31" customWidth="1"/>
    <col min="3063" max="3063" width="8.5546875" style="31" customWidth="1"/>
    <col min="3064" max="3064" width="9.88671875" style="31" customWidth="1"/>
    <col min="3065" max="3065" width="6.5546875" style="31" customWidth="1"/>
    <col min="3066" max="3069" width="9.109375" style="31"/>
    <col min="3070" max="3070" width="10.109375" style="31" bestFit="1" customWidth="1"/>
    <col min="3071" max="3310" width="9.109375" style="31"/>
    <col min="3311" max="3311" width="3.88671875" style="31" customWidth="1"/>
    <col min="3312" max="3312" width="3.5546875" style="31" customWidth="1"/>
    <col min="3313" max="3313" width="10.109375" style="31" customWidth="1"/>
    <col min="3314" max="3314" width="13.33203125" style="31" customWidth="1"/>
    <col min="3315" max="3315" width="4.109375" style="31" bestFit="1" customWidth="1"/>
    <col min="3316" max="3316" width="9.109375" style="31" customWidth="1"/>
    <col min="3317" max="3318" width="10.6640625" style="31" customWidth="1"/>
    <col min="3319" max="3319" width="8.5546875" style="31" customWidth="1"/>
    <col min="3320" max="3320" width="9.88671875" style="31" customWidth="1"/>
    <col min="3321" max="3321" width="6.5546875" style="31" customWidth="1"/>
    <col min="3322" max="3325" width="9.109375" style="31"/>
    <col min="3326" max="3326" width="10.109375" style="31" bestFit="1" customWidth="1"/>
    <col min="3327" max="3566" width="9.109375" style="31"/>
    <col min="3567" max="3567" width="3.88671875" style="31" customWidth="1"/>
    <col min="3568" max="3568" width="3.5546875" style="31" customWidth="1"/>
    <col min="3569" max="3569" width="10.109375" style="31" customWidth="1"/>
    <col min="3570" max="3570" width="13.33203125" style="31" customWidth="1"/>
    <col min="3571" max="3571" width="4.109375" style="31" bestFit="1" customWidth="1"/>
    <col min="3572" max="3572" width="9.109375" style="31" customWidth="1"/>
    <col min="3573" max="3574" width="10.6640625" style="31" customWidth="1"/>
    <col min="3575" max="3575" width="8.5546875" style="31" customWidth="1"/>
    <col min="3576" max="3576" width="9.88671875" style="31" customWidth="1"/>
    <col min="3577" max="3577" width="6.5546875" style="31" customWidth="1"/>
    <col min="3578" max="3581" width="9.109375" style="31"/>
    <col min="3582" max="3582" width="10.109375" style="31" bestFit="1" customWidth="1"/>
    <col min="3583" max="3822" width="9.109375" style="31"/>
    <col min="3823" max="3823" width="3.88671875" style="31" customWidth="1"/>
    <col min="3824" max="3824" width="3.5546875" style="31" customWidth="1"/>
    <col min="3825" max="3825" width="10.109375" style="31" customWidth="1"/>
    <col min="3826" max="3826" width="13.33203125" style="31" customWidth="1"/>
    <col min="3827" max="3827" width="4.109375" style="31" bestFit="1" customWidth="1"/>
    <col min="3828" max="3828" width="9.109375" style="31" customWidth="1"/>
    <col min="3829" max="3830" width="10.6640625" style="31" customWidth="1"/>
    <col min="3831" max="3831" width="8.5546875" style="31" customWidth="1"/>
    <col min="3832" max="3832" width="9.88671875" style="31" customWidth="1"/>
    <col min="3833" max="3833" width="6.5546875" style="31" customWidth="1"/>
    <col min="3834" max="3837" width="9.109375" style="31"/>
    <col min="3838" max="3838" width="10.109375" style="31" bestFit="1" customWidth="1"/>
    <col min="3839" max="4078" width="9.109375" style="31"/>
    <col min="4079" max="4079" width="3.88671875" style="31" customWidth="1"/>
    <col min="4080" max="4080" width="3.5546875" style="31" customWidth="1"/>
    <col min="4081" max="4081" width="10.109375" style="31" customWidth="1"/>
    <col min="4082" max="4082" width="13.33203125" style="31" customWidth="1"/>
    <col min="4083" max="4083" width="4.109375" style="31" bestFit="1" customWidth="1"/>
    <col min="4084" max="4084" width="9.109375" style="31" customWidth="1"/>
    <col min="4085" max="4086" width="10.6640625" style="31" customWidth="1"/>
    <col min="4087" max="4087" width="8.5546875" style="31" customWidth="1"/>
    <col min="4088" max="4088" width="9.88671875" style="31" customWidth="1"/>
    <col min="4089" max="4089" width="6.5546875" style="31" customWidth="1"/>
    <col min="4090" max="4093" width="9.109375" style="31"/>
    <col min="4094" max="4094" width="10.109375" style="31" bestFit="1" customWidth="1"/>
    <col min="4095" max="4334" width="9.109375" style="31"/>
    <col min="4335" max="4335" width="3.88671875" style="31" customWidth="1"/>
    <col min="4336" max="4336" width="3.5546875" style="31" customWidth="1"/>
    <col min="4337" max="4337" width="10.109375" style="31" customWidth="1"/>
    <col min="4338" max="4338" width="13.33203125" style="31" customWidth="1"/>
    <col min="4339" max="4339" width="4.109375" style="31" bestFit="1" customWidth="1"/>
    <col min="4340" max="4340" width="9.109375" style="31" customWidth="1"/>
    <col min="4341" max="4342" width="10.6640625" style="31" customWidth="1"/>
    <col min="4343" max="4343" width="8.5546875" style="31" customWidth="1"/>
    <col min="4344" max="4344" width="9.88671875" style="31" customWidth="1"/>
    <col min="4345" max="4345" width="6.5546875" style="31" customWidth="1"/>
    <col min="4346" max="4349" width="9.109375" style="31"/>
    <col min="4350" max="4350" width="10.109375" style="31" bestFit="1" customWidth="1"/>
    <col min="4351" max="4590" width="9.109375" style="31"/>
    <col min="4591" max="4591" width="3.88671875" style="31" customWidth="1"/>
    <col min="4592" max="4592" width="3.5546875" style="31" customWidth="1"/>
    <col min="4593" max="4593" width="10.109375" style="31" customWidth="1"/>
    <col min="4594" max="4594" width="13.33203125" style="31" customWidth="1"/>
    <col min="4595" max="4595" width="4.109375" style="31" bestFit="1" customWidth="1"/>
    <col min="4596" max="4596" width="9.109375" style="31" customWidth="1"/>
    <col min="4597" max="4598" width="10.6640625" style="31" customWidth="1"/>
    <col min="4599" max="4599" width="8.5546875" style="31" customWidth="1"/>
    <col min="4600" max="4600" width="9.88671875" style="31" customWidth="1"/>
    <col min="4601" max="4601" width="6.5546875" style="31" customWidth="1"/>
    <col min="4602" max="4605" width="9.109375" style="31"/>
    <col min="4606" max="4606" width="10.109375" style="31" bestFit="1" customWidth="1"/>
    <col min="4607" max="4846" width="9.109375" style="31"/>
    <col min="4847" max="4847" width="3.88671875" style="31" customWidth="1"/>
    <col min="4848" max="4848" width="3.5546875" style="31" customWidth="1"/>
    <col min="4849" max="4849" width="10.109375" style="31" customWidth="1"/>
    <col min="4850" max="4850" width="13.33203125" style="31" customWidth="1"/>
    <col min="4851" max="4851" width="4.109375" style="31" bestFit="1" customWidth="1"/>
    <col min="4852" max="4852" width="9.109375" style="31" customWidth="1"/>
    <col min="4853" max="4854" width="10.6640625" style="31" customWidth="1"/>
    <col min="4855" max="4855" width="8.5546875" style="31" customWidth="1"/>
    <col min="4856" max="4856" width="9.88671875" style="31" customWidth="1"/>
    <col min="4857" max="4857" width="6.5546875" style="31" customWidth="1"/>
    <col min="4858" max="4861" width="9.109375" style="31"/>
    <col min="4862" max="4862" width="10.109375" style="31" bestFit="1" customWidth="1"/>
    <col min="4863" max="5102" width="9.109375" style="31"/>
    <col min="5103" max="5103" width="3.88671875" style="31" customWidth="1"/>
    <col min="5104" max="5104" width="3.5546875" style="31" customWidth="1"/>
    <col min="5105" max="5105" width="10.109375" style="31" customWidth="1"/>
    <col min="5106" max="5106" width="13.33203125" style="31" customWidth="1"/>
    <col min="5107" max="5107" width="4.109375" style="31" bestFit="1" customWidth="1"/>
    <col min="5108" max="5108" width="9.109375" style="31" customWidth="1"/>
    <col min="5109" max="5110" width="10.6640625" style="31" customWidth="1"/>
    <col min="5111" max="5111" width="8.5546875" style="31" customWidth="1"/>
    <col min="5112" max="5112" width="9.88671875" style="31" customWidth="1"/>
    <col min="5113" max="5113" width="6.5546875" style="31" customWidth="1"/>
    <col min="5114" max="5117" width="9.109375" style="31"/>
    <col min="5118" max="5118" width="10.109375" style="31" bestFit="1" customWidth="1"/>
    <col min="5119" max="5358" width="9.109375" style="31"/>
    <col min="5359" max="5359" width="3.88671875" style="31" customWidth="1"/>
    <col min="5360" max="5360" width="3.5546875" style="31" customWidth="1"/>
    <col min="5361" max="5361" width="10.109375" style="31" customWidth="1"/>
    <col min="5362" max="5362" width="13.33203125" style="31" customWidth="1"/>
    <col min="5363" max="5363" width="4.109375" style="31" bestFit="1" customWidth="1"/>
    <col min="5364" max="5364" width="9.109375" style="31" customWidth="1"/>
    <col min="5365" max="5366" width="10.6640625" style="31" customWidth="1"/>
    <col min="5367" max="5367" width="8.5546875" style="31" customWidth="1"/>
    <col min="5368" max="5368" width="9.88671875" style="31" customWidth="1"/>
    <col min="5369" max="5369" width="6.5546875" style="31" customWidth="1"/>
    <col min="5370" max="5373" width="9.109375" style="31"/>
    <col min="5374" max="5374" width="10.109375" style="31" bestFit="1" customWidth="1"/>
    <col min="5375" max="5614" width="9.109375" style="31"/>
    <col min="5615" max="5615" width="3.88671875" style="31" customWidth="1"/>
    <col min="5616" max="5616" width="3.5546875" style="31" customWidth="1"/>
    <col min="5617" max="5617" width="10.109375" style="31" customWidth="1"/>
    <col min="5618" max="5618" width="13.33203125" style="31" customWidth="1"/>
    <col min="5619" max="5619" width="4.109375" style="31" bestFit="1" customWidth="1"/>
    <col min="5620" max="5620" width="9.109375" style="31" customWidth="1"/>
    <col min="5621" max="5622" width="10.6640625" style="31" customWidth="1"/>
    <col min="5623" max="5623" width="8.5546875" style="31" customWidth="1"/>
    <col min="5624" max="5624" width="9.88671875" style="31" customWidth="1"/>
    <col min="5625" max="5625" width="6.5546875" style="31" customWidth="1"/>
    <col min="5626" max="5629" width="9.109375" style="31"/>
    <col min="5630" max="5630" width="10.109375" style="31" bestFit="1" customWidth="1"/>
    <col min="5631" max="5870" width="9.109375" style="31"/>
    <col min="5871" max="5871" width="3.88671875" style="31" customWidth="1"/>
    <col min="5872" max="5872" width="3.5546875" style="31" customWidth="1"/>
    <col min="5873" max="5873" width="10.109375" style="31" customWidth="1"/>
    <col min="5874" max="5874" width="13.33203125" style="31" customWidth="1"/>
    <col min="5875" max="5875" width="4.109375" style="31" bestFit="1" customWidth="1"/>
    <col min="5876" max="5876" width="9.109375" style="31" customWidth="1"/>
    <col min="5877" max="5878" width="10.6640625" style="31" customWidth="1"/>
    <col min="5879" max="5879" width="8.5546875" style="31" customWidth="1"/>
    <col min="5880" max="5880" width="9.88671875" style="31" customWidth="1"/>
    <col min="5881" max="5881" width="6.5546875" style="31" customWidth="1"/>
    <col min="5882" max="5885" width="9.109375" style="31"/>
    <col min="5886" max="5886" width="10.109375" style="31" bestFit="1" customWidth="1"/>
    <col min="5887" max="6126" width="9.109375" style="31"/>
    <col min="6127" max="6127" width="3.88671875" style="31" customWidth="1"/>
    <col min="6128" max="6128" width="3.5546875" style="31" customWidth="1"/>
    <col min="6129" max="6129" width="10.109375" style="31" customWidth="1"/>
    <col min="6130" max="6130" width="13.33203125" style="31" customWidth="1"/>
    <col min="6131" max="6131" width="4.109375" style="31" bestFit="1" customWidth="1"/>
    <col min="6132" max="6132" width="9.109375" style="31" customWidth="1"/>
    <col min="6133" max="6134" width="10.6640625" style="31" customWidth="1"/>
    <col min="6135" max="6135" width="8.5546875" style="31" customWidth="1"/>
    <col min="6136" max="6136" width="9.88671875" style="31" customWidth="1"/>
    <col min="6137" max="6137" width="6.5546875" style="31" customWidth="1"/>
    <col min="6138" max="6141" width="9.109375" style="31"/>
    <col min="6142" max="6142" width="10.109375" style="31" bestFit="1" customWidth="1"/>
    <col min="6143" max="6382" width="9.109375" style="31"/>
    <col min="6383" max="6383" width="3.88671875" style="31" customWidth="1"/>
    <col min="6384" max="6384" width="3.5546875" style="31" customWidth="1"/>
    <col min="6385" max="6385" width="10.109375" style="31" customWidth="1"/>
    <col min="6386" max="6386" width="13.33203125" style="31" customWidth="1"/>
    <col min="6387" max="6387" width="4.109375" style="31" bestFit="1" customWidth="1"/>
    <col min="6388" max="6388" width="9.109375" style="31" customWidth="1"/>
    <col min="6389" max="6390" width="10.6640625" style="31" customWidth="1"/>
    <col min="6391" max="6391" width="8.5546875" style="31" customWidth="1"/>
    <col min="6392" max="6392" width="9.88671875" style="31" customWidth="1"/>
    <col min="6393" max="6393" width="6.5546875" style="31" customWidth="1"/>
    <col min="6394" max="6397" width="9.109375" style="31"/>
    <col min="6398" max="6398" width="10.109375" style="31" bestFit="1" customWidth="1"/>
    <col min="6399" max="6638" width="9.109375" style="31"/>
    <col min="6639" max="6639" width="3.88671875" style="31" customWidth="1"/>
    <col min="6640" max="6640" width="3.5546875" style="31" customWidth="1"/>
    <col min="6641" max="6641" width="10.109375" style="31" customWidth="1"/>
    <col min="6642" max="6642" width="13.33203125" style="31" customWidth="1"/>
    <col min="6643" max="6643" width="4.109375" style="31" bestFit="1" customWidth="1"/>
    <col min="6644" max="6644" width="9.109375" style="31" customWidth="1"/>
    <col min="6645" max="6646" width="10.6640625" style="31" customWidth="1"/>
    <col min="6647" max="6647" width="8.5546875" style="31" customWidth="1"/>
    <col min="6648" max="6648" width="9.88671875" style="31" customWidth="1"/>
    <col min="6649" max="6649" width="6.5546875" style="31" customWidth="1"/>
    <col min="6650" max="6653" width="9.109375" style="31"/>
    <col min="6654" max="6654" width="10.109375" style="31" bestFit="1" customWidth="1"/>
    <col min="6655" max="6894" width="9.109375" style="31"/>
    <col min="6895" max="6895" width="3.88671875" style="31" customWidth="1"/>
    <col min="6896" max="6896" width="3.5546875" style="31" customWidth="1"/>
    <col min="6897" max="6897" width="10.109375" style="31" customWidth="1"/>
    <col min="6898" max="6898" width="13.33203125" style="31" customWidth="1"/>
    <col min="6899" max="6899" width="4.109375" style="31" bestFit="1" customWidth="1"/>
    <col min="6900" max="6900" width="9.109375" style="31" customWidth="1"/>
    <col min="6901" max="6902" width="10.6640625" style="31" customWidth="1"/>
    <col min="6903" max="6903" width="8.5546875" style="31" customWidth="1"/>
    <col min="6904" max="6904" width="9.88671875" style="31" customWidth="1"/>
    <col min="6905" max="6905" width="6.5546875" style="31" customWidth="1"/>
    <col min="6906" max="6909" width="9.109375" style="31"/>
    <col min="6910" max="6910" width="10.109375" style="31" bestFit="1" customWidth="1"/>
    <col min="6911" max="7150" width="9.109375" style="31"/>
    <col min="7151" max="7151" width="3.88671875" style="31" customWidth="1"/>
    <col min="7152" max="7152" width="3.5546875" style="31" customWidth="1"/>
    <col min="7153" max="7153" width="10.109375" style="31" customWidth="1"/>
    <col min="7154" max="7154" width="13.33203125" style="31" customWidth="1"/>
    <col min="7155" max="7155" width="4.109375" style="31" bestFit="1" customWidth="1"/>
    <col min="7156" max="7156" width="9.109375" style="31" customWidth="1"/>
    <col min="7157" max="7158" width="10.6640625" style="31" customWidth="1"/>
    <col min="7159" max="7159" width="8.5546875" style="31" customWidth="1"/>
    <col min="7160" max="7160" width="9.88671875" style="31" customWidth="1"/>
    <col min="7161" max="7161" width="6.5546875" style="31" customWidth="1"/>
    <col min="7162" max="7165" width="9.109375" style="31"/>
    <col min="7166" max="7166" width="10.109375" style="31" bestFit="1" customWidth="1"/>
    <col min="7167" max="7406" width="9.109375" style="31"/>
    <col min="7407" max="7407" width="3.88671875" style="31" customWidth="1"/>
    <col min="7408" max="7408" width="3.5546875" style="31" customWidth="1"/>
    <col min="7409" max="7409" width="10.109375" style="31" customWidth="1"/>
    <col min="7410" max="7410" width="13.33203125" style="31" customWidth="1"/>
    <col min="7411" max="7411" width="4.109375" style="31" bestFit="1" customWidth="1"/>
    <col min="7412" max="7412" width="9.109375" style="31" customWidth="1"/>
    <col min="7413" max="7414" width="10.6640625" style="31" customWidth="1"/>
    <col min="7415" max="7415" width="8.5546875" style="31" customWidth="1"/>
    <col min="7416" max="7416" width="9.88671875" style="31" customWidth="1"/>
    <col min="7417" max="7417" width="6.5546875" style="31" customWidth="1"/>
    <col min="7418" max="7421" width="9.109375" style="31"/>
    <col min="7422" max="7422" width="10.109375" style="31" bestFit="1" customWidth="1"/>
    <col min="7423" max="7662" width="9.109375" style="31"/>
    <col min="7663" max="7663" width="3.88671875" style="31" customWidth="1"/>
    <col min="7664" max="7664" width="3.5546875" style="31" customWidth="1"/>
    <col min="7665" max="7665" width="10.109375" style="31" customWidth="1"/>
    <col min="7666" max="7666" width="13.33203125" style="31" customWidth="1"/>
    <col min="7667" max="7667" width="4.109375" style="31" bestFit="1" customWidth="1"/>
    <col min="7668" max="7668" width="9.109375" style="31" customWidth="1"/>
    <col min="7669" max="7670" width="10.6640625" style="31" customWidth="1"/>
    <col min="7671" max="7671" width="8.5546875" style="31" customWidth="1"/>
    <col min="7672" max="7672" width="9.88671875" style="31" customWidth="1"/>
    <col min="7673" max="7673" width="6.5546875" style="31" customWidth="1"/>
    <col min="7674" max="7677" width="9.109375" style="31"/>
    <col min="7678" max="7678" width="10.109375" style="31" bestFit="1" customWidth="1"/>
    <col min="7679" max="7918" width="9.109375" style="31"/>
    <col min="7919" max="7919" width="3.88671875" style="31" customWidth="1"/>
    <col min="7920" max="7920" width="3.5546875" style="31" customWidth="1"/>
    <col min="7921" max="7921" width="10.109375" style="31" customWidth="1"/>
    <col min="7922" max="7922" width="13.33203125" style="31" customWidth="1"/>
    <col min="7923" max="7923" width="4.109375" style="31" bestFit="1" customWidth="1"/>
    <col min="7924" max="7924" width="9.109375" style="31" customWidth="1"/>
    <col min="7925" max="7926" width="10.6640625" style="31" customWidth="1"/>
    <col min="7927" max="7927" width="8.5546875" style="31" customWidth="1"/>
    <col min="7928" max="7928" width="9.88671875" style="31" customWidth="1"/>
    <col min="7929" max="7929" width="6.5546875" style="31" customWidth="1"/>
    <col min="7930" max="7933" width="9.109375" style="31"/>
    <col min="7934" max="7934" width="10.109375" style="31" bestFit="1" customWidth="1"/>
    <col min="7935" max="8174" width="9.109375" style="31"/>
    <col min="8175" max="8175" width="3.88671875" style="31" customWidth="1"/>
    <col min="8176" max="8176" width="3.5546875" style="31" customWidth="1"/>
    <col min="8177" max="8177" width="10.109375" style="31" customWidth="1"/>
    <col min="8178" max="8178" width="13.33203125" style="31" customWidth="1"/>
    <col min="8179" max="8179" width="4.109375" style="31" bestFit="1" customWidth="1"/>
    <col min="8180" max="8180" width="9.109375" style="31" customWidth="1"/>
    <col min="8181" max="8182" width="10.6640625" style="31" customWidth="1"/>
    <col min="8183" max="8183" width="8.5546875" style="31" customWidth="1"/>
    <col min="8184" max="8184" width="9.88671875" style="31" customWidth="1"/>
    <col min="8185" max="8185" width="6.5546875" style="31" customWidth="1"/>
    <col min="8186" max="8189" width="9.109375" style="31"/>
    <col min="8190" max="8190" width="10.109375" style="31" bestFit="1" customWidth="1"/>
    <col min="8191" max="8430" width="9.109375" style="31"/>
    <col min="8431" max="8431" width="3.88671875" style="31" customWidth="1"/>
    <col min="8432" max="8432" width="3.5546875" style="31" customWidth="1"/>
    <col min="8433" max="8433" width="10.109375" style="31" customWidth="1"/>
    <col min="8434" max="8434" width="13.33203125" style="31" customWidth="1"/>
    <col min="8435" max="8435" width="4.109375" style="31" bestFit="1" customWidth="1"/>
    <col min="8436" max="8436" width="9.109375" style="31" customWidth="1"/>
    <col min="8437" max="8438" width="10.6640625" style="31" customWidth="1"/>
    <col min="8439" max="8439" width="8.5546875" style="31" customWidth="1"/>
    <col min="8440" max="8440" width="9.88671875" style="31" customWidth="1"/>
    <col min="8441" max="8441" width="6.5546875" style="31" customWidth="1"/>
    <col min="8442" max="8445" width="9.109375" style="31"/>
    <col min="8446" max="8446" width="10.109375" style="31" bestFit="1" customWidth="1"/>
    <col min="8447" max="8686" width="9.109375" style="31"/>
    <col min="8687" max="8687" width="3.88671875" style="31" customWidth="1"/>
    <col min="8688" max="8688" width="3.5546875" style="31" customWidth="1"/>
    <col min="8689" max="8689" width="10.109375" style="31" customWidth="1"/>
    <col min="8690" max="8690" width="13.33203125" style="31" customWidth="1"/>
    <col min="8691" max="8691" width="4.109375" style="31" bestFit="1" customWidth="1"/>
    <col min="8692" max="8692" width="9.109375" style="31" customWidth="1"/>
    <col min="8693" max="8694" width="10.6640625" style="31" customWidth="1"/>
    <col min="8695" max="8695" width="8.5546875" style="31" customWidth="1"/>
    <col min="8696" max="8696" width="9.88671875" style="31" customWidth="1"/>
    <col min="8697" max="8697" width="6.5546875" style="31" customWidth="1"/>
    <col min="8698" max="8701" width="9.109375" style="31"/>
    <col min="8702" max="8702" width="10.109375" style="31" bestFit="1" customWidth="1"/>
    <col min="8703" max="8942" width="9.109375" style="31"/>
    <col min="8943" max="8943" width="3.88671875" style="31" customWidth="1"/>
    <col min="8944" max="8944" width="3.5546875" style="31" customWidth="1"/>
    <col min="8945" max="8945" width="10.109375" style="31" customWidth="1"/>
    <col min="8946" max="8946" width="13.33203125" style="31" customWidth="1"/>
    <col min="8947" max="8947" width="4.109375" style="31" bestFit="1" customWidth="1"/>
    <col min="8948" max="8948" width="9.109375" style="31" customWidth="1"/>
    <col min="8949" max="8950" width="10.6640625" style="31" customWidth="1"/>
    <col min="8951" max="8951" width="8.5546875" style="31" customWidth="1"/>
    <col min="8952" max="8952" width="9.88671875" style="31" customWidth="1"/>
    <col min="8953" max="8953" width="6.5546875" style="31" customWidth="1"/>
    <col min="8954" max="8957" width="9.109375" style="31"/>
    <col min="8958" max="8958" width="10.109375" style="31" bestFit="1" customWidth="1"/>
    <col min="8959" max="9198" width="9.109375" style="31"/>
    <col min="9199" max="9199" width="3.88671875" style="31" customWidth="1"/>
    <col min="9200" max="9200" width="3.5546875" style="31" customWidth="1"/>
    <col min="9201" max="9201" width="10.109375" style="31" customWidth="1"/>
    <col min="9202" max="9202" width="13.33203125" style="31" customWidth="1"/>
    <col min="9203" max="9203" width="4.109375" style="31" bestFit="1" customWidth="1"/>
    <col min="9204" max="9204" width="9.109375" style="31" customWidth="1"/>
    <col min="9205" max="9206" width="10.6640625" style="31" customWidth="1"/>
    <col min="9207" max="9207" width="8.5546875" style="31" customWidth="1"/>
    <col min="9208" max="9208" width="9.88671875" style="31" customWidth="1"/>
    <col min="9209" max="9209" width="6.5546875" style="31" customWidth="1"/>
    <col min="9210" max="9213" width="9.109375" style="31"/>
    <col min="9214" max="9214" width="10.109375" style="31" bestFit="1" customWidth="1"/>
    <col min="9215" max="9454" width="9.109375" style="31"/>
    <col min="9455" max="9455" width="3.88671875" style="31" customWidth="1"/>
    <col min="9456" max="9456" width="3.5546875" style="31" customWidth="1"/>
    <col min="9457" max="9457" width="10.109375" style="31" customWidth="1"/>
    <col min="9458" max="9458" width="13.33203125" style="31" customWidth="1"/>
    <col min="9459" max="9459" width="4.109375" style="31" bestFit="1" customWidth="1"/>
    <col min="9460" max="9460" width="9.109375" style="31" customWidth="1"/>
    <col min="9461" max="9462" width="10.6640625" style="31" customWidth="1"/>
    <col min="9463" max="9463" width="8.5546875" style="31" customWidth="1"/>
    <col min="9464" max="9464" width="9.88671875" style="31" customWidth="1"/>
    <col min="9465" max="9465" width="6.5546875" style="31" customWidth="1"/>
    <col min="9466" max="9469" width="9.109375" style="31"/>
    <col min="9470" max="9470" width="10.109375" style="31" bestFit="1" customWidth="1"/>
    <col min="9471" max="9710" width="9.109375" style="31"/>
    <col min="9711" max="9711" width="3.88671875" style="31" customWidth="1"/>
    <col min="9712" max="9712" width="3.5546875" style="31" customWidth="1"/>
    <col min="9713" max="9713" width="10.109375" style="31" customWidth="1"/>
    <col min="9714" max="9714" width="13.33203125" style="31" customWidth="1"/>
    <col min="9715" max="9715" width="4.109375" style="31" bestFit="1" customWidth="1"/>
    <col min="9716" max="9716" width="9.109375" style="31" customWidth="1"/>
    <col min="9717" max="9718" width="10.6640625" style="31" customWidth="1"/>
    <col min="9719" max="9719" width="8.5546875" style="31" customWidth="1"/>
    <col min="9720" max="9720" width="9.88671875" style="31" customWidth="1"/>
    <col min="9721" max="9721" width="6.5546875" style="31" customWidth="1"/>
    <col min="9722" max="9725" width="9.109375" style="31"/>
    <col min="9726" max="9726" width="10.109375" style="31" bestFit="1" customWidth="1"/>
    <col min="9727" max="9966" width="9.109375" style="31"/>
    <col min="9967" max="9967" width="3.88671875" style="31" customWidth="1"/>
    <col min="9968" max="9968" width="3.5546875" style="31" customWidth="1"/>
    <col min="9969" max="9969" width="10.109375" style="31" customWidth="1"/>
    <col min="9970" max="9970" width="13.33203125" style="31" customWidth="1"/>
    <col min="9971" max="9971" width="4.109375" style="31" bestFit="1" customWidth="1"/>
    <col min="9972" max="9972" width="9.109375" style="31" customWidth="1"/>
    <col min="9973" max="9974" width="10.6640625" style="31" customWidth="1"/>
    <col min="9975" max="9975" width="8.5546875" style="31" customWidth="1"/>
    <col min="9976" max="9976" width="9.88671875" style="31" customWidth="1"/>
    <col min="9977" max="9977" width="6.5546875" style="31" customWidth="1"/>
    <col min="9978" max="9981" width="9.109375" style="31"/>
    <col min="9982" max="9982" width="10.109375" style="31" bestFit="1" customWidth="1"/>
    <col min="9983" max="10222" width="9.109375" style="31"/>
    <col min="10223" max="10223" width="3.88671875" style="31" customWidth="1"/>
    <col min="10224" max="10224" width="3.5546875" style="31" customWidth="1"/>
    <col min="10225" max="10225" width="10.109375" style="31" customWidth="1"/>
    <col min="10226" max="10226" width="13.33203125" style="31" customWidth="1"/>
    <col min="10227" max="10227" width="4.109375" style="31" bestFit="1" customWidth="1"/>
    <col min="10228" max="10228" width="9.109375" style="31" customWidth="1"/>
    <col min="10229" max="10230" width="10.6640625" style="31" customWidth="1"/>
    <col min="10231" max="10231" width="8.5546875" style="31" customWidth="1"/>
    <col min="10232" max="10232" width="9.88671875" style="31" customWidth="1"/>
    <col min="10233" max="10233" width="6.5546875" style="31" customWidth="1"/>
    <col min="10234" max="10237" width="9.109375" style="31"/>
    <col min="10238" max="10238" width="10.109375" style="31" bestFit="1" customWidth="1"/>
    <col min="10239" max="10478" width="9.109375" style="31"/>
    <col min="10479" max="10479" width="3.88671875" style="31" customWidth="1"/>
    <col min="10480" max="10480" width="3.5546875" style="31" customWidth="1"/>
    <col min="10481" max="10481" width="10.109375" style="31" customWidth="1"/>
    <col min="10482" max="10482" width="13.33203125" style="31" customWidth="1"/>
    <col min="10483" max="10483" width="4.109375" style="31" bestFit="1" customWidth="1"/>
    <col min="10484" max="10484" width="9.109375" style="31" customWidth="1"/>
    <col min="10485" max="10486" width="10.6640625" style="31" customWidth="1"/>
    <col min="10487" max="10487" width="8.5546875" style="31" customWidth="1"/>
    <col min="10488" max="10488" width="9.88671875" style="31" customWidth="1"/>
    <col min="10489" max="10489" width="6.5546875" style="31" customWidth="1"/>
    <col min="10490" max="10493" width="9.109375" style="31"/>
    <col min="10494" max="10494" width="10.109375" style="31" bestFit="1" customWidth="1"/>
    <col min="10495" max="10734" width="9.109375" style="31"/>
    <col min="10735" max="10735" width="3.88671875" style="31" customWidth="1"/>
    <col min="10736" max="10736" width="3.5546875" style="31" customWidth="1"/>
    <col min="10737" max="10737" width="10.109375" style="31" customWidth="1"/>
    <col min="10738" max="10738" width="13.33203125" style="31" customWidth="1"/>
    <col min="10739" max="10739" width="4.109375" style="31" bestFit="1" customWidth="1"/>
    <col min="10740" max="10740" width="9.109375" style="31" customWidth="1"/>
    <col min="10741" max="10742" width="10.6640625" style="31" customWidth="1"/>
    <col min="10743" max="10743" width="8.5546875" style="31" customWidth="1"/>
    <col min="10744" max="10744" width="9.88671875" style="31" customWidth="1"/>
    <col min="10745" max="10745" width="6.5546875" style="31" customWidth="1"/>
    <col min="10746" max="10749" width="9.109375" style="31"/>
    <col min="10750" max="10750" width="10.109375" style="31" bestFit="1" customWidth="1"/>
    <col min="10751" max="10990" width="9.109375" style="31"/>
    <col min="10991" max="10991" width="3.88671875" style="31" customWidth="1"/>
    <col min="10992" max="10992" width="3.5546875" style="31" customWidth="1"/>
    <col min="10993" max="10993" width="10.109375" style="31" customWidth="1"/>
    <col min="10994" max="10994" width="13.33203125" style="31" customWidth="1"/>
    <col min="10995" max="10995" width="4.109375" style="31" bestFit="1" customWidth="1"/>
    <col min="10996" max="10996" width="9.109375" style="31" customWidth="1"/>
    <col min="10997" max="10998" width="10.6640625" style="31" customWidth="1"/>
    <col min="10999" max="10999" width="8.5546875" style="31" customWidth="1"/>
    <col min="11000" max="11000" width="9.88671875" style="31" customWidth="1"/>
    <col min="11001" max="11001" width="6.5546875" style="31" customWidth="1"/>
    <col min="11002" max="11005" width="9.109375" style="31"/>
    <col min="11006" max="11006" width="10.109375" style="31" bestFit="1" customWidth="1"/>
    <col min="11007" max="11246" width="9.109375" style="31"/>
    <col min="11247" max="11247" width="3.88671875" style="31" customWidth="1"/>
    <col min="11248" max="11248" width="3.5546875" style="31" customWidth="1"/>
    <col min="11249" max="11249" width="10.109375" style="31" customWidth="1"/>
    <col min="11250" max="11250" width="13.33203125" style="31" customWidth="1"/>
    <col min="11251" max="11251" width="4.109375" style="31" bestFit="1" customWidth="1"/>
    <col min="11252" max="11252" width="9.109375" style="31" customWidth="1"/>
    <col min="11253" max="11254" width="10.6640625" style="31" customWidth="1"/>
    <col min="11255" max="11255" width="8.5546875" style="31" customWidth="1"/>
    <col min="11256" max="11256" width="9.88671875" style="31" customWidth="1"/>
    <col min="11257" max="11257" width="6.5546875" style="31" customWidth="1"/>
    <col min="11258" max="11261" width="9.109375" style="31"/>
    <col min="11262" max="11262" width="10.109375" style="31" bestFit="1" customWidth="1"/>
    <col min="11263" max="11502" width="9.109375" style="31"/>
    <col min="11503" max="11503" width="3.88671875" style="31" customWidth="1"/>
    <col min="11504" max="11504" width="3.5546875" style="31" customWidth="1"/>
    <col min="11505" max="11505" width="10.109375" style="31" customWidth="1"/>
    <col min="11506" max="11506" width="13.33203125" style="31" customWidth="1"/>
    <col min="11507" max="11507" width="4.109375" style="31" bestFit="1" customWidth="1"/>
    <col min="11508" max="11508" width="9.109375" style="31" customWidth="1"/>
    <col min="11509" max="11510" width="10.6640625" style="31" customWidth="1"/>
    <col min="11511" max="11511" width="8.5546875" style="31" customWidth="1"/>
    <col min="11512" max="11512" width="9.88671875" style="31" customWidth="1"/>
    <col min="11513" max="11513" width="6.5546875" style="31" customWidth="1"/>
    <col min="11514" max="11517" width="9.109375" style="31"/>
    <col min="11518" max="11518" width="10.109375" style="31" bestFit="1" customWidth="1"/>
    <col min="11519" max="11758" width="9.109375" style="31"/>
    <col min="11759" max="11759" width="3.88671875" style="31" customWidth="1"/>
    <col min="11760" max="11760" width="3.5546875" style="31" customWidth="1"/>
    <col min="11761" max="11761" width="10.109375" style="31" customWidth="1"/>
    <col min="11762" max="11762" width="13.33203125" style="31" customWidth="1"/>
    <col min="11763" max="11763" width="4.109375" style="31" bestFit="1" customWidth="1"/>
    <col min="11764" max="11764" width="9.109375" style="31" customWidth="1"/>
    <col min="11765" max="11766" width="10.6640625" style="31" customWidth="1"/>
    <col min="11767" max="11767" width="8.5546875" style="31" customWidth="1"/>
    <col min="11768" max="11768" width="9.88671875" style="31" customWidth="1"/>
    <col min="11769" max="11769" width="6.5546875" style="31" customWidth="1"/>
    <col min="11770" max="11773" width="9.109375" style="31"/>
    <col min="11774" max="11774" width="10.109375" style="31" bestFit="1" customWidth="1"/>
    <col min="11775" max="12014" width="9.109375" style="31"/>
    <col min="12015" max="12015" width="3.88671875" style="31" customWidth="1"/>
    <col min="12016" max="12016" width="3.5546875" style="31" customWidth="1"/>
    <col min="12017" max="12017" width="10.109375" style="31" customWidth="1"/>
    <col min="12018" max="12018" width="13.33203125" style="31" customWidth="1"/>
    <col min="12019" max="12019" width="4.109375" style="31" bestFit="1" customWidth="1"/>
    <col min="12020" max="12020" width="9.109375" style="31" customWidth="1"/>
    <col min="12021" max="12022" width="10.6640625" style="31" customWidth="1"/>
    <col min="12023" max="12023" width="8.5546875" style="31" customWidth="1"/>
    <col min="12024" max="12024" width="9.88671875" style="31" customWidth="1"/>
    <col min="12025" max="12025" width="6.5546875" style="31" customWidth="1"/>
    <col min="12026" max="12029" width="9.109375" style="31"/>
    <col min="12030" max="12030" width="10.109375" style="31" bestFit="1" customWidth="1"/>
    <col min="12031" max="12270" width="9.109375" style="31"/>
    <col min="12271" max="12271" width="3.88671875" style="31" customWidth="1"/>
    <col min="12272" max="12272" width="3.5546875" style="31" customWidth="1"/>
    <col min="12273" max="12273" width="10.109375" style="31" customWidth="1"/>
    <col min="12274" max="12274" width="13.33203125" style="31" customWidth="1"/>
    <col min="12275" max="12275" width="4.109375" style="31" bestFit="1" customWidth="1"/>
    <col min="12276" max="12276" width="9.109375" style="31" customWidth="1"/>
    <col min="12277" max="12278" width="10.6640625" style="31" customWidth="1"/>
    <col min="12279" max="12279" width="8.5546875" style="31" customWidth="1"/>
    <col min="12280" max="12280" width="9.88671875" style="31" customWidth="1"/>
    <col min="12281" max="12281" width="6.5546875" style="31" customWidth="1"/>
    <col min="12282" max="12285" width="9.109375" style="31"/>
    <col min="12286" max="12286" width="10.109375" style="31" bestFit="1" customWidth="1"/>
    <col min="12287" max="12526" width="9.109375" style="31"/>
    <col min="12527" max="12527" width="3.88671875" style="31" customWidth="1"/>
    <col min="12528" max="12528" width="3.5546875" style="31" customWidth="1"/>
    <col min="12529" max="12529" width="10.109375" style="31" customWidth="1"/>
    <col min="12530" max="12530" width="13.33203125" style="31" customWidth="1"/>
    <col min="12531" max="12531" width="4.109375" style="31" bestFit="1" customWidth="1"/>
    <col min="12532" max="12532" width="9.109375" style="31" customWidth="1"/>
    <col min="12533" max="12534" width="10.6640625" style="31" customWidth="1"/>
    <col min="12535" max="12535" width="8.5546875" style="31" customWidth="1"/>
    <col min="12536" max="12536" width="9.88671875" style="31" customWidth="1"/>
    <col min="12537" max="12537" width="6.5546875" style="31" customWidth="1"/>
    <col min="12538" max="12541" width="9.109375" style="31"/>
    <col min="12542" max="12542" width="10.109375" style="31" bestFit="1" customWidth="1"/>
    <col min="12543" max="12782" width="9.109375" style="31"/>
    <col min="12783" max="12783" width="3.88671875" style="31" customWidth="1"/>
    <col min="12784" max="12784" width="3.5546875" style="31" customWidth="1"/>
    <col min="12785" max="12785" width="10.109375" style="31" customWidth="1"/>
    <col min="12786" max="12786" width="13.33203125" style="31" customWidth="1"/>
    <col min="12787" max="12787" width="4.109375" style="31" bestFit="1" customWidth="1"/>
    <col min="12788" max="12788" width="9.109375" style="31" customWidth="1"/>
    <col min="12789" max="12790" width="10.6640625" style="31" customWidth="1"/>
    <col min="12791" max="12791" width="8.5546875" style="31" customWidth="1"/>
    <col min="12792" max="12792" width="9.88671875" style="31" customWidth="1"/>
    <col min="12793" max="12793" width="6.5546875" style="31" customWidth="1"/>
    <col min="12794" max="12797" width="9.109375" style="31"/>
    <col min="12798" max="12798" width="10.109375" style="31" bestFit="1" customWidth="1"/>
    <col min="12799" max="13038" width="9.109375" style="31"/>
    <col min="13039" max="13039" width="3.88671875" style="31" customWidth="1"/>
    <col min="13040" max="13040" width="3.5546875" style="31" customWidth="1"/>
    <col min="13041" max="13041" width="10.109375" style="31" customWidth="1"/>
    <col min="13042" max="13042" width="13.33203125" style="31" customWidth="1"/>
    <col min="13043" max="13043" width="4.109375" style="31" bestFit="1" customWidth="1"/>
    <col min="13044" max="13044" width="9.109375" style="31" customWidth="1"/>
    <col min="13045" max="13046" width="10.6640625" style="31" customWidth="1"/>
    <col min="13047" max="13047" width="8.5546875" style="31" customWidth="1"/>
    <col min="13048" max="13048" width="9.88671875" style="31" customWidth="1"/>
    <col min="13049" max="13049" width="6.5546875" style="31" customWidth="1"/>
    <col min="13050" max="13053" width="9.109375" style="31"/>
    <col min="13054" max="13054" width="10.109375" style="31" bestFit="1" customWidth="1"/>
    <col min="13055" max="13294" width="9.109375" style="31"/>
    <col min="13295" max="13295" width="3.88671875" style="31" customWidth="1"/>
    <col min="13296" max="13296" width="3.5546875" style="31" customWidth="1"/>
    <col min="13297" max="13297" width="10.109375" style="31" customWidth="1"/>
    <col min="13298" max="13298" width="13.33203125" style="31" customWidth="1"/>
    <col min="13299" max="13299" width="4.109375" style="31" bestFit="1" customWidth="1"/>
    <col min="13300" max="13300" width="9.109375" style="31" customWidth="1"/>
    <col min="13301" max="13302" width="10.6640625" style="31" customWidth="1"/>
    <col min="13303" max="13303" width="8.5546875" style="31" customWidth="1"/>
    <col min="13304" max="13304" width="9.88671875" style="31" customWidth="1"/>
    <col min="13305" max="13305" width="6.5546875" style="31" customWidth="1"/>
    <col min="13306" max="13309" width="9.109375" style="31"/>
    <col min="13310" max="13310" width="10.109375" style="31" bestFit="1" customWidth="1"/>
    <col min="13311" max="13550" width="9.109375" style="31"/>
    <col min="13551" max="13551" width="3.88671875" style="31" customWidth="1"/>
    <col min="13552" max="13552" width="3.5546875" style="31" customWidth="1"/>
    <col min="13553" max="13553" width="10.109375" style="31" customWidth="1"/>
    <col min="13554" max="13554" width="13.33203125" style="31" customWidth="1"/>
    <col min="13555" max="13555" width="4.109375" style="31" bestFit="1" customWidth="1"/>
    <col min="13556" max="13556" width="9.109375" style="31" customWidth="1"/>
    <col min="13557" max="13558" width="10.6640625" style="31" customWidth="1"/>
    <col min="13559" max="13559" width="8.5546875" style="31" customWidth="1"/>
    <col min="13560" max="13560" width="9.88671875" style="31" customWidth="1"/>
    <col min="13561" max="13561" width="6.5546875" style="31" customWidth="1"/>
    <col min="13562" max="13565" width="9.109375" style="31"/>
    <col min="13566" max="13566" width="10.109375" style="31" bestFit="1" customWidth="1"/>
    <col min="13567" max="13806" width="9.109375" style="31"/>
    <col min="13807" max="13807" width="3.88671875" style="31" customWidth="1"/>
    <col min="13808" max="13808" width="3.5546875" style="31" customWidth="1"/>
    <col min="13809" max="13809" width="10.109375" style="31" customWidth="1"/>
    <col min="13810" max="13810" width="13.33203125" style="31" customWidth="1"/>
    <col min="13811" max="13811" width="4.109375" style="31" bestFit="1" customWidth="1"/>
    <col min="13812" max="13812" width="9.109375" style="31" customWidth="1"/>
    <col min="13813" max="13814" width="10.6640625" style="31" customWidth="1"/>
    <col min="13815" max="13815" width="8.5546875" style="31" customWidth="1"/>
    <col min="13816" max="13816" width="9.88671875" style="31" customWidth="1"/>
    <col min="13817" max="13817" width="6.5546875" style="31" customWidth="1"/>
    <col min="13818" max="13821" width="9.109375" style="31"/>
    <col min="13822" max="13822" width="10.109375" style="31" bestFit="1" customWidth="1"/>
    <col min="13823" max="14062" width="9.109375" style="31"/>
    <col min="14063" max="14063" width="3.88671875" style="31" customWidth="1"/>
    <col min="14064" max="14064" width="3.5546875" style="31" customWidth="1"/>
    <col min="14065" max="14065" width="10.109375" style="31" customWidth="1"/>
    <col min="14066" max="14066" width="13.33203125" style="31" customWidth="1"/>
    <col min="14067" max="14067" width="4.109375" style="31" bestFit="1" customWidth="1"/>
    <col min="14068" max="14068" width="9.109375" style="31" customWidth="1"/>
    <col min="14069" max="14070" width="10.6640625" style="31" customWidth="1"/>
    <col min="14071" max="14071" width="8.5546875" style="31" customWidth="1"/>
    <col min="14072" max="14072" width="9.88671875" style="31" customWidth="1"/>
    <col min="14073" max="14073" width="6.5546875" style="31" customWidth="1"/>
    <col min="14074" max="14077" width="9.109375" style="31"/>
    <col min="14078" max="14078" width="10.109375" style="31" bestFit="1" customWidth="1"/>
    <col min="14079" max="14318" width="9.109375" style="31"/>
    <col min="14319" max="14319" width="3.88671875" style="31" customWidth="1"/>
    <col min="14320" max="14320" width="3.5546875" style="31" customWidth="1"/>
    <col min="14321" max="14321" width="10.109375" style="31" customWidth="1"/>
    <col min="14322" max="14322" width="13.33203125" style="31" customWidth="1"/>
    <col min="14323" max="14323" width="4.109375" style="31" bestFit="1" customWidth="1"/>
    <col min="14324" max="14324" width="9.109375" style="31" customWidth="1"/>
    <col min="14325" max="14326" width="10.6640625" style="31" customWidth="1"/>
    <col min="14327" max="14327" width="8.5546875" style="31" customWidth="1"/>
    <col min="14328" max="14328" width="9.88671875" style="31" customWidth="1"/>
    <col min="14329" max="14329" width="6.5546875" style="31" customWidth="1"/>
    <col min="14330" max="14333" width="9.109375" style="31"/>
    <col min="14334" max="14334" width="10.109375" style="31" bestFit="1" customWidth="1"/>
    <col min="14335" max="14574" width="9.109375" style="31"/>
    <col min="14575" max="14575" width="3.88671875" style="31" customWidth="1"/>
    <col min="14576" max="14576" width="3.5546875" style="31" customWidth="1"/>
    <col min="14577" max="14577" width="10.109375" style="31" customWidth="1"/>
    <col min="14578" max="14578" width="13.33203125" style="31" customWidth="1"/>
    <col min="14579" max="14579" width="4.109375" style="31" bestFit="1" customWidth="1"/>
    <col min="14580" max="14580" width="9.109375" style="31" customWidth="1"/>
    <col min="14581" max="14582" width="10.6640625" style="31" customWidth="1"/>
    <col min="14583" max="14583" width="8.5546875" style="31" customWidth="1"/>
    <col min="14584" max="14584" width="9.88671875" style="31" customWidth="1"/>
    <col min="14585" max="14585" width="6.5546875" style="31" customWidth="1"/>
    <col min="14586" max="14589" width="9.109375" style="31"/>
    <col min="14590" max="14590" width="10.109375" style="31" bestFit="1" customWidth="1"/>
    <col min="14591" max="14830" width="9.109375" style="31"/>
    <col min="14831" max="14831" width="3.88671875" style="31" customWidth="1"/>
    <col min="14832" max="14832" width="3.5546875" style="31" customWidth="1"/>
    <col min="14833" max="14833" width="10.109375" style="31" customWidth="1"/>
    <col min="14834" max="14834" width="13.33203125" style="31" customWidth="1"/>
    <col min="14835" max="14835" width="4.109375" style="31" bestFit="1" customWidth="1"/>
    <col min="14836" max="14836" width="9.109375" style="31" customWidth="1"/>
    <col min="14837" max="14838" width="10.6640625" style="31" customWidth="1"/>
    <col min="14839" max="14839" width="8.5546875" style="31" customWidth="1"/>
    <col min="14840" max="14840" width="9.88671875" style="31" customWidth="1"/>
    <col min="14841" max="14841" width="6.5546875" style="31" customWidth="1"/>
    <col min="14842" max="14845" width="9.109375" style="31"/>
    <col min="14846" max="14846" width="10.109375" style="31" bestFit="1" customWidth="1"/>
    <col min="14847" max="15086" width="9.109375" style="31"/>
    <col min="15087" max="15087" width="3.88671875" style="31" customWidth="1"/>
    <col min="15088" max="15088" width="3.5546875" style="31" customWidth="1"/>
    <col min="15089" max="15089" width="10.109375" style="31" customWidth="1"/>
    <col min="15090" max="15090" width="13.33203125" style="31" customWidth="1"/>
    <col min="15091" max="15091" width="4.109375" style="31" bestFit="1" customWidth="1"/>
    <col min="15092" max="15092" width="9.109375" style="31" customWidth="1"/>
    <col min="15093" max="15094" width="10.6640625" style="31" customWidth="1"/>
    <col min="15095" max="15095" width="8.5546875" style="31" customWidth="1"/>
    <col min="15096" max="15096" width="9.88671875" style="31" customWidth="1"/>
    <col min="15097" max="15097" width="6.5546875" style="31" customWidth="1"/>
    <col min="15098" max="15101" width="9.109375" style="31"/>
    <col min="15102" max="15102" width="10.109375" style="31" bestFit="1" customWidth="1"/>
    <col min="15103" max="15342" width="9.109375" style="31"/>
    <col min="15343" max="15343" width="3.88671875" style="31" customWidth="1"/>
    <col min="15344" max="15344" width="3.5546875" style="31" customWidth="1"/>
    <col min="15345" max="15345" width="10.109375" style="31" customWidth="1"/>
    <col min="15346" max="15346" width="13.33203125" style="31" customWidth="1"/>
    <col min="15347" max="15347" width="4.109375" style="31" bestFit="1" customWidth="1"/>
    <col min="15348" max="15348" width="9.109375" style="31" customWidth="1"/>
    <col min="15349" max="15350" width="10.6640625" style="31" customWidth="1"/>
    <col min="15351" max="15351" width="8.5546875" style="31" customWidth="1"/>
    <col min="15352" max="15352" width="9.88671875" style="31" customWidth="1"/>
    <col min="15353" max="15353" width="6.5546875" style="31" customWidth="1"/>
    <col min="15354" max="15357" width="9.109375" style="31"/>
    <col min="15358" max="15358" width="10.109375" style="31" bestFit="1" customWidth="1"/>
    <col min="15359" max="15598" width="9.109375" style="31"/>
    <col min="15599" max="15599" width="3.88671875" style="31" customWidth="1"/>
    <col min="15600" max="15600" width="3.5546875" style="31" customWidth="1"/>
    <col min="15601" max="15601" width="10.109375" style="31" customWidth="1"/>
    <col min="15602" max="15602" width="13.33203125" style="31" customWidth="1"/>
    <col min="15603" max="15603" width="4.109375" style="31" bestFit="1" customWidth="1"/>
    <col min="15604" max="15604" width="9.109375" style="31" customWidth="1"/>
    <col min="15605" max="15606" width="10.6640625" style="31" customWidth="1"/>
    <col min="15607" max="15607" width="8.5546875" style="31" customWidth="1"/>
    <col min="15608" max="15608" width="9.88671875" style="31" customWidth="1"/>
    <col min="15609" max="15609" width="6.5546875" style="31" customWidth="1"/>
    <col min="15610" max="15613" width="9.109375" style="31"/>
    <col min="15614" max="15614" width="10.109375" style="31" bestFit="1" customWidth="1"/>
    <col min="15615" max="15854" width="9.109375" style="31"/>
    <col min="15855" max="15855" width="3.88671875" style="31" customWidth="1"/>
    <col min="15856" max="15856" width="3.5546875" style="31" customWidth="1"/>
    <col min="15857" max="15857" width="10.109375" style="31" customWidth="1"/>
    <col min="15858" max="15858" width="13.33203125" style="31" customWidth="1"/>
    <col min="15859" max="15859" width="4.109375" style="31" bestFit="1" customWidth="1"/>
    <col min="15860" max="15860" width="9.109375" style="31" customWidth="1"/>
    <col min="15861" max="15862" width="10.6640625" style="31" customWidth="1"/>
    <col min="15863" max="15863" width="8.5546875" style="31" customWidth="1"/>
    <col min="15864" max="15864" width="9.88671875" style="31" customWidth="1"/>
    <col min="15865" max="15865" width="6.5546875" style="31" customWidth="1"/>
    <col min="15866" max="15869" width="9.109375" style="31"/>
    <col min="15870" max="15870" width="10.109375" style="31" bestFit="1" customWidth="1"/>
    <col min="15871" max="16110" width="9.109375" style="31"/>
    <col min="16111" max="16111" width="3.88671875" style="31" customWidth="1"/>
    <col min="16112" max="16112" width="3.5546875" style="31" customWidth="1"/>
    <col min="16113" max="16113" width="10.109375" style="31" customWidth="1"/>
    <col min="16114" max="16114" width="13.33203125" style="31" customWidth="1"/>
    <col min="16115" max="16115" width="4.109375" style="31" bestFit="1" customWidth="1"/>
    <col min="16116" max="16116" width="9.109375" style="31" customWidth="1"/>
    <col min="16117" max="16118" width="10.6640625" style="31" customWidth="1"/>
    <col min="16119" max="16119" width="8.5546875" style="31" customWidth="1"/>
    <col min="16120" max="16120" width="9.88671875" style="31" customWidth="1"/>
    <col min="16121" max="16121" width="6.5546875" style="31" customWidth="1"/>
    <col min="16122" max="16125" width="9.109375" style="31"/>
    <col min="16126" max="16126" width="10.109375" style="31" bestFit="1" customWidth="1"/>
    <col min="16127" max="16384" width="9.109375" style="31"/>
  </cols>
  <sheetData>
    <row r="1" spans="1:10" ht="21.9" customHeight="1" x14ac:dyDescent="0.25">
      <c r="A1" s="512" t="s">
        <v>495</v>
      </c>
      <c r="B1" s="512"/>
      <c r="C1" s="512"/>
      <c r="D1" s="512"/>
      <c r="E1" s="512"/>
      <c r="F1" s="512"/>
      <c r="G1" s="512"/>
      <c r="H1" s="512"/>
      <c r="I1" s="512"/>
      <c r="J1" s="512"/>
    </row>
    <row r="2" spans="1:10" ht="5.0999999999999996" customHeight="1" x14ac:dyDescent="0.25">
      <c r="A2" s="556"/>
      <c r="B2" s="556"/>
      <c r="C2" s="556"/>
      <c r="D2" s="556"/>
      <c r="E2" s="556"/>
      <c r="F2" s="556"/>
      <c r="G2" s="556"/>
      <c r="H2" s="556"/>
      <c r="I2" s="556"/>
      <c r="J2" s="556"/>
    </row>
    <row r="3" spans="1:10" s="22" customFormat="1" ht="13.5" customHeight="1" x14ac:dyDescent="0.25">
      <c r="A3" s="121" t="s">
        <v>332</v>
      </c>
      <c r="B3" s="533" t="s">
        <v>352</v>
      </c>
      <c r="C3" s="533"/>
      <c r="D3" s="533"/>
      <c r="E3" s="533"/>
      <c r="F3" s="533"/>
      <c r="G3" s="533"/>
      <c r="H3" s="533"/>
      <c r="I3" s="533"/>
      <c r="J3" s="533"/>
    </row>
    <row r="4" spans="1:10" s="32" customFormat="1" ht="14.1" customHeight="1" x14ac:dyDescent="0.25">
      <c r="A4" s="125" t="s">
        <v>31</v>
      </c>
      <c r="B4" s="537" t="s">
        <v>353</v>
      </c>
      <c r="C4" s="538"/>
      <c r="D4" s="538"/>
      <c r="E4" s="538"/>
      <c r="F4" s="538"/>
      <c r="G4" s="538"/>
      <c r="H4" s="538"/>
      <c r="I4" s="538"/>
      <c r="J4" s="539"/>
    </row>
    <row r="5" spans="1:10" ht="14.1" customHeight="1" x14ac:dyDescent="0.25">
      <c r="A5" s="532" t="s">
        <v>47</v>
      </c>
      <c r="B5" s="532"/>
      <c r="C5" s="532"/>
      <c r="D5" s="77" t="s">
        <v>4</v>
      </c>
      <c r="E5" s="532" t="s">
        <v>354</v>
      </c>
      <c r="F5" s="532"/>
      <c r="G5" s="545" t="s">
        <v>5</v>
      </c>
      <c r="H5" s="545"/>
      <c r="I5" s="545"/>
      <c r="J5" s="545"/>
    </row>
    <row r="6" spans="1:10" ht="14.1" customHeight="1" x14ac:dyDescent="0.25">
      <c r="A6" s="530"/>
      <c r="B6" s="108" t="s">
        <v>202</v>
      </c>
      <c r="C6" s="109" t="s">
        <v>434</v>
      </c>
      <c r="D6" s="110" t="s">
        <v>12</v>
      </c>
      <c r="E6" s="540">
        <f>'(3)Invest.'!D6</f>
        <v>1</v>
      </c>
      <c r="F6" s="556"/>
      <c r="G6" s="548" t="s">
        <v>96</v>
      </c>
      <c r="H6" s="548"/>
      <c r="I6" s="548"/>
      <c r="J6" s="548"/>
    </row>
    <row r="7" spans="1:10" ht="14.1" customHeight="1" x14ac:dyDescent="0.25">
      <c r="A7" s="414"/>
      <c r="B7" s="108" t="s">
        <v>205</v>
      </c>
      <c r="C7" s="109" t="s">
        <v>177</v>
      </c>
      <c r="D7" s="110" t="s">
        <v>96</v>
      </c>
      <c r="E7" s="553" t="s">
        <v>423</v>
      </c>
      <c r="F7" s="553"/>
      <c r="G7" s="541" t="s">
        <v>191</v>
      </c>
      <c r="H7" s="541"/>
      <c r="I7" s="541"/>
      <c r="J7" s="541"/>
    </row>
    <row r="8" spans="1:10" ht="14.1" customHeight="1" x14ac:dyDescent="0.25">
      <c r="A8" s="414"/>
      <c r="B8" s="108" t="s">
        <v>236</v>
      </c>
      <c r="C8" s="109" t="s">
        <v>176</v>
      </c>
      <c r="D8" s="110" t="s">
        <v>96</v>
      </c>
      <c r="E8" s="553" t="s">
        <v>423</v>
      </c>
      <c r="F8" s="553"/>
      <c r="G8" s="541" t="s">
        <v>191</v>
      </c>
      <c r="H8" s="541"/>
      <c r="I8" s="541"/>
      <c r="J8" s="541"/>
    </row>
    <row r="9" spans="1:10" ht="14.1" customHeight="1" x14ac:dyDescent="0.25">
      <c r="A9" s="414"/>
      <c r="B9" s="108" t="s">
        <v>237</v>
      </c>
      <c r="C9" s="109" t="s">
        <v>179</v>
      </c>
      <c r="D9" s="110" t="s">
        <v>96</v>
      </c>
      <c r="E9" s="553" t="s">
        <v>424</v>
      </c>
      <c r="F9" s="553"/>
      <c r="G9" s="541" t="s">
        <v>191</v>
      </c>
      <c r="H9" s="541"/>
      <c r="I9" s="541"/>
      <c r="J9" s="541"/>
    </row>
    <row r="10" spans="1:10" ht="14.1" customHeight="1" x14ac:dyDescent="0.25">
      <c r="A10" s="414"/>
      <c r="B10" s="108" t="s">
        <v>238</v>
      </c>
      <c r="C10" s="109" t="s">
        <v>180</v>
      </c>
      <c r="D10" s="110" t="s">
        <v>185</v>
      </c>
      <c r="E10" s="554" t="s">
        <v>505</v>
      </c>
      <c r="F10" s="555"/>
      <c r="G10" s="541" t="s">
        <v>191</v>
      </c>
      <c r="H10" s="541"/>
      <c r="I10" s="541"/>
      <c r="J10" s="541"/>
    </row>
    <row r="11" spans="1:10" ht="14.1" customHeight="1" x14ac:dyDescent="0.25">
      <c r="A11" s="414"/>
      <c r="B11" s="108" t="s">
        <v>240</v>
      </c>
      <c r="C11" s="109" t="s">
        <v>181</v>
      </c>
      <c r="D11" s="110" t="s">
        <v>185</v>
      </c>
      <c r="E11" s="554" t="s">
        <v>505</v>
      </c>
      <c r="F11" s="555"/>
      <c r="G11" s="541" t="s">
        <v>191</v>
      </c>
      <c r="H11" s="541"/>
      <c r="I11" s="541"/>
      <c r="J11" s="541"/>
    </row>
    <row r="12" spans="1:10" ht="14.1" customHeight="1" x14ac:dyDescent="0.25">
      <c r="A12" s="414"/>
      <c r="B12" s="108" t="s">
        <v>241</v>
      </c>
      <c r="C12" s="109" t="s">
        <v>182</v>
      </c>
      <c r="D12" s="110" t="s">
        <v>186</v>
      </c>
      <c r="E12" s="553">
        <v>999.1</v>
      </c>
      <c r="F12" s="553"/>
      <c r="G12" s="541" t="s">
        <v>191</v>
      </c>
      <c r="H12" s="541"/>
      <c r="I12" s="541"/>
      <c r="J12" s="541"/>
    </row>
    <row r="13" spans="1:10" ht="14.1" customHeight="1" x14ac:dyDescent="0.25">
      <c r="A13" s="414"/>
      <c r="B13" s="108" t="s">
        <v>242</v>
      </c>
      <c r="C13" s="109" t="s">
        <v>188</v>
      </c>
      <c r="D13" s="110" t="s">
        <v>187</v>
      </c>
      <c r="E13" s="553">
        <v>82</v>
      </c>
      <c r="F13" s="553"/>
      <c r="G13" s="541" t="s">
        <v>191</v>
      </c>
      <c r="H13" s="541"/>
      <c r="I13" s="541"/>
      <c r="J13" s="541"/>
    </row>
    <row r="14" spans="1:10" ht="14.1" customHeight="1" x14ac:dyDescent="0.25">
      <c r="A14" s="414"/>
      <c r="B14" s="108" t="s">
        <v>243</v>
      </c>
      <c r="C14" s="109" t="s">
        <v>183</v>
      </c>
      <c r="D14" s="110" t="s">
        <v>96</v>
      </c>
      <c r="E14" s="553" t="s">
        <v>390</v>
      </c>
      <c r="F14" s="553"/>
      <c r="G14" s="541" t="s">
        <v>191</v>
      </c>
      <c r="H14" s="541"/>
      <c r="I14" s="541"/>
      <c r="J14" s="541"/>
    </row>
    <row r="15" spans="1:10" ht="14.1" customHeight="1" x14ac:dyDescent="0.25">
      <c r="A15" s="531"/>
      <c r="B15" s="108" t="s">
        <v>244</v>
      </c>
      <c r="C15" s="109" t="s">
        <v>184</v>
      </c>
      <c r="D15" s="110" t="s">
        <v>96</v>
      </c>
      <c r="E15" s="553" t="s">
        <v>425</v>
      </c>
      <c r="F15" s="553"/>
      <c r="G15" s="541" t="s">
        <v>177</v>
      </c>
      <c r="H15" s="541"/>
      <c r="I15" s="541"/>
      <c r="J15" s="541"/>
    </row>
    <row r="16" spans="1:10" ht="5.0999999999999996" customHeight="1" x14ac:dyDescent="0.25">
      <c r="A16" s="542"/>
      <c r="B16" s="543"/>
      <c r="C16" s="543"/>
      <c r="D16" s="543"/>
      <c r="E16" s="543"/>
      <c r="F16" s="543"/>
      <c r="G16" s="543"/>
      <c r="H16" s="543"/>
      <c r="I16" s="543"/>
      <c r="J16" s="544"/>
    </row>
    <row r="17" spans="1:10" s="32" customFormat="1" ht="14.1" customHeight="1" x14ac:dyDescent="0.25">
      <c r="A17" s="125" t="s">
        <v>32</v>
      </c>
      <c r="B17" s="537" t="s">
        <v>355</v>
      </c>
      <c r="C17" s="538"/>
      <c r="D17" s="538"/>
      <c r="E17" s="538"/>
      <c r="F17" s="538"/>
      <c r="G17" s="538"/>
      <c r="H17" s="538"/>
      <c r="I17" s="538"/>
      <c r="J17" s="539"/>
    </row>
    <row r="18" spans="1:10" ht="14.1" customHeight="1" x14ac:dyDescent="0.25">
      <c r="A18" s="532" t="s">
        <v>47</v>
      </c>
      <c r="B18" s="532"/>
      <c r="C18" s="532"/>
      <c r="D18" s="77" t="s">
        <v>4</v>
      </c>
      <c r="E18" s="532" t="s">
        <v>356</v>
      </c>
      <c r="F18" s="532"/>
      <c r="G18" s="545" t="s">
        <v>5</v>
      </c>
      <c r="H18" s="545"/>
      <c r="I18" s="545"/>
      <c r="J18" s="545"/>
    </row>
    <row r="19" spans="1:10" ht="14.1" customHeight="1" x14ac:dyDescent="0.25">
      <c r="A19" s="549"/>
      <c r="B19" s="108" t="s">
        <v>202</v>
      </c>
      <c r="C19" s="109" t="s">
        <v>193</v>
      </c>
      <c r="D19" s="110" t="s">
        <v>8</v>
      </c>
      <c r="E19" s="552">
        <f>'(3)Invest.'!E6</f>
        <v>80000</v>
      </c>
      <c r="F19" s="552"/>
      <c r="G19" s="547" t="s">
        <v>96</v>
      </c>
      <c r="H19" s="548"/>
      <c r="I19" s="548"/>
      <c r="J19" s="548"/>
    </row>
    <row r="20" spans="1:10" ht="14.1" customHeight="1" x14ac:dyDescent="0.25">
      <c r="A20" s="550"/>
      <c r="B20" s="108" t="s">
        <v>203</v>
      </c>
      <c r="C20" s="109" t="s">
        <v>194</v>
      </c>
      <c r="D20" s="110" t="s">
        <v>8</v>
      </c>
      <c r="E20" s="552">
        <f>E19-(E23+E22)</f>
        <v>79700</v>
      </c>
      <c r="F20" s="552"/>
      <c r="G20" s="547" t="s">
        <v>96</v>
      </c>
      <c r="H20" s="548"/>
      <c r="I20" s="548"/>
      <c r="J20" s="548"/>
    </row>
    <row r="21" spans="1:10" ht="14.1" customHeight="1" x14ac:dyDescent="0.25">
      <c r="A21" s="550"/>
      <c r="B21" s="108" t="s">
        <v>204</v>
      </c>
      <c r="C21" s="109" t="s">
        <v>189</v>
      </c>
      <c r="D21" s="110" t="s">
        <v>50</v>
      </c>
      <c r="E21" s="546">
        <v>6.7</v>
      </c>
      <c r="F21" s="546"/>
      <c r="G21" s="541" t="s">
        <v>192</v>
      </c>
      <c r="H21" s="541"/>
      <c r="I21" s="541"/>
      <c r="J21" s="541"/>
    </row>
    <row r="22" spans="1:10" ht="14.1" customHeight="1" x14ac:dyDescent="0.25">
      <c r="A22" s="550"/>
      <c r="B22" s="108" t="s">
        <v>205</v>
      </c>
      <c r="C22" s="109" t="s">
        <v>190</v>
      </c>
      <c r="D22" s="110" t="s">
        <v>51</v>
      </c>
      <c r="E22" s="546">
        <v>300</v>
      </c>
      <c r="F22" s="546"/>
      <c r="G22" s="541" t="s">
        <v>192</v>
      </c>
      <c r="H22" s="541"/>
      <c r="I22" s="541"/>
      <c r="J22" s="541"/>
    </row>
    <row r="23" spans="1:10" ht="14.1" customHeight="1" x14ac:dyDescent="0.25">
      <c r="A23" s="550"/>
      <c r="B23" s="108" t="s">
        <v>236</v>
      </c>
      <c r="C23" s="109" t="s">
        <v>207</v>
      </c>
      <c r="D23" s="110" t="str">
        <f>D22</f>
        <v>R$/unid.</v>
      </c>
      <c r="E23" s="546">
        <v>0</v>
      </c>
      <c r="F23" s="546"/>
      <c r="G23" s="541" t="s">
        <v>192</v>
      </c>
      <c r="H23" s="541"/>
      <c r="I23" s="541"/>
      <c r="J23" s="541"/>
    </row>
    <row r="24" spans="1:10" ht="14.1" customHeight="1" x14ac:dyDescent="0.25">
      <c r="A24" s="550"/>
      <c r="B24" s="108" t="s">
        <v>237</v>
      </c>
      <c r="C24" s="109" t="s">
        <v>379</v>
      </c>
      <c r="D24" s="110" t="s">
        <v>214</v>
      </c>
      <c r="E24" s="546">
        <v>0</v>
      </c>
      <c r="F24" s="546"/>
      <c r="G24" s="547" t="s">
        <v>96</v>
      </c>
      <c r="H24" s="548"/>
      <c r="I24" s="548"/>
      <c r="J24" s="548"/>
    </row>
    <row r="25" spans="1:10" ht="14.1" customHeight="1" x14ac:dyDescent="0.25">
      <c r="A25" s="550"/>
      <c r="B25" s="108" t="s">
        <v>238</v>
      </c>
      <c r="C25" s="109" t="s">
        <v>195</v>
      </c>
      <c r="D25" s="110" t="str">
        <f>D24</f>
        <v>R$/serv.</v>
      </c>
      <c r="E25" s="546">
        <v>65</v>
      </c>
      <c r="F25" s="546"/>
      <c r="G25" s="541" t="s">
        <v>196</v>
      </c>
      <c r="H25" s="541"/>
      <c r="I25" s="541"/>
      <c r="J25" s="541"/>
    </row>
    <row r="26" spans="1:10" ht="14.1" customHeight="1" x14ac:dyDescent="0.25">
      <c r="A26" s="550"/>
      <c r="B26" s="108" t="s">
        <v>241</v>
      </c>
      <c r="C26" s="109" t="s">
        <v>197</v>
      </c>
      <c r="D26" s="110" t="s">
        <v>50</v>
      </c>
      <c r="E26" s="546">
        <v>45</v>
      </c>
      <c r="F26" s="546"/>
      <c r="G26" s="541" t="s">
        <v>192</v>
      </c>
      <c r="H26" s="541"/>
      <c r="I26" s="541"/>
      <c r="J26" s="541"/>
    </row>
    <row r="27" spans="1:10" ht="14.1" customHeight="1" x14ac:dyDescent="0.25">
      <c r="A27" s="550"/>
      <c r="B27" s="108" t="s">
        <v>242</v>
      </c>
      <c r="C27" s="109" t="s">
        <v>198</v>
      </c>
      <c r="D27" s="110" t="s">
        <v>50</v>
      </c>
      <c r="E27" s="546">
        <v>60</v>
      </c>
      <c r="F27" s="546"/>
      <c r="G27" s="541" t="s">
        <v>192</v>
      </c>
      <c r="H27" s="541"/>
      <c r="I27" s="541"/>
      <c r="J27" s="541"/>
    </row>
    <row r="28" spans="1:10" ht="14.1" customHeight="1" x14ac:dyDescent="0.25">
      <c r="A28" s="550"/>
      <c r="B28" s="108" t="s">
        <v>243</v>
      </c>
      <c r="C28" s="109" t="s">
        <v>199</v>
      </c>
      <c r="D28" s="110" t="s">
        <v>50</v>
      </c>
      <c r="E28" s="546">
        <v>0</v>
      </c>
      <c r="F28" s="546"/>
      <c r="G28" s="547" t="s">
        <v>96</v>
      </c>
      <c r="H28" s="548"/>
      <c r="I28" s="548"/>
      <c r="J28" s="548"/>
    </row>
    <row r="29" spans="1:10" ht="14.1" customHeight="1" x14ac:dyDescent="0.25">
      <c r="A29" s="550"/>
      <c r="B29" s="108" t="s">
        <v>244</v>
      </c>
      <c r="C29" s="109" t="s">
        <v>200</v>
      </c>
      <c r="D29" s="110" t="s">
        <v>50</v>
      </c>
      <c r="E29" s="546">
        <v>0</v>
      </c>
      <c r="F29" s="546"/>
      <c r="G29" s="547" t="s">
        <v>96</v>
      </c>
      <c r="H29" s="548"/>
      <c r="I29" s="548"/>
      <c r="J29" s="548"/>
    </row>
    <row r="30" spans="1:10" ht="14.1" customHeight="1" x14ac:dyDescent="0.25">
      <c r="A30" s="550"/>
      <c r="B30" s="108" t="s">
        <v>245</v>
      </c>
      <c r="C30" s="109" t="s">
        <v>215</v>
      </c>
      <c r="D30" s="110" t="str">
        <f>D29</f>
        <v>R$/litro</v>
      </c>
      <c r="E30" s="546">
        <v>0</v>
      </c>
      <c r="F30" s="546"/>
      <c r="G30" s="547" t="s">
        <v>96</v>
      </c>
      <c r="H30" s="548"/>
      <c r="I30" s="548"/>
      <c r="J30" s="548"/>
    </row>
    <row r="31" spans="1:10" ht="14.1" customHeight="1" x14ac:dyDescent="0.25">
      <c r="A31" s="550"/>
      <c r="B31" s="108" t="s">
        <v>297</v>
      </c>
      <c r="C31" s="109" t="s">
        <v>216</v>
      </c>
      <c r="D31" s="110" t="str">
        <f>D30</f>
        <v>R$/litro</v>
      </c>
      <c r="E31" s="546">
        <v>0</v>
      </c>
      <c r="F31" s="546"/>
      <c r="G31" s="547" t="s">
        <v>96</v>
      </c>
      <c r="H31" s="548"/>
      <c r="I31" s="548"/>
      <c r="J31" s="548"/>
    </row>
    <row r="32" spans="1:10" ht="14.1" customHeight="1" x14ac:dyDescent="0.25">
      <c r="A32" s="550"/>
      <c r="B32" s="108" t="s">
        <v>298</v>
      </c>
      <c r="C32" s="129" t="s">
        <v>217</v>
      </c>
      <c r="D32" s="110" t="str">
        <f>D31</f>
        <v>R$/litro</v>
      </c>
      <c r="E32" s="546">
        <v>30</v>
      </c>
      <c r="F32" s="546"/>
      <c r="G32" s="541" t="s">
        <v>192</v>
      </c>
      <c r="H32" s="541"/>
      <c r="I32" s="541"/>
      <c r="J32" s="541"/>
    </row>
    <row r="33" spans="1:10" ht="14.1" customHeight="1" x14ac:dyDescent="0.25">
      <c r="A33" s="550"/>
      <c r="B33" s="108" t="s">
        <v>299</v>
      </c>
      <c r="C33" s="129" t="s">
        <v>260</v>
      </c>
      <c r="D33" s="110" t="s">
        <v>58</v>
      </c>
      <c r="E33" s="546">
        <v>1050</v>
      </c>
      <c r="F33" s="546"/>
      <c r="G33" s="541" t="s">
        <v>53</v>
      </c>
      <c r="H33" s="541"/>
      <c r="I33" s="541"/>
      <c r="J33" s="541"/>
    </row>
    <row r="34" spans="1:10" ht="14.1" customHeight="1" x14ac:dyDescent="0.25">
      <c r="A34" s="551"/>
      <c r="B34" s="108" t="s">
        <v>300</v>
      </c>
      <c r="C34" s="129" t="s">
        <v>23</v>
      </c>
      <c r="D34" s="110" t="str">
        <f>D33</f>
        <v>R$/veíc.ano</v>
      </c>
      <c r="E34" s="546">
        <v>60</v>
      </c>
      <c r="F34" s="546"/>
      <c r="G34" s="541" t="s">
        <v>53</v>
      </c>
      <c r="H34" s="541"/>
      <c r="I34" s="541"/>
      <c r="J34" s="541"/>
    </row>
    <row r="35" spans="1:10" ht="5.0999999999999996" customHeight="1" x14ac:dyDescent="0.25">
      <c r="A35" s="542"/>
      <c r="B35" s="543"/>
      <c r="C35" s="543"/>
      <c r="D35" s="543"/>
      <c r="E35" s="543"/>
      <c r="F35" s="543"/>
      <c r="G35" s="543"/>
      <c r="H35" s="543"/>
      <c r="I35" s="543"/>
      <c r="J35" s="544"/>
    </row>
    <row r="36" spans="1:10" s="32" customFormat="1" ht="14.1" customHeight="1" x14ac:dyDescent="0.25">
      <c r="A36" s="125" t="s">
        <v>34</v>
      </c>
      <c r="B36" s="537" t="s">
        <v>357</v>
      </c>
      <c r="C36" s="538"/>
      <c r="D36" s="538"/>
      <c r="E36" s="538"/>
      <c r="F36" s="538"/>
      <c r="G36" s="538"/>
      <c r="H36" s="538"/>
      <c r="I36" s="538"/>
      <c r="J36" s="539"/>
    </row>
    <row r="37" spans="1:10" ht="14.1" customHeight="1" x14ac:dyDescent="0.25">
      <c r="A37" s="532" t="s">
        <v>47</v>
      </c>
      <c r="B37" s="532"/>
      <c r="C37" s="532"/>
      <c r="D37" s="77" t="s">
        <v>4</v>
      </c>
      <c r="E37" s="532" t="s">
        <v>356</v>
      </c>
      <c r="F37" s="532"/>
      <c r="G37" s="545" t="s">
        <v>5</v>
      </c>
      <c r="H37" s="545"/>
      <c r="I37" s="545"/>
      <c r="J37" s="545"/>
    </row>
    <row r="38" spans="1:10" ht="14.1" customHeight="1" x14ac:dyDescent="0.25">
      <c r="A38" s="128"/>
      <c r="B38" s="130" t="s">
        <v>202</v>
      </c>
      <c r="C38" s="109" t="s">
        <v>213</v>
      </c>
      <c r="D38" s="110" t="s">
        <v>33</v>
      </c>
      <c r="E38" s="540">
        <v>1500</v>
      </c>
      <c r="F38" s="540"/>
      <c r="G38" s="541" t="s">
        <v>201</v>
      </c>
      <c r="H38" s="541"/>
      <c r="I38" s="541"/>
      <c r="J38" s="541"/>
    </row>
    <row r="39" spans="1:10" ht="5.0999999999999996" customHeight="1" x14ac:dyDescent="0.25">
      <c r="A39" s="542"/>
      <c r="B39" s="543"/>
      <c r="C39" s="543"/>
      <c r="D39" s="543"/>
      <c r="E39" s="543"/>
      <c r="F39" s="543"/>
      <c r="G39" s="543"/>
      <c r="H39" s="543"/>
      <c r="I39" s="543"/>
      <c r="J39" s="544"/>
    </row>
    <row r="40" spans="1:10" s="22" customFormat="1" ht="13.5" customHeight="1" x14ac:dyDescent="0.25">
      <c r="A40" s="121" t="s">
        <v>333</v>
      </c>
      <c r="B40" s="517" t="s">
        <v>358</v>
      </c>
      <c r="C40" s="518"/>
      <c r="D40" s="518"/>
      <c r="E40" s="518"/>
      <c r="F40" s="518"/>
      <c r="G40" s="518"/>
      <c r="H40" s="518"/>
      <c r="I40" s="518"/>
      <c r="J40" s="519"/>
    </row>
    <row r="41" spans="1:10" ht="14.1" customHeight="1" x14ac:dyDescent="0.25">
      <c r="A41" s="125" t="s">
        <v>31</v>
      </c>
      <c r="B41" s="126" t="s">
        <v>206</v>
      </c>
      <c r="C41" s="126"/>
      <c r="D41" s="126"/>
      <c r="E41" s="126"/>
      <c r="F41" s="126"/>
      <c r="G41" s="126"/>
      <c r="H41" s="126"/>
      <c r="I41" s="126"/>
      <c r="J41" s="126"/>
    </row>
    <row r="42" spans="1:10" ht="14.1" customHeight="1" x14ac:dyDescent="0.25">
      <c r="A42" s="532" t="s">
        <v>42</v>
      </c>
      <c r="B42" s="532"/>
      <c r="C42" s="532"/>
      <c r="D42" s="532" t="s">
        <v>163</v>
      </c>
      <c r="E42" s="545" t="s">
        <v>7</v>
      </c>
      <c r="F42" s="545"/>
      <c r="G42" s="532" t="s">
        <v>359</v>
      </c>
      <c r="H42" s="532" t="s">
        <v>212</v>
      </c>
      <c r="I42" s="532" t="s">
        <v>210</v>
      </c>
      <c r="J42" s="532" t="s">
        <v>211</v>
      </c>
    </row>
    <row r="43" spans="1:10" ht="14.1" customHeight="1" x14ac:dyDescent="0.25">
      <c r="A43" s="532"/>
      <c r="B43" s="532"/>
      <c r="C43" s="532"/>
      <c r="D43" s="532"/>
      <c r="E43" s="77" t="s">
        <v>11</v>
      </c>
      <c r="F43" s="77" t="s">
        <v>14</v>
      </c>
      <c r="G43" s="532"/>
      <c r="H43" s="532"/>
      <c r="I43" s="532"/>
      <c r="J43" s="532"/>
    </row>
    <row r="44" spans="1:10" ht="14.1" customHeight="1" x14ac:dyDescent="0.25">
      <c r="A44" s="128"/>
      <c r="B44" s="130" t="s">
        <v>202</v>
      </c>
      <c r="C44" s="109" t="s">
        <v>260</v>
      </c>
      <c r="D44" s="110" t="s">
        <v>164</v>
      </c>
      <c r="E44" s="124">
        <v>1</v>
      </c>
      <c r="F44" s="124">
        <v>12</v>
      </c>
      <c r="G44" s="110" t="str">
        <f>D33</f>
        <v>R$/veíc.ano</v>
      </c>
      <c r="H44" s="131">
        <f>E33</f>
        <v>1050</v>
      </c>
      <c r="I44" s="131">
        <f>H44/F44</f>
        <v>87.5</v>
      </c>
      <c r="J44" s="132">
        <f>IF($E$38=0,0,I44/$E$38)</f>
        <v>5.8333333333333334E-2</v>
      </c>
    </row>
    <row r="45" spans="1:10" ht="14.1" customHeight="1" x14ac:dyDescent="0.25">
      <c r="A45" s="128"/>
      <c r="B45" s="130" t="s">
        <v>203</v>
      </c>
      <c r="C45" s="109" t="s">
        <v>23</v>
      </c>
      <c r="D45" s="110" t="s">
        <v>164</v>
      </c>
      <c r="E45" s="124">
        <v>1</v>
      </c>
      <c r="F45" s="124">
        <v>12</v>
      </c>
      <c r="G45" s="110" t="str">
        <f>D34</f>
        <v>R$/veíc.ano</v>
      </c>
      <c r="H45" s="131">
        <f>E34</f>
        <v>60</v>
      </c>
      <c r="I45" s="131">
        <f>H45/F45</f>
        <v>5</v>
      </c>
      <c r="J45" s="132">
        <f>IF($E$38=0,0,I45/$E$38)</f>
        <v>3.3333333333333335E-3</v>
      </c>
    </row>
    <row r="46" spans="1:10" ht="14.1" customHeight="1" x14ac:dyDescent="0.25">
      <c r="A46" s="128"/>
      <c r="B46" s="130" t="s">
        <v>204</v>
      </c>
      <c r="C46" s="109" t="s">
        <v>165</v>
      </c>
      <c r="D46" s="110" t="s">
        <v>164</v>
      </c>
      <c r="E46" s="367">
        <v>0.03</v>
      </c>
      <c r="F46" s="133">
        <f>E46/12</f>
        <v>2.5000000000000001E-3</v>
      </c>
      <c r="G46" s="110" t="str">
        <f>G45</f>
        <v>R$/veíc.ano</v>
      </c>
      <c r="H46" s="131">
        <f>E19</f>
        <v>80000</v>
      </c>
      <c r="I46" s="131">
        <f>H46*F46</f>
        <v>200</v>
      </c>
      <c r="J46" s="132">
        <f>IF($E$38=0,0,I46/$E$38)</f>
        <v>0.13333333333333333</v>
      </c>
    </row>
    <row r="47" spans="1:10" ht="14.1" customHeight="1" x14ac:dyDescent="0.25">
      <c r="A47" s="128"/>
      <c r="B47" s="130" t="s">
        <v>205</v>
      </c>
      <c r="C47" s="109" t="s">
        <v>22</v>
      </c>
      <c r="D47" s="110" t="s">
        <v>164</v>
      </c>
      <c r="E47" s="367">
        <v>0.03</v>
      </c>
      <c r="F47" s="133">
        <f>E47/12</f>
        <v>2.5000000000000001E-3</v>
      </c>
      <c r="G47" s="110" t="str">
        <f>G46</f>
        <v>R$/veíc.ano</v>
      </c>
      <c r="H47" s="131">
        <f>E19</f>
        <v>80000</v>
      </c>
      <c r="I47" s="131">
        <f>H47*F47</f>
        <v>200</v>
      </c>
      <c r="J47" s="132">
        <f>IF($E$38=0,0,I47/$E$38)</f>
        <v>0.13333333333333333</v>
      </c>
    </row>
    <row r="48" spans="1:10" ht="14.1" customHeight="1" x14ac:dyDescent="0.25">
      <c r="A48" s="529" t="s">
        <v>253</v>
      </c>
      <c r="B48" s="529"/>
      <c r="C48" s="529"/>
      <c r="D48" s="529"/>
      <c r="E48" s="529"/>
      <c r="F48" s="529"/>
      <c r="G48" s="529"/>
      <c r="H48" s="529"/>
      <c r="I48" s="529"/>
      <c r="J48" s="134">
        <f>SUM(J44:J47)</f>
        <v>0.32833333333333337</v>
      </c>
    </row>
    <row r="49" spans="1:10" ht="14.1" customHeight="1" x14ac:dyDescent="0.25">
      <c r="A49" s="528" t="s">
        <v>213</v>
      </c>
      <c r="B49" s="528"/>
      <c r="C49" s="528"/>
      <c r="D49" s="528"/>
      <c r="E49" s="528"/>
      <c r="F49" s="528"/>
      <c r="G49" s="528"/>
      <c r="H49" s="528"/>
      <c r="I49" s="528"/>
      <c r="J49" s="123">
        <f>E38</f>
        <v>1500</v>
      </c>
    </row>
    <row r="50" spans="1:10" ht="14.1" customHeight="1" x14ac:dyDescent="0.25">
      <c r="A50" s="528" t="s">
        <v>427</v>
      </c>
      <c r="B50" s="528"/>
      <c r="C50" s="528"/>
      <c r="D50" s="528"/>
      <c r="E50" s="528"/>
      <c r="F50" s="528"/>
      <c r="G50" s="528"/>
      <c r="H50" s="528"/>
      <c r="I50" s="528"/>
      <c r="J50" s="123">
        <f>E6</f>
        <v>1</v>
      </c>
    </row>
    <row r="51" spans="1:10" ht="14.1" customHeight="1" x14ac:dyDescent="0.25">
      <c r="A51" s="529" t="s">
        <v>426</v>
      </c>
      <c r="B51" s="529"/>
      <c r="C51" s="529"/>
      <c r="D51" s="529"/>
      <c r="E51" s="529"/>
      <c r="F51" s="529"/>
      <c r="G51" s="529"/>
      <c r="H51" s="529"/>
      <c r="I51" s="529"/>
      <c r="J51" s="135">
        <f>($J$48*$J$49)*J50</f>
        <v>492.50000000000006</v>
      </c>
    </row>
    <row r="52" spans="1:10" ht="14.1" customHeight="1" x14ac:dyDescent="0.25">
      <c r="A52" s="125" t="s">
        <v>32</v>
      </c>
      <c r="B52" s="537" t="s">
        <v>16</v>
      </c>
      <c r="C52" s="538"/>
      <c r="D52" s="538"/>
      <c r="E52" s="538"/>
      <c r="F52" s="538"/>
      <c r="G52" s="538"/>
      <c r="H52" s="538"/>
      <c r="I52" s="538"/>
      <c r="J52" s="539"/>
    </row>
    <row r="53" spans="1:10" ht="14.1" customHeight="1" x14ac:dyDescent="0.25">
      <c r="A53" s="532" t="s">
        <v>42</v>
      </c>
      <c r="B53" s="532"/>
      <c r="C53" s="532"/>
      <c r="D53" s="532" t="s">
        <v>5</v>
      </c>
      <c r="E53" s="532" t="s">
        <v>208</v>
      </c>
      <c r="F53" s="532" t="s">
        <v>366</v>
      </c>
      <c r="G53" s="532" t="s">
        <v>7</v>
      </c>
      <c r="H53" s="532" t="s">
        <v>4</v>
      </c>
      <c r="I53" s="532" t="s">
        <v>360</v>
      </c>
      <c r="J53" s="532" t="s">
        <v>211</v>
      </c>
    </row>
    <row r="54" spans="1:10" ht="14.1" customHeight="1" x14ac:dyDescent="0.25">
      <c r="A54" s="532"/>
      <c r="B54" s="532"/>
      <c r="C54" s="532"/>
      <c r="D54" s="532"/>
      <c r="E54" s="532"/>
      <c r="F54" s="532"/>
      <c r="G54" s="532"/>
      <c r="H54" s="532"/>
      <c r="I54" s="532"/>
      <c r="J54" s="532"/>
    </row>
    <row r="55" spans="1:10" s="22" customFormat="1" ht="14.1" customHeight="1" x14ac:dyDescent="0.25">
      <c r="A55" s="121" t="s">
        <v>222</v>
      </c>
      <c r="B55" s="533" t="s">
        <v>361</v>
      </c>
      <c r="C55" s="533"/>
      <c r="D55" s="533"/>
      <c r="E55" s="533"/>
      <c r="F55" s="533"/>
      <c r="G55" s="533"/>
      <c r="H55" s="533"/>
      <c r="I55" s="533"/>
      <c r="J55" s="533"/>
    </row>
    <row r="56" spans="1:10" ht="14.1" customHeight="1" x14ac:dyDescent="0.25">
      <c r="A56" s="127"/>
      <c r="B56" s="130" t="s">
        <v>202</v>
      </c>
      <c r="C56" s="127" t="s">
        <v>168</v>
      </c>
      <c r="D56" s="110" t="s">
        <v>209</v>
      </c>
      <c r="E56" s="137">
        <v>44</v>
      </c>
      <c r="F56" s="138">
        <v>500</v>
      </c>
      <c r="G56" s="139">
        <f>IF(F56=0,0,E56/F56)</f>
        <v>8.7999999999999995E-2</v>
      </c>
      <c r="H56" s="110" t="str">
        <f>D21</f>
        <v>R$/litro</v>
      </c>
      <c r="I56" s="143">
        <f>E21</f>
        <v>6.7</v>
      </c>
      <c r="J56" s="143">
        <f>IF(G56=0,0,I56*G56)</f>
        <v>0.58960000000000001</v>
      </c>
    </row>
    <row r="57" spans="1:10" s="22" customFormat="1" ht="14.1" customHeight="1" x14ac:dyDescent="0.25">
      <c r="A57" s="121" t="s">
        <v>223</v>
      </c>
      <c r="B57" s="533" t="s">
        <v>362</v>
      </c>
      <c r="C57" s="533"/>
      <c r="D57" s="533"/>
      <c r="E57" s="533"/>
      <c r="F57" s="533"/>
      <c r="G57" s="533"/>
      <c r="H57" s="533"/>
      <c r="I57" s="533"/>
      <c r="J57" s="533"/>
    </row>
    <row r="58" spans="1:10" ht="14.1" customHeight="1" x14ac:dyDescent="0.25">
      <c r="A58" s="530"/>
      <c r="B58" s="130" t="s">
        <v>202</v>
      </c>
      <c r="C58" s="127" t="s">
        <v>169</v>
      </c>
      <c r="D58" s="110" t="s">
        <v>209</v>
      </c>
      <c r="E58" s="137">
        <v>3</v>
      </c>
      <c r="F58" s="140">
        <v>5000</v>
      </c>
      <c r="G58" s="141">
        <f>E58/F58</f>
        <v>5.9999999999999995E-4</v>
      </c>
      <c r="H58" s="110" t="str">
        <f>D26</f>
        <v>R$/litro</v>
      </c>
      <c r="I58" s="143">
        <f>E26</f>
        <v>45</v>
      </c>
      <c r="J58" s="143">
        <f>IF(G58=0,0,I58*G58)</f>
        <v>2.6999999999999996E-2</v>
      </c>
    </row>
    <row r="59" spans="1:10" ht="14.1" customHeight="1" x14ac:dyDescent="0.25">
      <c r="A59" s="414"/>
      <c r="B59" s="130" t="s">
        <v>203</v>
      </c>
      <c r="C59" s="127" t="s">
        <v>170</v>
      </c>
      <c r="D59" s="110" t="s">
        <v>209</v>
      </c>
      <c r="E59" s="137">
        <v>1</v>
      </c>
      <c r="F59" s="140">
        <v>5000</v>
      </c>
      <c r="G59" s="141">
        <f>E59/F59</f>
        <v>2.0000000000000001E-4</v>
      </c>
      <c r="H59" s="110" t="str">
        <f>H58</f>
        <v>R$/litro</v>
      </c>
      <c r="I59" s="143">
        <f t="shared" ref="I59:I61" si="0">E27</f>
        <v>60</v>
      </c>
      <c r="J59" s="143">
        <f>IF(G59=0,0,I59*G59)</f>
        <v>1.2E-2</v>
      </c>
    </row>
    <row r="60" spans="1:10" ht="14.1" customHeight="1" x14ac:dyDescent="0.25">
      <c r="A60" s="414"/>
      <c r="B60" s="130" t="s">
        <v>204</v>
      </c>
      <c r="C60" s="127" t="s">
        <v>171</v>
      </c>
      <c r="D60" s="110" t="s">
        <v>209</v>
      </c>
      <c r="E60" s="137">
        <v>0</v>
      </c>
      <c r="F60" s="140">
        <v>5000</v>
      </c>
      <c r="G60" s="141">
        <f>E60/F60</f>
        <v>0</v>
      </c>
      <c r="H60" s="110" t="str">
        <f>H59</f>
        <v>R$/litro</v>
      </c>
      <c r="I60" s="143">
        <f t="shared" si="0"/>
        <v>0</v>
      </c>
      <c r="J60" s="143">
        <f>IF(G60=0,0,I60*G60)</f>
        <v>0</v>
      </c>
    </row>
    <row r="61" spans="1:10" ht="14.1" customHeight="1" x14ac:dyDescent="0.25">
      <c r="A61" s="531"/>
      <c r="B61" s="130" t="s">
        <v>205</v>
      </c>
      <c r="C61" s="127" t="s">
        <v>172</v>
      </c>
      <c r="D61" s="110" t="s">
        <v>209</v>
      </c>
      <c r="E61" s="137">
        <v>0</v>
      </c>
      <c r="F61" s="140">
        <v>5000</v>
      </c>
      <c r="G61" s="141">
        <f>E61/F61</f>
        <v>0</v>
      </c>
      <c r="H61" s="110" t="str">
        <f>H60</f>
        <v>R$/litro</v>
      </c>
      <c r="I61" s="143">
        <f t="shared" si="0"/>
        <v>0</v>
      </c>
      <c r="J61" s="143">
        <f>IF(G61=0,0,I61*G61)</f>
        <v>0</v>
      </c>
    </row>
    <row r="62" spans="1:10" s="22" customFormat="1" ht="14.1" customHeight="1" x14ac:dyDescent="0.25">
      <c r="A62" s="121" t="s">
        <v>224</v>
      </c>
      <c r="B62" s="534" t="s">
        <v>363</v>
      </c>
      <c r="C62" s="535"/>
      <c r="D62" s="535"/>
      <c r="E62" s="535"/>
      <c r="F62" s="535"/>
      <c r="G62" s="535"/>
      <c r="H62" s="535"/>
      <c r="I62" s="535"/>
      <c r="J62" s="536"/>
    </row>
    <row r="63" spans="1:10" ht="14.1" customHeight="1" x14ac:dyDescent="0.25">
      <c r="A63" s="530"/>
      <c r="B63" s="130" t="s">
        <v>202</v>
      </c>
      <c r="C63" s="109" t="s">
        <v>173</v>
      </c>
      <c r="D63" s="110" t="s">
        <v>209</v>
      </c>
      <c r="E63" s="137">
        <v>2</v>
      </c>
      <c r="F63" s="140">
        <v>5000</v>
      </c>
      <c r="G63" s="141">
        <f>E63/F63</f>
        <v>4.0000000000000002E-4</v>
      </c>
      <c r="H63" s="110" t="str">
        <f>D30</f>
        <v>R$/litro</v>
      </c>
      <c r="I63" s="143">
        <f>E30</f>
        <v>0</v>
      </c>
      <c r="J63" s="143">
        <f>IF(G63=0,0,I63*G63)</f>
        <v>0</v>
      </c>
    </row>
    <row r="64" spans="1:10" ht="14.1" customHeight="1" x14ac:dyDescent="0.25">
      <c r="A64" s="414"/>
      <c r="B64" s="130" t="s">
        <v>203</v>
      </c>
      <c r="C64" s="109" t="s">
        <v>174</v>
      </c>
      <c r="D64" s="110" t="s">
        <v>209</v>
      </c>
      <c r="E64" s="137">
        <v>0.5</v>
      </c>
      <c r="F64" s="140">
        <v>10000</v>
      </c>
      <c r="G64" s="141">
        <f>E64/F64</f>
        <v>5.0000000000000002E-5</v>
      </c>
      <c r="H64" s="110" t="str">
        <f t="shared" ref="H64:I65" si="1">D31</f>
        <v>R$/litro</v>
      </c>
      <c r="I64" s="143">
        <f t="shared" si="1"/>
        <v>0</v>
      </c>
      <c r="J64" s="143">
        <f>IF(G64=0,0,I64*G64)</f>
        <v>0</v>
      </c>
    </row>
    <row r="65" spans="1:10" ht="14.1" customHeight="1" x14ac:dyDescent="0.25">
      <c r="A65" s="531"/>
      <c r="B65" s="130" t="s">
        <v>204</v>
      </c>
      <c r="C65" s="109" t="s">
        <v>175</v>
      </c>
      <c r="D65" s="110" t="s">
        <v>209</v>
      </c>
      <c r="E65" s="137">
        <v>0.5</v>
      </c>
      <c r="F65" s="140">
        <v>10000</v>
      </c>
      <c r="G65" s="141">
        <f>E65/F65</f>
        <v>5.0000000000000002E-5</v>
      </c>
      <c r="H65" s="110" t="str">
        <f t="shared" si="1"/>
        <v>R$/litro</v>
      </c>
      <c r="I65" s="143">
        <f t="shared" si="1"/>
        <v>30</v>
      </c>
      <c r="J65" s="143">
        <f>IF(G65=0,0,I65*G65)</f>
        <v>1.5E-3</v>
      </c>
    </row>
    <row r="66" spans="1:10" s="22" customFormat="1" ht="14.1" customHeight="1" x14ac:dyDescent="0.25">
      <c r="A66" s="121" t="s">
        <v>225</v>
      </c>
      <c r="B66" s="517" t="s">
        <v>364</v>
      </c>
      <c r="C66" s="518"/>
      <c r="D66" s="518"/>
      <c r="E66" s="518"/>
      <c r="F66" s="518"/>
      <c r="G66" s="518"/>
      <c r="H66" s="518"/>
      <c r="I66" s="518"/>
      <c r="J66" s="519"/>
    </row>
    <row r="67" spans="1:10" ht="14.1" customHeight="1" x14ac:dyDescent="0.25">
      <c r="A67" s="530"/>
      <c r="B67" s="130" t="s">
        <v>202</v>
      </c>
      <c r="C67" s="109" t="s">
        <v>9</v>
      </c>
      <c r="D67" s="110" t="s">
        <v>166</v>
      </c>
      <c r="E67" s="138">
        <v>4</v>
      </c>
      <c r="F67" s="140">
        <v>40000</v>
      </c>
      <c r="G67" s="141">
        <f>E67/F67</f>
        <v>1E-4</v>
      </c>
      <c r="H67" s="110" t="str">
        <f>D22</f>
        <v>R$/unid.</v>
      </c>
      <c r="I67" s="143">
        <f>E22</f>
        <v>300</v>
      </c>
      <c r="J67" s="143">
        <f>IF(G67=0,0,I67*G67)</f>
        <v>3.0000000000000002E-2</v>
      </c>
    </row>
    <row r="68" spans="1:10" ht="14.1" customHeight="1" x14ac:dyDescent="0.25">
      <c r="A68" s="414"/>
      <c r="B68" s="130" t="s">
        <v>203</v>
      </c>
      <c r="C68" s="109" t="s">
        <v>167</v>
      </c>
      <c r="D68" s="110" t="str">
        <f>D67</f>
        <v>peça</v>
      </c>
      <c r="E68" s="138">
        <v>0</v>
      </c>
      <c r="F68" s="140">
        <v>40000</v>
      </c>
      <c r="G68" s="141">
        <f>E68/F68</f>
        <v>0</v>
      </c>
      <c r="H68" s="110" t="str">
        <f t="shared" ref="H68:I69" si="2">D23</f>
        <v>R$/unid.</v>
      </c>
      <c r="I68" s="143">
        <f t="shared" si="2"/>
        <v>0</v>
      </c>
      <c r="J68" s="143">
        <f>IF(G68=0,0,I68*G68)</f>
        <v>0</v>
      </c>
    </row>
    <row r="69" spans="1:10" ht="14.1" customHeight="1" x14ac:dyDescent="0.25">
      <c r="A69" s="531"/>
      <c r="B69" s="130" t="s">
        <v>204</v>
      </c>
      <c r="C69" s="109" t="s">
        <v>0</v>
      </c>
      <c r="D69" s="110" t="str">
        <f>D68</f>
        <v>peça</v>
      </c>
      <c r="E69" s="138">
        <v>0</v>
      </c>
      <c r="F69" s="140">
        <v>40000</v>
      </c>
      <c r="G69" s="141">
        <f>E69/F69</f>
        <v>0</v>
      </c>
      <c r="H69" s="110" t="str">
        <f t="shared" si="2"/>
        <v>R$/serv.</v>
      </c>
      <c r="I69" s="143">
        <f t="shared" si="2"/>
        <v>0</v>
      </c>
      <c r="J69" s="143">
        <f>IF(G69=0,0,I69*G69)</f>
        <v>0</v>
      </c>
    </row>
    <row r="70" spans="1:10" s="22" customFormat="1" ht="14.1" customHeight="1" x14ac:dyDescent="0.25">
      <c r="A70" s="121" t="s">
        <v>226</v>
      </c>
      <c r="B70" s="517" t="s">
        <v>68</v>
      </c>
      <c r="C70" s="518"/>
      <c r="D70" s="518"/>
      <c r="E70" s="518"/>
      <c r="F70" s="518"/>
      <c r="G70" s="518"/>
      <c r="H70" s="518"/>
      <c r="I70" s="518"/>
      <c r="J70" s="519"/>
    </row>
    <row r="71" spans="1:10" ht="14.1" customHeight="1" x14ac:dyDescent="0.25">
      <c r="A71" s="127"/>
      <c r="B71" s="130" t="s">
        <v>202</v>
      </c>
      <c r="C71" s="109" t="s">
        <v>68</v>
      </c>
      <c r="D71" s="110" t="s">
        <v>218</v>
      </c>
      <c r="E71" s="142">
        <v>0.01</v>
      </c>
      <c r="F71" s="136" t="s">
        <v>96</v>
      </c>
      <c r="G71" s="141">
        <f>IF(E38=0,0,E71/E38)</f>
        <v>6.6666666666666666E-6</v>
      </c>
      <c r="H71" s="110" t="str">
        <f>D20</f>
        <v>R$/veíc.</v>
      </c>
      <c r="I71" s="143">
        <f>E20</f>
        <v>79700</v>
      </c>
      <c r="J71" s="143">
        <f>IF(G71=0,0,I71*G71)</f>
        <v>0.53133333333333332</v>
      </c>
    </row>
    <row r="72" spans="1:10" s="22" customFormat="1" ht="14.1" customHeight="1" x14ac:dyDescent="0.25">
      <c r="A72" s="121" t="s">
        <v>302</v>
      </c>
      <c r="B72" s="517" t="s">
        <v>365</v>
      </c>
      <c r="C72" s="518"/>
      <c r="D72" s="518"/>
      <c r="E72" s="518"/>
      <c r="F72" s="518"/>
      <c r="G72" s="518"/>
      <c r="H72" s="518"/>
      <c r="I72" s="518"/>
      <c r="J72" s="519"/>
    </row>
    <row r="73" spans="1:10" ht="14.1" customHeight="1" x14ac:dyDescent="0.25">
      <c r="A73" s="127"/>
      <c r="B73" s="130" t="s">
        <v>202</v>
      </c>
      <c r="C73" s="109" t="s">
        <v>301</v>
      </c>
      <c r="D73" s="110" t="s">
        <v>219</v>
      </c>
      <c r="E73" s="138">
        <v>4</v>
      </c>
      <c r="F73" s="136">
        <f>E38</f>
        <v>1500</v>
      </c>
      <c r="G73" s="141">
        <f>IF(F73=0,0,E73/F73)</f>
        <v>2.6666666666666666E-3</v>
      </c>
      <c r="H73" s="110" t="str">
        <f>D25</f>
        <v>R$/serv.</v>
      </c>
      <c r="I73" s="143">
        <f>E25</f>
        <v>65</v>
      </c>
      <c r="J73" s="143">
        <f>IF(G73=0,0,I73*G73)</f>
        <v>0.17333333333333334</v>
      </c>
    </row>
    <row r="74" spans="1:10" ht="14.1" customHeight="1" x14ac:dyDescent="0.25">
      <c r="A74" s="529" t="s">
        <v>253</v>
      </c>
      <c r="B74" s="529"/>
      <c r="C74" s="529"/>
      <c r="D74" s="529"/>
      <c r="E74" s="529"/>
      <c r="F74" s="529"/>
      <c r="G74" s="529"/>
      <c r="H74" s="529"/>
      <c r="I74" s="529"/>
      <c r="J74" s="134">
        <f>SUM(J56:J73)</f>
        <v>1.3647666666666667</v>
      </c>
    </row>
    <row r="75" spans="1:10" ht="14.1" customHeight="1" x14ac:dyDescent="0.25">
      <c r="A75" s="528" t="s">
        <v>213</v>
      </c>
      <c r="B75" s="528"/>
      <c r="C75" s="528"/>
      <c r="D75" s="528"/>
      <c r="E75" s="528"/>
      <c r="F75" s="528"/>
      <c r="G75" s="528"/>
      <c r="H75" s="528"/>
      <c r="I75" s="528"/>
      <c r="J75" s="123">
        <f>E38</f>
        <v>1500</v>
      </c>
    </row>
    <row r="76" spans="1:10" ht="14.1" customHeight="1" x14ac:dyDescent="0.25">
      <c r="A76" s="528" t="s">
        <v>428</v>
      </c>
      <c r="B76" s="528"/>
      <c r="C76" s="528"/>
      <c r="D76" s="528"/>
      <c r="E76" s="528"/>
      <c r="F76" s="528"/>
      <c r="G76" s="528"/>
      <c r="H76" s="528"/>
      <c r="I76" s="528"/>
      <c r="J76" s="123">
        <f>E6</f>
        <v>1</v>
      </c>
    </row>
    <row r="77" spans="1:10" ht="14.1" customHeight="1" x14ac:dyDescent="0.25">
      <c r="A77" s="529" t="s">
        <v>429</v>
      </c>
      <c r="B77" s="529"/>
      <c r="C77" s="529"/>
      <c r="D77" s="529"/>
      <c r="E77" s="529"/>
      <c r="F77" s="529"/>
      <c r="G77" s="529"/>
      <c r="H77" s="529"/>
      <c r="I77" s="529"/>
      <c r="J77" s="135">
        <f>($J$74*$J$75)*J76</f>
        <v>2047.15</v>
      </c>
    </row>
  </sheetData>
  <sheetProtection selectLockedCells="1"/>
  <mergeCells count="108">
    <mergeCell ref="A1:J1"/>
    <mergeCell ref="A2:J2"/>
    <mergeCell ref="B3:J3"/>
    <mergeCell ref="B4:J4"/>
    <mergeCell ref="A5:C5"/>
    <mergeCell ref="E5:F5"/>
    <mergeCell ref="G5:J5"/>
    <mergeCell ref="E14:F14"/>
    <mergeCell ref="G14:J14"/>
    <mergeCell ref="E15:F15"/>
    <mergeCell ref="G15:J15"/>
    <mergeCell ref="A16:J16"/>
    <mergeCell ref="B17:J17"/>
    <mergeCell ref="G10:J10"/>
    <mergeCell ref="E11:F11"/>
    <mergeCell ref="G11:J11"/>
    <mergeCell ref="E12:F12"/>
    <mergeCell ref="G12:J12"/>
    <mergeCell ref="E13:F13"/>
    <mergeCell ref="G13:J13"/>
    <mergeCell ref="A6:A15"/>
    <mergeCell ref="E6:F6"/>
    <mergeCell ref="G6:J6"/>
    <mergeCell ref="E7:F7"/>
    <mergeCell ref="G7:J7"/>
    <mergeCell ref="E8:F8"/>
    <mergeCell ref="G8:J8"/>
    <mergeCell ref="E9:F9"/>
    <mergeCell ref="G9:J9"/>
    <mergeCell ref="E10:F10"/>
    <mergeCell ref="E22:F22"/>
    <mergeCell ref="G22:J22"/>
    <mergeCell ref="E23:F23"/>
    <mergeCell ref="G23:J23"/>
    <mergeCell ref="E24:F24"/>
    <mergeCell ref="G24:J24"/>
    <mergeCell ref="A18:C18"/>
    <mergeCell ref="E18:F18"/>
    <mergeCell ref="G18:J18"/>
    <mergeCell ref="A19:A34"/>
    <mergeCell ref="E19:F19"/>
    <mergeCell ref="G19:J19"/>
    <mergeCell ref="E20:F20"/>
    <mergeCell ref="G20:J20"/>
    <mergeCell ref="E21:F21"/>
    <mergeCell ref="G21:J21"/>
    <mergeCell ref="E28:F28"/>
    <mergeCell ref="G28:J28"/>
    <mergeCell ref="E29:F29"/>
    <mergeCell ref="G29:J29"/>
    <mergeCell ref="E30:F30"/>
    <mergeCell ref="G30:J30"/>
    <mergeCell ref="E25:F25"/>
    <mergeCell ref="G25:J25"/>
    <mergeCell ref="E26:F26"/>
    <mergeCell ref="G26:J26"/>
    <mergeCell ref="E27:F27"/>
    <mergeCell ref="G27:J27"/>
    <mergeCell ref="E34:F34"/>
    <mergeCell ref="G34:J34"/>
    <mergeCell ref="A35:J35"/>
    <mergeCell ref="B36:J36"/>
    <mergeCell ref="A37:C37"/>
    <mergeCell ref="E37:F37"/>
    <mergeCell ref="G37:J37"/>
    <mergeCell ref="E31:F31"/>
    <mergeCell ref="G31:J31"/>
    <mergeCell ref="E32:F32"/>
    <mergeCell ref="G32:J32"/>
    <mergeCell ref="E33:F33"/>
    <mergeCell ref="G33:J33"/>
    <mergeCell ref="J42:J43"/>
    <mergeCell ref="A48:I48"/>
    <mergeCell ref="A49:I49"/>
    <mergeCell ref="A50:I50"/>
    <mergeCell ref="A51:I51"/>
    <mergeCell ref="B52:J52"/>
    <mergeCell ref="E38:F38"/>
    <mergeCell ref="G38:J38"/>
    <mergeCell ref="A39:J39"/>
    <mergeCell ref="B40:J40"/>
    <mergeCell ref="A42:C43"/>
    <mergeCell ref="D42:D43"/>
    <mergeCell ref="E42:F42"/>
    <mergeCell ref="G42:G43"/>
    <mergeCell ref="H42:H43"/>
    <mergeCell ref="I42:I43"/>
    <mergeCell ref="I53:I54"/>
    <mergeCell ref="J53:J54"/>
    <mergeCell ref="B55:J55"/>
    <mergeCell ref="B57:J57"/>
    <mergeCell ref="A58:A61"/>
    <mergeCell ref="B62:J62"/>
    <mergeCell ref="A53:C54"/>
    <mergeCell ref="D53:D54"/>
    <mergeCell ref="E53:E54"/>
    <mergeCell ref="F53:F54"/>
    <mergeCell ref="G53:G54"/>
    <mergeCell ref="H53:H54"/>
    <mergeCell ref="A75:I75"/>
    <mergeCell ref="A76:I76"/>
    <mergeCell ref="A77:I77"/>
    <mergeCell ref="A63:A65"/>
    <mergeCell ref="B66:J66"/>
    <mergeCell ref="A67:A69"/>
    <mergeCell ref="B70:J70"/>
    <mergeCell ref="B72:J72"/>
    <mergeCell ref="A74:I74"/>
  </mergeCells>
  <printOptions horizontalCentered="1"/>
  <pageMargins left="0.25" right="0.25" top="0.75" bottom="0.75" header="0.3" footer="0.3"/>
  <pageSetup paperSize="9" scale="71" orientation="portrait" r:id="rId1"/>
  <rowBreaks count="1" manualBreakCount="1">
    <brk id="5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6"/>
  <dimension ref="A1:P68"/>
  <sheetViews>
    <sheetView view="pageLayout" topLeftCell="E44" zoomScaleNormal="100" workbookViewId="0">
      <selection activeCell="H39" sqref="H39:K49"/>
    </sheetView>
  </sheetViews>
  <sheetFormatPr defaultRowHeight="14.1" customHeight="1" x14ac:dyDescent="0.25"/>
  <cols>
    <col min="1" max="1" width="3.33203125" style="19" customWidth="1"/>
    <col min="2" max="2" width="3.33203125" style="39" customWidth="1"/>
    <col min="3" max="3" width="60.33203125" style="19" customWidth="1"/>
    <col min="4" max="4" width="6.109375" style="19" bestFit="1" customWidth="1"/>
    <col min="5" max="5" width="7.88671875" style="38" bestFit="1" customWidth="1"/>
    <col min="6" max="6" width="12.33203125" style="38" bestFit="1" customWidth="1"/>
    <col min="7" max="7" width="11.44140625" style="38" bestFit="1" customWidth="1"/>
    <col min="8" max="8" width="12.109375" style="38" bestFit="1" customWidth="1"/>
    <col min="9" max="9" width="12.33203125" style="38" bestFit="1" customWidth="1"/>
    <col min="10" max="10" width="11" style="38" bestFit="1" customWidth="1"/>
    <col min="11" max="11" width="12.109375" style="38" customWidth="1"/>
    <col min="12" max="187" width="9.109375" style="38"/>
    <col min="188" max="188" width="2.6640625" style="38" customWidth="1"/>
    <col min="189" max="189" width="6" style="38" customWidth="1"/>
    <col min="190" max="190" width="50.109375" style="38" bestFit="1" customWidth="1"/>
    <col min="191" max="191" width="9.109375" style="38" bestFit="1" customWidth="1"/>
    <col min="192" max="192" width="6.88671875" style="38" bestFit="1" customWidth="1"/>
    <col min="193" max="193" width="10.44140625" style="38" bestFit="1" customWidth="1"/>
    <col min="194" max="194" width="10.5546875" style="38" bestFit="1" customWidth="1"/>
    <col min="195" max="195" width="11.33203125" style="38" bestFit="1" customWidth="1"/>
    <col min="196" max="443" width="9.109375" style="38"/>
    <col min="444" max="444" width="2.6640625" style="38" customWidth="1"/>
    <col min="445" max="445" width="6" style="38" customWidth="1"/>
    <col min="446" max="446" width="50.109375" style="38" bestFit="1" customWidth="1"/>
    <col min="447" max="447" width="9.109375" style="38" bestFit="1" customWidth="1"/>
    <col min="448" max="448" width="6.88671875" style="38" bestFit="1" customWidth="1"/>
    <col min="449" max="449" width="10.44140625" style="38" bestFit="1" customWidth="1"/>
    <col min="450" max="450" width="10.5546875" style="38" bestFit="1" customWidth="1"/>
    <col min="451" max="451" width="11.33203125" style="38" bestFit="1" customWidth="1"/>
    <col min="452" max="699" width="9.109375" style="38"/>
    <col min="700" max="700" width="2.6640625" style="38" customWidth="1"/>
    <col min="701" max="701" width="6" style="38" customWidth="1"/>
    <col min="702" max="702" width="50.109375" style="38" bestFit="1" customWidth="1"/>
    <col min="703" max="703" width="9.109375" style="38" bestFit="1" customWidth="1"/>
    <col min="704" max="704" width="6.88671875" style="38" bestFit="1" customWidth="1"/>
    <col min="705" max="705" width="10.44140625" style="38" bestFit="1" customWidth="1"/>
    <col min="706" max="706" width="10.5546875" style="38" bestFit="1" customWidth="1"/>
    <col min="707" max="707" width="11.33203125" style="38" bestFit="1" customWidth="1"/>
    <col min="708" max="955" width="9.109375" style="38"/>
    <col min="956" max="956" width="2.6640625" style="38" customWidth="1"/>
    <col min="957" max="957" width="6" style="38" customWidth="1"/>
    <col min="958" max="958" width="50.109375" style="38" bestFit="1" customWidth="1"/>
    <col min="959" max="959" width="9.109375" style="38" bestFit="1" customWidth="1"/>
    <col min="960" max="960" width="6.88671875" style="38" bestFit="1" customWidth="1"/>
    <col min="961" max="961" width="10.44140625" style="38" bestFit="1" customWidth="1"/>
    <col min="962" max="962" width="10.5546875" style="38" bestFit="1" customWidth="1"/>
    <col min="963" max="963" width="11.33203125" style="38" bestFit="1" customWidth="1"/>
    <col min="964" max="1211" width="9.109375" style="38"/>
    <col min="1212" max="1212" width="2.6640625" style="38" customWidth="1"/>
    <col min="1213" max="1213" width="6" style="38" customWidth="1"/>
    <col min="1214" max="1214" width="50.109375" style="38" bestFit="1" customWidth="1"/>
    <col min="1215" max="1215" width="9.109375" style="38" bestFit="1" customWidth="1"/>
    <col min="1216" max="1216" width="6.88671875" style="38" bestFit="1" customWidth="1"/>
    <col min="1217" max="1217" width="10.44140625" style="38" bestFit="1" customWidth="1"/>
    <col min="1218" max="1218" width="10.5546875" style="38" bestFit="1" customWidth="1"/>
    <col min="1219" max="1219" width="11.33203125" style="38" bestFit="1" customWidth="1"/>
    <col min="1220" max="1467" width="9.109375" style="38"/>
    <col min="1468" max="1468" width="2.6640625" style="38" customWidth="1"/>
    <col min="1469" max="1469" width="6" style="38" customWidth="1"/>
    <col min="1470" max="1470" width="50.109375" style="38" bestFit="1" customWidth="1"/>
    <col min="1471" max="1471" width="9.109375" style="38" bestFit="1" customWidth="1"/>
    <col min="1472" max="1472" width="6.88671875" style="38" bestFit="1" customWidth="1"/>
    <col min="1473" max="1473" width="10.44140625" style="38" bestFit="1" customWidth="1"/>
    <col min="1474" max="1474" width="10.5546875" style="38" bestFit="1" customWidth="1"/>
    <col min="1475" max="1475" width="11.33203125" style="38" bestFit="1" customWidth="1"/>
    <col min="1476" max="1723" width="9.109375" style="38"/>
    <col min="1724" max="1724" width="2.6640625" style="38" customWidth="1"/>
    <col min="1725" max="1725" width="6" style="38" customWidth="1"/>
    <col min="1726" max="1726" width="50.109375" style="38" bestFit="1" customWidth="1"/>
    <col min="1727" max="1727" width="9.109375" style="38" bestFit="1" customWidth="1"/>
    <col min="1728" max="1728" width="6.88671875" style="38" bestFit="1" customWidth="1"/>
    <col min="1729" max="1729" width="10.44140625" style="38" bestFit="1" customWidth="1"/>
    <col min="1730" max="1730" width="10.5546875" style="38" bestFit="1" customWidth="1"/>
    <col min="1731" max="1731" width="11.33203125" style="38" bestFit="1" customWidth="1"/>
    <col min="1732" max="1979" width="9.109375" style="38"/>
    <col min="1980" max="1980" width="2.6640625" style="38" customWidth="1"/>
    <col min="1981" max="1981" width="6" style="38" customWidth="1"/>
    <col min="1982" max="1982" width="50.109375" style="38" bestFit="1" customWidth="1"/>
    <col min="1983" max="1983" width="9.109375" style="38" bestFit="1" customWidth="1"/>
    <col min="1984" max="1984" width="6.88671875" style="38" bestFit="1" customWidth="1"/>
    <col min="1985" max="1985" width="10.44140625" style="38" bestFit="1" customWidth="1"/>
    <col min="1986" max="1986" width="10.5546875" style="38" bestFit="1" customWidth="1"/>
    <col min="1987" max="1987" width="11.33203125" style="38" bestFit="1" customWidth="1"/>
    <col min="1988" max="2235" width="9.109375" style="38"/>
    <col min="2236" max="2236" width="2.6640625" style="38" customWidth="1"/>
    <col min="2237" max="2237" width="6" style="38" customWidth="1"/>
    <col min="2238" max="2238" width="50.109375" style="38" bestFit="1" customWidth="1"/>
    <col min="2239" max="2239" width="9.109375" style="38" bestFit="1" customWidth="1"/>
    <col min="2240" max="2240" width="6.88671875" style="38" bestFit="1" customWidth="1"/>
    <col min="2241" max="2241" width="10.44140625" style="38" bestFit="1" customWidth="1"/>
    <col min="2242" max="2242" width="10.5546875" style="38" bestFit="1" customWidth="1"/>
    <col min="2243" max="2243" width="11.33203125" style="38" bestFit="1" customWidth="1"/>
    <col min="2244" max="2491" width="9.109375" style="38"/>
    <col min="2492" max="2492" width="2.6640625" style="38" customWidth="1"/>
    <col min="2493" max="2493" width="6" style="38" customWidth="1"/>
    <col min="2494" max="2494" width="50.109375" style="38" bestFit="1" customWidth="1"/>
    <col min="2495" max="2495" width="9.109375" style="38" bestFit="1" customWidth="1"/>
    <col min="2496" max="2496" width="6.88671875" style="38" bestFit="1" customWidth="1"/>
    <col min="2497" max="2497" width="10.44140625" style="38" bestFit="1" customWidth="1"/>
    <col min="2498" max="2498" width="10.5546875" style="38" bestFit="1" customWidth="1"/>
    <col min="2499" max="2499" width="11.33203125" style="38" bestFit="1" customWidth="1"/>
    <col min="2500" max="2747" width="9.109375" style="38"/>
    <col min="2748" max="2748" width="2.6640625" style="38" customWidth="1"/>
    <col min="2749" max="2749" width="6" style="38" customWidth="1"/>
    <col min="2750" max="2750" width="50.109375" style="38" bestFit="1" customWidth="1"/>
    <col min="2751" max="2751" width="9.109375" style="38" bestFit="1" customWidth="1"/>
    <col min="2752" max="2752" width="6.88671875" style="38" bestFit="1" customWidth="1"/>
    <col min="2753" max="2753" width="10.44140625" style="38" bestFit="1" customWidth="1"/>
    <col min="2754" max="2754" width="10.5546875" style="38" bestFit="1" customWidth="1"/>
    <col min="2755" max="2755" width="11.33203125" style="38" bestFit="1" customWidth="1"/>
    <col min="2756" max="3003" width="9.109375" style="38"/>
    <col min="3004" max="3004" width="2.6640625" style="38" customWidth="1"/>
    <col min="3005" max="3005" width="6" style="38" customWidth="1"/>
    <col min="3006" max="3006" width="50.109375" style="38" bestFit="1" customWidth="1"/>
    <col min="3007" max="3007" width="9.109375" style="38" bestFit="1" customWidth="1"/>
    <col min="3008" max="3008" width="6.88671875" style="38" bestFit="1" customWidth="1"/>
    <col min="3009" max="3009" width="10.44140625" style="38" bestFit="1" customWidth="1"/>
    <col min="3010" max="3010" width="10.5546875" style="38" bestFit="1" customWidth="1"/>
    <col min="3011" max="3011" width="11.33203125" style="38" bestFit="1" customWidth="1"/>
    <col min="3012" max="3259" width="9.109375" style="38"/>
    <col min="3260" max="3260" width="2.6640625" style="38" customWidth="1"/>
    <col min="3261" max="3261" width="6" style="38" customWidth="1"/>
    <col min="3262" max="3262" width="50.109375" style="38" bestFit="1" customWidth="1"/>
    <col min="3263" max="3263" width="9.109375" style="38" bestFit="1" customWidth="1"/>
    <col min="3264" max="3264" width="6.88671875" style="38" bestFit="1" customWidth="1"/>
    <col min="3265" max="3265" width="10.44140625" style="38" bestFit="1" customWidth="1"/>
    <col min="3266" max="3266" width="10.5546875" style="38" bestFit="1" customWidth="1"/>
    <col min="3267" max="3267" width="11.33203125" style="38" bestFit="1" customWidth="1"/>
    <col min="3268" max="3515" width="9.109375" style="38"/>
    <col min="3516" max="3516" width="2.6640625" style="38" customWidth="1"/>
    <col min="3517" max="3517" width="6" style="38" customWidth="1"/>
    <col min="3518" max="3518" width="50.109375" style="38" bestFit="1" customWidth="1"/>
    <col min="3519" max="3519" width="9.109375" style="38" bestFit="1" customWidth="1"/>
    <col min="3520" max="3520" width="6.88671875" style="38" bestFit="1" customWidth="1"/>
    <col min="3521" max="3521" width="10.44140625" style="38" bestFit="1" customWidth="1"/>
    <col min="3522" max="3522" width="10.5546875" style="38" bestFit="1" customWidth="1"/>
    <col min="3523" max="3523" width="11.33203125" style="38" bestFit="1" customWidth="1"/>
    <col min="3524" max="3771" width="9.109375" style="38"/>
    <col min="3772" max="3772" width="2.6640625" style="38" customWidth="1"/>
    <col min="3773" max="3773" width="6" style="38" customWidth="1"/>
    <col min="3774" max="3774" width="50.109375" style="38" bestFit="1" customWidth="1"/>
    <col min="3775" max="3775" width="9.109375" style="38" bestFit="1" customWidth="1"/>
    <col min="3776" max="3776" width="6.88671875" style="38" bestFit="1" customWidth="1"/>
    <col min="3777" max="3777" width="10.44140625" style="38" bestFit="1" customWidth="1"/>
    <col min="3778" max="3778" width="10.5546875" style="38" bestFit="1" customWidth="1"/>
    <col min="3779" max="3779" width="11.33203125" style="38" bestFit="1" customWidth="1"/>
    <col min="3780" max="4027" width="9.109375" style="38"/>
    <col min="4028" max="4028" width="2.6640625" style="38" customWidth="1"/>
    <col min="4029" max="4029" width="6" style="38" customWidth="1"/>
    <col min="4030" max="4030" width="50.109375" style="38" bestFit="1" customWidth="1"/>
    <col min="4031" max="4031" width="9.109375" style="38" bestFit="1" customWidth="1"/>
    <col min="4032" max="4032" width="6.88671875" style="38" bestFit="1" customWidth="1"/>
    <col min="4033" max="4033" width="10.44140625" style="38" bestFit="1" customWidth="1"/>
    <col min="4034" max="4034" width="10.5546875" style="38" bestFit="1" customWidth="1"/>
    <col min="4035" max="4035" width="11.33203125" style="38" bestFit="1" customWidth="1"/>
    <col min="4036" max="4283" width="9.109375" style="38"/>
    <col min="4284" max="4284" width="2.6640625" style="38" customWidth="1"/>
    <col min="4285" max="4285" width="6" style="38" customWidth="1"/>
    <col min="4286" max="4286" width="50.109375" style="38" bestFit="1" customWidth="1"/>
    <col min="4287" max="4287" width="9.109375" style="38" bestFit="1" customWidth="1"/>
    <col min="4288" max="4288" width="6.88671875" style="38" bestFit="1" customWidth="1"/>
    <col min="4289" max="4289" width="10.44140625" style="38" bestFit="1" customWidth="1"/>
    <col min="4290" max="4290" width="10.5546875" style="38" bestFit="1" customWidth="1"/>
    <col min="4291" max="4291" width="11.33203125" style="38" bestFit="1" customWidth="1"/>
    <col min="4292" max="4539" width="9.109375" style="38"/>
    <col min="4540" max="4540" width="2.6640625" style="38" customWidth="1"/>
    <col min="4541" max="4541" width="6" style="38" customWidth="1"/>
    <col min="4542" max="4542" width="50.109375" style="38" bestFit="1" customWidth="1"/>
    <col min="4543" max="4543" width="9.109375" style="38" bestFit="1" customWidth="1"/>
    <col min="4544" max="4544" width="6.88671875" style="38" bestFit="1" customWidth="1"/>
    <col min="4545" max="4545" width="10.44140625" style="38" bestFit="1" customWidth="1"/>
    <col min="4546" max="4546" width="10.5546875" style="38" bestFit="1" customWidth="1"/>
    <col min="4547" max="4547" width="11.33203125" style="38" bestFit="1" customWidth="1"/>
    <col min="4548" max="4795" width="9.109375" style="38"/>
    <col min="4796" max="4796" width="2.6640625" style="38" customWidth="1"/>
    <col min="4797" max="4797" width="6" style="38" customWidth="1"/>
    <col min="4798" max="4798" width="50.109375" style="38" bestFit="1" customWidth="1"/>
    <col min="4799" max="4799" width="9.109375" style="38" bestFit="1" customWidth="1"/>
    <col min="4800" max="4800" width="6.88671875" style="38" bestFit="1" customWidth="1"/>
    <col min="4801" max="4801" width="10.44140625" style="38" bestFit="1" customWidth="1"/>
    <col min="4802" max="4802" width="10.5546875" style="38" bestFit="1" customWidth="1"/>
    <col min="4803" max="4803" width="11.33203125" style="38" bestFit="1" customWidth="1"/>
    <col min="4804" max="5051" width="9.109375" style="38"/>
    <col min="5052" max="5052" width="2.6640625" style="38" customWidth="1"/>
    <col min="5053" max="5053" width="6" style="38" customWidth="1"/>
    <col min="5054" max="5054" width="50.109375" style="38" bestFit="1" customWidth="1"/>
    <col min="5055" max="5055" width="9.109375" style="38" bestFit="1" customWidth="1"/>
    <col min="5056" max="5056" width="6.88671875" style="38" bestFit="1" customWidth="1"/>
    <col min="5057" max="5057" width="10.44140625" style="38" bestFit="1" customWidth="1"/>
    <col min="5058" max="5058" width="10.5546875" style="38" bestFit="1" customWidth="1"/>
    <col min="5059" max="5059" width="11.33203125" style="38" bestFit="1" customWidth="1"/>
    <col min="5060" max="5307" width="9.109375" style="38"/>
    <col min="5308" max="5308" width="2.6640625" style="38" customWidth="1"/>
    <col min="5309" max="5309" width="6" style="38" customWidth="1"/>
    <col min="5310" max="5310" width="50.109375" style="38" bestFit="1" customWidth="1"/>
    <col min="5311" max="5311" width="9.109375" style="38" bestFit="1" customWidth="1"/>
    <col min="5312" max="5312" width="6.88671875" style="38" bestFit="1" customWidth="1"/>
    <col min="5313" max="5313" width="10.44140625" style="38" bestFit="1" customWidth="1"/>
    <col min="5314" max="5314" width="10.5546875" style="38" bestFit="1" customWidth="1"/>
    <col min="5315" max="5315" width="11.33203125" style="38" bestFit="1" customWidth="1"/>
    <col min="5316" max="5563" width="9.109375" style="38"/>
    <col min="5564" max="5564" width="2.6640625" style="38" customWidth="1"/>
    <col min="5565" max="5565" width="6" style="38" customWidth="1"/>
    <col min="5566" max="5566" width="50.109375" style="38" bestFit="1" customWidth="1"/>
    <col min="5567" max="5567" width="9.109375" style="38" bestFit="1" customWidth="1"/>
    <col min="5568" max="5568" width="6.88671875" style="38" bestFit="1" customWidth="1"/>
    <col min="5569" max="5569" width="10.44140625" style="38" bestFit="1" customWidth="1"/>
    <col min="5570" max="5570" width="10.5546875" style="38" bestFit="1" customWidth="1"/>
    <col min="5571" max="5571" width="11.33203125" style="38" bestFit="1" customWidth="1"/>
    <col min="5572" max="5819" width="9.109375" style="38"/>
    <col min="5820" max="5820" width="2.6640625" style="38" customWidth="1"/>
    <col min="5821" max="5821" width="6" style="38" customWidth="1"/>
    <col min="5822" max="5822" width="50.109375" style="38" bestFit="1" customWidth="1"/>
    <col min="5823" max="5823" width="9.109375" style="38" bestFit="1" customWidth="1"/>
    <col min="5824" max="5824" width="6.88671875" style="38" bestFit="1" customWidth="1"/>
    <col min="5825" max="5825" width="10.44140625" style="38" bestFit="1" customWidth="1"/>
    <col min="5826" max="5826" width="10.5546875" style="38" bestFit="1" customWidth="1"/>
    <col min="5827" max="5827" width="11.33203125" style="38" bestFit="1" customWidth="1"/>
    <col min="5828" max="6075" width="9.109375" style="38"/>
    <col min="6076" max="6076" width="2.6640625" style="38" customWidth="1"/>
    <col min="6077" max="6077" width="6" style="38" customWidth="1"/>
    <col min="6078" max="6078" width="50.109375" style="38" bestFit="1" customWidth="1"/>
    <col min="6079" max="6079" width="9.109375" style="38" bestFit="1" customWidth="1"/>
    <col min="6080" max="6080" width="6.88671875" style="38" bestFit="1" customWidth="1"/>
    <col min="6081" max="6081" width="10.44140625" style="38" bestFit="1" customWidth="1"/>
    <col min="6082" max="6082" width="10.5546875" style="38" bestFit="1" customWidth="1"/>
    <col min="6083" max="6083" width="11.33203125" style="38" bestFit="1" customWidth="1"/>
    <col min="6084" max="6331" width="9.109375" style="38"/>
    <col min="6332" max="6332" width="2.6640625" style="38" customWidth="1"/>
    <col min="6333" max="6333" width="6" style="38" customWidth="1"/>
    <col min="6334" max="6334" width="50.109375" style="38" bestFit="1" customWidth="1"/>
    <col min="6335" max="6335" width="9.109375" style="38" bestFit="1" customWidth="1"/>
    <col min="6336" max="6336" width="6.88671875" style="38" bestFit="1" customWidth="1"/>
    <col min="6337" max="6337" width="10.44140625" style="38" bestFit="1" customWidth="1"/>
    <col min="6338" max="6338" width="10.5546875" style="38" bestFit="1" customWidth="1"/>
    <col min="6339" max="6339" width="11.33203125" style="38" bestFit="1" customWidth="1"/>
    <col min="6340" max="6587" width="9.109375" style="38"/>
    <col min="6588" max="6588" width="2.6640625" style="38" customWidth="1"/>
    <col min="6589" max="6589" width="6" style="38" customWidth="1"/>
    <col min="6590" max="6590" width="50.109375" style="38" bestFit="1" customWidth="1"/>
    <col min="6591" max="6591" width="9.109375" style="38" bestFit="1" customWidth="1"/>
    <col min="6592" max="6592" width="6.88671875" style="38" bestFit="1" customWidth="1"/>
    <col min="6593" max="6593" width="10.44140625" style="38" bestFit="1" customWidth="1"/>
    <col min="6594" max="6594" width="10.5546875" style="38" bestFit="1" customWidth="1"/>
    <col min="6595" max="6595" width="11.33203125" style="38" bestFit="1" customWidth="1"/>
    <col min="6596" max="6843" width="9.109375" style="38"/>
    <col min="6844" max="6844" width="2.6640625" style="38" customWidth="1"/>
    <col min="6845" max="6845" width="6" style="38" customWidth="1"/>
    <col min="6846" max="6846" width="50.109375" style="38" bestFit="1" customWidth="1"/>
    <col min="6847" max="6847" width="9.109375" style="38" bestFit="1" customWidth="1"/>
    <col min="6848" max="6848" width="6.88671875" style="38" bestFit="1" customWidth="1"/>
    <col min="6849" max="6849" width="10.44140625" style="38" bestFit="1" customWidth="1"/>
    <col min="6850" max="6850" width="10.5546875" style="38" bestFit="1" customWidth="1"/>
    <col min="6851" max="6851" width="11.33203125" style="38" bestFit="1" customWidth="1"/>
    <col min="6852" max="7099" width="9.109375" style="38"/>
    <col min="7100" max="7100" width="2.6640625" style="38" customWidth="1"/>
    <col min="7101" max="7101" width="6" style="38" customWidth="1"/>
    <col min="7102" max="7102" width="50.109375" style="38" bestFit="1" customWidth="1"/>
    <col min="7103" max="7103" width="9.109375" style="38" bestFit="1" customWidth="1"/>
    <col min="7104" max="7104" width="6.88671875" style="38" bestFit="1" customWidth="1"/>
    <col min="7105" max="7105" width="10.44140625" style="38" bestFit="1" customWidth="1"/>
    <col min="7106" max="7106" width="10.5546875" style="38" bestFit="1" customWidth="1"/>
    <col min="7107" max="7107" width="11.33203125" style="38" bestFit="1" customWidth="1"/>
    <col min="7108" max="7355" width="9.109375" style="38"/>
    <col min="7356" max="7356" width="2.6640625" style="38" customWidth="1"/>
    <col min="7357" max="7357" width="6" style="38" customWidth="1"/>
    <col min="7358" max="7358" width="50.109375" style="38" bestFit="1" customWidth="1"/>
    <col min="7359" max="7359" width="9.109375" style="38" bestFit="1" customWidth="1"/>
    <col min="7360" max="7360" width="6.88671875" style="38" bestFit="1" customWidth="1"/>
    <col min="7361" max="7361" width="10.44140625" style="38" bestFit="1" customWidth="1"/>
    <col min="7362" max="7362" width="10.5546875" style="38" bestFit="1" customWidth="1"/>
    <col min="7363" max="7363" width="11.33203125" style="38" bestFit="1" customWidth="1"/>
    <col min="7364" max="7611" width="9.109375" style="38"/>
    <col min="7612" max="7612" width="2.6640625" style="38" customWidth="1"/>
    <col min="7613" max="7613" width="6" style="38" customWidth="1"/>
    <col min="7614" max="7614" width="50.109375" style="38" bestFit="1" customWidth="1"/>
    <col min="7615" max="7615" width="9.109375" style="38" bestFit="1" customWidth="1"/>
    <col min="7616" max="7616" width="6.88671875" style="38" bestFit="1" customWidth="1"/>
    <col min="7617" max="7617" width="10.44140625" style="38" bestFit="1" customWidth="1"/>
    <col min="7618" max="7618" width="10.5546875" style="38" bestFit="1" customWidth="1"/>
    <col min="7619" max="7619" width="11.33203125" style="38" bestFit="1" customWidth="1"/>
    <col min="7620" max="7867" width="9.109375" style="38"/>
    <col min="7868" max="7868" width="2.6640625" style="38" customWidth="1"/>
    <col min="7869" max="7869" width="6" style="38" customWidth="1"/>
    <col min="7870" max="7870" width="50.109375" style="38" bestFit="1" customWidth="1"/>
    <col min="7871" max="7871" width="9.109375" style="38" bestFit="1" customWidth="1"/>
    <col min="7872" max="7872" width="6.88671875" style="38" bestFit="1" customWidth="1"/>
    <col min="7873" max="7873" width="10.44140625" style="38" bestFit="1" customWidth="1"/>
    <col min="7874" max="7874" width="10.5546875" style="38" bestFit="1" customWidth="1"/>
    <col min="7875" max="7875" width="11.33203125" style="38" bestFit="1" customWidth="1"/>
    <col min="7876" max="8123" width="9.109375" style="38"/>
    <col min="8124" max="8124" width="2.6640625" style="38" customWidth="1"/>
    <col min="8125" max="8125" width="6" style="38" customWidth="1"/>
    <col min="8126" max="8126" width="50.109375" style="38" bestFit="1" customWidth="1"/>
    <col min="8127" max="8127" width="9.109375" style="38" bestFit="1" customWidth="1"/>
    <col min="8128" max="8128" width="6.88671875" style="38" bestFit="1" customWidth="1"/>
    <col min="8129" max="8129" width="10.44140625" style="38" bestFit="1" customWidth="1"/>
    <col min="8130" max="8130" width="10.5546875" style="38" bestFit="1" customWidth="1"/>
    <col min="8131" max="8131" width="11.33203125" style="38" bestFit="1" customWidth="1"/>
    <col min="8132" max="8379" width="9.109375" style="38"/>
    <col min="8380" max="8380" width="2.6640625" style="38" customWidth="1"/>
    <col min="8381" max="8381" width="6" style="38" customWidth="1"/>
    <col min="8382" max="8382" width="50.109375" style="38" bestFit="1" customWidth="1"/>
    <col min="8383" max="8383" width="9.109375" style="38" bestFit="1" customWidth="1"/>
    <col min="8384" max="8384" width="6.88671875" style="38" bestFit="1" customWidth="1"/>
    <col min="8385" max="8385" width="10.44140625" style="38" bestFit="1" customWidth="1"/>
    <col min="8386" max="8386" width="10.5546875" style="38" bestFit="1" customWidth="1"/>
    <col min="8387" max="8387" width="11.33203125" style="38" bestFit="1" customWidth="1"/>
    <col min="8388" max="8635" width="9.109375" style="38"/>
    <col min="8636" max="8636" width="2.6640625" style="38" customWidth="1"/>
    <col min="8637" max="8637" width="6" style="38" customWidth="1"/>
    <col min="8638" max="8638" width="50.109375" style="38" bestFit="1" customWidth="1"/>
    <col min="8639" max="8639" width="9.109375" style="38" bestFit="1" customWidth="1"/>
    <col min="8640" max="8640" width="6.88671875" style="38" bestFit="1" customWidth="1"/>
    <col min="8641" max="8641" width="10.44140625" style="38" bestFit="1" customWidth="1"/>
    <col min="8642" max="8642" width="10.5546875" style="38" bestFit="1" customWidth="1"/>
    <col min="8643" max="8643" width="11.33203125" style="38" bestFit="1" customWidth="1"/>
    <col min="8644" max="8891" width="9.109375" style="38"/>
    <col min="8892" max="8892" width="2.6640625" style="38" customWidth="1"/>
    <col min="8893" max="8893" width="6" style="38" customWidth="1"/>
    <col min="8894" max="8894" width="50.109375" style="38" bestFit="1" customWidth="1"/>
    <col min="8895" max="8895" width="9.109375" style="38" bestFit="1" customWidth="1"/>
    <col min="8896" max="8896" width="6.88671875" style="38" bestFit="1" customWidth="1"/>
    <col min="8897" max="8897" width="10.44140625" style="38" bestFit="1" customWidth="1"/>
    <col min="8898" max="8898" width="10.5546875" style="38" bestFit="1" customWidth="1"/>
    <col min="8899" max="8899" width="11.33203125" style="38" bestFit="1" customWidth="1"/>
    <col min="8900" max="9147" width="9.109375" style="38"/>
    <col min="9148" max="9148" width="2.6640625" style="38" customWidth="1"/>
    <col min="9149" max="9149" width="6" style="38" customWidth="1"/>
    <col min="9150" max="9150" width="50.109375" style="38" bestFit="1" customWidth="1"/>
    <col min="9151" max="9151" width="9.109375" style="38" bestFit="1" customWidth="1"/>
    <col min="9152" max="9152" width="6.88671875" style="38" bestFit="1" customWidth="1"/>
    <col min="9153" max="9153" width="10.44140625" style="38" bestFit="1" customWidth="1"/>
    <col min="9154" max="9154" width="10.5546875" style="38" bestFit="1" customWidth="1"/>
    <col min="9155" max="9155" width="11.33203125" style="38" bestFit="1" customWidth="1"/>
    <col min="9156" max="9403" width="9.109375" style="38"/>
    <col min="9404" max="9404" width="2.6640625" style="38" customWidth="1"/>
    <col min="9405" max="9405" width="6" style="38" customWidth="1"/>
    <col min="9406" max="9406" width="50.109375" style="38" bestFit="1" customWidth="1"/>
    <col min="9407" max="9407" width="9.109375" style="38" bestFit="1" customWidth="1"/>
    <col min="9408" max="9408" width="6.88671875" style="38" bestFit="1" customWidth="1"/>
    <col min="9409" max="9409" width="10.44140625" style="38" bestFit="1" customWidth="1"/>
    <col min="9410" max="9410" width="10.5546875" style="38" bestFit="1" customWidth="1"/>
    <col min="9411" max="9411" width="11.33203125" style="38" bestFit="1" customWidth="1"/>
    <col min="9412" max="9659" width="9.109375" style="38"/>
    <col min="9660" max="9660" width="2.6640625" style="38" customWidth="1"/>
    <col min="9661" max="9661" width="6" style="38" customWidth="1"/>
    <col min="9662" max="9662" width="50.109375" style="38" bestFit="1" customWidth="1"/>
    <col min="9663" max="9663" width="9.109375" style="38" bestFit="1" customWidth="1"/>
    <col min="9664" max="9664" width="6.88671875" style="38" bestFit="1" customWidth="1"/>
    <col min="9665" max="9665" width="10.44140625" style="38" bestFit="1" customWidth="1"/>
    <col min="9666" max="9666" width="10.5546875" style="38" bestFit="1" customWidth="1"/>
    <col min="9667" max="9667" width="11.33203125" style="38" bestFit="1" customWidth="1"/>
    <col min="9668" max="9915" width="9.109375" style="38"/>
    <col min="9916" max="9916" width="2.6640625" style="38" customWidth="1"/>
    <col min="9917" max="9917" width="6" style="38" customWidth="1"/>
    <col min="9918" max="9918" width="50.109375" style="38" bestFit="1" customWidth="1"/>
    <col min="9919" max="9919" width="9.109375" style="38" bestFit="1" customWidth="1"/>
    <col min="9920" max="9920" width="6.88671875" style="38" bestFit="1" customWidth="1"/>
    <col min="9921" max="9921" width="10.44140625" style="38" bestFit="1" customWidth="1"/>
    <col min="9922" max="9922" width="10.5546875" style="38" bestFit="1" customWidth="1"/>
    <col min="9923" max="9923" width="11.33203125" style="38" bestFit="1" customWidth="1"/>
    <col min="9924" max="10171" width="9.109375" style="38"/>
    <col min="10172" max="10172" width="2.6640625" style="38" customWidth="1"/>
    <col min="10173" max="10173" width="6" style="38" customWidth="1"/>
    <col min="10174" max="10174" width="50.109375" style="38" bestFit="1" customWidth="1"/>
    <col min="10175" max="10175" width="9.109375" style="38" bestFit="1" customWidth="1"/>
    <col min="10176" max="10176" width="6.88671875" style="38" bestFit="1" customWidth="1"/>
    <col min="10177" max="10177" width="10.44140625" style="38" bestFit="1" customWidth="1"/>
    <col min="10178" max="10178" width="10.5546875" style="38" bestFit="1" customWidth="1"/>
    <col min="10179" max="10179" width="11.33203125" style="38" bestFit="1" customWidth="1"/>
    <col min="10180" max="10427" width="9.109375" style="38"/>
    <col min="10428" max="10428" width="2.6640625" style="38" customWidth="1"/>
    <col min="10429" max="10429" width="6" style="38" customWidth="1"/>
    <col min="10430" max="10430" width="50.109375" style="38" bestFit="1" customWidth="1"/>
    <col min="10431" max="10431" width="9.109375" style="38" bestFit="1" customWidth="1"/>
    <col min="10432" max="10432" width="6.88671875" style="38" bestFit="1" customWidth="1"/>
    <col min="10433" max="10433" width="10.44140625" style="38" bestFit="1" customWidth="1"/>
    <col min="10434" max="10434" width="10.5546875" style="38" bestFit="1" customWidth="1"/>
    <col min="10435" max="10435" width="11.33203125" style="38" bestFit="1" customWidth="1"/>
    <col min="10436" max="10683" width="9.109375" style="38"/>
    <col min="10684" max="10684" width="2.6640625" style="38" customWidth="1"/>
    <col min="10685" max="10685" width="6" style="38" customWidth="1"/>
    <col min="10686" max="10686" width="50.109375" style="38" bestFit="1" customWidth="1"/>
    <col min="10687" max="10687" width="9.109375" style="38" bestFit="1" customWidth="1"/>
    <col min="10688" max="10688" width="6.88671875" style="38" bestFit="1" customWidth="1"/>
    <col min="10689" max="10689" width="10.44140625" style="38" bestFit="1" customWidth="1"/>
    <col min="10690" max="10690" width="10.5546875" style="38" bestFit="1" customWidth="1"/>
    <col min="10691" max="10691" width="11.33203125" style="38" bestFit="1" customWidth="1"/>
    <col min="10692" max="10939" width="9.109375" style="38"/>
    <col min="10940" max="10940" width="2.6640625" style="38" customWidth="1"/>
    <col min="10941" max="10941" width="6" style="38" customWidth="1"/>
    <col min="10942" max="10942" width="50.109375" style="38" bestFit="1" customWidth="1"/>
    <col min="10943" max="10943" width="9.109375" style="38" bestFit="1" customWidth="1"/>
    <col min="10944" max="10944" width="6.88671875" style="38" bestFit="1" customWidth="1"/>
    <col min="10945" max="10945" width="10.44140625" style="38" bestFit="1" customWidth="1"/>
    <col min="10946" max="10946" width="10.5546875" style="38" bestFit="1" customWidth="1"/>
    <col min="10947" max="10947" width="11.33203125" style="38" bestFit="1" customWidth="1"/>
    <col min="10948" max="11195" width="9.109375" style="38"/>
    <col min="11196" max="11196" width="2.6640625" style="38" customWidth="1"/>
    <col min="11197" max="11197" width="6" style="38" customWidth="1"/>
    <col min="11198" max="11198" width="50.109375" style="38" bestFit="1" customWidth="1"/>
    <col min="11199" max="11199" width="9.109375" style="38" bestFit="1" customWidth="1"/>
    <col min="11200" max="11200" width="6.88671875" style="38" bestFit="1" customWidth="1"/>
    <col min="11201" max="11201" width="10.44140625" style="38" bestFit="1" customWidth="1"/>
    <col min="11202" max="11202" width="10.5546875" style="38" bestFit="1" customWidth="1"/>
    <col min="11203" max="11203" width="11.33203125" style="38" bestFit="1" customWidth="1"/>
    <col min="11204" max="11451" width="9.109375" style="38"/>
    <col min="11452" max="11452" width="2.6640625" style="38" customWidth="1"/>
    <col min="11453" max="11453" width="6" style="38" customWidth="1"/>
    <col min="11454" max="11454" width="50.109375" style="38" bestFit="1" customWidth="1"/>
    <col min="11455" max="11455" width="9.109375" style="38" bestFit="1" customWidth="1"/>
    <col min="11456" max="11456" width="6.88671875" style="38" bestFit="1" customWidth="1"/>
    <col min="11457" max="11457" width="10.44140625" style="38" bestFit="1" customWidth="1"/>
    <col min="11458" max="11458" width="10.5546875" style="38" bestFit="1" customWidth="1"/>
    <col min="11459" max="11459" width="11.33203125" style="38" bestFit="1" customWidth="1"/>
    <col min="11460" max="11707" width="9.109375" style="38"/>
    <col min="11708" max="11708" width="2.6640625" style="38" customWidth="1"/>
    <col min="11709" max="11709" width="6" style="38" customWidth="1"/>
    <col min="11710" max="11710" width="50.109375" style="38" bestFit="1" customWidth="1"/>
    <col min="11711" max="11711" width="9.109375" style="38" bestFit="1" customWidth="1"/>
    <col min="11712" max="11712" width="6.88671875" style="38" bestFit="1" customWidth="1"/>
    <col min="11713" max="11713" width="10.44140625" style="38" bestFit="1" customWidth="1"/>
    <col min="11714" max="11714" width="10.5546875" style="38" bestFit="1" customWidth="1"/>
    <col min="11715" max="11715" width="11.33203125" style="38" bestFit="1" customWidth="1"/>
    <col min="11716" max="11963" width="9.109375" style="38"/>
    <col min="11964" max="11964" width="2.6640625" style="38" customWidth="1"/>
    <col min="11965" max="11965" width="6" style="38" customWidth="1"/>
    <col min="11966" max="11966" width="50.109375" style="38" bestFit="1" customWidth="1"/>
    <col min="11967" max="11967" width="9.109375" style="38" bestFit="1" customWidth="1"/>
    <col min="11968" max="11968" width="6.88671875" style="38" bestFit="1" customWidth="1"/>
    <col min="11969" max="11969" width="10.44140625" style="38" bestFit="1" customWidth="1"/>
    <col min="11970" max="11970" width="10.5546875" style="38" bestFit="1" customWidth="1"/>
    <col min="11971" max="11971" width="11.33203125" style="38" bestFit="1" customWidth="1"/>
    <col min="11972" max="12219" width="9.109375" style="38"/>
    <col min="12220" max="12220" width="2.6640625" style="38" customWidth="1"/>
    <col min="12221" max="12221" width="6" style="38" customWidth="1"/>
    <col min="12222" max="12222" width="50.109375" style="38" bestFit="1" customWidth="1"/>
    <col min="12223" max="12223" width="9.109375" style="38" bestFit="1" customWidth="1"/>
    <col min="12224" max="12224" width="6.88671875" style="38" bestFit="1" customWidth="1"/>
    <col min="12225" max="12225" width="10.44140625" style="38" bestFit="1" customWidth="1"/>
    <col min="12226" max="12226" width="10.5546875" style="38" bestFit="1" customWidth="1"/>
    <col min="12227" max="12227" width="11.33203125" style="38" bestFit="1" customWidth="1"/>
    <col min="12228" max="12475" width="9.109375" style="38"/>
    <col min="12476" max="12476" width="2.6640625" style="38" customWidth="1"/>
    <col min="12477" max="12477" width="6" style="38" customWidth="1"/>
    <col min="12478" max="12478" width="50.109375" style="38" bestFit="1" customWidth="1"/>
    <col min="12479" max="12479" width="9.109375" style="38" bestFit="1" customWidth="1"/>
    <col min="12480" max="12480" width="6.88671875" style="38" bestFit="1" customWidth="1"/>
    <col min="12481" max="12481" width="10.44140625" style="38" bestFit="1" customWidth="1"/>
    <col min="12482" max="12482" width="10.5546875" style="38" bestFit="1" customWidth="1"/>
    <col min="12483" max="12483" width="11.33203125" style="38" bestFit="1" customWidth="1"/>
    <col min="12484" max="12731" width="9.109375" style="38"/>
    <col min="12732" max="12732" width="2.6640625" style="38" customWidth="1"/>
    <col min="12733" max="12733" width="6" style="38" customWidth="1"/>
    <col min="12734" max="12734" width="50.109375" style="38" bestFit="1" customWidth="1"/>
    <col min="12735" max="12735" width="9.109375" style="38" bestFit="1" customWidth="1"/>
    <col min="12736" max="12736" width="6.88671875" style="38" bestFit="1" customWidth="1"/>
    <col min="12737" max="12737" width="10.44140625" style="38" bestFit="1" customWidth="1"/>
    <col min="12738" max="12738" width="10.5546875" style="38" bestFit="1" customWidth="1"/>
    <col min="12739" max="12739" width="11.33203125" style="38" bestFit="1" customWidth="1"/>
    <col min="12740" max="12987" width="9.109375" style="38"/>
    <col min="12988" max="12988" width="2.6640625" style="38" customWidth="1"/>
    <col min="12989" max="12989" width="6" style="38" customWidth="1"/>
    <col min="12990" max="12990" width="50.109375" style="38" bestFit="1" customWidth="1"/>
    <col min="12991" max="12991" width="9.109375" style="38" bestFit="1" customWidth="1"/>
    <col min="12992" max="12992" width="6.88671875" style="38" bestFit="1" customWidth="1"/>
    <col min="12993" max="12993" width="10.44140625" style="38" bestFit="1" customWidth="1"/>
    <col min="12994" max="12994" width="10.5546875" style="38" bestFit="1" customWidth="1"/>
    <col min="12995" max="12995" width="11.33203125" style="38" bestFit="1" customWidth="1"/>
    <col min="12996" max="13243" width="9.109375" style="38"/>
    <col min="13244" max="13244" width="2.6640625" style="38" customWidth="1"/>
    <col min="13245" max="13245" width="6" style="38" customWidth="1"/>
    <col min="13246" max="13246" width="50.109375" style="38" bestFit="1" customWidth="1"/>
    <col min="13247" max="13247" width="9.109375" style="38" bestFit="1" customWidth="1"/>
    <col min="13248" max="13248" width="6.88671875" style="38" bestFit="1" customWidth="1"/>
    <col min="13249" max="13249" width="10.44140625" style="38" bestFit="1" customWidth="1"/>
    <col min="13250" max="13250" width="10.5546875" style="38" bestFit="1" customWidth="1"/>
    <col min="13251" max="13251" width="11.33203125" style="38" bestFit="1" customWidth="1"/>
    <col min="13252" max="13499" width="9.109375" style="38"/>
    <col min="13500" max="13500" width="2.6640625" style="38" customWidth="1"/>
    <col min="13501" max="13501" width="6" style="38" customWidth="1"/>
    <col min="13502" max="13502" width="50.109375" style="38" bestFit="1" customWidth="1"/>
    <col min="13503" max="13503" width="9.109375" style="38" bestFit="1" customWidth="1"/>
    <col min="13504" max="13504" width="6.88671875" style="38" bestFit="1" customWidth="1"/>
    <col min="13505" max="13505" width="10.44140625" style="38" bestFit="1" customWidth="1"/>
    <col min="13506" max="13506" width="10.5546875" style="38" bestFit="1" customWidth="1"/>
    <col min="13507" max="13507" width="11.33203125" style="38" bestFit="1" customWidth="1"/>
    <col min="13508" max="13755" width="9.109375" style="38"/>
    <col min="13756" max="13756" width="2.6640625" style="38" customWidth="1"/>
    <col min="13757" max="13757" width="6" style="38" customWidth="1"/>
    <col min="13758" max="13758" width="50.109375" style="38" bestFit="1" customWidth="1"/>
    <col min="13759" max="13759" width="9.109375" style="38" bestFit="1" customWidth="1"/>
    <col min="13760" max="13760" width="6.88671875" style="38" bestFit="1" customWidth="1"/>
    <col min="13761" max="13761" width="10.44140625" style="38" bestFit="1" customWidth="1"/>
    <col min="13762" max="13762" width="10.5546875" style="38" bestFit="1" customWidth="1"/>
    <col min="13763" max="13763" width="11.33203125" style="38" bestFit="1" customWidth="1"/>
    <col min="13764" max="14011" width="9.109375" style="38"/>
    <col min="14012" max="14012" width="2.6640625" style="38" customWidth="1"/>
    <col min="14013" max="14013" width="6" style="38" customWidth="1"/>
    <col min="14014" max="14014" width="50.109375" style="38" bestFit="1" customWidth="1"/>
    <col min="14015" max="14015" width="9.109375" style="38" bestFit="1" customWidth="1"/>
    <col min="14016" max="14016" width="6.88671875" style="38" bestFit="1" customWidth="1"/>
    <col min="14017" max="14017" width="10.44140625" style="38" bestFit="1" customWidth="1"/>
    <col min="14018" max="14018" width="10.5546875" style="38" bestFit="1" customWidth="1"/>
    <col min="14019" max="14019" width="11.33203125" style="38" bestFit="1" customWidth="1"/>
    <col min="14020" max="14267" width="9.109375" style="38"/>
    <col min="14268" max="14268" width="2.6640625" style="38" customWidth="1"/>
    <col min="14269" max="14269" width="6" style="38" customWidth="1"/>
    <col min="14270" max="14270" width="50.109375" style="38" bestFit="1" customWidth="1"/>
    <col min="14271" max="14271" width="9.109375" style="38" bestFit="1" customWidth="1"/>
    <col min="14272" max="14272" width="6.88671875" style="38" bestFit="1" customWidth="1"/>
    <col min="14273" max="14273" width="10.44140625" style="38" bestFit="1" customWidth="1"/>
    <col min="14274" max="14274" width="10.5546875" style="38" bestFit="1" customWidth="1"/>
    <col min="14275" max="14275" width="11.33203125" style="38" bestFit="1" customWidth="1"/>
    <col min="14276" max="14523" width="9.109375" style="38"/>
    <col min="14524" max="14524" width="2.6640625" style="38" customWidth="1"/>
    <col min="14525" max="14525" width="6" style="38" customWidth="1"/>
    <col min="14526" max="14526" width="50.109375" style="38" bestFit="1" customWidth="1"/>
    <col min="14527" max="14527" width="9.109375" style="38" bestFit="1" customWidth="1"/>
    <col min="14528" max="14528" width="6.88671875" style="38" bestFit="1" customWidth="1"/>
    <col min="14529" max="14529" width="10.44140625" style="38" bestFit="1" customWidth="1"/>
    <col min="14530" max="14530" width="10.5546875" style="38" bestFit="1" customWidth="1"/>
    <col min="14531" max="14531" width="11.33203125" style="38" bestFit="1" customWidth="1"/>
    <col min="14532" max="14779" width="9.109375" style="38"/>
    <col min="14780" max="14780" width="2.6640625" style="38" customWidth="1"/>
    <col min="14781" max="14781" width="6" style="38" customWidth="1"/>
    <col min="14782" max="14782" width="50.109375" style="38" bestFit="1" customWidth="1"/>
    <col min="14783" max="14783" width="9.109375" style="38" bestFit="1" customWidth="1"/>
    <col min="14784" max="14784" width="6.88671875" style="38" bestFit="1" customWidth="1"/>
    <col min="14785" max="14785" width="10.44140625" style="38" bestFit="1" customWidth="1"/>
    <col min="14786" max="14786" width="10.5546875" style="38" bestFit="1" customWidth="1"/>
    <col min="14787" max="14787" width="11.33203125" style="38" bestFit="1" customWidth="1"/>
    <col min="14788" max="15035" width="9.109375" style="38"/>
    <col min="15036" max="15036" width="2.6640625" style="38" customWidth="1"/>
    <col min="15037" max="15037" width="6" style="38" customWidth="1"/>
    <col min="15038" max="15038" width="50.109375" style="38" bestFit="1" customWidth="1"/>
    <col min="15039" max="15039" width="9.109375" style="38" bestFit="1" customWidth="1"/>
    <col min="15040" max="15040" width="6.88671875" style="38" bestFit="1" customWidth="1"/>
    <col min="15041" max="15041" width="10.44140625" style="38" bestFit="1" customWidth="1"/>
    <col min="15042" max="15042" width="10.5546875" style="38" bestFit="1" customWidth="1"/>
    <col min="15043" max="15043" width="11.33203125" style="38" bestFit="1" customWidth="1"/>
    <col min="15044" max="15291" width="9.109375" style="38"/>
    <col min="15292" max="15292" width="2.6640625" style="38" customWidth="1"/>
    <col min="15293" max="15293" width="6" style="38" customWidth="1"/>
    <col min="15294" max="15294" width="50.109375" style="38" bestFit="1" customWidth="1"/>
    <col min="15295" max="15295" width="9.109375" style="38" bestFit="1" customWidth="1"/>
    <col min="15296" max="15296" width="6.88671875" style="38" bestFit="1" customWidth="1"/>
    <col min="15297" max="15297" width="10.44140625" style="38" bestFit="1" customWidth="1"/>
    <col min="15298" max="15298" width="10.5546875" style="38" bestFit="1" customWidth="1"/>
    <col min="15299" max="15299" width="11.33203125" style="38" bestFit="1" customWidth="1"/>
    <col min="15300" max="15547" width="9.109375" style="38"/>
    <col min="15548" max="15548" width="2.6640625" style="38" customWidth="1"/>
    <col min="15549" max="15549" width="6" style="38" customWidth="1"/>
    <col min="15550" max="15550" width="50.109375" style="38" bestFit="1" customWidth="1"/>
    <col min="15551" max="15551" width="9.109375" style="38" bestFit="1" customWidth="1"/>
    <col min="15552" max="15552" width="6.88671875" style="38" bestFit="1" customWidth="1"/>
    <col min="15553" max="15553" width="10.44140625" style="38" bestFit="1" customWidth="1"/>
    <col min="15554" max="15554" width="10.5546875" style="38" bestFit="1" customWidth="1"/>
    <col min="15555" max="15555" width="11.33203125" style="38" bestFit="1" customWidth="1"/>
    <col min="15556" max="15803" width="9.109375" style="38"/>
    <col min="15804" max="15804" width="2.6640625" style="38" customWidth="1"/>
    <col min="15805" max="15805" width="6" style="38" customWidth="1"/>
    <col min="15806" max="15806" width="50.109375" style="38" bestFit="1" customWidth="1"/>
    <col min="15807" max="15807" width="9.109375" style="38" bestFit="1" customWidth="1"/>
    <col min="15808" max="15808" width="6.88671875" style="38" bestFit="1" customWidth="1"/>
    <col min="15809" max="15809" width="10.44140625" style="38" bestFit="1" customWidth="1"/>
    <col min="15810" max="15810" width="10.5546875" style="38" bestFit="1" customWidth="1"/>
    <col min="15811" max="15811" width="11.33203125" style="38" bestFit="1" customWidth="1"/>
    <col min="15812" max="16059" width="9.109375" style="38"/>
    <col min="16060" max="16060" width="2.6640625" style="38" customWidth="1"/>
    <col min="16061" max="16061" width="6" style="38" customWidth="1"/>
    <col min="16062" max="16062" width="50.109375" style="38" bestFit="1" customWidth="1"/>
    <col min="16063" max="16063" width="9.109375" style="38" bestFit="1" customWidth="1"/>
    <col min="16064" max="16064" width="6.88671875" style="38" bestFit="1" customWidth="1"/>
    <col min="16065" max="16065" width="10.44140625" style="38" bestFit="1" customWidth="1"/>
    <col min="16066" max="16066" width="10.5546875" style="38" bestFit="1" customWidth="1"/>
    <col min="16067" max="16067" width="11.33203125" style="38" bestFit="1" customWidth="1"/>
    <col min="16068" max="16384" width="9.109375" style="38"/>
  </cols>
  <sheetData>
    <row r="1" spans="1:11" ht="21.9" customHeight="1" x14ac:dyDescent="0.25">
      <c r="A1" s="593" t="s">
        <v>496</v>
      </c>
      <c r="B1" s="594"/>
      <c r="C1" s="594"/>
      <c r="D1" s="594"/>
      <c r="E1" s="594"/>
      <c r="F1" s="594"/>
      <c r="G1" s="594"/>
      <c r="H1" s="594"/>
      <c r="I1" s="594"/>
      <c r="J1" s="594"/>
      <c r="K1" s="595"/>
    </row>
    <row r="2" spans="1:11" ht="5.0999999999999996" customHeight="1" x14ac:dyDescent="0.25">
      <c r="A2" s="504"/>
      <c r="B2" s="504"/>
      <c r="C2" s="504"/>
      <c r="D2" s="504"/>
      <c r="E2" s="504"/>
      <c r="F2" s="504"/>
      <c r="G2" s="504"/>
      <c r="H2" s="504"/>
      <c r="I2" s="504"/>
      <c r="J2" s="504"/>
      <c r="K2" s="504"/>
    </row>
    <row r="3" spans="1:11" s="22" customFormat="1" ht="14.1" customHeight="1" x14ac:dyDescent="0.25">
      <c r="A3" s="163" t="s">
        <v>332</v>
      </c>
      <c r="B3" s="592" t="s">
        <v>352</v>
      </c>
      <c r="C3" s="592"/>
      <c r="D3" s="592"/>
      <c r="E3" s="592"/>
      <c r="F3" s="592"/>
      <c r="G3" s="592"/>
      <c r="H3" s="592"/>
      <c r="I3" s="592"/>
      <c r="J3" s="592"/>
      <c r="K3" s="592"/>
    </row>
    <row r="4" spans="1:11" s="32" customFormat="1" ht="13.5" customHeight="1" x14ac:dyDescent="0.25">
      <c r="A4" s="164" t="s">
        <v>31</v>
      </c>
      <c r="B4" s="596" t="s">
        <v>367</v>
      </c>
      <c r="C4" s="597"/>
      <c r="D4" s="597"/>
      <c r="E4" s="597"/>
      <c r="F4" s="597"/>
      <c r="G4" s="597"/>
      <c r="H4" s="597"/>
      <c r="I4" s="597"/>
      <c r="J4" s="597"/>
      <c r="K4" s="598"/>
    </row>
    <row r="5" spans="1:11" s="31" customFormat="1" ht="14.1" customHeight="1" x14ac:dyDescent="0.25">
      <c r="A5" s="572" t="s">
        <v>47</v>
      </c>
      <c r="B5" s="572"/>
      <c r="C5" s="572"/>
      <c r="D5" s="572"/>
      <c r="E5" s="572"/>
      <c r="F5" s="572"/>
      <c r="G5" s="572" t="s">
        <v>163</v>
      </c>
      <c r="H5" s="572" t="s">
        <v>305</v>
      </c>
      <c r="I5" s="572" t="s">
        <v>369</v>
      </c>
      <c r="J5" s="571" t="s">
        <v>7</v>
      </c>
      <c r="K5" s="571"/>
    </row>
    <row r="6" spans="1:11" s="31" customFormat="1" ht="14.1" customHeight="1" x14ac:dyDescent="0.25">
      <c r="A6" s="572"/>
      <c r="B6" s="572"/>
      <c r="C6" s="572"/>
      <c r="D6" s="572"/>
      <c r="E6" s="572"/>
      <c r="F6" s="572"/>
      <c r="G6" s="572"/>
      <c r="H6" s="571"/>
      <c r="I6" s="571"/>
      <c r="J6" s="165" t="s">
        <v>11</v>
      </c>
      <c r="K6" s="165" t="s">
        <v>14</v>
      </c>
    </row>
    <row r="7" spans="1:11" s="31" customFormat="1" ht="14.1" customHeight="1" x14ac:dyDescent="0.25">
      <c r="A7" s="425"/>
      <c r="B7" s="158" t="s">
        <v>202</v>
      </c>
      <c r="C7" s="582" t="s">
        <v>239</v>
      </c>
      <c r="D7" s="582"/>
      <c r="E7" s="582"/>
      <c r="F7" s="582"/>
      <c r="G7" s="159" t="s">
        <v>178</v>
      </c>
      <c r="H7" s="160">
        <v>15</v>
      </c>
      <c r="I7" s="368">
        <v>0.1</v>
      </c>
      <c r="J7" s="369">
        <f>(100%-I7)/H7</f>
        <v>6.0000000000000005E-2</v>
      </c>
      <c r="K7" s="370">
        <f>J7/12</f>
        <v>5.0000000000000001E-3</v>
      </c>
    </row>
    <row r="8" spans="1:11" s="31" customFormat="1" ht="14.1" customHeight="1" x14ac:dyDescent="0.25">
      <c r="A8" s="425"/>
      <c r="B8" s="158" t="s">
        <v>203</v>
      </c>
      <c r="C8" s="582" t="s">
        <v>409</v>
      </c>
      <c r="D8" s="582"/>
      <c r="E8" s="582"/>
      <c r="F8" s="582"/>
      <c r="G8" s="159" t="s">
        <v>178</v>
      </c>
      <c r="H8" s="160">
        <v>10</v>
      </c>
      <c r="I8" s="161" t="s">
        <v>96</v>
      </c>
      <c r="J8" s="369">
        <f>100%/H8</f>
        <v>0.1</v>
      </c>
      <c r="K8" s="370">
        <f t="shared" ref="K8:K12" si="0">J8/12</f>
        <v>8.3333333333333332E-3</v>
      </c>
    </row>
    <row r="9" spans="1:11" s="31" customFormat="1" ht="14.1" customHeight="1" x14ac:dyDescent="0.25">
      <c r="A9" s="425"/>
      <c r="B9" s="158" t="s">
        <v>204</v>
      </c>
      <c r="C9" s="582" t="s">
        <v>251</v>
      </c>
      <c r="D9" s="582"/>
      <c r="E9" s="582"/>
      <c r="F9" s="582"/>
      <c r="G9" s="159" t="s">
        <v>178</v>
      </c>
      <c r="H9" s="160">
        <v>5</v>
      </c>
      <c r="I9" s="161" t="s">
        <v>96</v>
      </c>
      <c r="J9" s="369">
        <f>100%/H9</f>
        <v>0.2</v>
      </c>
      <c r="K9" s="370">
        <f t="shared" si="0"/>
        <v>1.6666666666666666E-2</v>
      </c>
    </row>
    <row r="10" spans="1:11" s="31" customFormat="1" ht="14.1" customHeight="1" x14ac:dyDescent="0.25">
      <c r="A10" s="425"/>
      <c r="B10" s="158" t="s">
        <v>205</v>
      </c>
      <c r="C10" s="582" t="s">
        <v>303</v>
      </c>
      <c r="D10" s="582"/>
      <c r="E10" s="582"/>
      <c r="F10" s="582"/>
      <c r="G10" s="159" t="s">
        <v>178</v>
      </c>
      <c r="H10" s="160">
        <v>10</v>
      </c>
      <c r="I10" s="161" t="s">
        <v>96</v>
      </c>
      <c r="J10" s="369">
        <f>100%/H10</f>
        <v>0.1</v>
      </c>
      <c r="K10" s="370">
        <f t="shared" si="0"/>
        <v>8.3333333333333332E-3</v>
      </c>
    </row>
    <row r="11" spans="1:11" s="31" customFormat="1" ht="14.1" customHeight="1" x14ac:dyDescent="0.25">
      <c r="A11" s="425"/>
      <c r="B11" s="158" t="s">
        <v>236</v>
      </c>
      <c r="C11" s="582" t="s">
        <v>304</v>
      </c>
      <c r="D11" s="582"/>
      <c r="E11" s="582"/>
      <c r="F11" s="582"/>
      <c r="G11" s="159" t="s">
        <v>178</v>
      </c>
      <c r="H11" s="160">
        <v>2</v>
      </c>
      <c r="I11" s="161" t="s">
        <v>96</v>
      </c>
      <c r="J11" s="369">
        <f>100%/H11</f>
        <v>0.5</v>
      </c>
      <c r="K11" s="370">
        <f t="shared" si="0"/>
        <v>4.1666666666666664E-2</v>
      </c>
    </row>
    <row r="12" spans="1:11" s="31" customFormat="1" ht="14.1" customHeight="1" x14ac:dyDescent="0.25">
      <c r="A12" s="425"/>
      <c r="B12" s="158" t="s">
        <v>237</v>
      </c>
      <c r="C12" s="582" t="s">
        <v>329</v>
      </c>
      <c r="D12" s="582"/>
      <c r="E12" s="582"/>
      <c r="F12" s="582"/>
      <c r="G12" s="159" t="s">
        <v>178</v>
      </c>
      <c r="H12" s="160">
        <f>H9</f>
        <v>5</v>
      </c>
      <c r="I12" s="161" t="s">
        <v>96</v>
      </c>
      <c r="J12" s="369">
        <f>100%/H12</f>
        <v>0.2</v>
      </c>
      <c r="K12" s="370">
        <f t="shared" si="0"/>
        <v>1.6666666666666666E-2</v>
      </c>
    </row>
    <row r="13" spans="1:11" s="31" customFormat="1" ht="4.5" customHeight="1" x14ac:dyDescent="0.25">
      <c r="A13" s="588"/>
      <c r="B13" s="589"/>
      <c r="C13" s="589"/>
      <c r="D13" s="589"/>
      <c r="E13" s="589"/>
      <c r="F13" s="589"/>
      <c r="G13" s="589"/>
      <c r="H13" s="589"/>
      <c r="I13" s="589"/>
      <c r="J13" s="589"/>
      <c r="K13" s="590"/>
    </row>
    <row r="14" spans="1:11" s="32" customFormat="1" ht="13.5" customHeight="1" x14ac:dyDescent="0.25">
      <c r="A14" s="61" t="s">
        <v>32</v>
      </c>
      <c r="B14" s="591" t="s">
        <v>371</v>
      </c>
      <c r="C14" s="591"/>
      <c r="D14" s="591"/>
      <c r="E14" s="591"/>
      <c r="F14" s="591"/>
      <c r="G14" s="591"/>
      <c r="H14" s="591"/>
      <c r="I14" s="591"/>
      <c r="J14" s="591"/>
      <c r="K14" s="591"/>
    </row>
    <row r="15" spans="1:11" s="31" customFormat="1" ht="14.1" customHeight="1" x14ac:dyDescent="0.25">
      <c r="A15" s="572" t="s">
        <v>47</v>
      </c>
      <c r="B15" s="572"/>
      <c r="C15" s="572"/>
      <c r="D15" s="572"/>
      <c r="E15" s="572"/>
      <c r="F15" s="165" t="s">
        <v>4</v>
      </c>
      <c r="G15" s="572" t="s">
        <v>10</v>
      </c>
      <c r="H15" s="572"/>
      <c r="I15" s="572"/>
      <c r="J15" s="165" t="s">
        <v>4</v>
      </c>
      <c r="K15" s="165" t="s">
        <v>368</v>
      </c>
    </row>
    <row r="16" spans="1:11" s="31" customFormat="1" ht="14.1" customHeight="1" x14ac:dyDescent="0.25">
      <c r="A16" s="255"/>
      <c r="B16" s="158" t="s">
        <v>202</v>
      </c>
      <c r="C16" s="578" t="s">
        <v>435</v>
      </c>
      <c r="D16" s="579"/>
      <c r="E16" s="580"/>
      <c r="F16" s="159" t="s">
        <v>12</v>
      </c>
      <c r="G16" s="575">
        <f>'(8)Comp.Veic.Ocr'!E6</f>
        <v>1</v>
      </c>
      <c r="H16" s="576"/>
      <c r="I16" s="577"/>
      <c r="J16" s="159" t="s">
        <v>33</v>
      </c>
      <c r="K16" s="168">
        <f>'(8)Comp.Veic.Ocr'!E38</f>
        <v>1500</v>
      </c>
    </row>
    <row r="17" spans="1:16" s="31" customFormat="1" ht="5.0999999999999996" customHeight="1" x14ac:dyDescent="0.25">
      <c r="A17" s="425"/>
      <c r="B17" s="425"/>
      <c r="C17" s="425"/>
      <c r="D17" s="425"/>
      <c r="E17" s="425"/>
      <c r="F17" s="425"/>
      <c r="G17" s="425"/>
      <c r="H17" s="425"/>
      <c r="I17" s="425"/>
      <c r="J17" s="425"/>
      <c r="K17" s="425"/>
    </row>
    <row r="18" spans="1:16" s="22" customFormat="1" ht="14.1" customHeight="1" x14ac:dyDescent="0.25">
      <c r="A18" s="53" t="s">
        <v>333</v>
      </c>
      <c r="B18" s="592" t="s">
        <v>358</v>
      </c>
      <c r="C18" s="592"/>
      <c r="D18" s="592"/>
      <c r="E18" s="592"/>
      <c r="F18" s="592"/>
      <c r="G18" s="592"/>
      <c r="H18" s="592"/>
      <c r="I18" s="592"/>
      <c r="J18" s="592"/>
      <c r="K18" s="592"/>
    </row>
    <row r="19" spans="1:16" s="32" customFormat="1" ht="13.5" customHeight="1" x14ac:dyDescent="0.25">
      <c r="A19" s="164" t="s">
        <v>31</v>
      </c>
      <c r="B19" s="591" t="s">
        <v>370</v>
      </c>
      <c r="C19" s="591"/>
      <c r="D19" s="591"/>
      <c r="E19" s="591"/>
      <c r="F19" s="591"/>
      <c r="G19" s="591"/>
      <c r="H19" s="591"/>
      <c r="I19" s="591"/>
      <c r="J19" s="591"/>
      <c r="K19" s="591"/>
    </row>
    <row r="20" spans="1:16" ht="5.0999999999999996" customHeight="1" x14ac:dyDescent="0.25">
      <c r="A20" s="508"/>
      <c r="B20" s="508"/>
      <c r="C20" s="508"/>
      <c r="D20" s="508"/>
      <c r="E20" s="508"/>
      <c r="F20" s="508"/>
      <c r="G20" s="508"/>
      <c r="H20" s="508"/>
      <c r="I20" s="508"/>
      <c r="J20" s="508"/>
      <c r="K20" s="508"/>
    </row>
    <row r="21" spans="1:16" ht="14.1" customHeight="1" x14ac:dyDescent="0.25">
      <c r="A21" s="170" t="s">
        <v>220</v>
      </c>
      <c r="B21" s="581" t="str">
        <f>C16</f>
        <v>Veículo de Fiscalização OCR</v>
      </c>
      <c r="C21" s="581"/>
      <c r="D21" s="581"/>
      <c r="E21" s="581"/>
      <c r="F21" s="581"/>
      <c r="G21" s="581"/>
      <c r="H21" s="581"/>
      <c r="I21" s="581"/>
      <c r="J21" s="581"/>
      <c r="K21" s="581"/>
    </row>
    <row r="22" spans="1:16" s="31" customFormat="1" ht="14.1" customHeight="1" x14ac:dyDescent="0.25">
      <c r="A22" s="572" t="s">
        <v>42</v>
      </c>
      <c r="B22" s="572"/>
      <c r="C22" s="572"/>
      <c r="D22" s="572"/>
      <c r="E22" s="572"/>
      <c r="F22" s="572"/>
      <c r="G22" s="571" t="s">
        <v>7</v>
      </c>
      <c r="H22" s="571"/>
      <c r="I22" s="572" t="s">
        <v>248</v>
      </c>
      <c r="J22" s="572" t="s">
        <v>319</v>
      </c>
      <c r="K22" s="572" t="s">
        <v>211</v>
      </c>
    </row>
    <row r="23" spans="1:16" s="31" customFormat="1" ht="14.1" customHeight="1" x14ac:dyDescent="0.25">
      <c r="A23" s="572"/>
      <c r="B23" s="572"/>
      <c r="C23" s="572"/>
      <c r="D23" s="572"/>
      <c r="E23" s="572"/>
      <c r="F23" s="572"/>
      <c r="G23" s="165" t="s">
        <v>11</v>
      </c>
      <c r="H23" s="165" t="s">
        <v>14</v>
      </c>
      <c r="I23" s="572"/>
      <c r="J23" s="572"/>
      <c r="K23" s="572"/>
    </row>
    <row r="24" spans="1:16" s="31" customFormat="1" ht="14.1" customHeight="1" x14ac:dyDescent="0.25">
      <c r="A24" s="153"/>
      <c r="B24" s="158" t="s">
        <v>202</v>
      </c>
      <c r="C24" s="578" t="str">
        <f>C16</f>
        <v>Veículo de Fiscalização OCR</v>
      </c>
      <c r="D24" s="579"/>
      <c r="E24" s="579"/>
      <c r="F24" s="580"/>
      <c r="G24" s="369">
        <f>J7</f>
        <v>6.0000000000000005E-2</v>
      </c>
      <c r="H24" s="370">
        <f>K7</f>
        <v>5.0000000000000001E-3</v>
      </c>
      <c r="I24" s="176">
        <f>'(8)Comp.Veic.Ocr'!E19</f>
        <v>80000</v>
      </c>
      <c r="J24" s="176">
        <f>I24*H24</f>
        <v>400</v>
      </c>
      <c r="K24" s="372">
        <f>IF(K16=0,0,J24/K16)</f>
        <v>0.26666666666666666</v>
      </c>
    </row>
    <row r="25" spans="1:16" s="31" customFormat="1" ht="14.1" customHeight="1" x14ac:dyDescent="0.25">
      <c r="A25" s="574" t="s">
        <v>213</v>
      </c>
      <c r="B25" s="574"/>
      <c r="C25" s="574"/>
      <c r="D25" s="574"/>
      <c r="E25" s="574"/>
      <c r="F25" s="574"/>
      <c r="G25" s="574"/>
      <c r="H25" s="574"/>
      <c r="I25" s="574"/>
      <c r="J25" s="574"/>
      <c r="K25" s="167">
        <f>K16</f>
        <v>1500</v>
      </c>
    </row>
    <row r="26" spans="1:16" s="31" customFormat="1" ht="14.1" customHeight="1" x14ac:dyDescent="0.25">
      <c r="A26" s="574" t="s">
        <v>427</v>
      </c>
      <c r="B26" s="574"/>
      <c r="C26" s="574"/>
      <c r="D26" s="574"/>
      <c r="E26" s="574"/>
      <c r="F26" s="574"/>
      <c r="G26" s="574"/>
      <c r="H26" s="574"/>
      <c r="I26" s="574"/>
      <c r="J26" s="574"/>
      <c r="K26" s="167">
        <f>G16</f>
        <v>1</v>
      </c>
    </row>
    <row r="27" spans="1:16" s="31" customFormat="1" ht="14.1" customHeight="1" x14ac:dyDescent="0.25">
      <c r="A27" s="573" t="s">
        <v>307</v>
      </c>
      <c r="B27" s="573"/>
      <c r="C27" s="573"/>
      <c r="D27" s="573"/>
      <c r="E27" s="573"/>
      <c r="F27" s="573"/>
      <c r="G27" s="573"/>
      <c r="H27" s="573"/>
      <c r="I27" s="573"/>
      <c r="J27" s="573"/>
      <c r="K27" s="169">
        <f>($K$24*$K$25)*K26</f>
        <v>400</v>
      </c>
    </row>
    <row r="28" spans="1:16" ht="5.0999999999999996" customHeight="1" x14ac:dyDescent="0.25">
      <c r="A28" s="508"/>
      <c r="B28" s="508"/>
      <c r="C28" s="508"/>
      <c r="D28" s="508"/>
      <c r="E28" s="508"/>
      <c r="F28" s="508"/>
      <c r="G28" s="508"/>
      <c r="H28" s="508"/>
      <c r="I28" s="508"/>
      <c r="J28" s="508"/>
      <c r="K28" s="508"/>
    </row>
    <row r="29" spans="1:16" s="32" customFormat="1" ht="13.5" customHeight="1" x14ac:dyDescent="0.25">
      <c r="A29" s="61" t="s">
        <v>32</v>
      </c>
      <c r="B29" s="563" t="s">
        <v>306</v>
      </c>
      <c r="C29" s="563"/>
      <c r="D29" s="563"/>
      <c r="E29" s="563"/>
      <c r="F29" s="563"/>
      <c r="G29" s="563"/>
      <c r="H29" s="563"/>
      <c r="I29" s="563"/>
      <c r="J29" s="563"/>
      <c r="K29" s="564"/>
      <c r="L29" s="31"/>
      <c r="M29" s="31"/>
      <c r="N29" s="31"/>
      <c r="O29" s="31"/>
      <c r="P29" s="31"/>
    </row>
    <row r="30" spans="1:16" s="32" customFormat="1" ht="13.5" customHeight="1" x14ac:dyDescent="0.25">
      <c r="A30" s="572" t="s">
        <v>47</v>
      </c>
      <c r="B30" s="572"/>
      <c r="C30" s="572"/>
      <c r="D30" s="571" t="s">
        <v>7</v>
      </c>
      <c r="E30" s="571"/>
      <c r="F30" s="572" t="s">
        <v>246</v>
      </c>
      <c r="G30" s="572" t="s">
        <v>247</v>
      </c>
      <c r="H30" s="565"/>
      <c r="I30" s="566"/>
      <c r="J30" s="566"/>
      <c r="K30" s="566"/>
      <c r="L30" s="31"/>
      <c r="M30" s="31"/>
      <c r="N30" s="31"/>
      <c r="O30" s="31"/>
      <c r="P30" s="31"/>
    </row>
    <row r="31" spans="1:16" s="32" customFormat="1" ht="13.5" customHeight="1" x14ac:dyDescent="0.25">
      <c r="A31" s="572"/>
      <c r="B31" s="572"/>
      <c r="C31" s="572"/>
      <c r="D31" s="571"/>
      <c r="E31" s="571"/>
      <c r="F31" s="572"/>
      <c r="G31" s="572"/>
      <c r="H31" s="567"/>
      <c r="I31" s="568"/>
      <c r="J31" s="568"/>
      <c r="K31" s="568"/>
      <c r="L31" s="31"/>
      <c r="M31" s="31"/>
      <c r="N31" s="31"/>
      <c r="O31" s="31"/>
      <c r="P31" s="31"/>
    </row>
    <row r="32" spans="1:16" s="31" customFormat="1" ht="14.1" customHeight="1" x14ac:dyDescent="0.25">
      <c r="A32" s="572"/>
      <c r="B32" s="572"/>
      <c r="C32" s="572"/>
      <c r="D32" s="165" t="s">
        <v>11</v>
      </c>
      <c r="E32" s="165" t="s">
        <v>14</v>
      </c>
      <c r="F32" s="572"/>
      <c r="G32" s="572"/>
      <c r="H32" s="567"/>
      <c r="I32" s="568"/>
      <c r="J32" s="568"/>
      <c r="K32" s="568"/>
    </row>
    <row r="33" spans="1:16" ht="14.1" customHeight="1" x14ac:dyDescent="0.25">
      <c r="A33" s="171"/>
      <c r="B33" s="172" t="s">
        <v>202</v>
      </c>
      <c r="C33" s="153" t="str">
        <f>'(3)Invest.'!C10</f>
        <v>Mobiliário e Reformas da Central de Atendimento</v>
      </c>
      <c r="D33" s="162">
        <f>J8</f>
        <v>0.1</v>
      </c>
      <c r="E33" s="162">
        <f>K8</f>
        <v>8.3333333333333332E-3</v>
      </c>
      <c r="F33" s="175">
        <f>'(3)Invest.'!F10</f>
        <v>10000</v>
      </c>
      <c r="G33" s="371">
        <f>F33*$E$33</f>
        <v>83.333333333333329</v>
      </c>
      <c r="H33" s="567"/>
      <c r="I33" s="568"/>
      <c r="J33" s="568"/>
      <c r="K33" s="568"/>
      <c r="L33" s="31"/>
      <c r="M33" s="31"/>
      <c r="N33" s="31"/>
      <c r="O33" s="31"/>
      <c r="P33" s="31"/>
    </row>
    <row r="34" spans="1:16" ht="14.1" customHeight="1" x14ac:dyDescent="0.25">
      <c r="A34" s="573" t="s">
        <v>307</v>
      </c>
      <c r="B34" s="573"/>
      <c r="C34" s="573"/>
      <c r="D34" s="573"/>
      <c r="E34" s="573"/>
      <c r="F34" s="173"/>
      <c r="G34" s="373">
        <f>SUM(G33)</f>
        <v>83.333333333333329</v>
      </c>
      <c r="H34" s="567"/>
      <c r="I34" s="568"/>
      <c r="J34" s="568"/>
      <c r="K34" s="568"/>
    </row>
    <row r="35" spans="1:16" s="31" customFormat="1" ht="14.1" customHeight="1" x14ac:dyDescent="0.25">
      <c r="A35" s="574" t="s">
        <v>330</v>
      </c>
      <c r="B35" s="574"/>
      <c r="C35" s="574"/>
      <c r="D35" s="574"/>
      <c r="E35" s="574"/>
      <c r="F35" s="174"/>
      <c r="G35" s="182">
        <v>12</v>
      </c>
      <c r="H35" s="567"/>
      <c r="I35" s="568"/>
      <c r="J35" s="568"/>
      <c r="K35" s="568"/>
    </row>
    <row r="36" spans="1:16" ht="14.1" customHeight="1" x14ac:dyDescent="0.25">
      <c r="A36" s="573" t="s">
        <v>331</v>
      </c>
      <c r="B36" s="573"/>
      <c r="C36" s="573"/>
      <c r="D36" s="573"/>
      <c r="E36" s="573"/>
      <c r="F36" s="173"/>
      <c r="G36" s="177">
        <f>G34*G35</f>
        <v>1000</v>
      </c>
      <c r="H36" s="569"/>
      <c r="I36" s="570"/>
      <c r="J36" s="570"/>
      <c r="K36" s="570"/>
    </row>
    <row r="37" spans="1:16" ht="5.0999999999999996" customHeight="1" x14ac:dyDescent="0.25">
      <c r="A37" s="508"/>
      <c r="B37" s="508"/>
      <c r="C37" s="508"/>
      <c r="D37" s="508"/>
      <c r="E37" s="508"/>
      <c r="F37" s="508"/>
      <c r="G37" s="508"/>
      <c r="H37" s="508"/>
      <c r="I37" s="508"/>
      <c r="J37" s="508"/>
      <c r="K37" s="508"/>
    </row>
    <row r="38" spans="1:16" s="32" customFormat="1" ht="13.5" customHeight="1" x14ac:dyDescent="0.25">
      <c r="A38" s="164" t="s">
        <v>34</v>
      </c>
      <c r="B38" s="596" t="str">
        <f>C9</f>
        <v>Depreciação de Equipamentos Eletrônicos, Parquímetros, TI e Comunicação</v>
      </c>
      <c r="C38" s="597"/>
      <c r="D38" s="597"/>
      <c r="E38" s="597"/>
      <c r="F38" s="597"/>
      <c r="G38" s="597"/>
      <c r="H38" s="597"/>
      <c r="I38" s="597"/>
      <c r="J38" s="597"/>
      <c r="K38" s="598"/>
    </row>
    <row r="39" spans="1:16" s="32" customFormat="1" ht="13.5" customHeight="1" x14ac:dyDescent="0.25">
      <c r="A39" s="599" t="s">
        <v>47</v>
      </c>
      <c r="B39" s="599"/>
      <c r="C39" s="600"/>
      <c r="D39" s="601" t="s">
        <v>7</v>
      </c>
      <c r="E39" s="602"/>
      <c r="F39" s="605" t="s">
        <v>246</v>
      </c>
      <c r="G39" s="605" t="s">
        <v>247</v>
      </c>
      <c r="H39" s="583"/>
      <c r="I39" s="566"/>
      <c r="J39" s="566"/>
      <c r="K39" s="584"/>
    </row>
    <row r="40" spans="1:16" s="32" customFormat="1" ht="13.5" customHeight="1" x14ac:dyDescent="0.25">
      <c r="A40" s="532"/>
      <c r="B40" s="532"/>
      <c r="C40" s="600"/>
      <c r="D40" s="603"/>
      <c r="E40" s="604"/>
      <c r="F40" s="606"/>
      <c r="G40" s="606"/>
      <c r="H40" s="567"/>
      <c r="I40" s="568"/>
      <c r="J40" s="568"/>
      <c r="K40" s="585"/>
    </row>
    <row r="41" spans="1:16" s="31" customFormat="1" ht="14.1" customHeight="1" x14ac:dyDescent="0.25">
      <c r="A41" s="599"/>
      <c r="B41" s="599"/>
      <c r="C41" s="600"/>
      <c r="D41" s="77" t="s">
        <v>11</v>
      </c>
      <c r="E41" s="77" t="s">
        <v>14</v>
      </c>
      <c r="F41" s="607"/>
      <c r="G41" s="607"/>
      <c r="H41" s="567"/>
      <c r="I41" s="568"/>
      <c r="J41" s="568"/>
      <c r="K41" s="585"/>
    </row>
    <row r="42" spans="1:16" ht="14.1" customHeight="1" x14ac:dyDescent="0.25">
      <c r="A42" s="608"/>
      <c r="B42" s="257" t="s">
        <v>202</v>
      </c>
      <c r="C42" s="259" t="str">
        <f>'(3)Invest.'!C14</f>
        <v>P.O.S. Monitor</v>
      </c>
      <c r="D42" s="260">
        <f>$J$9</f>
        <v>0.2</v>
      </c>
      <c r="E42" s="260">
        <f>$K$9</f>
        <v>1.6666666666666666E-2</v>
      </c>
      <c r="F42" s="258">
        <f>'(3)Invest.'!F14</f>
        <v>10400</v>
      </c>
      <c r="G42" s="258">
        <f>F42*$E$42</f>
        <v>173.33333333333334</v>
      </c>
      <c r="H42" s="567"/>
      <c r="I42" s="568"/>
      <c r="J42" s="568"/>
      <c r="K42" s="585"/>
    </row>
    <row r="43" spans="1:16" ht="14.1" customHeight="1" x14ac:dyDescent="0.25">
      <c r="A43" s="608"/>
      <c r="B43" s="257" t="s">
        <v>203</v>
      </c>
      <c r="C43" s="259" t="str">
        <f>'(3)Invest.'!C15</f>
        <v>P.O.S. Ponto de Venda</v>
      </c>
      <c r="D43" s="260">
        <f t="shared" ref="D43:D46" si="1">$J$9</f>
        <v>0.2</v>
      </c>
      <c r="E43" s="260">
        <f t="shared" ref="E43:E46" si="2">$K$9</f>
        <v>1.6666666666666666E-2</v>
      </c>
      <c r="F43" s="258">
        <f>'(3)Invest.'!F15</f>
        <v>18200</v>
      </c>
      <c r="G43" s="258">
        <f>F43*$E$43</f>
        <v>303.33333333333331</v>
      </c>
      <c r="H43" s="567"/>
      <c r="I43" s="568"/>
      <c r="J43" s="568"/>
      <c r="K43" s="585"/>
    </row>
    <row r="44" spans="1:16" ht="14.1" customHeight="1" x14ac:dyDescent="0.25">
      <c r="A44" s="608"/>
      <c r="B44" s="257" t="s">
        <v>204</v>
      </c>
      <c r="C44" s="259" t="str">
        <f>'(3)Invest.'!C16</f>
        <v>Computador de uso administrativo</v>
      </c>
      <c r="D44" s="260">
        <f t="shared" si="1"/>
        <v>0.2</v>
      </c>
      <c r="E44" s="260">
        <f t="shared" si="2"/>
        <v>1.6666666666666666E-2</v>
      </c>
      <c r="F44" s="258">
        <f>'(3)Invest.'!F16</f>
        <v>3500</v>
      </c>
      <c r="G44" s="258">
        <f>F44*$E$44</f>
        <v>58.333333333333336</v>
      </c>
      <c r="H44" s="567"/>
      <c r="I44" s="568"/>
      <c r="J44" s="568"/>
      <c r="K44" s="585"/>
    </row>
    <row r="45" spans="1:16" ht="14.1" customHeight="1" x14ac:dyDescent="0.25">
      <c r="A45" s="608"/>
      <c r="B45" s="257" t="s">
        <v>205</v>
      </c>
      <c r="C45" s="259" t="str">
        <f>'(3)Invest.'!C17</f>
        <v>Nobreak</v>
      </c>
      <c r="D45" s="260">
        <f t="shared" si="1"/>
        <v>0.2</v>
      </c>
      <c r="E45" s="260">
        <f t="shared" si="2"/>
        <v>1.6666666666666666E-2</v>
      </c>
      <c r="F45" s="258">
        <f>'(3)Invest.'!F17</f>
        <v>950</v>
      </c>
      <c r="G45" s="258">
        <f>F45*$E$45</f>
        <v>15.833333333333334</v>
      </c>
      <c r="H45" s="567"/>
      <c r="I45" s="568"/>
      <c r="J45" s="568"/>
      <c r="K45" s="585"/>
    </row>
    <row r="46" spans="1:16" ht="14.1" customHeight="1" x14ac:dyDescent="0.25">
      <c r="A46" s="608"/>
      <c r="B46" s="257" t="s">
        <v>236</v>
      </c>
      <c r="C46" s="259" t="str">
        <f>'(3)Invest.'!C18</f>
        <v>Impressora Multifuncional</v>
      </c>
      <c r="D46" s="260">
        <f t="shared" si="1"/>
        <v>0.2</v>
      </c>
      <c r="E46" s="260">
        <f t="shared" si="2"/>
        <v>1.6666666666666666E-2</v>
      </c>
      <c r="F46" s="258">
        <f>'(3)Invest.'!F18</f>
        <v>1500</v>
      </c>
      <c r="G46" s="258">
        <f>F46*$E$46</f>
        <v>25</v>
      </c>
      <c r="H46" s="567"/>
      <c r="I46" s="568"/>
      <c r="J46" s="568"/>
      <c r="K46" s="585"/>
    </row>
    <row r="47" spans="1:16" ht="14.1" customHeight="1" x14ac:dyDescent="0.25">
      <c r="A47" s="557" t="s">
        <v>307</v>
      </c>
      <c r="B47" s="558"/>
      <c r="C47" s="558"/>
      <c r="D47" s="558"/>
      <c r="E47" s="558"/>
      <c r="F47" s="559"/>
      <c r="G47" s="177">
        <f>SUM(G42:G46)</f>
        <v>575.83333333333337</v>
      </c>
      <c r="H47" s="567"/>
      <c r="I47" s="568"/>
      <c r="J47" s="568"/>
      <c r="K47" s="585"/>
    </row>
    <row r="48" spans="1:16" s="31" customFormat="1" ht="14.1" customHeight="1" x14ac:dyDescent="0.25">
      <c r="A48" s="560" t="s">
        <v>330</v>
      </c>
      <c r="B48" s="561"/>
      <c r="C48" s="561"/>
      <c r="D48" s="561"/>
      <c r="E48" s="561"/>
      <c r="F48" s="562"/>
      <c r="G48" s="182">
        <v>12</v>
      </c>
      <c r="H48" s="567"/>
      <c r="I48" s="568"/>
      <c r="J48" s="568"/>
      <c r="K48" s="585"/>
    </row>
    <row r="49" spans="1:11" ht="14.1" customHeight="1" x14ac:dyDescent="0.25">
      <c r="A49" s="557" t="s">
        <v>331</v>
      </c>
      <c r="B49" s="558"/>
      <c r="C49" s="558"/>
      <c r="D49" s="558"/>
      <c r="E49" s="558"/>
      <c r="F49" s="559"/>
      <c r="G49" s="177">
        <f>G47*G48</f>
        <v>6910</v>
      </c>
      <c r="H49" s="586"/>
      <c r="I49" s="570"/>
      <c r="J49" s="570"/>
      <c r="K49" s="587"/>
    </row>
    <row r="50" spans="1:11" ht="5.0999999999999996" customHeight="1" x14ac:dyDescent="0.25">
      <c r="A50" s="508"/>
      <c r="B50" s="508"/>
      <c r="C50" s="508"/>
      <c r="D50" s="508"/>
      <c r="E50" s="508"/>
      <c r="F50" s="508"/>
      <c r="G50" s="508"/>
      <c r="H50" s="508"/>
      <c r="I50" s="508"/>
      <c r="J50" s="508"/>
      <c r="K50" s="508"/>
    </row>
    <row r="51" spans="1:11" s="180" customFormat="1" ht="13.5" customHeight="1" x14ac:dyDescent="0.25">
      <c r="A51" s="179" t="s">
        <v>35</v>
      </c>
      <c r="B51" s="609" t="str">
        <f>C10</f>
        <v>Depreciação de Sinalização Vertical</v>
      </c>
      <c r="C51" s="609"/>
      <c r="D51" s="609"/>
      <c r="E51" s="609"/>
      <c r="F51" s="609"/>
      <c r="G51" s="609"/>
      <c r="H51" s="609"/>
      <c r="I51" s="609"/>
      <c r="J51" s="609"/>
      <c r="K51" s="610"/>
    </row>
    <row r="52" spans="1:11" s="32" customFormat="1" ht="13.5" customHeight="1" x14ac:dyDescent="0.25">
      <c r="A52" s="572" t="s">
        <v>47</v>
      </c>
      <c r="B52" s="572"/>
      <c r="C52" s="572"/>
      <c r="D52" s="571" t="s">
        <v>7</v>
      </c>
      <c r="E52" s="571"/>
      <c r="F52" s="605" t="s">
        <v>246</v>
      </c>
      <c r="G52" s="605" t="s">
        <v>247</v>
      </c>
      <c r="H52" s="583"/>
      <c r="I52" s="566"/>
      <c r="J52" s="566"/>
      <c r="K52" s="584"/>
    </row>
    <row r="53" spans="1:11" s="32" customFormat="1" ht="13.5" customHeight="1" x14ac:dyDescent="0.25">
      <c r="A53" s="572"/>
      <c r="B53" s="572"/>
      <c r="C53" s="572"/>
      <c r="D53" s="571"/>
      <c r="E53" s="571"/>
      <c r="F53" s="606"/>
      <c r="G53" s="606"/>
      <c r="H53" s="567"/>
      <c r="I53" s="568"/>
      <c r="J53" s="568"/>
      <c r="K53" s="585"/>
    </row>
    <row r="54" spans="1:11" s="31" customFormat="1" ht="14.1" customHeight="1" x14ac:dyDescent="0.25">
      <c r="A54" s="572"/>
      <c r="B54" s="572"/>
      <c r="C54" s="572"/>
      <c r="D54" s="165" t="s">
        <v>11</v>
      </c>
      <c r="E54" s="165" t="s">
        <v>14</v>
      </c>
      <c r="F54" s="607"/>
      <c r="G54" s="607"/>
      <c r="H54" s="567"/>
      <c r="I54" s="568"/>
      <c r="J54" s="568"/>
      <c r="K54" s="585"/>
    </row>
    <row r="55" spans="1:11" s="31" customFormat="1" ht="14.1" customHeight="1" x14ac:dyDescent="0.25">
      <c r="A55" s="153"/>
      <c r="B55" s="158" t="s">
        <v>202</v>
      </c>
      <c r="C55" s="153" t="str">
        <f>'(3)Invest.'!C23</f>
        <v>Sinalização Vertical (un) (incluindo demais sinalizações dentro da area do estacionamento rotativo)</v>
      </c>
      <c r="D55" s="162">
        <f>J10</f>
        <v>0.1</v>
      </c>
      <c r="E55" s="162">
        <f>K10</f>
        <v>8.3333333333333332E-3</v>
      </c>
      <c r="F55" s="176">
        <f>'(3)Invest.'!F23</f>
        <v>30600</v>
      </c>
      <c r="G55" s="176">
        <f>F55*$E$55</f>
        <v>255</v>
      </c>
      <c r="H55" s="567"/>
      <c r="I55" s="568"/>
      <c r="J55" s="568"/>
      <c r="K55" s="585"/>
    </row>
    <row r="56" spans="1:11" ht="14.1" customHeight="1" x14ac:dyDescent="0.25">
      <c r="A56" s="557" t="s">
        <v>307</v>
      </c>
      <c r="B56" s="558"/>
      <c r="C56" s="558"/>
      <c r="D56" s="558"/>
      <c r="E56" s="558"/>
      <c r="F56" s="559"/>
      <c r="G56" s="177">
        <f>SUM(G55)</f>
        <v>255</v>
      </c>
      <c r="H56" s="567"/>
      <c r="I56" s="568"/>
      <c r="J56" s="568"/>
      <c r="K56" s="585"/>
    </row>
    <row r="57" spans="1:11" s="31" customFormat="1" ht="14.1" customHeight="1" x14ac:dyDescent="0.25">
      <c r="A57" s="560" t="s">
        <v>330</v>
      </c>
      <c r="B57" s="561"/>
      <c r="C57" s="561"/>
      <c r="D57" s="561"/>
      <c r="E57" s="561"/>
      <c r="F57" s="562"/>
      <c r="G57" s="182">
        <v>12</v>
      </c>
      <c r="H57" s="567"/>
      <c r="I57" s="568"/>
      <c r="J57" s="568"/>
      <c r="K57" s="585"/>
    </row>
    <row r="58" spans="1:11" ht="14.1" customHeight="1" x14ac:dyDescent="0.25">
      <c r="A58" s="557" t="s">
        <v>331</v>
      </c>
      <c r="B58" s="558"/>
      <c r="C58" s="558"/>
      <c r="D58" s="558"/>
      <c r="E58" s="558"/>
      <c r="F58" s="559"/>
      <c r="G58" s="177">
        <f>G56*G57</f>
        <v>3060</v>
      </c>
      <c r="H58" s="586"/>
      <c r="I58" s="570"/>
      <c r="J58" s="570"/>
      <c r="K58" s="587"/>
    </row>
    <row r="59" spans="1:11" ht="5.0999999999999996" customHeight="1" x14ac:dyDescent="0.25">
      <c r="A59" s="508"/>
      <c r="B59" s="508"/>
      <c r="C59" s="508"/>
      <c r="D59" s="508"/>
      <c r="E59" s="508"/>
      <c r="F59" s="508"/>
      <c r="G59" s="508"/>
      <c r="H59" s="508"/>
      <c r="I59" s="508"/>
      <c r="J59" s="508"/>
      <c r="K59" s="508"/>
    </row>
    <row r="60" spans="1:11" s="32" customFormat="1" ht="13.5" customHeight="1" x14ac:dyDescent="0.25">
      <c r="A60" s="61" t="s">
        <v>36</v>
      </c>
      <c r="B60" s="563" t="str">
        <f>C11</f>
        <v>Depreciação de Sinalização Horizontal</v>
      </c>
      <c r="C60" s="563"/>
      <c r="D60" s="563"/>
      <c r="E60" s="563"/>
      <c r="F60" s="563"/>
      <c r="G60" s="563"/>
      <c r="H60" s="563"/>
      <c r="I60" s="563"/>
      <c r="J60" s="563"/>
      <c r="K60" s="564"/>
    </row>
    <row r="61" spans="1:11" s="32" customFormat="1" ht="13.5" customHeight="1" x14ac:dyDescent="0.25">
      <c r="A61" s="572" t="s">
        <v>47</v>
      </c>
      <c r="B61" s="572"/>
      <c r="C61" s="572"/>
      <c r="D61" s="571" t="s">
        <v>7</v>
      </c>
      <c r="E61" s="571"/>
      <c r="F61" s="605" t="s">
        <v>246</v>
      </c>
      <c r="G61" s="605" t="s">
        <v>247</v>
      </c>
      <c r="H61" s="583"/>
      <c r="I61" s="566"/>
      <c r="J61" s="566"/>
      <c r="K61" s="584"/>
    </row>
    <row r="62" spans="1:11" s="32" customFormat="1" ht="13.5" customHeight="1" x14ac:dyDescent="0.25">
      <c r="A62" s="572"/>
      <c r="B62" s="572"/>
      <c r="C62" s="572"/>
      <c r="D62" s="571"/>
      <c r="E62" s="571"/>
      <c r="F62" s="606"/>
      <c r="G62" s="606"/>
      <c r="H62" s="567"/>
      <c r="I62" s="568"/>
      <c r="J62" s="568"/>
      <c r="K62" s="585"/>
    </row>
    <row r="63" spans="1:11" s="31" customFormat="1" ht="14.1" customHeight="1" x14ac:dyDescent="0.25">
      <c r="A63" s="572"/>
      <c r="B63" s="572"/>
      <c r="C63" s="572"/>
      <c r="D63" s="165" t="s">
        <v>11</v>
      </c>
      <c r="E63" s="165" t="s">
        <v>14</v>
      </c>
      <c r="F63" s="607"/>
      <c r="G63" s="607"/>
      <c r="H63" s="567"/>
      <c r="I63" s="568"/>
      <c r="J63" s="568"/>
      <c r="K63" s="585"/>
    </row>
    <row r="64" spans="1:11" s="31" customFormat="1" ht="14.1" customHeight="1" x14ac:dyDescent="0.25">
      <c r="A64" s="153"/>
      <c r="B64" s="158" t="s">
        <v>202</v>
      </c>
      <c r="C64" s="153" t="str">
        <f>'(3)Invest.'!C24</f>
        <v>Sinalização Horizontal (m²) (incluindo faixas de pedestre, e demais sinalizações dentro do estacionamento rotativo)</v>
      </c>
      <c r="D64" s="162">
        <f>J11</f>
        <v>0.5</v>
      </c>
      <c r="E64" s="181">
        <f>K11</f>
        <v>4.1666666666666664E-2</v>
      </c>
      <c r="F64" s="176">
        <f>'(3)Invest.'!F24</f>
        <v>139536</v>
      </c>
      <c r="G64" s="176">
        <f>F64*$E$64</f>
        <v>5814</v>
      </c>
      <c r="H64" s="567"/>
      <c r="I64" s="568"/>
      <c r="J64" s="568"/>
      <c r="K64" s="585"/>
    </row>
    <row r="65" spans="1:11" ht="14.1" customHeight="1" x14ac:dyDescent="0.25">
      <c r="A65" s="557" t="s">
        <v>307</v>
      </c>
      <c r="B65" s="558"/>
      <c r="C65" s="558"/>
      <c r="D65" s="558"/>
      <c r="E65" s="558"/>
      <c r="F65" s="559"/>
      <c r="G65" s="177">
        <f>SUM(G64:G64)</f>
        <v>5814</v>
      </c>
      <c r="H65" s="567"/>
      <c r="I65" s="568"/>
      <c r="J65" s="568"/>
      <c r="K65" s="585"/>
    </row>
    <row r="66" spans="1:11" s="31" customFormat="1" ht="14.1" customHeight="1" x14ac:dyDescent="0.25">
      <c r="A66" s="560" t="s">
        <v>330</v>
      </c>
      <c r="B66" s="561"/>
      <c r="C66" s="561"/>
      <c r="D66" s="561"/>
      <c r="E66" s="561"/>
      <c r="F66" s="562"/>
      <c r="G66" s="182">
        <v>12</v>
      </c>
      <c r="H66" s="567"/>
      <c r="I66" s="568"/>
      <c r="J66" s="568"/>
      <c r="K66" s="585"/>
    </row>
    <row r="67" spans="1:11" ht="14.1" customHeight="1" x14ac:dyDescent="0.25">
      <c r="A67" s="557" t="s">
        <v>331</v>
      </c>
      <c r="B67" s="558"/>
      <c r="C67" s="558"/>
      <c r="D67" s="558"/>
      <c r="E67" s="558"/>
      <c r="F67" s="559"/>
      <c r="G67" s="177">
        <f>G65*G66</f>
        <v>69768</v>
      </c>
      <c r="H67" s="586"/>
      <c r="I67" s="570"/>
      <c r="J67" s="570"/>
      <c r="K67" s="587"/>
    </row>
    <row r="68" spans="1:11" ht="5.0999999999999996" customHeight="1" x14ac:dyDescent="0.25">
      <c r="A68" s="508"/>
      <c r="B68" s="508"/>
      <c r="C68" s="508"/>
      <c r="D68" s="508"/>
      <c r="E68" s="508"/>
      <c r="F68" s="508"/>
      <c r="G68" s="508"/>
      <c r="H68" s="508"/>
      <c r="I68" s="508"/>
      <c r="J68" s="508"/>
      <c r="K68" s="508"/>
    </row>
  </sheetData>
  <sheetProtection selectLockedCells="1"/>
  <mergeCells count="79">
    <mergeCell ref="H61:K67"/>
    <mergeCell ref="F61:F63"/>
    <mergeCell ref="G61:G63"/>
    <mergeCell ref="A68:K68"/>
    <mergeCell ref="A59:K59"/>
    <mergeCell ref="A65:F65"/>
    <mergeCell ref="A66:F66"/>
    <mergeCell ref="A67:F67"/>
    <mergeCell ref="D61:E62"/>
    <mergeCell ref="A61:C63"/>
    <mergeCell ref="B60:K60"/>
    <mergeCell ref="A58:F58"/>
    <mergeCell ref="A30:C32"/>
    <mergeCell ref="A52:C54"/>
    <mergeCell ref="A39:C41"/>
    <mergeCell ref="F32:G32"/>
    <mergeCell ref="D52:E53"/>
    <mergeCell ref="D39:E40"/>
    <mergeCell ref="A36:E36"/>
    <mergeCell ref="F39:F41"/>
    <mergeCell ref="G39:G41"/>
    <mergeCell ref="F52:F54"/>
    <mergeCell ref="G52:G54"/>
    <mergeCell ref="A42:A46"/>
    <mergeCell ref="B38:K38"/>
    <mergeCell ref="B51:K51"/>
    <mergeCell ref="H52:K58"/>
    <mergeCell ref="A1:K1"/>
    <mergeCell ref="J5:K5"/>
    <mergeCell ref="G5:G6"/>
    <mergeCell ref="H5:H6"/>
    <mergeCell ref="I5:I6"/>
    <mergeCell ref="A5:F6"/>
    <mergeCell ref="B3:K3"/>
    <mergeCell ref="A2:K2"/>
    <mergeCell ref="B4:K4"/>
    <mergeCell ref="C7:F7"/>
    <mergeCell ref="A7:A12"/>
    <mergeCell ref="A17:K17"/>
    <mergeCell ref="A50:K50"/>
    <mergeCell ref="H39:K49"/>
    <mergeCell ref="G15:I15"/>
    <mergeCell ref="A15:E15"/>
    <mergeCell ref="A13:K13"/>
    <mergeCell ref="B14:K14"/>
    <mergeCell ref="B18:K18"/>
    <mergeCell ref="B19:K19"/>
    <mergeCell ref="C8:F8"/>
    <mergeCell ref="C9:F9"/>
    <mergeCell ref="C10:F10"/>
    <mergeCell ref="C11:F11"/>
    <mergeCell ref="C12:F12"/>
    <mergeCell ref="G16:I16"/>
    <mergeCell ref="C16:E16"/>
    <mergeCell ref="B21:K21"/>
    <mergeCell ref="A20:K20"/>
    <mergeCell ref="C24:F24"/>
    <mergeCell ref="A28:K28"/>
    <mergeCell ref="G22:H22"/>
    <mergeCell ref="I22:I23"/>
    <mergeCell ref="J22:J23"/>
    <mergeCell ref="K22:K23"/>
    <mergeCell ref="A25:J25"/>
    <mergeCell ref="A27:J27"/>
    <mergeCell ref="A26:J26"/>
    <mergeCell ref="A22:F23"/>
    <mergeCell ref="A56:F56"/>
    <mergeCell ref="A57:F57"/>
    <mergeCell ref="B29:K29"/>
    <mergeCell ref="A37:K37"/>
    <mergeCell ref="A47:F47"/>
    <mergeCell ref="A48:F48"/>
    <mergeCell ref="A49:F49"/>
    <mergeCell ref="H30:K36"/>
    <mergeCell ref="D30:E31"/>
    <mergeCell ref="F30:F31"/>
    <mergeCell ref="G30:G31"/>
    <mergeCell ref="A34:E34"/>
    <mergeCell ref="A35:E35"/>
  </mergeCells>
  <printOptions horizontalCentered="1"/>
  <pageMargins left="0.25" right="0.25" top="0.75" bottom="0.75" header="0.3" footer="0.3"/>
  <pageSetup paperSize="9" scale="64" fitToWidth="0" fitToHeight="0" orientation="portrait" r:id="rId1"/>
  <rowBreaks count="1" manualBreakCount="1">
    <brk id="37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7"/>
  <dimension ref="A1:F12"/>
  <sheetViews>
    <sheetView view="pageLayout" zoomScaleNormal="100" workbookViewId="0">
      <selection activeCell="A11" sqref="A11:E11"/>
    </sheetView>
  </sheetViews>
  <sheetFormatPr defaultColWidth="9.109375" defaultRowHeight="14.1" customHeight="1" x14ac:dyDescent="0.25"/>
  <cols>
    <col min="1" max="1" width="93.5546875" style="31" customWidth="1"/>
    <col min="2" max="5" width="12.109375" style="31" bestFit="1" customWidth="1"/>
    <col min="6" max="6" width="13.5546875" style="31" bestFit="1" customWidth="1"/>
    <col min="7" max="7" width="12" style="31" bestFit="1" customWidth="1"/>
    <col min="8" max="16384" width="9.109375" style="31"/>
  </cols>
  <sheetData>
    <row r="1" spans="1:6" s="62" customFormat="1" ht="21.9" customHeight="1" x14ac:dyDescent="0.25">
      <c r="A1" s="593" t="s">
        <v>480</v>
      </c>
      <c r="B1" s="594"/>
      <c r="C1" s="594"/>
      <c r="D1" s="594"/>
      <c r="E1" s="594"/>
      <c r="F1" s="595"/>
    </row>
    <row r="2" spans="1:6" s="45" customFormat="1" ht="5.0999999999999996" customHeight="1" x14ac:dyDescent="0.25">
      <c r="A2" s="614"/>
      <c r="B2" s="614"/>
      <c r="C2" s="614"/>
      <c r="D2" s="614"/>
      <c r="E2" s="614"/>
    </row>
    <row r="3" spans="1:6" ht="14.1" customHeight="1" x14ac:dyDescent="0.25">
      <c r="A3" s="611"/>
      <c r="B3" s="612"/>
      <c r="C3" s="612"/>
      <c r="D3" s="612"/>
      <c r="E3" s="612"/>
      <c r="F3" s="613"/>
    </row>
    <row r="4" spans="1:6" ht="14.1" customHeight="1" x14ac:dyDescent="0.25">
      <c r="A4" s="166" t="s">
        <v>255</v>
      </c>
      <c r="B4" s="166">
        <v>1</v>
      </c>
      <c r="C4" s="166">
        <v>2</v>
      </c>
      <c r="D4" s="166">
        <v>3</v>
      </c>
      <c r="E4" s="166">
        <v>4</v>
      </c>
      <c r="F4" s="183">
        <v>5</v>
      </c>
    </row>
    <row r="5" spans="1:6" ht="14.1" customHeight="1" x14ac:dyDescent="0.25">
      <c r="A5" s="184">
        <v>1</v>
      </c>
      <c r="B5" s="186">
        <f>('(10)Comp.Deprec.'!K27+'(10)Comp.Deprec.'!G34+'(10)Comp.Deprec.'!I47+'(10)Comp.Deprec.'!I56+'(10)Comp.Deprec.'!I65)*12</f>
        <v>5800</v>
      </c>
      <c r="C5" s="619">
        <f>B5</f>
        <v>5800</v>
      </c>
      <c r="D5" s="619">
        <f>B5</f>
        <v>5800</v>
      </c>
      <c r="E5" s="622">
        <f t="shared" ref="E5" si="0">D5</f>
        <v>5800</v>
      </c>
      <c r="F5" s="615">
        <f>E5</f>
        <v>5800</v>
      </c>
    </row>
    <row r="6" spans="1:6" ht="14.1" customHeight="1" x14ac:dyDescent="0.25">
      <c r="A6" s="184">
        <v>2</v>
      </c>
      <c r="B6" s="186"/>
      <c r="C6" s="621"/>
      <c r="D6" s="620"/>
      <c r="E6" s="623"/>
      <c r="F6" s="616"/>
    </row>
    <row r="7" spans="1:6" ht="14.1" customHeight="1" x14ac:dyDescent="0.25">
      <c r="A7" s="184">
        <v>3</v>
      </c>
      <c r="B7" s="625"/>
      <c r="C7" s="625"/>
      <c r="D7" s="621"/>
      <c r="E7" s="623"/>
      <c r="F7" s="616"/>
    </row>
    <row r="8" spans="1:6" ht="14.1" customHeight="1" x14ac:dyDescent="0.25">
      <c r="A8" s="184">
        <v>4</v>
      </c>
      <c r="B8" s="625"/>
      <c r="C8" s="625"/>
      <c r="D8" s="625"/>
      <c r="E8" s="624"/>
      <c r="F8" s="616"/>
    </row>
    <row r="9" spans="1:6" ht="14.1" customHeight="1" x14ac:dyDescent="0.25">
      <c r="A9" s="185">
        <v>5</v>
      </c>
      <c r="B9" s="618"/>
      <c r="C9" s="618"/>
      <c r="D9" s="618"/>
      <c r="E9" s="618"/>
      <c r="F9" s="617"/>
    </row>
    <row r="10" spans="1:6" ht="14.1" customHeight="1" x14ac:dyDescent="0.25">
      <c r="A10" s="166" t="s">
        <v>1</v>
      </c>
      <c r="B10" s="178">
        <f>SUM(B5:B9)</f>
        <v>5800</v>
      </c>
      <c r="C10" s="178">
        <f>SUM(C5:C9)</f>
        <v>5800</v>
      </c>
      <c r="D10" s="178">
        <f>SUM(D5:D9)</f>
        <v>5800</v>
      </c>
      <c r="E10" s="178">
        <f>SUM(E5:E9)</f>
        <v>5800</v>
      </c>
      <c r="F10" s="187">
        <f>SUM(F5:F8)</f>
        <v>5800</v>
      </c>
    </row>
    <row r="11" spans="1:6" ht="14.1" customHeight="1" x14ac:dyDescent="0.25">
      <c r="A11" s="425"/>
      <c r="B11" s="425"/>
      <c r="C11" s="425"/>
      <c r="D11" s="425"/>
      <c r="E11" s="425"/>
      <c r="F11" s="189">
        <f>SUM(B10:F10)</f>
        <v>29000</v>
      </c>
    </row>
    <row r="12" spans="1:6" ht="5.0999999999999996" customHeight="1" x14ac:dyDescent="0.25"/>
  </sheetData>
  <sheetProtection selectLockedCells="1"/>
  <mergeCells count="11">
    <mergeCell ref="A11:E11"/>
    <mergeCell ref="A3:F3"/>
    <mergeCell ref="A2:E2"/>
    <mergeCell ref="A1:F1"/>
    <mergeCell ref="F5:F9"/>
    <mergeCell ref="B9:E9"/>
    <mergeCell ref="D5:D7"/>
    <mergeCell ref="C5:C6"/>
    <mergeCell ref="E5:E8"/>
    <mergeCell ref="B7:C7"/>
    <mergeCell ref="B8:D8"/>
  </mergeCells>
  <printOptions horizontalCentered="1"/>
  <pageMargins left="0.25" right="0.25" top="0.75" bottom="0.75" header="0.3" footer="0.3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AAAF8-169B-4B60-BF6B-D4192C804504}">
  <dimension ref="A1:H23"/>
  <sheetViews>
    <sheetView view="pageLayout" topLeftCell="D1" zoomScale="117" zoomScaleNormal="100" zoomScalePageLayoutView="117" workbookViewId="0">
      <selection activeCell="D10" sqref="D10"/>
    </sheetView>
  </sheetViews>
  <sheetFormatPr defaultRowHeight="13.2" x14ac:dyDescent="0.25"/>
  <cols>
    <col min="1" max="1" width="2.6640625" customWidth="1"/>
    <col min="2" max="2" width="81.5546875" customWidth="1"/>
    <col min="3" max="6" width="20.5546875" customWidth="1"/>
    <col min="7" max="7" width="20.6640625" customWidth="1"/>
    <col min="8" max="8" width="20.5546875" customWidth="1"/>
    <col min="9" max="9" width="8.88671875" customWidth="1"/>
  </cols>
  <sheetData>
    <row r="1" spans="1:8" ht="15.6" x14ac:dyDescent="0.25">
      <c r="A1" s="390" t="s">
        <v>482</v>
      </c>
      <c r="B1" s="390"/>
      <c r="C1" s="390"/>
      <c r="D1" s="390"/>
      <c r="E1" s="390"/>
      <c r="F1" s="390"/>
      <c r="G1" s="390"/>
      <c r="H1" s="390"/>
    </row>
    <row r="2" spans="1:8" ht="7.5" customHeight="1" x14ac:dyDescent="0.25">
      <c r="A2" s="388"/>
      <c r="B2" s="388"/>
      <c r="C2" s="388"/>
      <c r="D2" s="388"/>
      <c r="E2" s="388"/>
      <c r="F2" s="388"/>
      <c r="G2" s="388"/>
      <c r="H2" s="388"/>
    </row>
    <row r="3" spans="1:8" x14ac:dyDescent="0.25">
      <c r="A3" s="391"/>
      <c r="B3" s="391"/>
      <c r="C3" s="391"/>
      <c r="D3" s="214" t="s">
        <v>397</v>
      </c>
      <c r="E3" s="214" t="s">
        <v>398</v>
      </c>
      <c r="F3" s="214" t="s">
        <v>399</v>
      </c>
      <c r="G3" s="214" t="s">
        <v>400</v>
      </c>
      <c r="H3" s="214" t="s">
        <v>401</v>
      </c>
    </row>
    <row r="4" spans="1:8" ht="25.5" customHeight="1" x14ac:dyDescent="0.25">
      <c r="A4" s="392" t="s">
        <v>481</v>
      </c>
      <c r="B4" s="392"/>
      <c r="C4" s="392"/>
      <c r="D4" s="216" t="s">
        <v>436</v>
      </c>
      <c r="E4" s="215" t="s">
        <v>386</v>
      </c>
      <c r="F4" s="215" t="s">
        <v>386</v>
      </c>
      <c r="G4" s="215" t="s">
        <v>386</v>
      </c>
      <c r="H4" s="215" t="s">
        <v>386</v>
      </c>
    </row>
    <row r="5" spans="1:8" ht="5.25" customHeight="1" x14ac:dyDescent="0.25">
      <c r="A5" s="386"/>
      <c r="B5" s="387"/>
      <c r="C5" s="387"/>
      <c r="D5" s="387"/>
      <c r="E5" s="387"/>
      <c r="F5" s="387"/>
      <c r="G5" s="387"/>
      <c r="H5" s="387"/>
    </row>
    <row r="6" spans="1:8" x14ac:dyDescent="0.25">
      <c r="A6" s="217" t="s">
        <v>31</v>
      </c>
      <c r="B6" s="218" t="s">
        <v>439</v>
      </c>
      <c r="C6" s="374">
        <v>0.02</v>
      </c>
      <c r="D6" s="375">
        <f>C6</f>
        <v>0.02</v>
      </c>
      <c r="E6" s="375">
        <f>D6</f>
        <v>0.02</v>
      </c>
      <c r="F6" s="375">
        <f t="shared" ref="F6:H6" si="0">E6</f>
        <v>0.02</v>
      </c>
      <c r="G6" s="375">
        <f t="shared" si="0"/>
        <v>0.02</v>
      </c>
      <c r="H6" s="375">
        <f t="shared" si="0"/>
        <v>0.02</v>
      </c>
    </row>
    <row r="7" spans="1:8" ht="5.25" customHeight="1" x14ac:dyDescent="0.25">
      <c r="A7" s="386"/>
      <c r="B7" s="387"/>
      <c r="C7" s="387"/>
      <c r="D7" s="387"/>
      <c r="E7" s="387"/>
      <c r="F7" s="387"/>
      <c r="G7" s="387"/>
      <c r="H7" s="387"/>
    </row>
    <row r="8" spans="1:8" x14ac:dyDescent="0.25">
      <c r="A8" s="217" t="s">
        <v>32</v>
      </c>
      <c r="B8" s="389" t="s">
        <v>440</v>
      </c>
      <c r="C8" s="389"/>
      <c r="D8" s="219">
        <f>'(1)Premis.'!C5</f>
        <v>684</v>
      </c>
      <c r="E8" s="219">
        <f>$D$8</f>
        <v>684</v>
      </c>
      <c r="F8" s="219">
        <f t="shared" ref="F8:H8" si="1">$D$8</f>
        <v>684</v>
      </c>
      <c r="G8" s="219">
        <f t="shared" si="1"/>
        <v>684</v>
      </c>
      <c r="H8" s="219">
        <f t="shared" si="1"/>
        <v>684</v>
      </c>
    </row>
    <row r="9" spans="1:8" ht="5.25" customHeight="1" x14ac:dyDescent="0.25">
      <c r="A9" s="386"/>
      <c r="B9" s="387"/>
      <c r="C9" s="387"/>
      <c r="D9" s="387"/>
      <c r="E9" s="387"/>
      <c r="F9" s="387"/>
      <c r="G9" s="387"/>
      <c r="H9" s="387"/>
    </row>
    <row r="10" spans="1:8" x14ac:dyDescent="0.25">
      <c r="A10" s="217" t="s">
        <v>34</v>
      </c>
      <c r="B10" s="218" t="s">
        <v>437</v>
      </c>
      <c r="C10" s="376">
        <v>1.4999999999999999E-2</v>
      </c>
      <c r="D10" s="377">
        <f>'(1)Premis.'!C9</f>
        <v>2.5</v>
      </c>
      <c r="E10" s="377">
        <f>D10+(D10*$C$10)</f>
        <v>2.5375000000000001</v>
      </c>
      <c r="F10" s="377">
        <f>E10+(E10*$C$10)</f>
        <v>2.5755625000000002</v>
      </c>
      <c r="G10" s="377">
        <f>F10+(F10*$C$10)</f>
        <v>2.6141959375000003</v>
      </c>
      <c r="H10" s="377">
        <f t="shared" ref="H10" si="2">G10+(G10*$C$10)</f>
        <v>2.6534088765625001</v>
      </c>
    </row>
    <row r="11" spans="1:8" ht="5.25" customHeight="1" x14ac:dyDescent="0.25">
      <c r="A11" s="386"/>
      <c r="B11" s="387"/>
      <c r="C11" s="387"/>
      <c r="D11" s="387"/>
      <c r="E11" s="387"/>
      <c r="F11" s="387"/>
      <c r="G11" s="387"/>
      <c r="H11" s="387"/>
    </row>
    <row r="12" spans="1:8" x14ac:dyDescent="0.25">
      <c r="A12" s="217" t="s">
        <v>35</v>
      </c>
      <c r="B12" s="389" t="s">
        <v>438</v>
      </c>
      <c r="C12" s="389"/>
      <c r="D12" s="377">
        <f>'(1)Premis.'!C10</f>
        <v>0.6</v>
      </c>
      <c r="E12" s="377">
        <f>D12</f>
        <v>0.6</v>
      </c>
      <c r="F12" s="377">
        <f t="shared" ref="F12:H12" si="3">E12</f>
        <v>0.6</v>
      </c>
      <c r="G12" s="377">
        <f t="shared" si="3"/>
        <v>0.6</v>
      </c>
      <c r="H12" s="377">
        <f t="shared" si="3"/>
        <v>0.6</v>
      </c>
    </row>
    <row r="13" spans="1:8" ht="5.25" customHeight="1" x14ac:dyDescent="0.25">
      <c r="A13" s="386"/>
      <c r="B13" s="387"/>
      <c r="C13" s="387"/>
      <c r="D13" s="387"/>
      <c r="E13" s="387"/>
      <c r="F13" s="387"/>
      <c r="G13" s="387"/>
      <c r="H13" s="387"/>
    </row>
    <row r="14" spans="1:8" x14ac:dyDescent="0.25">
      <c r="A14" s="217" t="s">
        <v>36</v>
      </c>
      <c r="B14" s="389" t="s">
        <v>444</v>
      </c>
      <c r="C14" s="389"/>
      <c r="D14" s="377">
        <f>D12*D10</f>
        <v>1.5</v>
      </c>
      <c r="E14" s="377">
        <f>E12*E10</f>
        <v>1.5225</v>
      </c>
      <c r="F14" s="377">
        <f t="shared" ref="F14:H14" si="4">F12*F10</f>
        <v>1.5453375</v>
      </c>
      <c r="G14" s="377">
        <f t="shared" si="4"/>
        <v>1.5685175625000001</v>
      </c>
      <c r="H14" s="377">
        <f t="shared" si="4"/>
        <v>1.5920453259375</v>
      </c>
    </row>
    <row r="15" spans="1:8" ht="5.25" customHeight="1" x14ac:dyDescent="0.25">
      <c r="A15" s="386"/>
      <c r="B15" s="387"/>
      <c r="C15" s="387"/>
      <c r="D15" s="387"/>
      <c r="E15" s="387"/>
      <c r="F15" s="387"/>
      <c r="G15" s="387"/>
      <c r="H15" s="387"/>
    </row>
    <row r="16" spans="1:8" x14ac:dyDescent="0.25">
      <c r="A16" s="217" t="s">
        <v>264</v>
      </c>
      <c r="B16" s="389" t="s">
        <v>441</v>
      </c>
      <c r="C16" s="389"/>
      <c r="D16" s="219">
        <f>(('(1)Premis.'!C13*5)+'(1)Premis.'!C15)*4</f>
        <v>176</v>
      </c>
      <c r="E16" s="219">
        <f>$D$16</f>
        <v>176</v>
      </c>
      <c r="F16" s="219">
        <f t="shared" ref="F16:H16" si="5">$D$16</f>
        <v>176</v>
      </c>
      <c r="G16" s="219">
        <f t="shared" si="5"/>
        <v>176</v>
      </c>
      <c r="H16" s="219">
        <f t="shared" si="5"/>
        <v>176</v>
      </c>
    </row>
    <row r="17" spans="1:8" ht="5.25" customHeight="1" x14ac:dyDescent="0.25">
      <c r="A17" s="386"/>
      <c r="B17" s="387"/>
      <c r="C17" s="387"/>
      <c r="D17" s="387"/>
      <c r="E17" s="387"/>
      <c r="F17" s="387"/>
      <c r="G17" s="387"/>
      <c r="H17" s="387"/>
    </row>
    <row r="18" spans="1:8" x14ac:dyDescent="0.25">
      <c r="A18" s="217" t="s">
        <v>268</v>
      </c>
      <c r="B18" s="218" t="s">
        <v>321</v>
      </c>
      <c r="C18" s="220">
        <f>'(1)Premis.'!C11</f>
        <v>2.5</v>
      </c>
      <c r="D18" s="221">
        <f>C18</f>
        <v>2.5</v>
      </c>
      <c r="E18" s="221">
        <f>MROUND(D18+(D18*E6),0.1)</f>
        <v>2.6</v>
      </c>
      <c r="F18" s="221">
        <f>MROUND(E18+(E18*F6),0.1)</f>
        <v>2.7</v>
      </c>
      <c r="G18" s="221">
        <f t="shared" ref="G18:H18" si="6">MROUND(F18+(F18*G6),0.1)</f>
        <v>2.8000000000000003</v>
      </c>
      <c r="H18" s="221">
        <f t="shared" si="6"/>
        <v>2.9000000000000004</v>
      </c>
    </row>
    <row r="19" spans="1:8" ht="5.25" customHeight="1" x14ac:dyDescent="0.25">
      <c r="A19" s="386"/>
      <c r="B19" s="387"/>
      <c r="C19" s="387"/>
      <c r="D19" s="387"/>
      <c r="E19" s="387"/>
      <c r="F19" s="387"/>
      <c r="G19" s="387"/>
      <c r="H19" s="387"/>
    </row>
    <row r="20" spans="1:8" x14ac:dyDescent="0.25">
      <c r="A20" s="217" t="s">
        <v>269</v>
      </c>
      <c r="B20" s="389" t="s">
        <v>443</v>
      </c>
      <c r="C20" s="389"/>
      <c r="D20" s="221">
        <f>D8*D14*D16*D18</f>
        <v>451440</v>
      </c>
      <c r="E20" s="221">
        <f t="shared" ref="E20:H20" si="7">E8*E14*E16*E18</f>
        <v>476540.06399999995</v>
      </c>
      <c r="F20" s="221">
        <f t="shared" si="7"/>
        <v>502291.55592000007</v>
      </c>
      <c r="G20" s="221">
        <f t="shared" si="7"/>
        <v>528708.37108320009</v>
      </c>
      <c r="H20" s="221">
        <f t="shared" si="7"/>
        <v>555804.67510121409</v>
      </c>
    </row>
    <row r="21" spans="1:8" ht="5.25" customHeight="1" x14ac:dyDescent="0.25">
      <c r="A21" s="386"/>
      <c r="B21" s="387"/>
      <c r="C21" s="387"/>
      <c r="D21" s="387"/>
      <c r="E21" s="387"/>
      <c r="F21" s="387"/>
      <c r="G21" s="387"/>
      <c r="H21" s="387"/>
    </row>
    <row r="22" spans="1:8" x14ac:dyDescent="0.25">
      <c r="A22" s="217" t="s">
        <v>270</v>
      </c>
      <c r="B22" s="218" t="s">
        <v>442</v>
      </c>
      <c r="C22" s="225">
        <v>12</v>
      </c>
      <c r="D22" s="221">
        <f>D20*$C$22</f>
        <v>5417280</v>
      </c>
      <c r="E22" s="221">
        <f t="shared" ref="E22:H22" si="8">E20*$C$22</f>
        <v>5718480.7679999992</v>
      </c>
      <c r="F22" s="221">
        <f t="shared" si="8"/>
        <v>6027498.6710400004</v>
      </c>
      <c r="G22" s="221">
        <f t="shared" si="8"/>
        <v>6344500.4529984016</v>
      </c>
      <c r="H22" s="221">
        <f t="shared" si="8"/>
        <v>6669656.1012145691</v>
      </c>
    </row>
    <row r="23" spans="1:8" x14ac:dyDescent="0.25">
      <c r="A23" s="388"/>
      <c r="B23" s="388"/>
      <c r="C23" s="388"/>
      <c r="D23" s="388"/>
      <c r="E23" s="388"/>
      <c r="F23" s="388"/>
      <c r="G23" s="388"/>
      <c r="H23" s="388"/>
    </row>
  </sheetData>
  <mergeCells count="19">
    <mergeCell ref="A1:H1"/>
    <mergeCell ref="A3:C3"/>
    <mergeCell ref="A4:C4"/>
    <mergeCell ref="A2:H2"/>
    <mergeCell ref="B8:C8"/>
    <mergeCell ref="A9:H9"/>
    <mergeCell ref="A7:H7"/>
    <mergeCell ref="A5:H5"/>
    <mergeCell ref="A23:H23"/>
    <mergeCell ref="A19:H19"/>
    <mergeCell ref="A17:H17"/>
    <mergeCell ref="A11:H11"/>
    <mergeCell ref="A15:H15"/>
    <mergeCell ref="A13:H13"/>
    <mergeCell ref="A21:H21"/>
    <mergeCell ref="B20:C20"/>
    <mergeCell ref="B16:C16"/>
    <mergeCell ref="B14:C14"/>
    <mergeCell ref="B12:C12"/>
  </mergeCells>
  <pageMargins left="0.25" right="0.25" top="0.75" bottom="0.75" header="0.3" footer="0.3"/>
  <pageSetup paperSize="8" orientation="landscape" horizontalDpi="4294967292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538DD-0CB7-4500-BC4B-6287A8711A87}">
  <dimension ref="A1:F27"/>
  <sheetViews>
    <sheetView view="pageLayout" topLeftCell="D4" zoomScaleNormal="100" workbookViewId="0">
      <selection activeCell="F6" sqref="F6"/>
    </sheetView>
  </sheetViews>
  <sheetFormatPr defaultRowHeight="13.2" x14ac:dyDescent="0.25"/>
  <cols>
    <col min="1" max="1" width="2.6640625" customWidth="1"/>
    <col min="2" max="2" width="3.109375" customWidth="1"/>
    <col min="3" max="3" width="51.5546875" customWidth="1"/>
    <col min="4" max="4" width="9.6640625" bestFit="1" customWidth="1"/>
    <col min="5" max="5" width="12.88671875" bestFit="1" customWidth="1"/>
    <col min="6" max="6" width="19.6640625" bestFit="1" customWidth="1"/>
  </cols>
  <sheetData>
    <row r="1" spans="1:6" s="226" customFormat="1" ht="14.4" x14ac:dyDescent="0.3">
      <c r="A1" s="640" t="s">
        <v>483</v>
      </c>
      <c r="B1" s="640"/>
      <c r="C1" s="640"/>
      <c r="D1" s="640"/>
      <c r="E1" s="640"/>
      <c r="F1" s="640"/>
    </row>
    <row r="2" spans="1:6" s="226" customFormat="1" ht="7.5" customHeight="1" x14ac:dyDescent="0.3">
      <c r="A2" s="641"/>
      <c r="B2" s="641"/>
      <c r="C2" s="641"/>
      <c r="D2" s="641"/>
      <c r="E2" s="641"/>
      <c r="F2" s="641"/>
    </row>
    <row r="3" spans="1:6" s="227" customFormat="1" ht="12" x14ac:dyDescent="0.25">
      <c r="A3" s="643" t="s">
        <v>497</v>
      </c>
      <c r="B3" s="643"/>
      <c r="C3" s="643"/>
      <c r="D3" s="643"/>
      <c r="E3" s="643"/>
      <c r="F3" s="643"/>
    </row>
    <row r="4" spans="1:6" s="227" customFormat="1" ht="12" x14ac:dyDescent="0.25">
      <c r="A4" s="642" t="s">
        <v>42</v>
      </c>
      <c r="B4" s="642"/>
      <c r="C4" s="642"/>
      <c r="D4" s="228" t="s">
        <v>4</v>
      </c>
      <c r="E4" s="228" t="s">
        <v>10</v>
      </c>
      <c r="F4" s="228" t="s">
        <v>445</v>
      </c>
    </row>
    <row r="5" spans="1:6" s="227" customFormat="1" ht="12" x14ac:dyDescent="0.25">
      <c r="A5" s="262" t="s">
        <v>31</v>
      </c>
      <c r="B5" s="633" t="s">
        <v>446</v>
      </c>
      <c r="C5" s="633"/>
      <c r="D5" s="633"/>
      <c r="E5" s="633"/>
      <c r="F5" s="633"/>
    </row>
    <row r="6" spans="1:6" s="227" customFormat="1" ht="12" x14ac:dyDescent="0.25">
      <c r="A6" s="634"/>
      <c r="B6" s="229" t="s">
        <v>202</v>
      </c>
      <c r="C6" s="230" t="s">
        <v>458</v>
      </c>
      <c r="D6" s="231" t="s">
        <v>18</v>
      </c>
      <c r="E6" s="232" t="s">
        <v>96</v>
      </c>
      <c r="F6" s="233">
        <f>'(12)Comp.Prev.Fat'!D20</f>
        <v>451440</v>
      </c>
    </row>
    <row r="7" spans="1:6" s="227" customFormat="1" ht="12" x14ac:dyDescent="0.25">
      <c r="A7" s="635"/>
      <c r="B7" s="229" t="s">
        <v>203</v>
      </c>
      <c r="C7" s="230" t="s">
        <v>447</v>
      </c>
      <c r="D7" s="231" t="s">
        <v>3</v>
      </c>
      <c r="E7" s="378">
        <v>0.2</v>
      </c>
      <c r="F7" s="234">
        <f>$F$6*E7</f>
        <v>90288</v>
      </c>
    </row>
    <row r="8" spans="1:6" s="227" customFormat="1" ht="12" x14ac:dyDescent="0.25">
      <c r="A8" s="635"/>
      <c r="B8" s="229" t="s">
        <v>204</v>
      </c>
      <c r="C8" s="230" t="s">
        <v>448</v>
      </c>
      <c r="D8" s="231" t="s">
        <v>3</v>
      </c>
      <c r="E8" s="378">
        <v>0.2</v>
      </c>
      <c r="F8" s="234">
        <f t="shared" ref="F8:F11" si="0">$F$6*E8</f>
        <v>90288</v>
      </c>
    </row>
    <row r="9" spans="1:6" s="227" customFormat="1" ht="12" x14ac:dyDescent="0.25">
      <c r="A9" s="635"/>
      <c r="B9" s="229" t="s">
        <v>205</v>
      </c>
      <c r="C9" s="230" t="s">
        <v>449</v>
      </c>
      <c r="D9" s="231" t="s">
        <v>3</v>
      </c>
      <c r="E9" s="378">
        <v>0.15</v>
      </c>
      <c r="F9" s="234">
        <f t="shared" si="0"/>
        <v>67716</v>
      </c>
    </row>
    <row r="10" spans="1:6" s="227" customFormat="1" ht="12" x14ac:dyDescent="0.25">
      <c r="A10" s="635"/>
      <c r="B10" s="229" t="s">
        <v>236</v>
      </c>
      <c r="C10" s="230" t="s">
        <v>450</v>
      </c>
      <c r="D10" s="231" t="s">
        <v>3</v>
      </c>
      <c r="E10" s="378">
        <v>0.35</v>
      </c>
      <c r="F10" s="234">
        <f t="shared" si="0"/>
        <v>158004</v>
      </c>
    </row>
    <row r="11" spans="1:6" s="227" customFormat="1" ht="12" x14ac:dyDescent="0.25">
      <c r="A11" s="636"/>
      <c r="B11" s="229" t="s">
        <v>237</v>
      </c>
      <c r="C11" s="230" t="s">
        <v>451</v>
      </c>
      <c r="D11" s="231" t="s">
        <v>3</v>
      </c>
      <c r="E11" s="378">
        <v>0.1</v>
      </c>
      <c r="F11" s="234">
        <f t="shared" si="0"/>
        <v>45144</v>
      </c>
    </row>
    <row r="12" spans="1:6" s="227" customFormat="1" ht="7.5" customHeight="1" x14ac:dyDescent="0.25">
      <c r="A12" s="631"/>
      <c r="B12" s="631"/>
      <c r="C12" s="631"/>
      <c r="D12" s="631"/>
      <c r="E12" s="631"/>
      <c r="F12" s="631"/>
    </row>
    <row r="13" spans="1:6" s="227" customFormat="1" ht="12" x14ac:dyDescent="0.25">
      <c r="A13" s="262" t="s">
        <v>32</v>
      </c>
      <c r="B13" s="633" t="s">
        <v>452</v>
      </c>
      <c r="C13" s="633"/>
      <c r="D13" s="633"/>
      <c r="E13" s="633"/>
      <c r="F13" s="633"/>
    </row>
    <row r="14" spans="1:6" s="227" customFormat="1" ht="12" x14ac:dyDescent="0.25">
      <c r="A14" s="634"/>
      <c r="B14" s="235" t="s">
        <v>202</v>
      </c>
      <c r="C14" s="230" t="s">
        <v>453</v>
      </c>
      <c r="D14" s="231" t="s">
        <v>3</v>
      </c>
      <c r="E14" s="379">
        <v>0.05</v>
      </c>
      <c r="F14" s="234">
        <f>F8*E14</f>
        <v>4514.4000000000005</v>
      </c>
    </row>
    <row r="15" spans="1:6" s="227" customFormat="1" ht="12" x14ac:dyDescent="0.25">
      <c r="A15" s="635"/>
      <c r="B15" s="235" t="s">
        <v>203</v>
      </c>
      <c r="C15" s="230" t="s">
        <v>454</v>
      </c>
      <c r="D15" s="231" t="s">
        <v>3</v>
      </c>
      <c r="E15" s="379">
        <v>0.02</v>
      </c>
      <c r="F15" s="234">
        <f>F9*E15</f>
        <v>1354.32</v>
      </c>
    </row>
    <row r="16" spans="1:6" s="227" customFormat="1" ht="12" x14ac:dyDescent="0.25">
      <c r="A16" s="635"/>
      <c r="B16" s="235" t="s">
        <v>204</v>
      </c>
      <c r="C16" s="230" t="s">
        <v>455</v>
      </c>
      <c r="D16" s="231" t="s">
        <v>3</v>
      </c>
      <c r="E16" s="379">
        <v>0.02</v>
      </c>
      <c r="F16" s="234">
        <f>F10*E16</f>
        <v>3160.08</v>
      </c>
    </row>
    <row r="17" spans="1:6" s="227" customFormat="1" ht="12" x14ac:dyDescent="0.25">
      <c r="A17" s="636"/>
      <c r="B17" s="235" t="s">
        <v>205</v>
      </c>
      <c r="C17" s="230" t="s">
        <v>456</v>
      </c>
      <c r="D17" s="231" t="s">
        <v>3</v>
      </c>
      <c r="E17" s="379">
        <v>0.05</v>
      </c>
      <c r="F17" s="234">
        <f>F11*E17</f>
        <v>2257.2000000000003</v>
      </c>
    </row>
    <row r="18" spans="1:6" s="227" customFormat="1" ht="7.5" customHeight="1" x14ac:dyDescent="0.25">
      <c r="A18" s="631"/>
      <c r="B18" s="631"/>
      <c r="C18" s="631"/>
      <c r="D18" s="631"/>
      <c r="E18" s="631"/>
      <c r="F18" s="631"/>
    </row>
    <row r="19" spans="1:6" s="227" customFormat="1" ht="12" x14ac:dyDescent="0.25">
      <c r="A19" s="262" t="s">
        <v>34</v>
      </c>
      <c r="B19" s="633" t="s">
        <v>457</v>
      </c>
      <c r="C19" s="633"/>
      <c r="D19" s="633"/>
      <c r="E19" s="633"/>
      <c r="F19" s="633"/>
    </row>
    <row r="20" spans="1:6" s="227" customFormat="1" ht="12" x14ac:dyDescent="0.25">
      <c r="A20" s="634"/>
      <c r="B20" s="235" t="s">
        <v>202</v>
      </c>
      <c r="C20" s="230" t="s">
        <v>453</v>
      </c>
      <c r="D20" s="637">
        <f>F14</f>
        <v>4514.4000000000005</v>
      </c>
      <c r="E20" s="638"/>
      <c r="F20" s="639"/>
    </row>
    <row r="21" spans="1:6" s="227" customFormat="1" ht="12" x14ac:dyDescent="0.25">
      <c r="A21" s="635"/>
      <c r="B21" s="235" t="s">
        <v>203</v>
      </c>
      <c r="C21" s="230" t="s">
        <v>454</v>
      </c>
      <c r="D21" s="637">
        <f t="shared" ref="D21:D23" si="1">F15</f>
        <v>1354.32</v>
      </c>
      <c r="E21" s="638"/>
      <c r="F21" s="639"/>
    </row>
    <row r="22" spans="1:6" s="227" customFormat="1" ht="12" x14ac:dyDescent="0.25">
      <c r="A22" s="635"/>
      <c r="B22" s="235" t="s">
        <v>204</v>
      </c>
      <c r="C22" s="230" t="s">
        <v>455</v>
      </c>
      <c r="D22" s="637">
        <f t="shared" si="1"/>
        <v>3160.08</v>
      </c>
      <c r="E22" s="638"/>
      <c r="F22" s="639"/>
    </row>
    <row r="23" spans="1:6" s="227" customFormat="1" ht="12" x14ac:dyDescent="0.25">
      <c r="A23" s="636"/>
      <c r="B23" s="235" t="s">
        <v>205</v>
      </c>
      <c r="C23" s="230" t="s">
        <v>456</v>
      </c>
      <c r="D23" s="637">
        <f t="shared" si="1"/>
        <v>2257.2000000000003</v>
      </c>
      <c r="E23" s="638"/>
      <c r="F23" s="639"/>
    </row>
    <row r="24" spans="1:6" s="227" customFormat="1" ht="7.5" customHeight="1" x14ac:dyDescent="0.25">
      <c r="A24" s="631"/>
      <c r="B24" s="631"/>
      <c r="C24" s="631"/>
      <c r="D24" s="631"/>
      <c r="E24" s="631"/>
      <c r="F24" s="631"/>
    </row>
    <row r="25" spans="1:6" s="227" customFormat="1" ht="12" x14ac:dyDescent="0.25">
      <c r="A25" s="262" t="s">
        <v>35</v>
      </c>
      <c r="B25" s="626" t="s">
        <v>489</v>
      </c>
      <c r="C25" s="627"/>
      <c r="D25" s="628">
        <f>SUM(D20:F23)</f>
        <v>11286</v>
      </c>
      <c r="E25" s="629"/>
      <c r="F25" s="630"/>
    </row>
    <row r="26" spans="1:6" s="236" customFormat="1" ht="7.5" customHeight="1" x14ac:dyDescent="0.2">
      <c r="A26" s="632"/>
      <c r="B26" s="632"/>
      <c r="C26" s="632"/>
      <c r="D26" s="632"/>
      <c r="E26" s="632"/>
      <c r="F26" s="632"/>
    </row>
    <row r="27" spans="1:6" s="227" customFormat="1" ht="12" x14ac:dyDescent="0.25">
      <c r="A27" s="262" t="s">
        <v>36</v>
      </c>
      <c r="B27" s="626" t="s">
        <v>490</v>
      </c>
      <c r="C27" s="627"/>
      <c r="D27" s="628">
        <f>D25*'(12)Comp.Prev.Fat'!C22</f>
        <v>135432</v>
      </c>
      <c r="E27" s="629"/>
      <c r="F27" s="630"/>
    </row>
  </sheetData>
  <mergeCells count="22">
    <mergeCell ref="A1:F1"/>
    <mergeCell ref="A2:F2"/>
    <mergeCell ref="A4:C4"/>
    <mergeCell ref="B5:F5"/>
    <mergeCell ref="A6:A11"/>
    <mergeCell ref="A3:F3"/>
    <mergeCell ref="A20:A23"/>
    <mergeCell ref="D20:F20"/>
    <mergeCell ref="D21:F21"/>
    <mergeCell ref="D22:F22"/>
    <mergeCell ref="D23:F23"/>
    <mergeCell ref="B13:F13"/>
    <mergeCell ref="A14:A17"/>
    <mergeCell ref="A18:F18"/>
    <mergeCell ref="B19:F19"/>
    <mergeCell ref="A12:F12"/>
    <mergeCell ref="B27:C27"/>
    <mergeCell ref="D27:F27"/>
    <mergeCell ref="A24:F24"/>
    <mergeCell ref="B25:C25"/>
    <mergeCell ref="D25:F25"/>
    <mergeCell ref="A26:F26"/>
  </mergeCells>
  <pageMargins left="0.25" right="0.25" top="0.75" bottom="0.75" header="0.3" footer="0.3"/>
  <pageSetup paperSize="9" orientation="portrait" horizontalDpi="4294967292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23"/>
  <dimension ref="A1:M91"/>
  <sheetViews>
    <sheetView showGridLines="0" view="pageLayout" topLeftCell="A49" zoomScaleNormal="100" zoomScaleSheetLayoutView="100" workbookViewId="0">
      <selection activeCell="I80" sqref="I80"/>
    </sheetView>
  </sheetViews>
  <sheetFormatPr defaultColWidth="9.44140625" defaultRowHeight="14.1" customHeight="1" x14ac:dyDescent="0.25"/>
  <cols>
    <col min="1" max="1" width="4.44140625" style="7" customWidth="1"/>
    <col min="2" max="3" width="4.44140625" style="4" customWidth="1"/>
    <col min="4" max="4" width="67.6640625" style="8" customWidth="1"/>
    <col min="5" max="5" width="7.109375" style="8" bestFit="1" customWidth="1"/>
    <col min="6" max="6" width="15.44140625" style="190" bestFit="1" customWidth="1"/>
    <col min="7" max="7" width="8.88671875" style="68" bestFit="1" customWidth="1"/>
    <col min="8" max="8" width="6.6640625" style="8" bestFit="1" customWidth="1"/>
    <col min="9" max="9" width="17.33203125" style="207" bestFit="1" customWidth="1"/>
    <col min="10" max="10" width="9.6640625" style="37" customWidth="1"/>
    <col min="11" max="11" width="9.109375" style="4" customWidth="1"/>
    <col min="12" max="12" width="11.109375" style="4" bestFit="1" customWidth="1"/>
    <col min="13" max="241" width="9.109375" style="4" customWidth="1"/>
    <col min="242" max="242" width="10.109375" style="4" customWidth="1"/>
    <col min="243" max="243" width="6.88671875" style="4" customWidth="1"/>
    <col min="244" max="244" width="32.6640625" style="4" bestFit="1" customWidth="1"/>
    <col min="245" max="245" width="9.44140625" style="4"/>
    <col min="246" max="246" width="6.6640625" style="4" customWidth="1"/>
    <col min="247" max="247" width="7.6640625" style="4" customWidth="1"/>
    <col min="248" max="248" width="36.88671875" style="4" customWidth="1"/>
    <col min="249" max="249" width="11.88671875" style="4" bestFit="1" customWidth="1"/>
    <col min="250" max="250" width="10.5546875" style="4" bestFit="1" customWidth="1"/>
    <col min="251" max="251" width="7.109375" style="4" bestFit="1" customWidth="1"/>
    <col min="252" max="252" width="6.88671875" style="4" bestFit="1" customWidth="1"/>
    <col min="253" max="253" width="7.6640625" style="4" bestFit="1" customWidth="1"/>
    <col min="254" max="254" width="13.33203125" style="4" bestFit="1" customWidth="1"/>
    <col min="255" max="255" width="8.5546875" style="4" bestFit="1" customWidth="1"/>
    <col min="256" max="256" width="7.33203125" style="4" bestFit="1" customWidth="1"/>
    <col min="257" max="257" width="14.33203125" style="4" bestFit="1" customWidth="1"/>
    <col min="258" max="497" width="9.109375" style="4" customWidth="1"/>
    <col min="498" max="498" width="10.109375" style="4" customWidth="1"/>
    <col min="499" max="499" width="6.88671875" style="4" customWidth="1"/>
    <col min="500" max="500" width="32.6640625" style="4" bestFit="1" customWidth="1"/>
    <col min="501" max="501" width="9.44140625" style="4"/>
    <col min="502" max="502" width="6.6640625" style="4" customWidth="1"/>
    <col min="503" max="503" width="7.6640625" style="4" customWidth="1"/>
    <col min="504" max="504" width="36.88671875" style="4" customWidth="1"/>
    <col min="505" max="505" width="11.88671875" style="4" bestFit="1" customWidth="1"/>
    <col min="506" max="506" width="10.5546875" style="4" bestFit="1" customWidth="1"/>
    <col min="507" max="507" width="7.109375" style="4" bestFit="1" customWidth="1"/>
    <col min="508" max="508" width="6.88671875" style="4" bestFit="1" customWidth="1"/>
    <col min="509" max="509" width="7.6640625" style="4" bestFit="1" customWidth="1"/>
    <col min="510" max="510" width="13.33203125" style="4" bestFit="1" customWidth="1"/>
    <col min="511" max="511" width="8.5546875" style="4" bestFit="1" customWidth="1"/>
    <col min="512" max="512" width="7.33203125" style="4" bestFit="1" customWidth="1"/>
    <col min="513" max="513" width="14.33203125" style="4" bestFit="1" customWidth="1"/>
    <col min="514" max="753" width="9.109375" style="4" customWidth="1"/>
    <col min="754" max="754" width="10.109375" style="4" customWidth="1"/>
    <col min="755" max="755" width="6.88671875" style="4" customWidth="1"/>
    <col min="756" max="756" width="32.6640625" style="4" bestFit="1" customWidth="1"/>
    <col min="757" max="757" width="9.44140625" style="4"/>
    <col min="758" max="758" width="6.6640625" style="4" customWidth="1"/>
    <col min="759" max="759" width="7.6640625" style="4" customWidth="1"/>
    <col min="760" max="760" width="36.88671875" style="4" customWidth="1"/>
    <col min="761" max="761" width="11.88671875" style="4" bestFit="1" customWidth="1"/>
    <col min="762" max="762" width="10.5546875" style="4" bestFit="1" customWidth="1"/>
    <col min="763" max="763" width="7.109375" style="4" bestFit="1" customWidth="1"/>
    <col min="764" max="764" width="6.88671875" style="4" bestFit="1" customWidth="1"/>
    <col min="765" max="765" width="7.6640625" style="4" bestFit="1" customWidth="1"/>
    <col min="766" max="766" width="13.33203125" style="4" bestFit="1" customWidth="1"/>
    <col min="767" max="767" width="8.5546875" style="4" bestFit="1" customWidth="1"/>
    <col min="768" max="768" width="7.33203125" style="4" bestFit="1" customWidth="1"/>
    <col min="769" max="769" width="14.33203125" style="4" bestFit="1" customWidth="1"/>
    <col min="770" max="1009" width="9.109375" style="4" customWidth="1"/>
    <col min="1010" max="1010" width="10.109375" style="4" customWidth="1"/>
    <col min="1011" max="1011" width="6.88671875" style="4" customWidth="1"/>
    <col min="1012" max="1012" width="32.6640625" style="4" bestFit="1" customWidth="1"/>
    <col min="1013" max="1013" width="9.44140625" style="4"/>
    <col min="1014" max="1014" width="6.6640625" style="4" customWidth="1"/>
    <col min="1015" max="1015" width="7.6640625" style="4" customWidth="1"/>
    <col min="1016" max="1016" width="36.88671875" style="4" customWidth="1"/>
    <col min="1017" max="1017" width="11.88671875" style="4" bestFit="1" customWidth="1"/>
    <col min="1018" max="1018" width="10.5546875" style="4" bestFit="1" customWidth="1"/>
    <col min="1019" max="1019" width="7.109375" style="4" bestFit="1" customWidth="1"/>
    <col min="1020" max="1020" width="6.88671875" style="4" bestFit="1" customWidth="1"/>
    <col min="1021" max="1021" width="7.6640625" style="4" bestFit="1" customWidth="1"/>
    <col min="1022" max="1022" width="13.33203125" style="4" bestFit="1" customWidth="1"/>
    <col min="1023" max="1023" width="8.5546875" style="4" bestFit="1" customWidth="1"/>
    <col min="1024" max="1024" width="7.33203125" style="4" bestFit="1" customWidth="1"/>
    <col min="1025" max="1025" width="14.33203125" style="4" bestFit="1" customWidth="1"/>
    <col min="1026" max="1265" width="9.109375" style="4" customWidth="1"/>
    <col min="1266" max="1266" width="10.109375" style="4" customWidth="1"/>
    <col min="1267" max="1267" width="6.88671875" style="4" customWidth="1"/>
    <col min="1268" max="1268" width="32.6640625" style="4" bestFit="1" customWidth="1"/>
    <col min="1269" max="1269" width="9.44140625" style="4"/>
    <col min="1270" max="1270" width="6.6640625" style="4" customWidth="1"/>
    <col min="1271" max="1271" width="7.6640625" style="4" customWidth="1"/>
    <col min="1272" max="1272" width="36.88671875" style="4" customWidth="1"/>
    <col min="1273" max="1273" width="11.88671875" style="4" bestFit="1" customWidth="1"/>
    <col min="1274" max="1274" width="10.5546875" style="4" bestFit="1" customWidth="1"/>
    <col min="1275" max="1275" width="7.109375" style="4" bestFit="1" customWidth="1"/>
    <col min="1276" max="1276" width="6.88671875" style="4" bestFit="1" customWidth="1"/>
    <col min="1277" max="1277" width="7.6640625" style="4" bestFit="1" customWidth="1"/>
    <col min="1278" max="1278" width="13.33203125" style="4" bestFit="1" customWidth="1"/>
    <col min="1279" max="1279" width="8.5546875" style="4" bestFit="1" customWidth="1"/>
    <col min="1280" max="1280" width="7.33203125" style="4" bestFit="1" customWidth="1"/>
    <col min="1281" max="1281" width="14.33203125" style="4" bestFit="1" customWidth="1"/>
    <col min="1282" max="1521" width="9.109375" style="4" customWidth="1"/>
    <col min="1522" max="1522" width="10.109375" style="4" customWidth="1"/>
    <col min="1523" max="1523" width="6.88671875" style="4" customWidth="1"/>
    <col min="1524" max="1524" width="32.6640625" style="4" bestFit="1" customWidth="1"/>
    <col min="1525" max="1525" width="9.44140625" style="4"/>
    <col min="1526" max="1526" width="6.6640625" style="4" customWidth="1"/>
    <col min="1527" max="1527" width="7.6640625" style="4" customWidth="1"/>
    <col min="1528" max="1528" width="36.88671875" style="4" customWidth="1"/>
    <col min="1529" max="1529" width="11.88671875" style="4" bestFit="1" customWidth="1"/>
    <col min="1530" max="1530" width="10.5546875" style="4" bestFit="1" customWidth="1"/>
    <col min="1531" max="1531" width="7.109375" style="4" bestFit="1" customWidth="1"/>
    <col min="1532" max="1532" width="6.88671875" style="4" bestFit="1" customWidth="1"/>
    <col min="1533" max="1533" width="7.6640625" style="4" bestFit="1" customWidth="1"/>
    <col min="1534" max="1534" width="13.33203125" style="4" bestFit="1" customWidth="1"/>
    <col min="1535" max="1535" width="8.5546875" style="4" bestFit="1" customWidth="1"/>
    <col min="1536" max="1536" width="7.33203125" style="4" bestFit="1" customWidth="1"/>
    <col min="1537" max="1537" width="14.33203125" style="4" bestFit="1" customWidth="1"/>
    <col min="1538" max="1777" width="9.109375" style="4" customWidth="1"/>
    <col min="1778" max="1778" width="10.109375" style="4" customWidth="1"/>
    <col min="1779" max="1779" width="6.88671875" style="4" customWidth="1"/>
    <col min="1780" max="1780" width="32.6640625" style="4" bestFit="1" customWidth="1"/>
    <col min="1781" max="1781" width="9.44140625" style="4"/>
    <col min="1782" max="1782" width="6.6640625" style="4" customWidth="1"/>
    <col min="1783" max="1783" width="7.6640625" style="4" customWidth="1"/>
    <col min="1784" max="1784" width="36.88671875" style="4" customWidth="1"/>
    <col min="1785" max="1785" width="11.88671875" style="4" bestFit="1" customWidth="1"/>
    <col min="1786" max="1786" width="10.5546875" style="4" bestFit="1" customWidth="1"/>
    <col min="1787" max="1787" width="7.109375" style="4" bestFit="1" customWidth="1"/>
    <col min="1788" max="1788" width="6.88671875" style="4" bestFit="1" customWidth="1"/>
    <col min="1789" max="1789" width="7.6640625" style="4" bestFit="1" customWidth="1"/>
    <col min="1790" max="1790" width="13.33203125" style="4" bestFit="1" customWidth="1"/>
    <col min="1791" max="1791" width="8.5546875" style="4" bestFit="1" customWidth="1"/>
    <col min="1792" max="1792" width="7.33203125" style="4" bestFit="1" customWidth="1"/>
    <col min="1793" max="1793" width="14.33203125" style="4" bestFit="1" customWidth="1"/>
    <col min="1794" max="2033" width="9.109375" style="4" customWidth="1"/>
    <col min="2034" max="2034" width="10.109375" style="4" customWidth="1"/>
    <col min="2035" max="2035" width="6.88671875" style="4" customWidth="1"/>
    <col min="2036" max="2036" width="32.6640625" style="4" bestFit="1" customWidth="1"/>
    <col min="2037" max="2037" width="9.44140625" style="4"/>
    <col min="2038" max="2038" width="6.6640625" style="4" customWidth="1"/>
    <col min="2039" max="2039" width="7.6640625" style="4" customWidth="1"/>
    <col min="2040" max="2040" width="36.88671875" style="4" customWidth="1"/>
    <col min="2041" max="2041" width="11.88671875" style="4" bestFit="1" customWidth="1"/>
    <col min="2042" max="2042" width="10.5546875" style="4" bestFit="1" customWidth="1"/>
    <col min="2043" max="2043" width="7.109375" style="4" bestFit="1" customWidth="1"/>
    <col min="2044" max="2044" width="6.88671875" style="4" bestFit="1" customWidth="1"/>
    <col min="2045" max="2045" width="7.6640625" style="4" bestFit="1" customWidth="1"/>
    <col min="2046" max="2046" width="13.33203125" style="4" bestFit="1" customWidth="1"/>
    <col min="2047" max="2047" width="8.5546875" style="4" bestFit="1" customWidth="1"/>
    <col min="2048" max="2048" width="7.33203125" style="4" bestFit="1" customWidth="1"/>
    <col min="2049" max="2049" width="14.33203125" style="4" bestFit="1" customWidth="1"/>
    <col min="2050" max="2289" width="9.109375" style="4" customWidth="1"/>
    <col min="2290" max="2290" width="10.109375" style="4" customWidth="1"/>
    <col min="2291" max="2291" width="6.88671875" style="4" customWidth="1"/>
    <col min="2292" max="2292" width="32.6640625" style="4" bestFit="1" customWidth="1"/>
    <col min="2293" max="2293" width="9.44140625" style="4"/>
    <col min="2294" max="2294" width="6.6640625" style="4" customWidth="1"/>
    <col min="2295" max="2295" width="7.6640625" style="4" customWidth="1"/>
    <col min="2296" max="2296" width="36.88671875" style="4" customWidth="1"/>
    <col min="2297" max="2297" width="11.88671875" style="4" bestFit="1" customWidth="1"/>
    <col min="2298" max="2298" width="10.5546875" style="4" bestFit="1" customWidth="1"/>
    <col min="2299" max="2299" width="7.109375" style="4" bestFit="1" customWidth="1"/>
    <col min="2300" max="2300" width="6.88671875" style="4" bestFit="1" customWidth="1"/>
    <col min="2301" max="2301" width="7.6640625" style="4" bestFit="1" customWidth="1"/>
    <col min="2302" max="2302" width="13.33203125" style="4" bestFit="1" customWidth="1"/>
    <col min="2303" max="2303" width="8.5546875" style="4" bestFit="1" customWidth="1"/>
    <col min="2304" max="2304" width="7.33203125" style="4" bestFit="1" customWidth="1"/>
    <col min="2305" max="2305" width="14.33203125" style="4" bestFit="1" customWidth="1"/>
    <col min="2306" max="2545" width="9.109375" style="4" customWidth="1"/>
    <col min="2546" max="2546" width="10.109375" style="4" customWidth="1"/>
    <col min="2547" max="2547" width="6.88671875" style="4" customWidth="1"/>
    <col min="2548" max="2548" width="32.6640625" style="4" bestFit="1" customWidth="1"/>
    <col min="2549" max="2549" width="9.44140625" style="4"/>
    <col min="2550" max="2550" width="6.6640625" style="4" customWidth="1"/>
    <col min="2551" max="2551" width="7.6640625" style="4" customWidth="1"/>
    <col min="2552" max="2552" width="36.88671875" style="4" customWidth="1"/>
    <col min="2553" max="2553" width="11.88671875" style="4" bestFit="1" customWidth="1"/>
    <col min="2554" max="2554" width="10.5546875" style="4" bestFit="1" customWidth="1"/>
    <col min="2555" max="2555" width="7.109375" style="4" bestFit="1" customWidth="1"/>
    <col min="2556" max="2556" width="6.88671875" style="4" bestFit="1" customWidth="1"/>
    <col min="2557" max="2557" width="7.6640625" style="4" bestFit="1" customWidth="1"/>
    <col min="2558" max="2558" width="13.33203125" style="4" bestFit="1" customWidth="1"/>
    <col min="2559" max="2559" width="8.5546875" style="4" bestFit="1" customWidth="1"/>
    <col min="2560" max="2560" width="7.33203125" style="4" bestFit="1" customWidth="1"/>
    <col min="2561" max="2561" width="14.33203125" style="4" bestFit="1" customWidth="1"/>
    <col min="2562" max="2801" width="9.109375" style="4" customWidth="1"/>
    <col min="2802" max="2802" width="10.109375" style="4" customWidth="1"/>
    <col min="2803" max="2803" width="6.88671875" style="4" customWidth="1"/>
    <col min="2804" max="2804" width="32.6640625" style="4" bestFit="1" customWidth="1"/>
    <col min="2805" max="2805" width="9.44140625" style="4"/>
    <col min="2806" max="2806" width="6.6640625" style="4" customWidth="1"/>
    <col min="2807" max="2807" width="7.6640625" style="4" customWidth="1"/>
    <col min="2808" max="2808" width="36.88671875" style="4" customWidth="1"/>
    <col min="2809" max="2809" width="11.88671875" style="4" bestFit="1" customWidth="1"/>
    <col min="2810" max="2810" width="10.5546875" style="4" bestFit="1" customWidth="1"/>
    <col min="2811" max="2811" width="7.109375" style="4" bestFit="1" customWidth="1"/>
    <col min="2812" max="2812" width="6.88671875" style="4" bestFit="1" customWidth="1"/>
    <col min="2813" max="2813" width="7.6640625" style="4" bestFit="1" customWidth="1"/>
    <col min="2814" max="2814" width="13.33203125" style="4" bestFit="1" customWidth="1"/>
    <col min="2815" max="2815" width="8.5546875" style="4" bestFit="1" customWidth="1"/>
    <col min="2816" max="2816" width="7.33203125" style="4" bestFit="1" customWidth="1"/>
    <col min="2817" max="2817" width="14.33203125" style="4" bestFit="1" customWidth="1"/>
    <col min="2818" max="3057" width="9.109375" style="4" customWidth="1"/>
    <col min="3058" max="3058" width="10.109375" style="4" customWidth="1"/>
    <col min="3059" max="3059" width="6.88671875" style="4" customWidth="1"/>
    <col min="3060" max="3060" width="32.6640625" style="4" bestFit="1" customWidth="1"/>
    <col min="3061" max="3061" width="9.44140625" style="4"/>
    <col min="3062" max="3062" width="6.6640625" style="4" customWidth="1"/>
    <col min="3063" max="3063" width="7.6640625" style="4" customWidth="1"/>
    <col min="3064" max="3064" width="36.88671875" style="4" customWidth="1"/>
    <col min="3065" max="3065" width="11.88671875" style="4" bestFit="1" customWidth="1"/>
    <col min="3066" max="3066" width="10.5546875" style="4" bestFit="1" customWidth="1"/>
    <col min="3067" max="3067" width="7.109375" style="4" bestFit="1" customWidth="1"/>
    <col min="3068" max="3068" width="6.88671875" style="4" bestFit="1" customWidth="1"/>
    <col min="3069" max="3069" width="7.6640625" style="4" bestFit="1" customWidth="1"/>
    <col min="3070" max="3070" width="13.33203125" style="4" bestFit="1" customWidth="1"/>
    <col min="3071" max="3071" width="8.5546875" style="4" bestFit="1" customWidth="1"/>
    <col min="3072" max="3072" width="7.33203125" style="4" bestFit="1" customWidth="1"/>
    <col min="3073" max="3073" width="14.33203125" style="4" bestFit="1" customWidth="1"/>
    <col min="3074" max="3313" width="9.109375" style="4" customWidth="1"/>
    <col min="3314" max="3314" width="10.109375" style="4" customWidth="1"/>
    <col min="3315" max="3315" width="6.88671875" style="4" customWidth="1"/>
    <col min="3316" max="3316" width="32.6640625" style="4" bestFit="1" customWidth="1"/>
    <col min="3317" max="3317" width="9.44140625" style="4"/>
    <col min="3318" max="3318" width="6.6640625" style="4" customWidth="1"/>
    <col min="3319" max="3319" width="7.6640625" style="4" customWidth="1"/>
    <col min="3320" max="3320" width="36.88671875" style="4" customWidth="1"/>
    <col min="3321" max="3321" width="11.88671875" style="4" bestFit="1" customWidth="1"/>
    <col min="3322" max="3322" width="10.5546875" style="4" bestFit="1" customWidth="1"/>
    <col min="3323" max="3323" width="7.109375" style="4" bestFit="1" customWidth="1"/>
    <col min="3324" max="3324" width="6.88671875" style="4" bestFit="1" customWidth="1"/>
    <col min="3325" max="3325" width="7.6640625" style="4" bestFit="1" customWidth="1"/>
    <col min="3326" max="3326" width="13.33203125" style="4" bestFit="1" customWidth="1"/>
    <col min="3327" max="3327" width="8.5546875" style="4" bestFit="1" customWidth="1"/>
    <col min="3328" max="3328" width="7.33203125" style="4" bestFit="1" customWidth="1"/>
    <col min="3329" max="3329" width="14.33203125" style="4" bestFit="1" customWidth="1"/>
    <col min="3330" max="3569" width="9.109375" style="4" customWidth="1"/>
    <col min="3570" max="3570" width="10.109375" style="4" customWidth="1"/>
    <col min="3571" max="3571" width="6.88671875" style="4" customWidth="1"/>
    <col min="3572" max="3572" width="32.6640625" style="4" bestFit="1" customWidth="1"/>
    <col min="3573" max="3573" width="9.44140625" style="4"/>
    <col min="3574" max="3574" width="6.6640625" style="4" customWidth="1"/>
    <col min="3575" max="3575" width="7.6640625" style="4" customWidth="1"/>
    <col min="3576" max="3576" width="36.88671875" style="4" customWidth="1"/>
    <col min="3577" max="3577" width="11.88671875" style="4" bestFit="1" customWidth="1"/>
    <col min="3578" max="3578" width="10.5546875" style="4" bestFit="1" customWidth="1"/>
    <col min="3579" max="3579" width="7.109375" style="4" bestFit="1" customWidth="1"/>
    <col min="3580" max="3580" width="6.88671875" style="4" bestFit="1" customWidth="1"/>
    <col min="3581" max="3581" width="7.6640625" style="4" bestFit="1" customWidth="1"/>
    <col min="3582" max="3582" width="13.33203125" style="4" bestFit="1" customWidth="1"/>
    <col min="3583" max="3583" width="8.5546875" style="4" bestFit="1" customWidth="1"/>
    <col min="3584" max="3584" width="7.33203125" style="4" bestFit="1" customWidth="1"/>
    <col min="3585" max="3585" width="14.33203125" style="4" bestFit="1" customWidth="1"/>
    <col min="3586" max="3825" width="9.109375" style="4" customWidth="1"/>
    <col min="3826" max="3826" width="10.109375" style="4" customWidth="1"/>
    <col min="3827" max="3827" width="6.88671875" style="4" customWidth="1"/>
    <col min="3828" max="3828" width="32.6640625" style="4" bestFit="1" customWidth="1"/>
    <col min="3829" max="3829" width="9.44140625" style="4"/>
    <col min="3830" max="3830" width="6.6640625" style="4" customWidth="1"/>
    <col min="3831" max="3831" width="7.6640625" style="4" customWidth="1"/>
    <col min="3832" max="3832" width="36.88671875" style="4" customWidth="1"/>
    <col min="3833" max="3833" width="11.88671875" style="4" bestFit="1" customWidth="1"/>
    <col min="3834" max="3834" width="10.5546875" style="4" bestFit="1" customWidth="1"/>
    <col min="3835" max="3835" width="7.109375" style="4" bestFit="1" customWidth="1"/>
    <col min="3836" max="3836" width="6.88671875" style="4" bestFit="1" customWidth="1"/>
    <col min="3837" max="3837" width="7.6640625" style="4" bestFit="1" customWidth="1"/>
    <col min="3838" max="3838" width="13.33203125" style="4" bestFit="1" customWidth="1"/>
    <col min="3839" max="3839" width="8.5546875" style="4" bestFit="1" customWidth="1"/>
    <col min="3840" max="3840" width="7.33203125" style="4" bestFit="1" customWidth="1"/>
    <col min="3841" max="3841" width="14.33203125" style="4" bestFit="1" customWidth="1"/>
    <col min="3842" max="4081" width="9.109375" style="4" customWidth="1"/>
    <col min="4082" max="4082" width="10.109375" style="4" customWidth="1"/>
    <col min="4083" max="4083" width="6.88671875" style="4" customWidth="1"/>
    <col min="4084" max="4084" width="32.6640625" style="4" bestFit="1" customWidth="1"/>
    <col min="4085" max="4085" width="9.44140625" style="4"/>
    <col min="4086" max="4086" width="6.6640625" style="4" customWidth="1"/>
    <col min="4087" max="4087" width="7.6640625" style="4" customWidth="1"/>
    <col min="4088" max="4088" width="36.88671875" style="4" customWidth="1"/>
    <col min="4089" max="4089" width="11.88671875" style="4" bestFit="1" customWidth="1"/>
    <col min="4090" max="4090" width="10.5546875" style="4" bestFit="1" customWidth="1"/>
    <col min="4091" max="4091" width="7.109375" style="4" bestFit="1" customWidth="1"/>
    <col min="4092" max="4092" width="6.88671875" style="4" bestFit="1" customWidth="1"/>
    <col min="4093" max="4093" width="7.6640625" style="4" bestFit="1" customWidth="1"/>
    <col min="4094" max="4094" width="13.33203125" style="4" bestFit="1" customWidth="1"/>
    <col min="4095" max="4095" width="8.5546875" style="4" bestFit="1" customWidth="1"/>
    <col min="4096" max="4096" width="7.33203125" style="4" bestFit="1" customWidth="1"/>
    <col min="4097" max="4097" width="14.33203125" style="4" bestFit="1" customWidth="1"/>
    <col min="4098" max="4337" width="9.109375" style="4" customWidth="1"/>
    <col min="4338" max="4338" width="10.109375" style="4" customWidth="1"/>
    <col min="4339" max="4339" width="6.88671875" style="4" customWidth="1"/>
    <col min="4340" max="4340" width="32.6640625" style="4" bestFit="1" customWidth="1"/>
    <col min="4341" max="4341" width="9.44140625" style="4"/>
    <col min="4342" max="4342" width="6.6640625" style="4" customWidth="1"/>
    <col min="4343" max="4343" width="7.6640625" style="4" customWidth="1"/>
    <col min="4344" max="4344" width="36.88671875" style="4" customWidth="1"/>
    <col min="4345" max="4345" width="11.88671875" style="4" bestFit="1" customWidth="1"/>
    <col min="4346" max="4346" width="10.5546875" style="4" bestFit="1" customWidth="1"/>
    <col min="4347" max="4347" width="7.109375" style="4" bestFit="1" customWidth="1"/>
    <col min="4348" max="4348" width="6.88671875" style="4" bestFit="1" customWidth="1"/>
    <col min="4349" max="4349" width="7.6640625" style="4" bestFit="1" customWidth="1"/>
    <col min="4350" max="4350" width="13.33203125" style="4" bestFit="1" customWidth="1"/>
    <col min="4351" max="4351" width="8.5546875" style="4" bestFit="1" customWidth="1"/>
    <col min="4352" max="4352" width="7.33203125" style="4" bestFit="1" customWidth="1"/>
    <col min="4353" max="4353" width="14.33203125" style="4" bestFit="1" customWidth="1"/>
    <col min="4354" max="4593" width="9.109375" style="4" customWidth="1"/>
    <col min="4594" max="4594" width="10.109375" style="4" customWidth="1"/>
    <col min="4595" max="4595" width="6.88671875" style="4" customWidth="1"/>
    <col min="4596" max="4596" width="32.6640625" style="4" bestFit="1" customWidth="1"/>
    <col min="4597" max="4597" width="9.44140625" style="4"/>
    <col min="4598" max="4598" width="6.6640625" style="4" customWidth="1"/>
    <col min="4599" max="4599" width="7.6640625" style="4" customWidth="1"/>
    <col min="4600" max="4600" width="36.88671875" style="4" customWidth="1"/>
    <col min="4601" max="4601" width="11.88671875" style="4" bestFit="1" customWidth="1"/>
    <col min="4602" max="4602" width="10.5546875" style="4" bestFit="1" customWidth="1"/>
    <col min="4603" max="4603" width="7.109375" style="4" bestFit="1" customWidth="1"/>
    <col min="4604" max="4604" width="6.88671875" style="4" bestFit="1" customWidth="1"/>
    <col min="4605" max="4605" width="7.6640625" style="4" bestFit="1" customWidth="1"/>
    <col min="4606" max="4606" width="13.33203125" style="4" bestFit="1" customWidth="1"/>
    <col min="4607" max="4607" width="8.5546875" style="4" bestFit="1" customWidth="1"/>
    <col min="4608" max="4608" width="7.33203125" style="4" bestFit="1" customWidth="1"/>
    <col min="4609" max="4609" width="14.33203125" style="4" bestFit="1" customWidth="1"/>
    <col min="4610" max="4849" width="9.109375" style="4" customWidth="1"/>
    <col min="4850" max="4850" width="10.109375" style="4" customWidth="1"/>
    <col min="4851" max="4851" width="6.88671875" style="4" customWidth="1"/>
    <col min="4852" max="4852" width="32.6640625" style="4" bestFit="1" customWidth="1"/>
    <col min="4853" max="4853" width="9.44140625" style="4"/>
    <col min="4854" max="4854" width="6.6640625" style="4" customWidth="1"/>
    <col min="4855" max="4855" width="7.6640625" style="4" customWidth="1"/>
    <col min="4856" max="4856" width="36.88671875" style="4" customWidth="1"/>
    <col min="4857" max="4857" width="11.88671875" style="4" bestFit="1" customWidth="1"/>
    <col min="4858" max="4858" width="10.5546875" style="4" bestFit="1" customWidth="1"/>
    <col min="4859" max="4859" width="7.109375" style="4" bestFit="1" customWidth="1"/>
    <col min="4860" max="4860" width="6.88671875" style="4" bestFit="1" customWidth="1"/>
    <col min="4861" max="4861" width="7.6640625" style="4" bestFit="1" customWidth="1"/>
    <col min="4862" max="4862" width="13.33203125" style="4" bestFit="1" customWidth="1"/>
    <col min="4863" max="4863" width="8.5546875" style="4" bestFit="1" customWidth="1"/>
    <col min="4864" max="4864" width="7.33203125" style="4" bestFit="1" customWidth="1"/>
    <col min="4865" max="4865" width="14.33203125" style="4" bestFit="1" customWidth="1"/>
    <col min="4866" max="5105" width="9.109375" style="4" customWidth="1"/>
    <col min="5106" max="5106" width="10.109375" style="4" customWidth="1"/>
    <col min="5107" max="5107" width="6.88671875" style="4" customWidth="1"/>
    <col min="5108" max="5108" width="32.6640625" style="4" bestFit="1" customWidth="1"/>
    <col min="5109" max="5109" width="9.44140625" style="4"/>
    <col min="5110" max="5110" width="6.6640625" style="4" customWidth="1"/>
    <col min="5111" max="5111" width="7.6640625" style="4" customWidth="1"/>
    <col min="5112" max="5112" width="36.88671875" style="4" customWidth="1"/>
    <col min="5113" max="5113" width="11.88671875" style="4" bestFit="1" customWidth="1"/>
    <col min="5114" max="5114" width="10.5546875" style="4" bestFit="1" customWidth="1"/>
    <col min="5115" max="5115" width="7.109375" style="4" bestFit="1" customWidth="1"/>
    <col min="5116" max="5116" width="6.88671875" style="4" bestFit="1" customWidth="1"/>
    <col min="5117" max="5117" width="7.6640625" style="4" bestFit="1" customWidth="1"/>
    <col min="5118" max="5118" width="13.33203125" style="4" bestFit="1" customWidth="1"/>
    <col min="5119" max="5119" width="8.5546875" style="4" bestFit="1" customWidth="1"/>
    <col min="5120" max="5120" width="7.33203125" style="4" bestFit="1" customWidth="1"/>
    <col min="5121" max="5121" width="14.33203125" style="4" bestFit="1" customWidth="1"/>
    <col min="5122" max="5361" width="9.109375" style="4" customWidth="1"/>
    <col min="5362" max="5362" width="10.109375" style="4" customWidth="1"/>
    <col min="5363" max="5363" width="6.88671875" style="4" customWidth="1"/>
    <col min="5364" max="5364" width="32.6640625" style="4" bestFit="1" customWidth="1"/>
    <col min="5365" max="5365" width="9.44140625" style="4"/>
    <col min="5366" max="5366" width="6.6640625" style="4" customWidth="1"/>
    <col min="5367" max="5367" width="7.6640625" style="4" customWidth="1"/>
    <col min="5368" max="5368" width="36.88671875" style="4" customWidth="1"/>
    <col min="5369" max="5369" width="11.88671875" style="4" bestFit="1" customWidth="1"/>
    <col min="5370" max="5370" width="10.5546875" style="4" bestFit="1" customWidth="1"/>
    <col min="5371" max="5371" width="7.109375" style="4" bestFit="1" customWidth="1"/>
    <col min="5372" max="5372" width="6.88671875" style="4" bestFit="1" customWidth="1"/>
    <col min="5373" max="5373" width="7.6640625" style="4" bestFit="1" customWidth="1"/>
    <col min="5374" max="5374" width="13.33203125" style="4" bestFit="1" customWidth="1"/>
    <col min="5375" max="5375" width="8.5546875" style="4" bestFit="1" customWidth="1"/>
    <col min="5376" max="5376" width="7.33203125" style="4" bestFit="1" customWidth="1"/>
    <col min="5377" max="5377" width="14.33203125" style="4" bestFit="1" customWidth="1"/>
    <col min="5378" max="5617" width="9.109375" style="4" customWidth="1"/>
    <col min="5618" max="5618" width="10.109375" style="4" customWidth="1"/>
    <col min="5619" max="5619" width="6.88671875" style="4" customWidth="1"/>
    <col min="5620" max="5620" width="32.6640625" style="4" bestFit="1" customWidth="1"/>
    <col min="5621" max="5621" width="9.44140625" style="4"/>
    <col min="5622" max="5622" width="6.6640625" style="4" customWidth="1"/>
    <col min="5623" max="5623" width="7.6640625" style="4" customWidth="1"/>
    <col min="5624" max="5624" width="36.88671875" style="4" customWidth="1"/>
    <col min="5625" max="5625" width="11.88671875" style="4" bestFit="1" customWidth="1"/>
    <col min="5626" max="5626" width="10.5546875" style="4" bestFit="1" customWidth="1"/>
    <col min="5627" max="5627" width="7.109375" style="4" bestFit="1" customWidth="1"/>
    <col min="5628" max="5628" width="6.88671875" style="4" bestFit="1" customWidth="1"/>
    <col min="5629" max="5629" width="7.6640625" style="4" bestFit="1" customWidth="1"/>
    <col min="5630" max="5630" width="13.33203125" style="4" bestFit="1" customWidth="1"/>
    <col min="5631" max="5631" width="8.5546875" style="4" bestFit="1" customWidth="1"/>
    <col min="5632" max="5632" width="7.33203125" style="4" bestFit="1" customWidth="1"/>
    <col min="5633" max="5633" width="14.33203125" style="4" bestFit="1" customWidth="1"/>
    <col min="5634" max="5873" width="9.109375" style="4" customWidth="1"/>
    <col min="5874" max="5874" width="10.109375" style="4" customWidth="1"/>
    <col min="5875" max="5875" width="6.88671875" style="4" customWidth="1"/>
    <col min="5876" max="5876" width="32.6640625" style="4" bestFit="1" customWidth="1"/>
    <col min="5877" max="5877" width="9.44140625" style="4"/>
    <col min="5878" max="5878" width="6.6640625" style="4" customWidth="1"/>
    <col min="5879" max="5879" width="7.6640625" style="4" customWidth="1"/>
    <col min="5880" max="5880" width="36.88671875" style="4" customWidth="1"/>
    <col min="5881" max="5881" width="11.88671875" style="4" bestFit="1" customWidth="1"/>
    <col min="5882" max="5882" width="10.5546875" style="4" bestFit="1" customWidth="1"/>
    <col min="5883" max="5883" width="7.109375" style="4" bestFit="1" customWidth="1"/>
    <col min="5884" max="5884" width="6.88671875" style="4" bestFit="1" customWidth="1"/>
    <col min="5885" max="5885" width="7.6640625" style="4" bestFit="1" customWidth="1"/>
    <col min="5886" max="5886" width="13.33203125" style="4" bestFit="1" customWidth="1"/>
    <col min="5887" max="5887" width="8.5546875" style="4" bestFit="1" customWidth="1"/>
    <col min="5888" max="5888" width="7.33203125" style="4" bestFit="1" customWidth="1"/>
    <col min="5889" max="5889" width="14.33203125" style="4" bestFit="1" customWidth="1"/>
    <col min="5890" max="6129" width="9.109375" style="4" customWidth="1"/>
    <col min="6130" max="6130" width="10.109375" style="4" customWidth="1"/>
    <col min="6131" max="6131" width="6.88671875" style="4" customWidth="1"/>
    <col min="6132" max="6132" width="32.6640625" style="4" bestFit="1" customWidth="1"/>
    <col min="6133" max="6133" width="9.44140625" style="4"/>
    <col min="6134" max="6134" width="6.6640625" style="4" customWidth="1"/>
    <col min="6135" max="6135" width="7.6640625" style="4" customWidth="1"/>
    <col min="6136" max="6136" width="36.88671875" style="4" customWidth="1"/>
    <col min="6137" max="6137" width="11.88671875" style="4" bestFit="1" customWidth="1"/>
    <col min="6138" max="6138" width="10.5546875" style="4" bestFit="1" customWidth="1"/>
    <col min="6139" max="6139" width="7.109375" style="4" bestFit="1" customWidth="1"/>
    <col min="6140" max="6140" width="6.88671875" style="4" bestFit="1" customWidth="1"/>
    <col min="6141" max="6141" width="7.6640625" style="4" bestFit="1" customWidth="1"/>
    <col min="6142" max="6142" width="13.33203125" style="4" bestFit="1" customWidth="1"/>
    <col min="6143" max="6143" width="8.5546875" style="4" bestFit="1" customWidth="1"/>
    <col min="6144" max="6144" width="7.33203125" style="4" bestFit="1" customWidth="1"/>
    <col min="6145" max="6145" width="14.33203125" style="4" bestFit="1" customWidth="1"/>
    <col min="6146" max="6385" width="9.109375" style="4" customWidth="1"/>
    <col min="6386" max="6386" width="10.109375" style="4" customWidth="1"/>
    <col min="6387" max="6387" width="6.88671875" style="4" customWidth="1"/>
    <col min="6388" max="6388" width="32.6640625" style="4" bestFit="1" customWidth="1"/>
    <col min="6389" max="6389" width="9.44140625" style="4"/>
    <col min="6390" max="6390" width="6.6640625" style="4" customWidth="1"/>
    <col min="6391" max="6391" width="7.6640625" style="4" customWidth="1"/>
    <col min="6392" max="6392" width="36.88671875" style="4" customWidth="1"/>
    <col min="6393" max="6393" width="11.88671875" style="4" bestFit="1" customWidth="1"/>
    <col min="6394" max="6394" width="10.5546875" style="4" bestFit="1" customWidth="1"/>
    <col min="6395" max="6395" width="7.109375" style="4" bestFit="1" customWidth="1"/>
    <col min="6396" max="6396" width="6.88671875" style="4" bestFit="1" customWidth="1"/>
    <col min="6397" max="6397" width="7.6640625" style="4" bestFit="1" customWidth="1"/>
    <col min="6398" max="6398" width="13.33203125" style="4" bestFit="1" customWidth="1"/>
    <col min="6399" max="6399" width="8.5546875" style="4" bestFit="1" customWidth="1"/>
    <col min="6400" max="6400" width="7.33203125" style="4" bestFit="1" customWidth="1"/>
    <col min="6401" max="6401" width="14.33203125" style="4" bestFit="1" customWidth="1"/>
    <col min="6402" max="6641" width="9.109375" style="4" customWidth="1"/>
    <col min="6642" max="6642" width="10.109375" style="4" customWidth="1"/>
    <col min="6643" max="6643" width="6.88671875" style="4" customWidth="1"/>
    <col min="6644" max="6644" width="32.6640625" style="4" bestFit="1" customWidth="1"/>
    <col min="6645" max="6645" width="9.44140625" style="4"/>
    <col min="6646" max="6646" width="6.6640625" style="4" customWidth="1"/>
    <col min="6647" max="6647" width="7.6640625" style="4" customWidth="1"/>
    <col min="6648" max="6648" width="36.88671875" style="4" customWidth="1"/>
    <col min="6649" max="6649" width="11.88671875" style="4" bestFit="1" customWidth="1"/>
    <col min="6650" max="6650" width="10.5546875" style="4" bestFit="1" customWidth="1"/>
    <col min="6651" max="6651" width="7.109375" style="4" bestFit="1" customWidth="1"/>
    <col min="6652" max="6652" width="6.88671875" style="4" bestFit="1" customWidth="1"/>
    <col min="6653" max="6653" width="7.6640625" style="4" bestFit="1" customWidth="1"/>
    <col min="6654" max="6654" width="13.33203125" style="4" bestFit="1" customWidth="1"/>
    <col min="6655" max="6655" width="8.5546875" style="4" bestFit="1" customWidth="1"/>
    <col min="6656" max="6656" width="7.33203125" style="4" bestFit="1" customWidth="1"/>
    <col min="6657" max="6657" width="14.33203125" style="4" bestFit="1" customWidth="1"/>
    <col min="6658" max="6897" width="9.109375" style="4" customWidth="1"/>
    <col min="6898" max="6898" width="10.109375" style="4" customWidth="1"/>
    <col min="6899" max="6899" width="6.88671875" style="4" customWidth="1"/>
    <col min="6900" max="6900" width="32.6640625" style="4" bestFit="1" customWidth="1"/>
    <col min="6901" max="6901" width="9.44140625" style="4"/>
    <col min="6902" max="6902" width="6.6640625" style="4" customWidth="1"/>
    <col min="6903" max="6903" width="7.6640625" style="4" customWidth="1"/>
    <col min="6904" max="6904" width="36.88671875" style="4" customWidth="1"/>
    <col min="6905" max="6905" width="11.88671875" style="4" bestFit="1" customWidth="1"/>
    <col min="6906" max="6906" width="10.5546875" style="4" bestFit="1" customWidth="1"/>
    <col min="6907" max="6907" width="7.109375" style="4" bestFit="1" customWidth="1"/>
    <col min="6908" max="6908" width="6.88671875" style="4" bestFit="1" customWidth="1"/>
    <col min="6909" max="6909" width="7.6640625" style="4" bestFit="1" customWidth="1"/>
    <col min="6910" max="6910" width="13.33203125" style="4" bestFit="1" customWidth="1"/>
    <col min="6911" max="6911" width="8.5546875" style="4" bestFit="1" customWidth="1"/>
    <col min="6912" max="6912" width="7.33203125" style="4" bestFit="1" customWidth="1"/>
    <col min="6913" max="6913" width="14.33203125" style="4" bestFit="1" customWidth="1"/>
    <col min="6914" max="7153" width="9.109375" style="4" customWidth="1"/>
    <col min="7154" max="7154" width="10.109375" style="4" customWidth="1"/>
    <col min="7155" max="7155" width="6.88671875" style="4" customWidth="1"/>
    <col min="7156" max="7156" width="32.6640625" style="4" bestFit="1" customWidth="1"/>
    <col min="7157" max="7157" width="9.44140625" style="4"/>
    <col min="7158" max="7158" width="6.6640625" style="4" customWidth="1"/>
    <col min="7159" max="7159" width="7.6640625" style="4" customWidth="1"/>
    <col min="7160" max="7160" width="36.88671875" style="4" customWidth="1"/>
    <col min="7161" max="7161" width="11.88671875" style="4" bestFit="1" customWidth="1"/>
    <col min="7162" max="7162" width="10.5546875" style="4" bestFit="1" customWidth="1"/>
    <col min="7163" max="7163" width="7.109375" style="4" bestFit="1" customWidth="1"/>
    <col min="7164" max="7164" width="6.88671875" style="4" bestFit="1" customWidth="1"/>
    <col min="7165" max="7165" width="7.6640625" style="4" bestFit="1" customWidth="1"/>
    <col min="7166" max="7166" width="13.33203125" style="4" bestFit="1" customWidth="1"/>
    <col min="7167" max="7167" width="8.5546875" style="4" bestFit="1" customWidth="1"/>
    <col min="7168" max="7168" width="7.33203125" style="4" bestFit="1" customWidth="1"/>
    <col min="7169" max="7169" width="14.33203125" style="4" bestFit="1" customWidth="1"/>
    <col min="7170" max="7409" width="9.109375" style="4" customWidth="1"/>
    <col min="7410" max="7410" width="10.109375" style="4" customWidth="1"/>
    <col min="7411" max="7411" width="6.88671875" style="4" customWidth="1"/>
    <col min="7412" max="7412" width="32.6640625" style="4" bestFit="1" customWidth="1"/>
    <col min="7413" max="7413" width="9.44140625" style="4"/>
    <col min="7414" max="7414" width="6.6640625" style="4" customWidth="1"/>
    <col min="7415" max="7415" width="7.6640625" style="4" customWidth="1"/>
    <col min="7416" max="7416" width="36.88671875" style="4" customWidth="1"/>
    <col min="7417" max="7417" width="11.88671875" style="4" bestFit="1" customWidth="1"/>
    <col min="7418" max="7418" width="10.5546875" style="4" bestFit="1" customWidth="1"/>
    <col min="7419" max="7419" width="7.109375" style="4" bestFit="1" customWidth="1"/>
    <col min="7420" max="7420" width="6.88671875" style="4" bestFit="1" customWidth="1"/>
    <col min="7421" max="7421" width="7.6640625" style="4" bestFit="1" customWidth="1"/>
    <col min="7422" max="7422" width="13.33203125" style="4" bestFit="1" customWidth="1"/>
    <col min="7423" max="7423" width="8.5546875" style="4" bestFit="1" customWidth="1"/>
    <col min="7424" max="7424" width="7.33203125" style="4" bestFit="1" customWidth="1"/>
    <col min="7425" max="7425" width="14.33203125" style="4" bestFit="1" customWidth="1"/>
    <col min="7426" max="7665" width="9.109375" style="4" customWidth="1"/>
    <col min="7666" max="7666" width="10.109375" style="4" customWidth="1"/>
    <col min="7667" max="7667" width="6.88671875" style="4" customWidth="1"/>
    <col min="7668" max="7668" width="32.6640625" style="4" bestFit="1" customWidth="1"/>
    <col min="7669" max="7669" width="9.44140625" style="4"/>
    <col min="7670" max="7670" width="6.6640625" style="4" customWidth="1"/>
    <col min="7671" max="7671" width="7.6640625" style="4" customWidth="1"/>
    <col min="7672" max="7672" width="36.88671875" style="4" customWidth="1"/>
    <col min="7673" max="7673" width="11.88671875" style="4" bestFit="1" customWidth="1"/>
    <col min="7674" max="7674" width="10.5546875" style="4" bestFit="1" customWidth="1"/>
    <col min="7675" max="7675" width="7.109375" style="4" bestFit="1" customWidth="1"/>
    <col min="7676" max="7676" width="6.88671875" style="4" bestFit="1" customWidth="1"/>
    <col min="7677" max="7677" width="7.6640625" style="4" bestFit="1" customWidth="1"/>
    <col min="7678" max="7678" width="13.33203125" style="4" bestFit="1" customWidth="1"/>
    <col min="7679" max="7679" width="8.5546875" style="4" bestFit="1" customWidth="1"/>
    <col min="7680" max="7680" width="7.33203125" style="4" bestFit="1" customWidth="1"/>
    <col min="7681" max="7681" width="14.33203125" style="4" bestFit="1" customWidth="1"/>
    <col min="7682" max="7921" width="9.109375" style="4" customWidth="1"/>
    <col min="7922" max="7922" width="10.109375" style="4" customWidth="1"/>
    <col min="7923" max="7923" width="6.88671875" style="4" customWidth="1"/>
    <col min="7924" max="7924" width="32.6640625" style="4" bestFit="1" customWidth="1"/>
    <col min="7925" max="7925" width="9.44140625" style="4"/>
    <col min="7926" max="7926" width="6.6640625" style="4" customWidth="1"/>
    <col min="7927" max="7927" width="7.6640625" style="4" customWidth="1"/>
    <col min="7928" max="7928" width="36.88671875" style="4" customWidth="1"/>
    <col min="7929" max="7929" width="11.88671875" style="4" bestFit="1" customWidth="1"/>
    <col min="7930" max="7930" width="10.5546875" style="4" bestFit="1" customWidth="1"/>
    <col min="7931" max="7931" width="7.109375" style="4" bestFit="1" customWidth="1"/>
    <col min="7932" max="7932" width="6.88671875" style="4" bestFit="1" customWidth="1"/>
    <col min="7933" max="7933" width="7.6640625" style="4" bestFit="1" customWidth="1"/>
    <col min="7934" max="7934" width="13.33203125" style="4" bestFit="1" customWidth="1"/>
    <col min="7935" max="7935" width="8.5546875" style="4" bestFit="1" customWidth="1"/>
    <col min="7936" max="7936" width="7.33203125" style="4" bestFit="1" customWidth="1"/>
    <col min="7937" max="7937" width="14.33203125" style="4" bestFit="1" customWidth="1"/>
    <col min="7938" max="8177" width="9.109375" style="4" customWidth="1"/>
    <col min="8178" max="8178" width="10.109375" style="4" customWidth="1"/>
    <col min="8179" max="8179" width="6.88671875" style="4" customWidth="1"/>
    <col min="8180" max="8180" width="32.6640625" style="4" bestFit="1" customWidth="1"/>
    <col min="8181" max="8181" width="9.44140625" style="4"/>
    <col min="8182" max="8182" width="6.6640625" style="4" customWidth="1"/>
    <col min="8183" max="8183" width="7.6640625" style="4" customWidth="1"/>
    <col min="8184" max="8184" width="36.88671875" style="4" customWidth="1"/>
    <col min="8185" max="8185" width="11.88671875" style="4" bestFit="1" customWidth="1"/>
    <col min="8186" max="8186" width="10.5546875" style="4" bestFit="1" customWidth="1"/>
    <col min="8187" max="8187" width="7.109375" style="4" bestFit="1" customWidth="1"/>
    <col min="8188" max="8188" width="6.88671875" style="4" bestFit="1" customWidth="1"/>
    <col min="8189" max="8189" width="7.6640625" style="4" bestFit="1" customWidth="1"/>
    <col min="8190" max="8190" width="13.33203125" style="4" bestFit="1" customWidth="1"/>
    <col min="8191" max="8191" width="8.5546875" style="4" bestFit="1" customWidth="1"/>
    <col min="8192" max="8192" width="7.33203125" style="4" bestFit="1" customWidth="1"/>
    <col min="8193" max="8193" width="14.33203125" style="4" bestFit="1" customWidth="1"/>
    <col min="8194" max="8433" width="9.109375" style="4" customWidth="1"/>
    <col min="8434" max="8434" width="10.109375" style="4" customWidth="1"/>
    <col min="8435" max="8435" width="6.88671875" style="4" customWidth="1"/>
    <col min="8436" max="8436" width="32.6640625" style="4" bestFit="1" customWidth="1"/>
    <col min="8437" max="8437" width="9.44140625" style="4"/>
    <col min="8438" max="8438" width="6.6640625" style="4" customWidth="1"/>
    <col min="8439" max="8439" width="7.6640625" style="4" customWidth="1"/>
    <col min="8440" max="8440" width="36.88671875" style="4" customWidth="1"/>
    <col min="8441" max="8441" width="11.88671875" style="4" bestFit="1" customWidth="1"/>
    <col min="8442" max="8442" width="10.5546875" style="4" bestFit="1" customWidth="1"/>
    <col min="8443" max="8443" width="7.109375" style="4" bestFit="1" customWidth="1"/>
    <col min="8444" max="8444" width="6.88671875" style="4" bestFit="1" customWidth="1"/>
    <col min="8445" max="8445" width="7.6640625" style="4" bestFit="1" customWidth="1"/>
    <col min="8446" max="8446" width="13.33203125" style="4" bestFit="1" customWidth="1"/>
    <col min="8447" max="8447" width="8.5546875" style="4" bestFit="1" customWidth="1"/>
    <col min="8448" max="8448" width="7.33203125" style="4" bestFit="1" customWidth="1"/>
    <col min="8449" max="8449" width="14.33203125" style="4" bestFit="1" customWidth="1"/>
    <col min="8450" max="8689" width="9.109375" style="4" customWidth="1"/>
    <col min="8690" max="8690" width="10.109375" style="4" customWidth="1"/>
    <col min="8691" max="8691" width="6.88671875" style="4" customWidth="1"/>
    <col min="8692" max="8692" width="32.6640625" style="4" bestFit="1" customWidth="1"/>
    <col min="8693" max="8693" width="9.44140625" style="4"/>
    <col min="8694" max="8694" width="6.6640625" style="4" customWidth="1"/>
    <col min="8695" max="8695" width="7.6640625" style="4" customWidth="1"/>
    <col min="8696" max="8696" width="36.88671875" style="4" customWidth="1"/>
    <col min="8697" max="8697" width="11.88671875" style="4" bestFit="1" customWidth="1"/>
    <col min="8698" max="8698" width="10.5546875" style="4" bestFit="1" customWidth="1"/>
    <col min="8699" max="8699" width="7.109375" style="4" bestFit="1" customWidth="1"/>
    <col min="8700" max="8700" width="6.88671875" style="4" bestFit="1" customWidth="1"/>
    <col min="8701" max="8701" width="7.6640625" style="4" bestFit="1" customWidth="1"/>
    <col min="8702" max="8702" width="13.33203125" style="4" bestFit="1" customWidth="1"/>
    <col min="8703" max="8703" width="8.5546875" style="4" bestFit="1" customWidth="1"/>
    <col min="8704" max="8704" width="7.33203125" style="4" bestFit="1" customWidth="1"/>
    <col min="8705" max="8705" width="14.33203125" style="4" bestFit="1" customWidth="1"/>
    <col min="8706" max="8945" width="9.109375" style="4" customWidth="1"/>
    <col min="8946" max="8946" width="10.109375" style="4" customWidth="1"/>
    <col min="8947" max="8947" width="6.88671875" style="4" customWidth="1"/>
    <col min="8948" max="8948" width="32.6640625" style="4" bestFit="1" customWidth="1"/>
    <col min="8949" max="8949" width="9.44140625" style="4"/>
    <col min="8950" max="8950" width="6.6640625" style="4" customWidth="1"/>
    <col min="8951" max="8951" width="7.6640625" style="4" customWidth="1"/>
    <col min="8952" max="8952" width="36.88671875" style="4" customWidth="1"/>
    <col min="8953" max="8953" width="11.88671875" style="4" bestFit="1" customWidth="1"/>
    <col min="8954" max="8954" width="10.5546875" style="4" bestFit="1" customWidth="1"/>
    <col min="8955" max="8955" width="7.109375" style="4" bestFit="1" customWidth="1"/>
    <col min="8956" max="8956" width="6.88671875" style="4" bestFit="1" customWidth="1"/>
    <col min="8957" max="8957" width="7.6640625" style="4" bestFit="1" customWidth="1"/>
    <col min="8958" max="8958" width="13.33203125" style="4" bestFit="1" customWidth="1"/>
    <col min="8959" max="8959" width="8.5546875" style="4" bestFit="1" customWidth="1"/>
    <col min="8960" max="8960" width="7.33203125" style="4" bestFit="1" customWidth="1"/>
    <col min="8961" max="8961" width="14.33203125" style="4" bestFit="1" customWidth="1"/>
    <col min="8962" max="9201" width="9.109375" style="4" customWidth="1"/>
    <col min="9202" max="9202" width="10.109375" style="4" customWidth="1"/>
    <col min="9203" max="9203" width="6.88671875" style="4" customWidth="1"/>
    <col min="9204" max="9204" width="32.6640625" style="4" bestFit="1" customWidth="1"/>
    <col min="9205" max="9205" width="9.44140625" style="4"/>
    <col min="9206" max="9206" width="6.6640625" style="4" customWidth="1"/>
    <col min="9207" max="9207" width="7.6640625" style="4" customWidth="1"/>
    <col min="9208" max="9208" width="36.88671875" style="4" customWidth="1"/>
    <col min="9209" max="9209" width="11.88671875" style="4" bestFit="1" customWidth="1"/>
    <col min="9210" max="9210" width="10.5546875" style="4" bestFit="1" customWidth="1"/>
    <col min="9211" max="9211" width="7.109375" style="4" bestFit="1" customWidth="1"/>
    <col min="9212" max="9212" width="6.88671875" style="4" bestFit="1" customWidth="1"/>
    <col min="9213" max="9213" width="7.6640625" style="4" bestFit="1" customWidth="1"/>
    <col min="9214" max="9214" width="13.33203125" style="4" bestFit="1" customWidth="1"/>
    <col min="9215" max="9215" width="8.5546875" style="4" bestFit="1" customWidth="1"/>
    <col min="9216" max="9216" width="7.33203125" style="4" bestFit="1" customWidth="1"/>
    <col min="9217" max="9217" width="14.33203125" style="4" bestFit="1" customWidth="1"/>
    <col min="9218" max="9457" width="9.109375" style="4" customWidth="1"/>
    <col min="9458" max="9458" width="10.109375" style="4" customWidth="1"/>
    <col min="9459" max="9459" width="6.88671875" style="4" customWidth="1"/>
    <col min="9460" max="9460" width="32.6640625" style="4" bestFit="1" customWidth="1"/>
    <col min="9461" max="9461" width="9.44140625" style="4"/>
    <col min="9462" max="9462" width="6.6640625" style="4" customWidth="1"/>
    <col min="9463" max="9463" width="7.6640625" style="4" customWidth="1"/>
    <col min="9464" max="9464" width="36.88671875" style="4" customWidth="1"/>
    <col min="9465" max="9465" width="11.88671875" style="4" bestFit="1" customWidth="1"/>
    <col min="9466" max="9466" width="10.5546875" style="4" bestFit="1" customWidth="1"/>
    <col min="9467" max="9467" width="7.109375" style="4" bestFit="1" customWidth="1"/>
    <col min="9468" max="9468" width="6.88671875" style="4" bestFit="1" customWidth="1"/>
    <col min="9469" max="9469" width="7.6640625" style="4" bestFit="1" customWidth="1"/>
    <col min="9470" max="9470" width="13.33203125" style="4" bestFit="1" customWidth="1"/>
    <col min="9471" max="9471" width="8.5546875" style="4" bestFit="1" customWidth="1"/>
    <col min="9472" max="9472" width="7.33203125" style="4" bestFit="1" customWidth="1"/>
    <col min="9473" max="9473" width="14.33203125" style="4" bestFit="1" customWidth="1"/>
    <col min="9474" max="9713" width="9.109375" style="4" customWidth="1"/>
    <col min="9714" max="9714" width="10.109375" style="4" customWidth="1"/>
    <col min="9715" max="9715" width="6.88671875" style="4" customWidth="1"/>
    <col min="9716" max="9716" width="32.6640625" style="4" bestFit="1" customWidth="1"/>
    <col min="9717" max="9717" width="9.44140625" style="4"/>
    <col min="9718" max="9718" width="6.6640625" style="4" customWidth="1"/>
    <col min="9719" max="9719" width="7.6640625" style="4" customWidth="1"/>
    <col min="9720" max="9720" width="36.88671875" style="4" customWidth="1"/>
    <col min="9721" max="9721" width="11.88671875" style="4" bestFit="1" customWidth="1"/>
    <col min="9722" max="9722" width="10.5546875" style="4" bestFit="1" customWidth="1"/>
    <col min="9723" max="9723" width="7.109375" style="4" bestFit="1" customWidth="1"/>
    <col min="9724" max="9724" width="6.88671875" style="4" bestFit="1" customWidth="1"/>
    <col min="9725" max="9725" width="7.6640625" style="4" bestFit="1" customWidth="1"/>
    <col min="9726" max="9726" width="13.33203125" style="4" bestFit="1" customWidth="1"/>
    <col min="9727" max="9727" width="8.5546875" style="4" bestFit="1" customWidth="1"/>
    <col min="9728" max="9728" width="7.33203125" style="4" bestFit="1" customWidth="1"/>
    <col min="9729" max="9729" width="14.33203125" style="4" bestFit="1" customWidth="1"/>
    <col min="9730" max="9969" width="9.109375" style="4" customWidth="1"/>
    <col min="9970" max="9970" width="10.109375" style="4" customWidth="1"/>
    <col min="9971" max="9971" width="6.88671875" style="4" customWidth="1"/>
    <col min="9972" max="9972" width="32.6640625" style="4" bestFit="1" customWidth="1"/>
    <col min="9973" max="9973" width="9.44140625" style="4"/>
    <col min="9974" max="9974" width="6.6640625" style="4" customWidth="1"/>
    <col min="9975" max="9975" width="7.6640625" style="4" customWidth="1"/>
    <col min="9976" max="9976" width="36.88671875" style="4" customWidth="1"/>
    <col min="9977" max="9977" width="11.88671875" style="4" bestFit="1" customWidth="1"/>
    <col min="9978" max="9978" width="10.5546875" style="4" bestFit="1" customWidth="1"/>
    <col min="9979" max="9979" width="7.109375" style="4" bestFit="1" customWidth="1"/>
    <col min="9980" max="9980" width="6.88671875" style="4" bestFit="1" customWidth="1"/>
    <col min="9981" max="9981" width="7.6640625" style="4" bestFit="1" customWidth="1"/>
    <col min="9982" max="9982" width="13.33203125" style="4" bestFit="1" customWidth="1"/>
    <col min="9983" max="9983" width="8.5546875" style="4" bestFit="1" customWidth="1"/>
    <col min="9984" max="9984" width="7.33203125" style="4" bestFit="1" customWidth="1"/>
    <col min="9985" max="9985" width="14.33203125" style="4" bestFit="1" customWidth="1"/>
    <col min="9986" max="10225" width="9.109375" style="4" customWidth="1"/>
    <col min="10226" max="10226" width="10.109375" style="4" customWidth="1"/>
    <col min="10227" max="10227" width="6.88671875" style="4" customWidth="1"/>
    <col min="10228" max="10228" width="32.6640625" style="4" bestFit="1" customWidth="1"/>
    <col min="10229" max="10229" width="9.44140625" style="4"/>
    <col min="10230" max="10230" width="6.6640625" style="4" customWidth="1"/>
    <col min="10231" max="10231" width="7.6640625" style="4" customWidth="1"/>
    <col min="10232" max="10232" width="36.88671875" style="4" customWidth="1"/>
    <col min="10233" max="10233" width="11.88671875" style="4" bestFit="1" customWidth="1"/>
    <col min="10234" max="10234" width="10.5546875" style="4" bestFit="1" customWidth="1"/>
    <col min="10235" max="10235" width="7.109375" style="4" bestFit="1" customWidth="1"/>
    <col min="10236" max="10236" width="6.88671875" style="4" bestFit="1" customWidth="1"/>
    <col min="10237" max="10237" width="7.6640625" style="4" bestFit="1" customWidth="1"/>
    <col min="10238" max="10238" width="13.33203125" style="4" bestFit="1" customWidth="1"/>
    <col min="10239" max="10239" width="8.5546875" style="4" bestFit="1" customWidth="1"/>
    <col min="10240" max="10240" width="7.33203125" style="4" bestFit="1" customWidth="1"/>
    <col min="10241" max="10241" width="14.33203125" style="4" bestFit="1" customWidth="1"/>
    <col min="10242" max="10481" width="9.109375" style="4" customWidth="1"/>
    <col min="10482" max="10482" width="10.109375" style="4" customWidth="1"/>
    <col min="10483" max="10483" width="6.88671875" style="4" customWidth="1"/>
    <col min="10484" max="10484" width="32.6640625" style="4" bestFit="1" customWidth="1"/>
    <col min="10485" max="10485" width="9.44140625" style="4"/>
    <col min="10486" max="10486" width="6.6640625" style="4" customWidth="1"/>
    <col min="10487" max="10487" width="7.6640625" style="4" customWidth="1"/>
    <col min="10488" max="10488" width="36.88671875" style="4" customWidth="1"/>
    <col min="10489" max="10489" width="11.88671875" style="4" bestFit="1" customWidth="1"/>
    <col min="10490" max="10490" width="10.5546875" style="4" bestFit="1" customWidth="1"/>
    <col min="10491" max="10491" width="7.109375" style="4" bestFit="1" customWidth="1"/>
    <col min="10492" max="10492" width="6.88671875" style="4" bestFit="1" customWidth="1"/>
    <col min="10493" max="10493" width="7.6640625" style="4" bestFit="1" customWidth="1"/>
    <col min="10494" max="10494" width="13.33203125" style="4" bestFit="1" customWidth="1"/>
    <col min="10495" max="10495" width="8.5546875" style="4" bestFit="1" customWidth="1"/>
    <col min="10496" max="10496" width="7.33203125" style="4" bestFit="1" customWidth="1"/>
    <col min="10497" max="10497" width="14.33203125" style="4" bestFit="1" customWidth="1"/>
    <col min="10498" max="10737" width="9.109375" style="4" customWidth="1"/>
    <col min="10738" max="10738" width="10.109375" style="4" customWidth="1"/>
    <col min="10739" max="10739" width="6.88671875" style="4" customWidth="1"/>
    <col min="10740" max="10740" width="32.6640625" style="4" bestFit="1" customWidth="1"/>
    <col min="10741" max="10741" width="9.44140625" style="4"/>
    <col min="10742" max="10742" width="6.6640625" style="4" customWidth="1"/>
    <col min="10743" max="10743" width="7.6640625" style="4" customWidth="1"/>
    <col min="10744" max="10744" width="36.88671875" style="4" customWidth="1"/>
    <col min="10745" max="10745" width="11.88671875" style="4" bestFit="1" customWidth="1"/>
    <col min="10746" max="10746" width="10.5546875" style="4" bestFit="1" customWidth="1"/>
    <col min="10747" max="10747" width="7.109375" style="4" bestFit="1" customWidth="1"/>
    <col min="10748" max="10748" width="6.88671875" style="4" bestFit="1" customWidth="1"/>
    <col min="10749" max="10749" width="7.6640625" style="4" bestFit="1" customWidth="1"/>
    <col min="10750" max="10750" width="13.33203125" style="4" bestFit="1" customWidth="1"/>
    <col min="10751" max="10751" width="8.5546875" style="4" bestFit="1" customWidth="1"/>
    <col min="10752" max="10752" width="7.33203125" style="4" bestFit="1" customWidth="1"/>
    <col min="10753" max="10753" width="14.33203125" style="4" bestFit="1" customWidth="1"/>
    <col min="10754" max="10993" width="9.109375" style="4" customWidth="1"/>
    <col min="10994" max="10994" width="10.109375" style="4" customWidth="1"/>
    <col min="10995" max="10995" width="6.88671875" style="4" customWidth="1"/>
    <col min="10996" max="10996" width="32.6640625" style="4" bestFit="1" customWidth="1"/>
    <col min="10997" max="10997" width="9.44140625" style="4"/>
    <col min="10998" max="10998" width="6.6640625" style="4" customWidth="1"/>
    <col min="10999" max="10999" width="7.6640625" style="4" customWidth="1"/>
    <col min="11000" max="11000" width="36.88671875" style="4" customWidth="1"/>
    <col min="11001" max="11001" width="11.88671875" style="4" bestFit="1" customWidth="1"/>
    <col min="11002" max="11002" width="10.5546875" style="4" bestFit="1" customWidth="1"/>
    <col min="11003" max="11003" width="7.109375" style="4" bestFit="1" customWidth="1"/>
    <col min="11004" max="11004" width="6.88671875" style="4" bestFit="1" customWidth="1"/>
    <col min="11005" max="11005" width="7.6640625" style="4" bestFit="1" customWidth="1"/>
    <col min="11006" max="11006" width="13.33203125" style="4" bestFit="1" customWidth="1"/>
    <col min="11007" max="11007" width="8.5546875" style="4" bestFit="1" customWidth="1"/>
    <col min="11008" max="11008" width="7.33203125" style="4" bestFit="1" customWidth="1"/>
    <col min="11009" max="11009" width="14.33203125" style="4" bestFit="1" customWidth="1"/>
    <col min="11010" max="11249" width="9.109375" style="4" customWidth="1"/>
    <col min="11250" max="11250" width="10.109375" style="4" customWidth="1"/>
    <col min="11251" max="11251" width="6.88671875" style="4" customWidth="1"/>
    <col min="11252" max="11252" width="32.6640625" style="4" bestFit="1" customWidth="1"/>
    <col min="11253" max="11253" width="9.44140625" style="4"/>
    <col min="11254" max="11254" width="6.6640625" style="4" customWidth="1"/>
    <col min="11255" max="11255" width="7.6640625" style="4" customWidth="1"/>
    <col min="11256" max="11256" width="36.88671875" style="4" customWidth="1"/>
    <col min="11257" max="11257" width="11.88671875" style="4" bestFit="1" customWidth="1"/>
    <col min="11258" max="11258" width="10.5546875" style="4" bestFit="1" customWidth="1"/>
    <col min="11259" max="11259" width="7.109375" style="4" bestFit="1" customWidth="1"/>
    <col min="11260" max="11260" width="6.88671875" style="4" bestFit="1" customWidth="1"/>
    <col min="11261" max="11261" width="7.6640625" style="4" bestFit="1" customWidth="1"/>
    <col min="11262" max="11262" width="13.33203125" style="4" bestFit="1" customWidth="1"/>
    <col min="11263" max="11263" width="8.5546875" style="4" bestFit="1" customWidth="1"/>
    <col min="11264" max="11264" width="7.33203125" style="4" bestFit="1" customWidth="1"/>
    <col min="11265" max="11265" width="14.33203125" style="4" bestFit="1" customWidth="1"/>
    <col min="11266" max="11505" width="9.109375" style="4" customWidth="1"/>
    <col min="11506" max="11506" width="10.109375" style="4" customWidth="1"/>
    <col min="11507" max="11507" width="6.88671875" style="4" customWidth="1"/>
    <col min="11508" max="11508" width="32.6640625" style="4" bestFit="1" customWidth="1"/>
    <col min="11509" max="11509" width="9.44140625" style="4"/>
    <col min="11510" max="11510" width="6.6640625" style="4" customWidth="1"/>
    <col min="11511" max="11511" width="7.6640625" style="4" customWidth="1"/>
    <col min="11512" max="11512" width="36.88671875" style="4" customWidth="1"/>
    <col min="11513" max="11513" width="11.88671875" style="4" bestFit="1" customWidth="1"/>
    <col min="11514" max="11514" width="10.5546875" style="4" bestFit="1" customWidth="1"/>
    <col min="11515" max="11515" width="7.109375" style="4" bestFit="1" customWidth="1"/>
    <col min="11516" max="11516" width="6.88671875" style="4" bestFit="1" customWidth="1"/>
    <col min="11517" max="11517" width="7.6640625" style="4" bestFit="1" customWidth="1"/>
    <col min="11518" max="11518" width="13.33203125" style="4" bestFit="1" customWidth="1"/>
    <col min="11519" max="11519" width="8.5546875" style="4" bestFit="1" customWidth="1"/>
    <col min="11520" max="11520" width="7.33203125" style="4" bestFit="1" customWidth="1"/>
    <col min="11521" max="11521" width="14.33203125" style="4" bestFit="1" customWidth="1"/>
    <col min="11522" max="11761" width="9.109375" style="4" customWidth="1"/>
    <col min="11762" max="11762" width="10.109375" style="4" customWidth="1"/>
    <col min="11763" max="11763" width="6.88671875" style="4" customWidth="1"/>
    <col min="11764" max="11764" width="32.6640625" style="4" bestFit="1" customWidth="1"/>
    <col min="11765" max="11765" width="9.44140625" style="4"/>
    <col min="11766" max="11766" width="6.6640625" style="4" customWidth="1"/>
    <col min="11767" max="11767" width="7.6640625" style="4" customWidth="1"/>
    <col min="11768" max="11768" width="36.88671875" style="4" customWidth="1"/>
    <col min="11769" max="11769" width="11.88671875" style="4" bestFit="1" customWidth="1"/>
    <col min="11770" max="11770" width="10.5546875" style="4" bestFit="1" customWidth="1"/>
    <col min="11771" max="11771" width="7.109375" style="4" bestFit="1" customWidth="1"/>
    <col min="11772" max="11772" width="6.88671875" style="4" bestFit="1" customWidth="1"/>
    <col min="11773" max="11773" width="7.6640625" style="4" bestFit="1" customWidth="1"/>
    <col min="11774" max="11774" width="13.33203125" style="4" bestFit="1" customWidth="1"/>
    <col min="11775" max="11775" width="8.5546875" style="4" bestFit="1" customWidth="1"/>
    <col min="11776" max="11776" width="7.33203125" style="4" bestFit="1" customWidth="1"/>
    <col min="11777" max="11777" width="14.33203125" style="4" bestFit="1" customWidth="1"/>
    <col min="11778" max="12017" width="9.109375" style="4" customWidth="1"/>
    <col min="12018" max="12018" width="10.109375" style="4" customWidth="1"/>
    <col min="12019" max="12019" width="6.88671875" style="4" customWidth="1"/>
    <col min="12020" max="12020" width="32.6640625" style="4" bestFit="1" customWidth="1"/>
    <col min="12021" max="12021" width="9.44140625" style="4"/>
    <col min="12022" max="12022" width="6.6640625" style="4" customWidth="1"/>
    <col min="12023" max="12023" width="7.6640625" style="4" customWidth="1"/>
    <col min="12024" max="12024" width="36.88671875" style="4" customWidth="1"/>
    <col min="12025" max="12025" width="11.88671875" style="4" bestFit="1" customWidth="1"/>
    <col min="12026" max="12026" width="10.5546875" style="4" bestFit="1" customWidth="1"/>
    <col min="12027" max="12027" width="7.109375" style="4" bestFit="1" customWidth="1"/>
    <col min="12028" max="12028" width="6.88671875" style="4" bestFit="1" customWidth="1"/>
    <col min="12029" max="12029" width="7.6640625" style="4" bestFit="1" customWidth="1"/>
    <col min="12030" max="12030" width="13.33203125" style="4" bestFit="1" customWidth="1"/>
    <col min="12031" max="12031" width="8.5546875" style="4" bestFit="1" customWidth="1"/>
    <col min="12032" max="12032" width="7.33203125" style="4" bestFit="1" customWidth="1"/>
    <col min="12033" max="12033" width="14.33203125" style="4" bestFit="1" customWidth="1"/>
    <col min="12034" max="12273" width="9.109375" style="4" customWidth="1"/>
    <col min="12274" max="12274" width="10.109375" style="4" customWidth="1"/>
    <col min="12275" max="12275" width="6.88671875" style="4" customWidth="1"/>
    <col min="12276" max="12276" width="32.6640625" style="4" bestFit="1" customWidth="1"/>
    <col min="12277" max="12277" width="9.44140625" style="4"/>
    <col min="12278" max="12278" width="6.6640625" style="4" customWidth="1"/>
    <col min="12279" max="12279" width="7.6640625" style="4" customWidth="1"/>
    <col min="12280" max="12280" width="36.88671875" style="4" customWidth="1"/>
    <col min="12281" max="12281" width="11.88671875" style="4" bestFit="1" customWidth="1"/>
    <col min="12282" max="12282" width="10.5546875" style="4" bestFit="1" customWidth="1"/>
    <col min="12283" max="12283" width="7.109375" style="4" bestFit="1" customWidth="1"/>
    <col min="12284" max="12284" width="6.88671875" style="4" bestFit="1" customWidth="1"/>
    <col min="12285" max="12285" width="7.6640625" style="4" bestFit="1" customWidth="1"/>
    <col min="12286" max="12286" width="13.33203125" style="4" bestFit="1" customWidth="1"/>
    <col min="12287" max="12287" width="8.5546875" style="4" bestFit="1" customWidth="1"/>
    <col min="12288" max="12288" width="7.33203125" style="4" bestFit="1" customWidth="1"/>
    <col min="12289" max="12289" width="14.33203125" style="4" bestFit="1" customWidth="1"/>
    <col min="12290" max="12529" width="9.109375" style="4" customWidth="1"/>
    <col min="12530" max="12530" width="10.109375" style="4" customWidth="1"/>
    <col min="12531" max="12531" width="6.88671875" style="4" customWidth="1"/>
    <col min="12532" max="12532" width="32.6640625" style="4" bestFit="1" customWidth="1"/>
    <col min="12533" max="12533" width="9.44140625" style="4"/>
    <col min="12534" max="12534" width="6.6640625" style="4" customWidth="1"/>
    <col min="12535" max="12535" width="7.6640625" style="4" customWidth="1"/>
    <col min="12536" max="12536" width="36.88671875" style="4" customWidth="1"/>
    <col min="12537" max="12537" width="11.88671875" style="4" bestFit="1" customWidth="1"/>
    <col min="12538" max="12538" width="10.5546875" style="4" bestFit="1" customWidth="1"/>
    <col min="12539" max="12539" width="7.109375" style="4" bestFit="1" customWidth="1"/>
    <col min="12540" max="12540" width="6.88671875" style="4" bestFit="1" customWidth="1"/>
    <col min="12541" max="12541" width="7.6640625" style="4" bestFit="1" customWidth="1"/>
    <col min="12542" max="12542" width="13.33203125" style="4" bestFit="1" customWidth="1"/>
    <col min="12543" max="12543" width="8.5546875" style="4" bestFit="1" customWidth="1"/>
    <col min="12544" max="12544" width="7.33203125" style="4" bestFit="1" customWidth="1"/>
    <col min="12545" max="12545" width="14.33203125" style="4" bestFit="1" customWidth="1"/>
    <col min="12546" max="12785" width="9.109375" style="4" customWidth="1"/>
    <col min="12786" max="12786" width="10.109375" style="4" customWidth="1"/>
    <col min="12787" max="12787" width="6.88671875" style="4" customWidth="1"/>
    <col min="12788" max="12788" width="32.6640625" style="4" bestFit="1" customWidth="1"/>
    <col min="12789" max="12789" width="9.44140625" style="4"/>
    <col min="12790" max="12790" width="6.6640625" style="4" customWidth="1"/>
    <col min="12791" max="12791" width="7.6640625" style="4" customWidth="1"/>
    <col min="12792" max="12792" width="36.88671875" style="4" customWidth="1"/>
    <col min="12793" max="12793" width="11.88671875" style="4" bestFit="1" customWidth="1"/>
    <col min="12794" max="12794" width="10.5546875" style="4" bestFit="1" customWidth="1"/>
    <col min="12795" max="12795" width="7.109375" style="4" bestFit="1" customWidth="1"/>
    <col min="12796" max="12796" width="6.88671875" style="4" bestFit="1" customWidth="1"/>
    <col min="12797" max="12797" width="7.6640625" style="4" bestFit="1" customWidth="1"/>
    <col min="12798" max="12798" width="13.33203125" style="4" bestFit="1" customWidth="1"/>
    <col min="12799" max="12799" width="8.5546875" style="4" bestFit="1" customWidth="1"/>
    <col min="12800" max="12800" width="7.33203125" style="4" bestFit="1" customWidth="1"/>
    <col min="12801" max="12801" width="14.33203125" style="4" bestFit="1" customWidth="1"/>
    <col min="12802" max="13041" width="9.109375" style="4" customWidth="1"/>
    <col min="13042" max="13042" width="10.109375" style="4" customWidth="1"/>
    <col min="13043" max="13043" width="6.88671875" style="4" customWidth="1"/>
    <col min="13044" max="13044" width="32.6640625" style="4" bestFit="1" customWidth="1"/>
    <col min="13045" max="13045" width="9.44140625" style="4"/>
    <col min="13046" max="13046" width="6.6640625" style="4" customWidth="1"/>
    <col min="13047" max="13047" width="7.6640625" style="4" customWidth="1"/>
    <col min="13048" max="13048" width="36.88671875" style="4" customWidth="1"/>
    <col min="13049" max="13049" width="11.88671875" style="4" bestFit="1" customWidth="1"/>
    <col min="13050" max="13050" width="10.5546875" style="4" bestFit="1" customWidth="1"/>
    <col min="13051" max="13051" width="7.109375" style="4" bestFit="1" customWidth="1"/>
    <col min="13052" max="13052" width="6.88671875" style="4" bestFit="1" customWidth="1"/>
    <col min="13053" max="13053" width="7.6640625" style="4" bestFit="1" customWidth="1"/>
    <col min="13054" max="13054" width="13.33203125" style="4" bestFit="1" customWidth="1"/>
    <col min="13055" max="13055" width="8.5546875" style="4" bestFit="1" customWidth="1"/>
    <col min="13056" max="13056" width="7.33203125" style="4" bestFit="1" customWidth="1"/>
    <col min="13057" max="13057" width="14.33203125" style="4" bestFit="1" customWidth="1"/>
    <col min="13058" max="13297" width="9.109375" style="4" customWidth="1"/>
    <col min="13298" max="13298" width="10.109375" style="4" customWidth="1"/>
    <col min="13299" max="13299" width="6.88671875" style="4" customWidth="1"/>
    <col min="13300" max="13300" width="32.6640625" style="4" bestFit="1" customWidth="1"/>
    <col min="13301" max="13301" width="9.44140625" style="4"/>
    <col min="13302" max="13302" width="6.6640625" style="4" customWidth="1"/>
    <col min="13303" max="13303" width="7.6640625" style="4" customWidth="1"/>
    <col min="13304" max="13304" width="36.88671875" style="4" customWidth="1"/>
    <col min="13305" max="13305" width="11.88671875" style="4" bestFit="1" customWidth="1"/>
    <col min="13306" max="13306" width="10.5546875" style="4" bestFit="1" customWidth="1"/>
    <col min="13307" max="13307" width="7.109375" style="4" bestFit="1" customWidth="1"/>
    <col min="13308" max="13308" width="6.88671875" style="4" bestFit="1" customWidth="1"/>
    <col min="13309" max="13309" width="7.6640625" style="4" bestFit="1" customWidth="1"/>
    <col min="13310" max="13310" width="13.33203125" style="4" bestFit="1" customWidth="1"/>
    <col min="13311" max="13311" width="8.5546875" style="4" bestFit="1" customWidth="1"/>
    <col min="13312" max="13312" width="7.33203125" style="4" bestFit="1" customWidth="1"/>
    <col min="13313" max="13313" width="14.33203125" style="4" bestFit="1" customWidth="1"/>
    <col min="13314" max="13553" width="9.109375" style="4" customWidth="1"/>
    <col min="13554" max="13554" width="10.109375" style="4" customWidth="1"/>
    <col min="13555" max="13555" width="6.88671875" style="4" customWidth="1"/>
    <col min="13556" max="13556" width="32.6640625" style="4" bestFit="1" customWidth="1"/>
    <col min="13557" max="13557" width="9.44140625" style="4"/>
    <col min="13558" max="13558" width="6.6640625" style="4" customWidth="1"/>
    <col min="13559" max="13559" width="7.6640625" style="4" customWidth="1"/>
    <col min="13560" max="13560" width="36.88671875" style="4" customWidth="1"/>
    <col min="13561" max="13561" width="11.88671875" style="4" bestFit="1" customWidth="1"/>
    <col min="13562" max="13562" width="10.5546875" style="4" bestFit="1" customWidth="1"/>
    <col min="13563" max="13563" width="7.109375" style="4" bestFit="1" customWidth="1"/>
    <col min="13564" max="13564" width="6.88671875" style="4" bestFit="1" customWidth="1"/>
    <col min="13565" max="13565" width="7.6640625" style="4" bestFit="1" customWidth="1"/>
    <col min="13566" max="13566" width="13.33203125" style="4" bestFit="1" customWidth="1"/>
    <col min="13567" max="13567" width="8.5546875" style="4" bestFit="1" customWidth="1"/>
    <col min="13568" max="13568" width="7.33203125" style="4" bestFit="1" customWidth="1"/>
    <col min="13569" max="13569" width="14.33203125" style="4" bestFit="1" customWidth="1"/>
    <col min="13570" max="13809" width="9.109375" style="4" customWidth="1"/>
    <col min="13810" max="13810" width="10.109375" style="4" customWidth="1"/>
    <col min="13811" max="13811" width="6.88671875" style="4" customWidth="1"/>
    <col min="13812" max="13812" width="32.6640625" style="4" bestFit="1" customWidth="1"/>
    <col min="13813" max="13813" width="9.44140625" style="4"/>
    <col min="13814" max="13814" width="6.6640625" style="4" customWidth="1"/>
    <col min="13815" max="13815" width="7.6640625" style="4" customWidth="1"/>
    <col min="13816" max="13816" width="36.88671875" style="4" customWidth="1"/>
    <col min="13817" max="13817" width="11.88671875" style="4" bestFit="1" customWidth="1"/>
    <col min="13818" max="13818" width="10.5546875" style="4" bestFit="1" customWidth="1"/>
    <col min="13819" max="13819" width="7.109375" style="4" bestFit="1" customWidth="1"/>
    <col min="13820" max="13820" width="6.88671875" style="4" bestFit="1" customWidth="1"/>
    <col min="13821" max="13821" width="7.6640625" style="4" bestFit="1" customWidth="1"/>
    <col min="13822" max="13822" width="13.33203125" style="4" bestFit="1" customWidth="1"/>
    <col min="13823" max="13823" width="8.5546875" style="4" bestFit="1" customWidth="1"/>
    <col min="13824" max="13824" width="7.33203125" style="4" bestFit="1" customWidth="1"/>
    <col min="13825" max="13825" width="14.33203125" style="4" bestFit="1" customWidth="1"/>
    <col min="13826" max="14065" width="9.109375" style="4" customWidth="1"/>
    <col min="14066" max="14066" width="10.109375" style="4" customWidth="1"/>
    <col min="14067" max="14067" width="6.88671875" style="4" customWidth="1"/>
    <col min="14068" max="14068" width="32.6640625" style="4" bestFit="1" customWidth="1"/>
    <col min="14069" max="14069" width="9.44140625" style="4"/>
    <col min="14070" max="14070" width="6.6640625" style="4" customWidth="1"/>
    <col min="14071" max="14071" width="7.6640625" style="4" customWidth="1"/>
    <col min="14072" max="14072" width="36.88671875" style="4" customWidth="1"/>
    <col min="14073" max="14073" width="11.88671875" style="4" bestFit="1" customWidth="1"/>
    <col min="14074" max="14074" width="10.5546875" style="4" bestFit="1" customWidth="1"/>
    <col min="14075" max="14075" width="7.109375" style="4" bestFit="1" customWidth="1"/>
    <col min="14076" max="14076" width="6.88671875" style="4" bestFit="1" customWidth="1"/>
    <col min="14077" max="14077" width="7.6640625" style="4" bestFit="1" customWidth="1"/>
    <col min="14078" max="14078" width="13.33203125" style="4" bestFit="1" customWidth="1"/>
    <col min="14079" max="14079" width="8.5546875" style="4" bestFit="1" customWidth="1"/>
    <col min="14080" max="14080" width="7.33203125" style="4" bestFit="1" customWidth="1"/>
    <col min="14081" max="14081" width="14.33203125" style="4" bestFit="1" customWidth="1"/>
    <col min="14082" max="14321" width="9.109375" style="4" customWidth="1"/>
    <col min="14322" max="14322" width="10.109375" style="4" customWidth="1"/>
    <col min="14323" max="14323" width="6.88671875" style="4" customWidth="1"/>
    <col min="14324" max="14324" width="32.6640625" style="4" bestFit="1" customWidth="1"/>
    <col min="14325" max="14325" width="9.44140625" style="4"/>
    <col min="14326" max="14326" width="6.6640625" style="4" customWidth="1"/>
    <col min="14327" max="14327" width="7.6640625" style="4" customWidth="1"/>
    <col min="14328" max="14328" width="36.88671875" style="4" customWidth="1"/>
    <col min="14329" max="14329" width="11.88671875" style="4" bestFit="1" customWidth="1"/>
    <col min="14330" max="14330" width="10.5546875" style="4" bestFit="1" customWidth="1"/>
    <col min="14331" max="14331" width="7.109375" style="4" bestFit="1" customWidth="1"/>
    <col min="14332" max="14332" width="6.88671875" style="4" bestFit="1" customWidth="1"/>
    <col min="14333" max="14333" width="7.6640625" style="4" bestFit="1" customWidth="1"/>
    <col min="14334" max="14334" width="13.33203125" style="4" bestFit="1" customWidth="1"/>
    <col min="14335" max="14335" width="8.5546875" style="4" bestFit="1" customWidth="1"/>
    <col min="14336" max="14336" width="7.33203125" style="4" bestFit="1" customWidth="1"/>
    <col min="14337" max="14337" width="14.33203125" style="4" bestFit="1" customWidth="1"/>
    <col min="14338" max="14577" width="9.109375" style="4" customWidth="1"/>
    <col min="14578" max="14578" width="10.109375" style="4" customWidth="1"/>
    <col min="14579" max="14579" width="6.88671875" style="4" customWidth="1"/>
    <col min="14580" max="14580" width="32.6640625" style="4" bestFit="1" customWidth="1"/>
    <col min="14581" max="14581" width="9.44140625" style="4"/>
    <col min="14582" max="14582" width="6.6640625" style="4" customWidth="1"/>
    <col min="14583" max="14583" width="7.6640625" style="4" customWidth="1"/>
    <col min="14584" max="14584" width="36.88671875" style="4" customWidth="1"/>
    <col min="14585" max="14585" width="11.88671875" style="4" bestFit="1" customWidth="1"/>
    <col min="14586" max="14586" width="10.5546875" style="4" bestFit="1" customWidth="1"/>
    <col min="14587" max="14587" width="7.109375" style="4" bestFit="1" customWidth="1"/>
    <col min="14588" max="14588" width="6.88671875" style="4" bestFit="1" customWidth="1"/>
    <col min="14589" max="14589" width="7.6640625" style="4" bestFit="1" customWidth="1"/>
    <col min="14590" max="14590" width="13.33203125" style="4" bestFit="1" customWidth="1"/>
    <col min="14591" max="14591" width="8.5546875" style="4" bestFit="1" customWidth="1"/>
    <col min="14592" max="14592" width="7.33203125" style="4" bestFit="1" customWidth="1"/>
    <col min="14593" max="14593" width="14.33203125" style="4" bestFit="1" customWidth="1"/>
    <col min="14594" max="14833" width="9.109375" style="4" customWidth="1"/>
    <col min="14834" max="14834" width="10.109375" style="4" customWidth="1"/>
    <col min="14835" max="14835" width="6.88671875" style="4" customWidth="1"/>
    <col min="14836" max="14836" width="32.6640625" style="4" bestFit="1" customWidth="1"/>
    <col min="14837" max="14837" width="9.44140625" style="4"/>
    <col min="14838" max="14838" width="6.6640625" style="4" customWidth="1"/>
    <col min="14839" max="14839" width="7.6640625" style="4" customWidth="1"/>
    <col min="14840" max="14840" width="36.88671875" style="4" customWidth="1"/>
    <col min="14841" max="14841" width="11.88671875" style="4" bestFit="1" customWidth="1"/>
    <col min="14842" max="14842" width="10.5546875" style="4" bestFit="1" customWidth="1"/>
    <col min="14843" max="14843" width="7.109375" style="4" bestFit="1" customWidth="1"/>
    <col min="14844" max="14844" width="6.88671875" style="4" bestFit="1" customWidth="1"/>
    <col min="14845" max="14845" width="7.6640625" style="4" bestFit="1" customWidth="1"/>
    <col min="14846" max="14846" width="13.33203125" style="4" bestFit="1" customWidth="1"/>
    <col min="14847" max="14847" width="8.5546875" style="4" bestFit="1" customWidth="1"/>
    <col min="14848" max="14848" width="7.33203125" style="4" bestFit="1" customWidth="1"/>
    <col min="14849" max="14849" width="14.33203125" style="4" bestFit="1" customWidth="1"/>
    <col min="14850" max="15089" width="9.109375" style="4" customWidth="1"/>
    <col min="15090" max="15090" width="10.109375" style="4" customWidth="1"/>
    <col min="15091" max="15091" width="6.88671875" style="4" customWidth="1"/>
    <col min="15092" max="15092" width="32.6640625" style="4" bestFit="1" customWidth="1"/>
    <col min="15093" max="15093" width="9.44140625" style="4"/>
    <col min="15094" max="15094" width="6.6640625" style="4" customWidth="1"/>
    <col min="15095" max="15095" width="7.6640625" style="4" customWidth="1"/>
    <col min="15096" max="15096" width="36.88671875" style="4" customWidth="1"/>
    <col min="15097" max="15097" width="11.88671875" style="4" bestFit="1" customWidth="1"/>
    <col min="15098" max="15098" width="10.5546875" style="4" bestFit="1" customWidth="1"/>
    <col min="15099" max="15099" width="7.109375" style="4" bestFit="1" customWidth="1"/>
    <col min="15100" max="15100" width="6.88671875" style="4" bestFit="1" customWidth="1"/>
    <col min="15101" max="15101" width="7.6640625" style="4" bestFit="1" customWidth="1"/>
    <col min="15102" max="15102" width="13.33203125" style="4" bestFit="1" customWidth="1"/>
    <col min="15103" max="15103" width="8.5546875" style="4" bestFit="1" customWidth="1"/>
    <col min="15104" max="15104" width="7.33203125" style="4" bestFit="1" customWidth="1"/>
    <col min="15105" max="15105" width="14.33203125" style="4" bestFit="1" customWidth="1"/>
    <col min="15106" max="15345" width="9.109375" style="4" customWidth="1"/>
    <col min="15346" max="15346" width="10.109375" style="4" customWidth="1"/>
    <col min="15347" max="15347" width="6.88671875" style="4" customWidth="1"/>
    <col min="15348" max="15348" width="32.6640625" style="4" bestFit="1" customWidth="1"/>
    <col min="15349" max="15349" width="9.44140625" style="4"/>
    <col min="15350" max="15350" width="6.6640625" style="4" customWidth="1"/>
    <col min="15351" max="15351" width="7.6640625" style="4" customWidth="1"/>
    <col min="15352" max="15352" width="36.88671875" style="4" customWidth="1"/>
    <col min="15353" max="15353" width="11.88671875" style="4" bestFit="1" customWidth="1"/>
    <col min="15354" max="15354" width="10.5546875" style="4" bestFit="1" customWidth="1"/>
    <col min="15355" max="15355" width="7.109375" style="4" bestFit="1" customWidth="1"/>
    <col min="15356" max="15356" width="6.88671875" style="4" bestFit="1" customWidth="1"/>
    <col min="15357" max="15357" width="7.6640625" style="4" bestFit="1" customWidth="1"/>
    <col min="15358" max="15358" width="13.33203125" style="4" bestFit="1" customWidth="1"/>
    <col min="15359" max="15359" width="8.5546875" style="4" bestFit="1" customWidth="1"/>
    <col min="15360" max="15360" width="7.33203125" style="4" bestFit="1" customWidth="1"/>
    <col min="15361" max="15361" width="14.33203125" style="4" bestFit="1" customWidth="1"/>
    <col min="15362" max="15601" width="9.109375" style="4" customWidth="1"/>
    <col min="15602" max="15602" width="10.109375" style="4" customWidth="1"/>
    <col min="15603" max="15603" width="6.88671875" style="4" customWidth="1"/>
    <col min="15604" max="15604" width="32.6640625" style="4" bestFit="1" customWidth="1"/>
    <col min="15605" max="15605" width="9.44140625" style="4"/>
    <col min="15606" max="15606" width="6.6640625" style="4" customWidth="1"/>
    <col min="15607" max="15607" width="7.6640625" style="4" customWidth="1"/>
    <col min="15608" max="15608" width="36.88671875" style="4" customWidth="1"/>
    <col min="15609" max="15609" width="11.88671875" style="4" bestFit="1" customWidth="1"/>
    <col min="15610" max="15610" width="10.5546875" style="4" bestFit="1" customWidth="1"/>
    <col min="15611" max="15611" width="7.109375" style="4" bestFit="1" customWidth="1"/>
    <col min="15612" max="15612" width="6.88671875" style="4" bestFit="1" customWidth="1"/>
    <col min="15613" max="15613" width="7.6640625" style="4" bestFit="1" customWidth="1"/>
    <col min="15614" max="15614" width="13.33203125" style="4" bestFit="1" customWidth="1"/>
    <col min="15615" max="15615" width="8.5546875" style="4" bestFit="1" customWidth="1"/>
    <col min="15616" max="15616" width="7.33203125" style="4" bestFit="1" customWidth="1"/>
    <col min="15617" max="15617" width="14.33203125" style="4" bestFit="1" customWidth="1"/>
    <col min="15618" max="15857" width="9.109375" style="4" customWidth="1"/>
    <col min="15858" max="15858" width="10.109375" style="4" customWidth="1"/>
    <col min="15859" max="15859" width="6.88671875" style="4" customWidth="1"/>
    <col min="15860" max="15860" width="32.6640625" style="4" bestFit="1" customWidth="1"/>
    <col min="15861" max="15861" width="9.44140625" style="4"/>
    <col min="15862" max="15862" width="6.6640625" style="4" customWidth="1"/>
    <col min="15863" max="15863" width="7.6640625" style="4" customWidth="1"/>
    <col min="15864" max="15864" width="36.88671875" style="4" customWidth="1"/>
    <col min="15865" max="15865" width="11.88671875" style="4" bestFit="1" customWidth="1"/>
    <col min="15866" max="15866" width="10.5546875" style="4" bestFit="1" customWidth="1"/>
    <col min="15867" max="15867" width="7.109375" style="4" bestFit="1" customWidth="1"/>
    <col min="15868" max="15868" width="6.88671875" style="4" bestFit="1" customWidth="1"/>
    <col min="15869" max="15869" width="7.6640625" style="4" bestFit="1" customWidth="1"/>
    <col min="15870" max="15870" width="13.33203125" style="4" bestFit="1" customWidth="1"/>
    <col min="15871" max="15871" width="8.5546875" style="4" bestFit="1" customWidth="1"/>
    <col min="15872" max="15872" width="7.33203125" style="4" bestFit="1" customWidth="1"/>
    <col min="15873" max="15873" width="14.33203125" style="4" bestFit="1" customWidth="1"/>
    <col min="15874" max="16113" width="9.109375" style="4" customWidth="1"/>
    <col min="16114" max="16114" width="10.109375" style="4" customWidth="1"/>
    <col min="16115" max="16115" width="6.88671875" style="4" customWidth="1"/>
    <col min="16116" max="16116" width="32.6640625" style="4" bestFit="1" customWidth="1"/>
    <col min="16117" max="16117" width="9.44140625" style="4"/>
    <col min="16118" max="16118" width="6.6640625" style="4" customWidth="1"/>
    <col min="16119" max="16119" width="7.6640625" style="4" customWidth="1"/>
    <col min="16120" max="16120" width="36.88671875" style="4" customWidth="1"/>
    <col min="16121" max="16121" width="11.88671875" style="4" bestFit="1" customWidth="1"/>
    <col min="16122" max="16122" width="10.5546875" style="4" bestFit="1" customWidth="1"/>
    <col min="16123" max="16123" width="7.109375" style="4" bestFit="1" customWidth="1"/>
    <col min="16124" max="16124" width="6.88671875" style="4" bestFit="1" customWidth="1"/>
    <col min="16125" max="16125" width="7.6640625" style="4" bestFit="1" customWidth="1"/>
    <col min="16126" max="16126" width="13.33203125" style="4" bestFit="1" customWidth="1"/>
    <col min="16127" max="16127" width="8.5546875" style="4" bestFit="1" customWidth="1"/>
    <col min="16128" max="16128" width="7.33203125" style="4" bestFit="1" customWidth="1"/>
    <col min="16129" max="16129" width="14.33203125" style="4" bestFit="1" customWidth="1"/>
    <col min="16130" max="16369" width="9.109375" style="4" customWidth="1"/>
    <col min="16370" max="16370" width="10.109375" style="4" customWidth="1"/>
    <col min="16371" max="16371" width="6.88671875" style="4" customWidth="1"/>
    <col min="16372" max="16372" width="32.6640625" style="4" bestFit="1" customWidth="1"/>
    <col min="16373" max="16384" width="9.44140625" style="4"/>
  </cols>
  <sheetData>
    <row r="1" spans="1:13" s="2" customFormat="1" ht="21.9" customHeight="1" x14ac:dyDescent="0.25">
      <c r="A1" s="640" t="s">
        <v>485</v>
      </c>
      <c r="B1" s="640"/>
      <c r="C1" s="640"/>
      <c r="D1" s="640"/>
      <c r="E1" s="640"/>
      <c r="F1" s="640"/>
      <c r="G1" s="640"/>
      <c r="H1" s="640"/>
      <c r="I1" s="640"/>
      <c r="J1" s="640"/>
      <c r="K1" s="1"/>
    </row>
    <row r="2" spans="1:13" s="3" customFormat="1" ht="5.0999999999999996" customHeight="1" x14ac:dyDescent="0.25">
      <c r="A2" s="675"/>
      <c r="B2" s="675"/>
      <c r="C2" s="675"/>
      <c r="D2" s="675"/>
      <c r="E2" s="675"/>
      <c r="F2" s="675"/>
      <c r="G2" s="675"/>
      <c r="H2" s="675"/>
      <c r="I2" s="675"/>
      <c r="J2" s="675"/>
    </row>
    <row r="3" spans="1:13" ht="14.1" customHeight="1" x14ac:dyDescent="0.25">
      <c r="A3" s="673" t="s">
        <v>491</v>
      </c>
      <c r="B3" s="674"/>
      <c r="C3" s="674"/>
      <c r="D3" s="674"/>
      <c r="E3" s="55"/>
      <c r="F3" s="204" t="s">
        <v>14</v>
      </c>
      <c r="G3" s="67" t="s">
        <v>15</v>
      </c>
      <c r="H3" s="55"/>
      <c r="I3" s="204" t="s">
        <v>11</v>
      </c>
      <c r="J3" s="63" t="s">
        <v>318</v>
      </c>
    </row>
    <row r="4" spans="1:13" ht="14.1" customHeight="1" x14ac:dyDescent="0.25">
      <c r="A4" s="191" t="s">
        <v>31</v>
      </c>
      <c r="B4" s="658" t="s">
        <v>283</v>
      </c>
      <c r="C4" s="659"/>
      <c r="D4" s="660"/>
      <c r="E4" s="212" t="s">
        <v>17</v>
      </c>
      <c r="F4" s="201">
        <f>F5+F7</f>
        <v>28933.995646116484</v>
      </c>
      <c r="G4" s="212">
        <v>12</v>
      </c>
      <c r="H4" s="212" t="s">
        <v>18</v>
      </c>
      <c r="I4" s="201">
        <f>I5+I7</f>
        <v>347207.94775339781</v>
      </c>
      <c r="J4" s="213" t="e">
        <f>J5+J7+#REF!</f>
        <v>#REF!</v>
      </c>
      <c r="L4" s="66"/>
      <c r="M4" s="66"/>
    </row>
    <row r="5" spans="1:13" s="35" customFormat="1" ht="14.1" customHeight="1" x14ac:dyDescent="0.25">
      <c r="A5" s="644"/>
      <c r="B5" s="193" t="s">
        <v>220</v>
      </c>
      <c r="C5" s="656" t="str">
        <f>'(5)Comp.Pessoal'!B5</f>
        <v>Pessoal Operacional</v>
      </c>
      <c r="D5" s="657"/>
      <c r="E5" s="211" t="str">
        <f t="shared" ref="E5" si="0">E4</f>
        <v>R$/mês</v>
      </c>
      <c r="F5" s="187">
        <f>SUM(F6:F6)</f>
        <v>23507.51484226868</v>
      </c>
      <c r="G5" s="211">
        <v>12</v>
      </c>
      <c r="H5" s="211" t="str">
        <f t="shared" ref="H5:H29" si="1">H4</f>
        <v>R$/ano</v>
      </c>
      <c r="I5" s="187">
        <f>SUM(I6:I6)</f>
        <v>282090.17810722417</v>
      </c>
      <c r="J5" s="380">
        <f>SUM(J6:J6)</f>
        <v>0.38278089049146047</v>
      </c>
    </row>
    <row r="6" spans="1:13" s="34" customFormat="1" ht="14.1" customHeight="1" x14ac:dyDescent="0.25">
      <c r="A6" s="645"/>
      <c r="B6" s="335"/>
      <c r="C6" s="202" t="s">
        <v>203</v>
      </c>
      <c r="D6" s="196" t="str">
        <f>'(5)Comp.Pessoal'!C6</f>
        <v>Monitor</v>
      </c>
      <c r="E6" s="199" t="str">
        <f>E5</f>
        <v>R$/mês</v>
      </c>
      <c r="F6" s="200">
        <f>'(5)Comp.Pessoal'!H6</f>
        <v>23507.51484226868</v>
      </c>
      <c r="G6" s="197">
        <v>12</v>
      </c>
      <c r="H6" s="199" t="str">
        <f>H5</f>
        <v>R$/ano</v>
      </c>
      <c r="I6" s="200">
        <f>F6*G6</f>
        <v>282090.17810722417</v>
      </c>
      <c r="J6" s="381">
        <f>I6/$I$74</f>
        <v>0.38278089049146047</v>
      </c>
    </row>
    <row r="7" spans="1:13" s="35" customFormat="1" ht="14.1" customHeight="1" x14ac:dyDescent="0.25">
      <c r="A7" s="645"/>
      <c r="B7" s="193" t="s">
        <v>221</v>
      </c>
      <c r="C7" s="656" t="str">
        <f>'(5)Comp.Pessoal'!B9</f>
        <v>Pessoal Administrativo</v>
      </c>
      <c r="D7" s="657"/>
      <c r="E7" s="211" t="str">
        <f t="shared" ref="E7" si="2">E6</f>
        <v>R$/mês</v>
      </c>
      <c r="F7" s="187">
        <f>SUM(F8:F8)</f>
        <v>5426.4808038478031</v>
      </c>
      <c r="G7" s="211">
        <v>12</v>
      </c>
      <c r="H7" s="211" t="str">
        <f t="shared" si="1"/>
        <v>R$/ano</v>
      </c>
      <c r="I7" s="187">
        <f>SUM(I8:I8)</f>
        <v>65117.769646173634</v>
      </c>
      <c r="J7" s="380">
        <f>SUM(J8:J8)</f>
        <v>8.8361239725637239E-2</v>
      </c>
    </row>
    <row r="8" spans="1:13" s="36" customFormat="1" ht="14.1" customHeight="1" x14ac:dyDescent="0.25">
      <c r="A8" s="645"/>
      <c r="B8" s="261"/>
      <c r="C8" s="202" t="s">
        <v>202</v>
      </c>
      <c r="D8" s="196" t="str">
        <f>'(5)Comp.Pessoal'!C10</f>
        <v>Gerente</v>
      </c>
      <c r="E8" s="199" t="str">
        <f t="shared" ref="E8" si="3">E7</f>
        <v>R$/mês</v>
      </c>
      <c r="F8" s="200">
        <f>'(5)Comp.Pessoal'!H10</f>
        <v>5426.4808038478031</v>
      </c>
      <c r="G8" s="197">
        <v>12</v>
      </c>
      <c r="H8" s="199" t="str">
        <f t="shared" si="1"/>
        <v>R$/ano</v>
      </c>
      <c r="I8" s="200">
        <f t="shared" ref="I8" si="4">F8*G8</f>
        <v>65117.769646173634</v>
      </c>
      <c r="J8" s="381">
        <f>I8/$I$74</f>
        <v>8.8361239725637239E-2</v>
      </c>
    </row>
    <row r="9" spans="1:13" ht="14.1" customHeight="1" x14ac:dyDescent="0.25">
      <c r="A9" s="191" t="s">
        <v>32</v>
      </c>
      <c r="B9" s="661" t="s">
        <v>313</v>
      </c>
      <c r="C9" s="661"/>
      <c r="D9" s="661"/>
      <c r="E9" s="212" t="str">
        <f>E8</f>
        <v>R$/mês</v>
      </c>
      <c r="F9" s="210">
        <f>F10+F13+F16+F19+F22+F30</f>
        <v>5704.3093333333327</v>
      </c>
      <c r="G9" s="212">
        <v>12</v>
      </c>
      <c r="H9" s="212" t="str">
        <f>H8</f>
        <v>R$/ano</v>
      </c>
      <c r="I9" s="210">
        <f>I10+I13+I16+I19+I22+I30</f>
        <v>68451.712</v>
      </c>
      <c r="J9" s="382">
        <f>J10+J13+J16+J19+J22+J30</f>
        <v>9.2885216531946924E-2</v>
      </c>
      <c r="L9" s="66"/>
      <c r="M9" s="66"/>
    </row>
    <row r="10" spans="1:13" s="35" customFormat="1" ht="14.1" customHeight="1" x14ac:dyDescent="0.25">
      <c r="A10" s="644"/>
      <c r="B10" s="193" t="s">
        <v>222</v>
      </c>
      <c r="C10" s="656" t="str">
        <f>'(6)Comp.Benef.'!B5</f>
        <v>Auxílio Alimentação</v>
      </c>
      <c r="D10" s="657"/>
      <c r="E10" s="211" t="str">
        <f t="shared" ref="E10" si="5">E9</f>
        <v>R$/mês</v>
      </c>
      <c r="F10" s="187">
        <f>SUM(F11:F12)</f>
        <v>1176</v>
      </c>
      <c r="G10" s="211">
        <v>12</v>
      </c>
      <c r="H10" s="211" t="str">
        <f t="shared" si="1"/>
        <v>R$/ano</v>
      </c>
      <c r="I10" s="187">
        <f>SUM(I11:I12)</f>
        <v>14112</v>
      </c>
      <c r="J10" s="380">
        <f>SUM(J11:J12)</f>
        <v>1.9149209528884173E-2</v>
      </c>
    </row>
    <row r="11" spans="1:13" s="36" customFormat="1" ht="14.1" customHeight="1" x14ac:dyDescent="0.25">
      <c r="A11" s="645"/>
      <c r="B11" s="662"/>
      <c r="C11" s="202" t="s">
        <v>202</v>
      </c>
      <c r="D11" s="196" t="str">
        <f>'(6)Comp.Benef.'!C6</f>
        <v>Pessoal Operacional</v>
      </c>
      <c r="E11" s="199" t="str">
        <f t="shared" ref="E11" si="6">E10</f>
        <v>R$/mês</v>
      </c>
      <c r="F11" s="200">
        <f>'(6)Comp.Benef.'!G6</f>
        <v>1026</v>
      </c>
      <c r="G11" s="197">
        <f>G10</f>
        <v>12</v>
      </c>
      <c r="H11" s="199" t="str">
        <f t="shared" si="1"/>
        <v>R$/ano</v>
      </c>
      <c r="I11" s="200">
        <f t="shared" ref="I11:I12" si="7">F11*G11</f>
        <v>12312</v>
      </c>
      <c r="J11" s="381">
        <f>I11/$I$74</f>
        <v>1.6706708313465272E-2</v>
      </c>
    </row>
    <row r="12" spans="1:13" s="36" customFormat="1" ht="14.1" customHeight="1" x14ac:dyDescent="0.25">
      <c r="A12" s="645"/>
      <c r="B12" s="647"/>
      <c r="C12" s="202" t="s">
        <v>203</v>
      </c>
      <c r="D12" s="196" t="str">
        <f>'(6)Comp.Benef.'!C7</f>
        <v>Pessoal Administrativo</v>
      </c>
      <c r="E12" s="199" t="str">
        <f t="shared" ref="E12" si="8">E11</f>
        <v>R$/mês</v>
      </c>
      <c r="F12" s="200">
        <f>'(6)Comp.Benef.'!G7</f>
        <v>150</v>
      </c>
      <c r="G12" s="197">
        <f>G11</f>
        <v>12</v>
      </c>
      <c r="H12" s="199" t="str">
        <f t="shared" si="1"/>
        <v>R$/ano</v>
      </c>
      <c r="I12" s="200">
        <f t="shared" si="7"/>
        <v>1800</v>
      </c>
      <c r="J12" s="381">
        <f>I12/$I$74</f>
        <v>2.4425012154188994E-3</v>
      </c>
    </row>
    <row r="13" spans="1:13" s="35" customFormat="1" ht="14.1" customHeight="1" x14ac:dyDescent="0.25">
      <c r="A13" s="645"/>
      <c r="B13" s="193" t="s">
        <v>223</v>
      </c>
      <c r="C13" s="656" t="str">
        <f>'(6)Comp.Benef.'!B10</f>
        <v>Vale Transporte</v>
      </c>
      <c r="D13" s="657"/>
      <c r="E13" s="211" t="str">
        <f>E12</f>
        <v>R$/mês</v>
      </c>
      <c r="F13" s="187">
        <f>SUM(F14:F15)</f>
        <v>1803.2</v>
      </c>
      <c r="G13" s="211">
        <v>12</v>
      </c>
      <c r="H13" s="211" t="str">
        <f>H12</f>
        <v>R$/ano</v>
      </c>
      <c r="I13" s="187">
        <f>SUM(I14:I15)</f>
        <v>21638.400000000001</v>
      </c>
      <c r="J13" s="380">
        <f>SUM(J14:J15)</f>
        <v>2.9362121277622402E-2</v>
      </c>
    </row>
    <row r="14" spans="1:13" s="36" customFormat="1" ht="14.1" customHeight="1" x14ac:dyDescent="0.25">
      <c r="A14" s="645"/>
      <c r="B14" s="662"/>
      <c r="C14" s="202" t="s">
        <v>202</v>
      </c>
      <c r="D14" s="196" t="str">
        <f>'(6)Comp.Benef.'!C11</f>
        <v>Pessoal Operacional</v>
      </c>
      <c r="E14" s="199" t="str">
        <f t="shared" ref="E14" si="9">E13</f>
        <v>R$/mês</v>
      </c>
      <c r="F14" s="200">
        <f>'(6)Comp.Benef.'!G11</f>
        <v>1573.2</v>
      </c>
      <c r="G14" s="197">
        <f>G13</f>
        <v>12</v>
      </c>
      <c r="H14" s="199" t="str">
        <f t="shared" si="1"/>
        <v>R$/ano</v>
      </c>
      <c r="I14" s="200">
        <f t="shared" ref="I14:I15" si="10">F14*G14</f>
        <v>18878.400000000001</v>
      </c>
      <c r="J14" s="381">
        <f>I14/$I$74</f>
        <v>2.5616952747313421E-2</v>
      </c>
    </row>
    <row r="15" spans="1:13" s="36" customFormat="1" ht="14.1" customHeight="1" x14ac:dyDescent="0.25">
      <c r="A15" s="645"/>
      <c r="B15" s="647"/>
      <c r="C15" s="202" t="s">
        <v>203</v>
      </c>
      <c r="D15" s="196" t="str">
        <f>'(6)Comp.Benef.'!C12</f>
        <v>Pessoal Administrativo</v>
      </c>
      <c r="E15" s="199" t="str">
        <f t="shared" ref="E15" si="11">E14</f>
        <v>R$/mês</v>
      </c>
      <c r="F15" s="200">
        <f>'(6)Comp.Benef.'!G12</f>
        <v>230</v>
      </c>
      <c r="G15" s="197">
        <f>G14</f>
        <v>12</v>
      </c>
      <c r="H15" s="199" t="str">
        <f t="shared" si="1"/>
        <v>R$/ano</v>
      </c>
      <c r="I15" s="200">
        <f t="shared" si="10"/>
        <v>2760</v>
      </c>
      <c r="J15" s="381">
        <f>I15/$I$74</f>
        <v>3.7451685303089791E-3</v>
      </c>
    </row>
    <row r="16" spans="1:13" s="35" customFormat="1" ht="14.1" customHeight="1" x14ac:dyDescent="0.25">
      <c r="A16" s="645"/>
      <c r="B16" s="193" t="s">
        <v>224</v>
      </c>
      <c r="C16" s="656" t="str">
        <f>'(6)Comp.Benef.'!B15</f>
        <v>Assistência Médica e Hospitalar</v>
      </c>
      <c r="D16" s="657"/>
      <c r="E16" s="211" t="str">
        <f>E15</f>
        <v>R$/mês</v>
      </c>
      <c r="F16" s="187">
        <f>SUM(F17:F18)</f>
        <v>1019.1999999999999</v>
      </c>
      <c r="G16" s="211">
        <v>12</v>
      </c>
      <c r="H16" s="211" t="str">
        <f>H15</f>
        <v>R$/ano</v>
      </c>
      <c r="I16" s="187">
        <f>SUM(I17:I18)</f>
        <v>12230.4</v>
      </c>
      <c r="J16" s="380">
        <f>SUM(J17:J18)</f>
        <v>1.6595981591699616E-2</v>
      </c>
    </row>
    <row r="17" spans="1:13" s="36" customFormat="1" ht="14.1" customHeight="1" x14ac:dyDescent="0.25">
      <c r="A17" s="645"/>
      <c r="B17" s="662"/>
      <c r="C17" s="202" t="s">
        <v>202</v>
      </c>
      <c r="D17" s="196" t="str">
        <f>'(6)Comp.Benef.'!C16</f>
        <v>Pessoal Operacional</v>
      </c>
      <c r="E17" s="199" t="str">
        <f t="shared" ref="E17" si="12">E16</f>
        <v>R$/mês</v>
      </c>
      <c r="F17" s="200">
        <f>'(6)Comp.Benef.'!G16</f>
        <v>889.19999999999993</v>
      </c>
      <c r="G17" s="197">
        <f>G15</f>
        <v>12</v>
      </c>
      <c r="H17" s="199" t="str">
        <f t="shared" si="1"/>
        <v>R$/ano</v>
      </c>
      <c r="I17" s="200">
        <f t="shared" ref="I17:I18" si="13">F17*G17</f>
        <v>10670.4</v>
      </c>
      <c r="J17" s="381">
        <f>I17/$I$74</f>
        <v>1.4479147205003236E-2</v>
      </c>
    </row>
    <row r="18" spans="1:13" s="36" customFormat="1" ht="14.1" customHeight="1" x14ac:dyDescent="0.25">
      <c r="A18" s="645"/>
      <c r="B18" s="647"/>
      <c r="C18" s="202" t="s">
        <v>203</v>
      </c>
      <c r="D18" s="196" t="str">
        <f>'(6)Comp.Benef.'!C17</f>
        <v>Pessoal Administrativo</v>
      </c>
      <c r="E18" s="199" t="str">
        <f t="shared" ref="E18" si="14">E17</f>
        <v>R$/mês</v>
      </c>
      <c r="F18" s="200">
        <f>'(6)Comp.Benef.'!G17</f>
        <v>130</v>
      </c>
      <c r="G18" s="197">
        <f>G17</f>
        <v>12</v>
      </c>
      <c r="H18" s="199" t="str">
        <f t="shared" si="1"/>
        <v>R$/ano</v>
      </c>
      <c r="I18" s="200">
        <f t="shared" si="13"/>
        <v>1560</v>
      </c>
      <c r="J18" s="381">
        <f>I18/$I$74</f>
        <v>2.1168343866963795E-3</v>
      </c>
    </row>
    <row r="19" spans="1:13" s="35" customFormat="1" ht="14.1" customHeight="1" x14ac:dyDescent="0.25">
      <c r="A19" s="645"/>
      <c r="B19" s="193" t="s">
        <v>225</v>
      </c>
      <c r="C19" s="656" t="str">
        <f>'(6)Comp.Benef.'!B20</f>
        <v>Seguro de Vida, Invalidez e Funeral</v>
      </c>
      <c r="D19" s="657"/>
      <c r="E19" s="211" t="str">
        <f>E18</f>
        <v>R$/mês</v>
      </c>
      <c r="F19" s="187">
        <f>SUM(F20:F21)</f>
        <v>384.15999999999997</v>
      </c>
      <c r="G19" s="211">
        <v>12</v>
      </c>
      <c r="H19" s="211" t="str">
        <f>H9</f>
        <v>R$/ano</v>
      </c>
      <c r="I19" s="187">
        <f>SUM(I20:I21)</f>
        <v>4609.92</v>
      </c>
      <c r="J19" s="380">
        <f>SUM(J20:J21)</f>
        <v>6.2554084461021627E-3</v>
      </c>
    </row>
    <row r="20" spans="1:13" s="36" customFormat="1" ht="14.1" customHeight="1" x14ac:dyDescent="0.25">
      <c r="A20" s="645"/>
      <c r="B20" s="662"/>
      <c r="C20" s="202" t="s">
        <v>202</v>
      </c>
      <c r="D20" s="196" t="str">
        <f>'(6)Comp.Benef.'!C21</f>
        <v>Pessoal Operacional</v>
      </c>
      <c r="E20" s="199" t="str">
        <f t="shared" ref="E20" si="15">E19</f>
        <v>R$/mês</v>
      </c>
      <c r="F20" s="200">
        <f>'(6)Comp.Benef.'!G21</f>
        <v>335.15999999999997</v>
      </c>
      <c r="G20" s="197">
        <f>G19</f>
        <v>12</v>
      </c>
      <c r="H20" s="199" t="str">
        <f t="shared" si="1"/>
        <v>R$/ano</v>
      </c>
      <c r="I20" s="200">
        <f t="shared" ref="I20:I21" si="16">F20*G20</f>
        <v>4021.9199999999996</v>
      </c>
      <c r="J20" s="381">
        <f>I20/$I$74</f>
        <v>5.4575247157319885E-3</v>
      </c>
    </row>
    <row r="21" spans="1:13" s="36" customFormat="1" ht="14.1" customHeight="1" x14ac:dyDescent="0.25">
      <c r="A21" s="645"/>
      <c r="B21" s="647"/>
      <c r="C21" s="202" t="s">
        <v>203</v>
      </c>
      <c r="D21" s="196" t="str">
        <f>'(6)Comp.Benef.'!C22</f>
        <v>Pessoal Administrativo</v>
      </c>
      <c r="E21" s="199" t="str">
        <f t="shared" ref="E21" si="17">E20</f>
        <v>R$/mês</v>
      </c>
      <c r="F21" s="200">
        <f>'(6)Comp.Benef.'!G22</f>
        <v>49</v>
      </c>
      <c r="G21" s="197">
        <f>G20</f>
        <v>12</v>
      </c>
      <c r="H21" s="199" t="str">
        <f t="shared" si="1"/>
        <v>R$/ano</v>
      </c>
      <c r="I21" s="200">
        <f t="shared" si="16"/>
        <v>588</v>
      </c>
      <c r="J21" s="381">
        <f>I21/$I$74</f>
        <v>7.9788373037017384E-4</v>
      </c>
    </row>
    <row r="22" spans="1:13" s="35" customFormat="1" ht="14.1" customHeight="1" x14ac:dyDescent="0.25">
      <c r="A22" s="645"/>
      <c r="B22" s="193" t="s">
        <v>226</v>
      </c>
      <c r="C22" s="664" t="str">
        <f>'(6)Comp.Benef.'!B25</f>
        <v>Uniforme</v>
      </c>
      <c r="D22" s="665"/>
      <c r="E22" s="211" t="str">
        <f>E21</f>
        <v>R$/mês</v>
      </c>
      <c r="F22" s="187">
        <f>SUM(F23:F29)</f>
        <v>1008.9333333333333</v>
      </c>
      <c r="G22" s="211">
        <v>12</v>
      </c>
      <c r="H22" s="211" t="str">
        <f>H9</f>
        <v>R$/ano</v>
      </c>
      <c r="I22" s="187">
        <f>SUM(I23:I29)</f>
        <v>12107.199999999997</v>
      </c>
      <c r="J22" s="380">
        <f>SUM(J23:J29)</f>
        <v>1.6428805952955389E-2</v>
      </c>
    </row>
    <row r="23" spans="1:13" s="36" customFormat="1" ht="14.1" customHeight="1" x14ac:dyDescent="0.25">
      <c r="A23" s="645"/>
      <c r="B23" s="662"/>
      <c r="C23" s="202" t="s">
        <v>202</v>
      </c>
      <c r="D23" s="196" t="str">
        <f>'(6)Comp.Benef.'!C26</f>
        <v>Calça</v>
      </c>
      <c r="E23" s="199" t="str">
        <f t="shared" ref="E23" si="18">E22</f>
        <v>R$/mês</v>
      </c>
      <c r="F23" s="200">
        <f>'(6)Comp.Benef.'!G26</f>
        <v>209.06666666666663</v>
      </c>
      <c r="G23" s="197">
        <f>G22</f>
        <v>12</v>
      </c>
      <c r="H23" s="199" t="str">
        <f t="shared" si="1"/>
        <v>R$/ano</v>
      </c>
      <c r="I23" s="200">
        <f t="shared" ref="I23:I29" si="19">F23*G23</f>
        <v>2508.7999999999997</v>
      </c>
      <c r="J23" s="381">
        <f t="shared" ref="J23:J29" si="20">I23/$I$74</f>
        <v>3.4043039162460747E-3</v>
      </c>
    </row>
    <row r="24" spans="1:13" s="36" customFormat="1" ht="14.1" customHeight="1" x14ac:dyDescent="0.25">
      <c r="A24" s="645"/>
      <c r="B24" s="647"/>
      <c r="C24" s="202" t="s">
        <v>203</v>
      </c>
      <c r="D24" s="196" t="str">
        <f>'(6)Comp.Benef.'!C27</f>
        <v>Camisa</v>
      </c>
      <c r="E24" s="199" t="str">
        <f t="shared" ref="E24" si="21">E23</f>
        <v>R$/mês</v>
      </c>
      <c r="F24" s="200">
        <f>'(6)Comp.Benef.'!G27</f>
        <v>261.33333333333331</v>
      </c>
      <c r="G24" s="197">
        <f>G23</f>
        <v>12</v>
      </c>
      <c r="H24" s="199" t="str">
        <f t="shared" si="1"/>
        <v>R$/ano</v>
      </c>
      <c r="I24" s="200">
        <f t="shared" si="19"/>
        <v>3136</v>
      </c>
      <c r="J24" s="381">
        <f t="shared" si="20"/>
        <v>4.2553798953075938E-3</v>
      </c>
    </row>
    <row r="25" spans="1:13" s="36" customFormat="1" ht="14.1" customHeight="1" x14ac:dyDescent="0.25">
      <c r="A25" s="645"/>
      <c r="B25" s="647"/>
      <c r="C25" s="202" t="s">
        <v>204</v>
      </c>
      <c r="D25" s="196" t="str">
        <f>'(6)Comp.Benef.'!C28</f>
        <v>Par de Sapatos</v>
      </c>
      <c r="E25" s="199" t="str">
        <f t="shared" ref="E25" si="22">E24</f>
        <v>R$/mês</v>
      </c>
      <c r="F25" s="200">
        <f>'(6)Comp.Benef.'!G28</f>
        <v>156.80000000000001</v>
      </c>
      <c r="G25" s="197">
        <f t="shared" ref="G25:G29" si="23">G24</f>
        <v>12</v>
      </c>
      <c r="H25" s="199" t="str">
        <f t="shared" si="1"/>
        <v>R$/ano</v>
      </c>
      <c r="I25" s="200">
        <f t="shared" si="19"/>
        <v>1881.6000000000001</v>
      </c>
      <c r="J25" s="381">
        <f t="shared" si="20"/>
        <v>2.5532279371845564E-3</v>
      </c>
    </row>
    <row r="26" spans="1:13" s="36" customFormat="1" ht="14.1" customHeight="1" x14ac:dyDescent="0.25">
      <c r="A26" s="645"/>
      <c r="B26" s="647"/>
      <c r="C26" s="202" t="s">
        <v>205</v>
      </c>
      <c r="D26" s="196" t="str">
        <f>'(6)Comp.Benef.'!C29</f>
        <v>Bota de Chuva</v>
      </c>
      <c r="E26" s="199" t="str">
        <f t="shared" ref="E26" si="24">E25</f>
        <v>R$/mês</v>
      </c>
      <c r="F26" s="200">
        <f>'(6)Comp.Benef.'!G29</f>
        <v>68.400000000000006</v>
      </c>
      <c r="G26" s="197">
        <f t="shared" si="23"/>
        <v>12</v>
      </c>
      <c r="H26" s="199" t="str">
        <f t="shared" si="1"/>
        <v>R$/ano</v>
      </c>
      <c r="I26" s="200">
        <f t="shared" si="19"/>
        <v>820.80000000000007</v>
      </c>
      <c r="J26" s="381">
        <f t="shared" si="20"/>
        <v>1.1137805542310183E-3</v>
      </c>
    </row>
    <row r="27" spans="1:13" s="36" customFormat="1" ht="14.1" customHeight="1" x14ac:dyDescent="0.25">
      <c r="A27" s="645"/>
      <c r="B27" s="647"/>
      <c r="C27" s="202" t="s">
        <v>236</v>
      </c>
      <c r="D27" s="196" t="str">
        <f>'(6)Comp.Benef.'!C30</f>
        <v>Capa de Chuva</v>
      </c>
      <c r="E27" s="199" t="str">
        <f t="shared" ref="E27" si="25">E26</f>
        <v>R$/mês</v>
      </c>
      <c r="F27" s="200">
        <f>'(6)Comp.Benef.'!G30</f>
        <v>91.199999999999989</v>
      </c>
      <c r="G27" s="197">
        <f t="shared" si="23"/>
        <v>12</v>
      </c>
      <c r="H27" s="199" t="str">
        <f t="shared" si="1"/>
        <v>R$/ano</v>
      </c>
      <c r="I27" s="200">
        <f t="shared" si="19"/>
        <v>1094.3999999999999</v>
      </c>
      <c r="J27" s="381">
        <f t="shared" si="20"/>
        <v>1.4850407389746907E-3</v>
      </c>
    </row>
    <row r="28" spans="1:13" s="36" customFormat="1" ht="14.1" customHeight="1" x14ac:dyDescent="0.25">
      <c r="A28" s="645"/>
      <c r="B28" s="647"/>
      <c r="C28" s="202" t="s">
        <v>237</v>
      </c>
      <c r="D28" s="196" t="str">
        <f>'(6)Comp.Benef.'!C31</f>
        <v>Boné/ Chapéu</v>
      </c>
      <c r="E28" s="199" t="str">
        <f t="shared" ref="E28" si="26">E27</f>
        <v>R$/mês</v>
      </c>
      <c r="F28" s="200">
        <f>'(6)Comp.Benef.'!G31</f>
        <v>143.73333333333332</v>
      </c>
      <c r="G28" s="197">
        <f t="shared" si="23"/>
        <v>12</v>
      </c>
      <c r="H28" s="199" t="str">
        <f t="shared" si="1"/>
        <v>R$/ano</v>
      </c>
      <c r="I28" s="200">
        <f t="shared" si="19"/>
        <v>1724.7999999999997</v>
      </c>
      <c r="J28" s="381">
        <f t="shared" si="20"/>
        <v>2.3404589424191762E-3</v>
      </c>
    </row>
    <row r="29" spans="1:13" s="36" customFormat="1" ht="14.1" customHeight="1" x14ac:dyDescent="0.25">
      <c r="A29" s="645"/>
      <c r="B29" s="648"/>
      <c r="C29" s="202" t="s">
        <v>238</v>
      </c>
      <c r="D29" s="196" t="str">
        <f>'(6)Comp.Benef.'!C32</f>
        <v>Jaqueta</v>
      </c>
      <c r="E29" s="199" t="str">
        <f t="shared" ref="E29" si="27">E28</f>
        <v>R$/mês</v>
      </c>
      <c r="F29" s="200">
        <f>'(6)Comp.Benef.'!G32</f>
        <v>78.400000000000006</v>
      </c>
      <c r="G29" s="197">
        <f t="shared" si="23"/>
        <v>12</v>
      </c>
      <c r="H29" s="199" t="str">
        <f t="shared" si="1"/>
        <v>R$/ano</v>
      </c>
      <c r="I29" s="200">
        <f t="shared" si="19"/>
        <v>940.80000000000007</v>
      </c>
      <c r="J29" s="381">
        <f t="shared" si="20"/>
        <v>1.2766139685922782E-3</v>
      </c>
    </row>
    <row r="30" spans="1:13" s="209" customFormat="1" ht="14.1" customHeight="1" x14ac:dyDescent="0.25">
      <c r="A30" s="645"/>
      <c r="B30" s="194" t="s">
        <v>302</v>
      </c>
      <c r="C30" s="649" t="str">
        <f>'(6)Comp.Benef.'!B35</f>
        <v>EPI</v>
      </c>
      <c r="D30" s="650"/>
      <c r="E30" s="195" t="str">
        <f>E29</f>
        <v>R$/mês</v>
      </c>
      <c r="F30" s="208">
        <f>SUM(F31)</f>
        <v>312.81599999999997</v>
      </c>
      <c r="G30" s="195">
        <v>12</v>
      </c>
      <c r="H30" s="195" t="str">
        <f>H29</f>
        <v>R$/ano</v>
      </c>
      <c r="I30" s="208">
        <f>SUM(I31)</f>
        <v>3753.7919999999995</v>
      </c>
      <c r="J30" s="383">
        <f>SUM(J31)</f>
        <v>5.0936897346831895E-3</v>
      </c>
    </row>
    <row r="31" spans="1:13" s="36" customFormat="1" ht="14.1" customHeight="1" x14ac:dyDescent="0.25">
      <c r="A31" s="646"/>
      <c r="B31" s="196"/>
      <c r="C31" s="202" t="s">
        <v>202</v>
      </c>
      <c r="D31" s="196" t="str">
        <f>'(6)Comp.Benef.'!C36</f>
        <v>Protetor Solar FPS 50 (120ml)</v>
      </c>
      <c r="E31" s="199" t="str">
        <f>E29</f>
        <v>R$/mês</v>
      </c>
      <c r="F31" s="200">
        <f>'(6)Comp.Benef.'!G36</f>
        <v>312.81599999999997</v>
      </c>
      <c r="G31" s="197">
        <v>12</v>
      </c>
      <c r="H31" s="199" t="str">
        <f>H29</f>
        <v>R$/ano</v>
      </c>
      <c r="I31" s="200">
        <f t="shared" ref="I31" si="28">F31*G31</f>
        <v>3753.7919999999995</v>
      </c>
      <c r="J31" s="381">
        <f>I31/$I$74</f>
        <v>5.0936897346831895E-3</v>
      </c>
    </row>
    <row r="32" spans="1:13" ht="14.1" customHeight="1" x14ac:dyDescent="0.25">
      <c r="A32" s="191" t="s">
        <v>34</v>
      </c>
      <c r="B32" s="666" t="s">
        <v>21</v>
      </c>
      <c r="C32" s="667"/>
      <c r="D32" s="668"/>
      <c r="E32" s="192" t="str">
        <f>E31</f>
        <v>R$/mês</v>
      </c>
      <c r="F32" s="210">
        <f>F33+F43+F49</f>
        <v>7090.1600000000008</v>
      </c>
      <c r="G32" s="192">
        <v>12</v>
      </c>
      <c r="H32" s="192" t="str">
        <f>H31</f>
        <v>R$/ano</v>
      </c>
      <c r="I32" s="210">
        <f>I33+I43+I49</f>
        <v>85081.920000000013</v>
      </c>
      <c r="J32" s="384">
        <f>J33+J43+J49</f>
        <v>0.1154514961167631</v>
      </c>
      <c r="L32" s="66"/>
      <c r="M32" s="66"/>
    </row>
    <row r="33" spans="1:10" s="35" customFormat="1" ht="14.1" customHeight="1" x14ac:dyDescent="0.25">
      <c r="A33" s="644"/>
      <c r="B33" s="193" t="s">
        <v>227</v>
      </c>
      <c r="C33" s="664" t="str">
        <f>'(7)Comp.Desp.G'!B5</f>
        <v>Administrativas</v>
      </c>
      <c r="D33" s="665"/>
      <c r="E33" s="195" t="str">
        <f>E32</f>
        <v>R$/mês</v>
      </c>
      <c r="F33" s="187">
        <f>SUM(F34:F42)</f>
        <v>2889.1000000000004</v>
      </c>
      <c r="G33" s="195">
        <v>12</v>
      </c>
      <c r="H33" s="195" t="str">
        <f>H32</f>
        <v>R$/ano</v>
      </c>
      <c r="I33" s="187">
        <f>SUM(I34:I42)</f>
        <v>34669.199999999997</v>
      </c>
      <c r="J33" s="383">
        <f>SUM(J34:J42)</f>
        <v>4.7044201743111615E-2</v>
      </c>
    </row>
    <row r="34" spans="1:10" s="36" customFormat="1" ht="14.1" customHeight="1" x14ac:dyDescent="0.25">
      <c r="A34" s="645"/>
      <c r="B34" s="662"/>
      <c r="C34" s="202" t="s">
        <v>202</v>
      </c>
      <c r="D34" s="196" t="str">
        <f>'(7)Comp.Desp.G'!C6</f>
        <v>Aluguel de Instalações, Venda e Comercial</v>
      </c>
      <c r="E34" s="199" t="str">
        <f t="shared" ref="E34" si="29">E33</f>
        <v>R$/mês</v>
      </c>
      <c r="F34" s="200">
        <f>'(7)Comp.Desp.G'!F6</f>
        <v>1500</v>
      </c>
      <c r="G34" s="197">
        <v>12</v>
      </c>
      <c r="H34" s="199" t="str">
        <f t="shared" ref="H34:H43" si="30">H33</f>
        <v>R$/ano</v>
      </c>
      <c r="I34" s="200">
        <f t="shared" ref="I34:I42" si="31">F34*G34</f>
        <v>18000</v>
      </c>
      <c r="J34" s="381">
        <f t="shared" ref="J34:J42" si="32">I34/$I$74</f>
        <v>2.4425012154188994E-2</v>
      </c>
    </row>
    <row r="35" spans="1:10" s="36" customFormat="1" ht="14.1" customHeight="1" x14ac:dyDescent="0.25">
      <c r="A35" s="645"/>
      <c r="B35" s="647"/>
      <c r="C35" s="202" t="s">
        <v>203</v>
      </c>
      <c r="D35" s="196" t="str">
        <f>'(7)Comp.Desp.G'!C7</f>
        <v>Telefone Fixo e internet</v>
      </c>
      <c r="E35" s="199" t="str">
        <f t="shared" ref="E35" si="33">E34</f>
        <v>R$/mês</v>
      </c>
      <c r="F35" s="200">
        <f>'(7)Comp.Desp.G'!F7</f>
        <v>149.9</v>
      </c>
      <c r="G35" s="197">
        <f>G34</f>
        <v>12</v>
      </c>
      <c r="H35" s="199" t="str">
        <f t="shared" si="30"/>
        <v>R$/ano</v>
      </c>
      <c r="I35" s="200">
        <f t="shared" si="31"/>
        <v>1798.8000000000002</v>
      </c>
      <c r="J35" s="381">
        <f t="shared" si="32"/>
        <v>2.4408728812752873E-3</v>
      </c>
    </row>
    <row r="36" spans="1:10" s="36" customFormat="1" ht="14.1" customHeight="1" x14ac:dyDescent="0.25">
      <c r="A36" s="645"/>
      <c r="B36" s="647"/>
      <c r="C36" s="202" t="s">
        <v>204</v>
      </c>
      <c r="D36" s="196" t="str">
        <f>'(7)Comp.Desp.G'!C8</f>
        <v>Internet (P.O.S - Chip)</v>
      </c>
      <c r="E36" s="199" t="str">
        <f t="shared" ref="E36" si="34">E35</f>
        <v>R$/mês</v>
      </c>
      <c r="F36" s="200">
        <f>('(3)Invest.'!D14)*'(2)Ins.'!G52</f>
        <v>239.2</v>
      </c>
      <c r="G36" s="197">
        <f t="shared" ref="G36:G42" si="35">G35</f>
        <v>12</v>
      </c>
      <c r="H36" s="199" t="str">
        <f t="shared" si="30"/>
        <v>R$/ano</v>
      </c>
      <c r="I36" s="200">
        <f t="shared" si="31"/>
        <v>2870.3999999999996</v>
      </c>
      <c r="J36" s="381">
        <f t="shared" si="32"/>
        <v>3.8949752715213381E-3</v>
      </c>
    </row>
    <row r="37" spans="1:10" s="36" customFormat="1" ht="14.1" customHeight="1" x14ac:dyDescent="0.25">
      <c r="A37" s="645"/>
      <c r="B37" s="647"/>
      <c r="C37" s="202" t="s">
        <v>205</v>
      </c>
      <c r="D37" s="196" t="str">
        <f>'(7)Comp.Desp.G'!C9</f>
        <v>Energia Elétrica</v>
      </c>
      <c r="E37" s="199" t="str">
        <f t="shared" ref="E37" si="36">E36</f>
        <v>R$/mês</v>
      </c>
      <c r="F37" s="200">
        <f>'(7)Comp.Desp.G'!F9</f>
        <v>150</v>
      </c>
      <c r="G37" s="197">
        <f t="shared" si="35"/>
        <v>12</v>
      </c>
      <c r="H37" s="199" t="str">
        <f t="shared" si="30"/>
        <v>R$/ano</v>
      </c>
      <c r="I37" s="200">
        <f t="shared" si="31"/>
        <v>1800</v>
      </c>
      <c r="J37" s="381">
        <f t="shared" si="32"/>
        <v>2.4425012154188994E-3</v>
      </c>
    </row>
    <row r="38" spans="1:10" s="36" customFormat="1" ht="14.1" customHeight="1" x14ac:dyDescent="0.25">
      <c r="A38" s="645"/>
      <c r="B38" s="647"/>
      <c r="C38" s="202" t="s">
        <v>236</v>
      </c>
      <c r="D38" s="196" t="str">
        <f>'(7)Comp.Desp.G'!C10</f>
        <v>Água e Esgoto</v>
      </c>
      <c r="E38" s="199" t="str">
        <f t="shared" ref="E38" si="37">E37</f>
        <v>R$/mês</v>
      </c>
      <c r="F38" s="200">
        <f>'(7)Comp.Desp.G'!F10</f>
        <v>150</v>
      </c>
      <c r="G38" s="197">
        <f t="shared" si="35"/>
        <v>12</v>
      </c>
      <c r="H38" s="199" t="str">
        <f t="shared" si="30"/>
        <v>R$/ano</v>
      </c>
      <c r="I38" s="200">
        <f t="shared" si="31"/>
        <v>1800</v>
      </c>
      <c r="J38" s="381">
        <f t="shared" si="32"/>
        <v>2.4425012154188994E-3</v>
      </c>
    </row>
    <row r="39" spans="1:10" s="36" customFormat="1" ht="14.1" customHeight="1" x14ac:dyDescent="0.25">
      <c r="A39" s="645"/>
      <c r="B39" s="647"/>
      <c r="C39" s="202" t="s">
        <v>237</v>
      </c>
      <c r="D39" s="196" t="str">
        <f>'(7)Comp.Desp.G'!C11</f>
        <v>Propaganda e Publicidade</v>
      </c>
      <c r="E39" s="199" t="str">
        <f t="shared" ref="E39" si="38">E38</f>
        <v>R$/mês</v>
      </c>
      <c r="F39" s="200">
        <f>'(7)Comp.Desp.G'!F11</f>
        <v>200</v>
      </c>
      <c r="G39" s="197">
        <f t="shared" si="35"/>
        <v>12</v>
      </c>
      <c r="H39" s="199" t="str">
        <f t="shared" si="30"/>
        <v>R$/ano</v>
      </c>
      <c r="I39" s="200">
        <f t="shared" si="31"/>
        <v>2400</v>
      </c>
      <c r="J39" s="381">
        <f t="shared" si="32"/>
        <v>3.2566682872251992E-3</v>
      </c>
    </row>
    <row r="40" spans="1:10" s="36" customFormat="1" ht="14.1" customHeight="1" x14ac:dyDescent="0.25">
      <c r="A40" s="645"/>
      <c r="B40" s="647"/>
      <c r="C40" s="202" t="s">
        <v>238</v>
      </c>
      <c r="D40" s="196" t="str">
        <f>'(7)Comp.Desp.G'!C12</f>
        <v>Seguro Patrimonial</v>
      </c>
      <c r="E40" s="199" t="str">
        <f t="shared" ref="E40" si="39">E39</f>
        <v>R$/mês</v>
      </c>
      <c r="F40" s="200">
        <f>'(7)Comp.Desp.G'!F12</f>
        <v>200</v>
      </c>
      <c r="G40" s="197">
        <f t="shared" si="35"/>
        <v>12</v>
      </c>
      <c r="H40" s="199" t="str">
        <f t="shared" si="30"/>
        <v>R$/ano</v>
      </c>
      <c r="I40" s="200">
        <f t="shared" si="31"/>
        <v>2400</v>
      </c>
      <c r="J40" s="381">
        <f t="shared" si="32"/>
        <v>3.2566682872251992E-3</v>
      </c>
    </row>
    <row r="41" spans="1:10" s="36" customFormat="1" ht="14.1" customHeight="1" x14ac:dyDescent="0.25">
      <c r="A41" s="645"/>
      <c r="B41" s="647"/>
      <c r="C41" s="202" t="s">
        <v>240</v>
      </c>
      <c r="D41" s="196" t="str">
        <f>'(7)Comp.Desp.G'!C13</f>
        <v>Material de Escritório</v>
      </c>
      <c r="E41" s="199" t="str">
        <f t="shared" ref="E41" si="40">E40</f>
        <v>R$/mês</v>
      </c>
      <c r="F41" s="200">
        <f>'(7)Comp.Desp.G'!F13</f>
        <v>150</v>
      </c>
      <c r="G41" s="197">
        <f t="shared" si="35"/>
        <v>12</v>
      </c>
      <c r="H41" s="199" t="str">
        <f t="shared" si="30"/>
        <v>R$/ano</v>
      </c>
      <c r="I41" s="200">
        <f t="shared" si="31"/>
        <v>1800</v>
      </c>
      <c r="J41" s="381">
        <f t="shared" si="32"/>
        <v>2.4425012154188994E-3</v>
      </c>
    </row>
    <row r="42" spans="1:10" s="36" customFormat="1" ht="14.1" customHeight="1" x14ac:dyDescent="0.25">
      <c r="A42" s="645"/>
      <c r="B42" s="647"/>
      <c r="C42" s="202" t="s">
        <v>241</v>
      </c>
      <c r="D42" s="196" t="str">
        <f>'(7)Comp.Desp.G'!C14</f>
        <v>Material de Limpeza e Conservação</v>
      </c>
      <c r="E42" s="199" t="str">
        <f t="shared" ref="E42" si="41">E41</f>
        <v>R$/mês</v>
      </c>
      <c r="F42" s="200">
        <f>'(7)Comp.Desp.G'!F14</f>
        <v>150</v>
      </c>
      <c r="G42" s="197">
        <f t="shared" si="35"/>
        <v>12</v>
      </c>
      <c r="H42" s="199" t="str">
        <f t="shared" si="30"/>
        <v>R$/ano</v>
      </c>
      <c r="I42" s="200">
        <f t="shared" si="31"/>
        <v>1800</v>
      </c>
      <c r="J42" s="381">
        <f t="shared" si="32"/>
        <v>2.4425012154188994E-3</v>
      </c>
    </row>
    <row r="43" spans="1:10" s="35" customFormat="1" ht="14.1" customHeight="1" x14ac:dyDescent="0.25">
      <c r="A43" s="645"/>
      <c r="B43" s="193" t="s">
        <v>228</v>
      </c>
      <c r="C43" s="664" t="str">
        <f>'(7)Comp.Desp.G'!B19</f>
        <v>Serviço de Terceiro:</v>
      </c>
      <c r="D43" s="665"/>
      <c r="E43" s="195" t="str">
        <f>E42</f>
        <v>R$/mês</v>
      </c>
      <c r="F43" s="187">
        <f>SUM(F44:F48)</f>
        <v>849.9</v>
      </c>
      <c r="G43" s="195">
        <v>12</v>
      </c>
      <c r="H43" s="199" t="str">
        <f t="shared" si="30"/>
        <v>R$/ano</v>
      </c>
      <c r="I43" s="187">
        <f>SUM(I44:I48)</f>
        <v>10198.799999999999</v>
      </c>
      <c r="J43" s="383">
        <f>SUM(J44:J48)</f>
        <v>1.3839211886563485E-2</v>
      </c>
    </row>
    <row r="44" spans="1:10" s="36" customFormat="1" ht="14.1" customHeight="1" x14ac:dyDescent="0.25">
      <c r="A44" s="645"/>
      <c r="B44" s="662"/>
      <c r="C44" s="202" t="s">
        <v>202</v>
      </c>
      <c r="D44" s="196" t="str">
        <f>'(7)Comp.Desp.G'!C20</f>
        <v>Honorários Advocatícios</v>
      </c>
      <c r="E44" s="199" t="str">
        <f t="shared" ref="E44" si="42">E43</f>
        <v>R$/mês</v>
      </c>
      <c r="F44" s="200">
        <f>'(7)Comp.Desp.G'!F20</f>
        <v>300</v>
      </c>
      <c r="G44" s="197">
        <v>12</v>
      </c>
      <c r="H44" s="199" t="str">
        <f t="shared" ref="H44:H48" si="43">H43</f>
        <v>R$/ano</v>
      </c>
      <c r="I44" s="200">
        <f t="shared" ref="I44:I48" si="44">F44*G44</f>
        <v>3600</v>
      </c>
      <c r="J44" s="381">
        <f>I44/$I$74</f>
        <v>4.8850024308377989E-3</v>
      </c>
    </row>
    <row r="45" spans="1:10" s="36" customFormat="1" ht="14.1" customHeight="1" x14ac:dyDescent="0.25">
      <c r="A45" s="645"/>
      <c r="B45" s="647"/>
      <c r="C45" s="202" t="s">
        <v>203</v>
      </c>
      <c r="D45" s="196" t="str">
        <f>'(7)Comp.Desp.G'!C21</f>
        <v>Honorários Contábeis</v>
      </c>
      <c r="E45" s="199" t="str">
        <f t="shared" ref="E45:E46" si="45">E44</f>
        <v>R$/mês</v>
      </c>
      <c r="F45" s="200">
        <f>'(7)Comp.Desp.G'!F21</f>
        <v>300</v>
      </c>
      <c r="G45" s="197">
        <v>12</v>
      </c>
      <c r="H45" s="199" t="str">
        <f t="shared" si="43"/>
        <v>R$/ano</v>
      </c>
      <c r="I45" s="200">
        <f t="shared" si="44"/>
        <v>3600</v>
      </c>
      <c r="J45" s="381">
        <f>I45/$I$74</f>
        <v>4.8850024308377989E-3</v>
      </c>
    </row>
    <row r="46" spans="1:10" s="36" customFormat="1" ht="14.1" customHeight="1" x14ac:dyDescent="0.25">
      <c r="A46" s="645"/>
      <c r="B46" s="647"/>
      <c r="C46" s="202" t="s">
        <v>204</v>
      </c>
      <c r="D46" s="196" t="str">
        <f>'(7)Comp.Desp.G'!C22</f>
        <v>Exames médico - admissional e dimensional</v>
      </c>
      <c r="E46" s="199" t="str">
        <f t="shared" si="45"/>
        <v>R$/mês</v>
      </c>
      <c r="F46" s="200">
        <f>'(7)Comp.Desp.G'!F22</f>
        <v>50</v>
      </c>
      <c r="G46" s="197">
        <v>12</v>
      </c>
      <c r="H46" s="199" t="str">
        <f t="shared" si="43"/>
        <v>R$/ano</v>
      </c>
      <c r="I46" s="200">
        <f t="shared" si="44"/>
        <v>600</v>
      </c>
      <c r="J46" s="381">
        <f>I46/$I$74</f>
        <v>8.1416707180629981E-4</v>
      </c>
    </row>
    <row r="47" spans="1:10" s="36" customFormat="1" ht="14.1" customHeight="1" x14ac:dyDescent="0.25">
      <c r="A47" s="645"/>
      <c r="B47" s="647"/>
      <c r="C47" s="202" t="s">
        <v>205</v>
      </c>
      <c r="D47" s="196" t="str">
        <f>'(7)Comp.Desp.G'!C23</f>
        <v>Laudo de segurança do trabalho</v>
      </c>
      <c r="E47" s="199" t="str">
        <f t="shared" ref="E47" si="46">E46</f>
        <v>R$/mês</v>
      </c>
      <c r="F47" s="200">
        <f>'(7)Comp.Desp.G'!F23</f>
        <v>50</v>
      </c>
      <c r="G47" s="197">
        <v>12</v>
      </c>
      <c r="H47" s="199" t="str">
        <f t="shared" si="43"/>
        <v>R$/ano</v>
      </c>
      <c r="I47" s="200">
        <f t="shared" si="44"/>
        <v>600</v>
      </c>
      <c r="J47" s="381">
        <f>I47/$I$74</f>
        <v>8.1416707180629981E-4</v>
      </c>
    </row>
    <row r="48" spans="1:10" s="36" customFormat="1" ht="14.1" customHeight="1" x14ac:dyDescent="0.25">
      <c r="A48" s="645"/>
      <c r="B48" s="647"/>
      <c r="C48" s="202" t="s">
        <v>236</v>
      </c>
      <c r="D48" s="196" t="str">
        <f>'(7)Comp.Desp.G'!C24</f>
        <v>Vigilância Patrimonial</v>
      </c>
      <c r="E48" s="199" t="str">
        <f t="shared" ref="E48" si="47">E47</f>
        <v>R$/mês</v>
      </c>
      <c r="F48" s="200">
        <f>'(7)Comp.Desp.G'!F24</f>
        <v>149.9</v>
      </c>
      <c r="G48" s="197">
        <v>12</v>
      </c>
      <c r="H48" s="199" t="str">
        <f t="shared" si="43"/>
        <v>R$/ano</v>
      </c>
      <c r="I48" s="200">
        <f t="shared" si="44"/>
        <v>1798.8000000000002</v>
      </c>
      <c r="J48" s="381">
        <f>I48/$I$74</f>
        <v>2.4408728812752873E-3</v>
      </c>
    </row>
    <row r="49" spans="1:13" s="209" customFormat="1" ht="14.1" customHeight="1" x14ac:dyDescent="0.25">
      <c r="A49" s="644"/>
      <c r="B49" s="194" t="s">
        <v>229</v>
      </c>
      <c r="C49" s="649" t="str">
        <f>'(7)Comp.Desp.G'!B29</f>
        <v>Operacionais:</v>
      </c>
      <c r="D49" s="650"/>
      <c r="E49" s="195" t="str">
        <f>E48</f>
        <v>R$/mês</v>
      </c>
      <c r="F49" s="208">
        <f>SUM(F50:F55)</f>
        <v>3351.1600000000003</v>
      </c>
      <c r="G49" s="195">
        <v>12</v>
      </c>
      <c r="H49" s="195" t="str">
        <f>H48</f>
        <v>R$/ano</v>
      </c>
      <c r="I49" s="208">
        <f>SUM(I50:I55)</f>
        <v>40213.920000000006</v>
      </c>
      <c r="J49" s="383">
        <f>SUM(J50:J55)</f>
        <v>5.4568082487087999E-2</v>
      </c>
    </row>
    <row r="50" spans="1:13" s="36" customFormat="1" ht="14.1" customHeight="1" x14ac:dyDescent="0.25">
      <c r="A50" s="645"/>
      <c r="B50" s="647"/>
      <c r="C50" s="202" t="s">
        <v>202</v>
      </c>
      <c r="D50" s="196" t="str">
        <f>'(7)Comp.Desp.G'!C30</f>
        <v>Licenças e Manutenção com  Software</v>
      </c>
      <c r="E50" s="199" t="str">
        <f t="shared" ref="E50" si="48">E49</f>
        <v>R$/mês</v>
      </c>
      <c r="F50" s="200">
        <f>'(7)Comp.Desp.G'!F30</f>
        <v>650</v>
      </c>
      <c r="G50" s="197">
        <v>12</v>
      </c>
      <c r="H50" s="199" t="str">
        <f t="shared" ref="H50" si="49">H49</f>
        <v>R$/ano</v>
      </c>
      <c r="I50" s="200">
        <f t="shared" ref="I50:I55" si="50">F50*G50</f>
        <v>7800</v>
      </c>
      <c r="J50" s="381">
        <f t="shared" ref="J50:J55" si="51">I50/$I$74</f>
        <v>1.0584171933481898E-2</v>
      </c>
    </row>
    <row r="51" spans="1:13" s="36" customFormat="1" ht="14.1" customHeight="1" x14ac:dyDescent="0.25">
      <c r="A51" s="645"/>
      <c r="B51" s="647"/>
      <c r="C51" s="202" t="s">
        <v>203</v>
      </c>
      <c r="D51" s="196" t="str">
        <f>'(7)Comp.Desp.G'!C31</f>
        <v>Manutenção Infraestrutura de TI</v>
      </c>
      <c r="E51" s="199" t="str">
        <f t="shared" ref="E51:E55" si="52">E50</f>
        <v>R$/mês</v>
      </c>
      <c r="F51" s="200">
        <f>'(7)Comp.Desp.G'!F31</f>
        <v>500</v>
      </c>
      <c r="G51" s="197">
        <v>12</v>
      </c>
      <c r="H51" s="199" t="str">
        <f t="shared" ref="H51:H54" si="53">H50</f>
        <v>R$/ano</v>
      </c>
      <c r="I51" s="200">
        <f t="shared" si="50"/>
        <v>6000</v>
      </c>
      <c r="J51" s="381">
        <f t="shared" si="51"/>
        <v>8.1416707180629981E-3</v>
      </c>
    </row>
    <row r="52" spans="1:13" s="36" customFormat="1" ht="14.1" customHeight="1" x14ac:dyDescent="0.25">
      <c r="A52" s="645"/>
      <c r="B52" s="647"/>
      <c r="C52" s="202" t="s">
        <v>204</v>
      </c>
      <c r="D52" s="196" t="str">
        <f>'(7)Comp.Desp.G'!C32</f>
        <v>Manutenção e Reposição de Sinalização Vertical</v>
      </c>
      <c r="E52" s="199" t="str">
        <f>E51</f>
        <v>R$/mês</v>
      </c>
      <c r="F52" s="200">
        <f>'(7)Comp.Desp.G'!F32</f>
        <v>306</v>
      </c>
      <c r="G52" s="197">
        <v>12</v>
      </c>
      <c r="H52" s="199" t="str">
        <f>H51</f>
        <v>R$/ano</v>
      </c>
      <c r="I52" s="200">
        <f t="shared" si="50"/>
        <v>3672</v>
      </c>
      <c r="J52" s="381">
        <f t="shared" si="51"/>
        <v>4.9827024794545554E-3</v>
      </c>
    </row>
    <row r="53" spans="1:13" s="36" customFormat="1" ht="14.1" customHeight="1" x14ac:dyDescent="0.25">
      <c r="A53" s="645"/>
      <c r="B53" s="647"/>
      <c r="C53" s="202" t="s">
        <v>205</v>
      </c>
      <c r="D53" s="196" t="str">
        <f>'(7)Comp.Desp.G'!C33</f>
        <v>Manutenção e Reposição de Sinalização Horizontal</v>
      </c>
      <c r="E53" s="199" t="str">
        <f t="shared" si="52"/>
        <v>R$/mês</v>
      </c>
      <c r="F53" s="200">
        <f>'(7)Comp.Desp.G'!F33</f>
        <v>1395.3600000000001</v>
      </c>
      <c r="G53" s="197">
        <v>12</v>
      </c>
      <c r="H53" s="199" t="str">
        <f t="shared" si="53"/>
        <v>R$/ano</v>
      </c>
      <c r="I53" s="200">
        <f t="shared" si="50"/>
        <v>16744.32</v>
      </c>
      <c r="J53" s="381">
        <f t="shared" si="51"/>
        <v>2.272112330631277E-2</v>
      </c>
    </row>
    <row r="54" spans="1:13" s="36" customFormat="1" ht="14.1" customHeight="1" x14ac:dyDescent="0.25">
      <c r="A54" s="645"/>
      <c r="B54" s="647"/>
      <c r="C54" s="202" t="s">
        <v>236</v>
      </c>
      <c r="D54" s="196" t="str">
        <f>'(7)Comp.Desp.G'!C34</f>
        <v>Hospedagem - Armazenamento na Nuvem</v>
      </c>
      <c r="E54" s="199" t="str">
        <f t="shared" si="52"/>
        <v>R$/mês</v>
      </c>
      <c r="F54" s="200">
        <f>'(7)Comp.Desp.G'!F34</f>
        <v>249.9</v>
      </c>
      <c r="G54" s="197">
        <v>12</v>
      </c>
      <c r="H54" s="199" t="str">
        <f t="shared" si="53"/>
        <v>R$/ano</v>
      </c>
      <c r="I54" s="200">
        <f t="shared" si="50"/>
        <v>2998.8</v>
      </c>
      <c r="J54" s="381">
        <f t="shared" si="51"/>
        <v>4.0692070248878869E-3</v>
      </c>
    </row>
    <row r="55" spans="1:13" s="36" customFormat="1" ht="14.1" customHeight="1" x14ac:dyDescent="0.25">
      <c r="A55" s="646"/>
      <c r="B55" s="648"/>
      <c r="C55" s="202" t="s">
        <v>237</v>
      </c>
      <c r="D55" s="196" t="str">
        <f>'(7)Comp.Desp.G'!C35</f>
        <v>Bobina - P.O.S.</v>
      </c>
      <c r="E55" s="199" t="str">
        <f t="shared" si="52"/>
        <v>R$/mês</v>
      </c>
      <c r="F55" s="200">
        <f>'(7)Comp.Desp.G'!F35</f>
        <v>249.9</v>
      </c>
      <c r="G55" s="197">
        <v>12</v>
      </c>
      <c r="H55" s="199" t="str">
        <f>H54</f>
        <v>R$/ano</v>
      </c>
      <c r="I55" s="200">
        <f t="shared" si="50"/>
        <v>2998.8</v>
      </c>
      <c r="J55" s="381">
        <f t="shared" si="51"/>
        <v>4.0692070248878869E-3</v>
      </c>
    </row>
    <row r="56" spans="1:13" ht="14.1" customHeight="1" x14ac:dyDescent="0.25">
      <c r="A56" s="191" t="s">
        <v>35</v>
      </c>
      <c r="B56" s="658" t="s">
        <v>231</v>
      </c>
      <c r="C56" s="659"/>
      <c r="D56" s="660"/>
      <c r="E56" s="192" t="str">
        <f>E54</f>
        <v>R$/mês</v>
      </c>
      <c r="F56" s="210">
        <f>F57</f>
        <v>1269.825</v>
      </c>
      <c r="G56" s="192"/>
      <c r="H56" s="192" t="str">
        <f>H54</f>
        <v>R$/ano</v>
      </c>
      <c r="I56" s="210">
        <f>I57</f>
        <v>15237.900000000001</v>
      </c>
      <c r="J56" s="384">
        <f>J57</f>
        <v>2.0676994039128697E-2</v>
      </c>
      <c r="K56" s="36"/>
      <c r="L56" s="66"/>
      <c r="M56" s="66"/>
    </row>
    <row r="57" spans="1:13" s="35" customFormat="1" ht="14.1" customHeight="1" x14ac:dyDescent="0.25">
      <c r="A57" s="645"/>
      <c r="B57" s="193" t="s">
        <v>230</v>
      </c>
      <c r="C57" s="656" t="s">
        <v>435</v>
      </c>
      <c r="D57" s="657"/>
      <c r="E57" s="195" t="str">
        <f>E56</f>
        <v>R$/mês</v>
      </c>
      <c r="F57" s="187">
        <f>SUM(F58:F59)</f>
        <v>1269.825</v>
      </c>
      <c r="G57" s="195"/>
      <c r="H57" s="195" t="str">
        <f>H56</f>
        <v>R$/ano</v>
      </c>
      <c r="I57" s="187">
        <f>SUM(I58:I59)</f>
        <v>15237.900000000001</v>
      </c>
      <c r="J57" s="383">
        <f>SUM(J58:J59)</f>
        <v>2.0676994039128697E-2</v>
      </c>
    </row>
    <row r="58" spans="1:13" s="36" customFormat="1" ht="14.1" customHeight="1" x14ac:dyDescent="0.25">
      <c r="A58" s="645"/>
      <c r="B58" s="662"/>
      <c r="C58" s="202" t="s">
        <v>202</v>
      </c>
      <c r="D58" s="196" t="s">
        <v>206</v>
      </c>
      <c r="E58" s="199" t="str">
        <f>E57</f>
        <v>R$/mês</v>
      </c>
      <c r="F58" s="200">
        <f>'(8)Comp.Veic.Ocr'!J51/2</f>
        <v>246.25000000000003</v>
      </c>
      <c r="G58" s="197">
        <v>12</v>
      </c>
      <c r="H58" s="199" t="str">
        <f>H56</f>
        <v>R$/ano</v>
      </c>
      <c r="I58" s="200">
        <f t="shared" ref="I58:I59" si="54">F58*G58</f>
        <v>2955.0000000000005</v>
      </c>
      <c r="J58" s="381">
        <f>I58/$I$74</f>
        <v>4.0097728286460277E-3</v>
      </c>
    </row>
    <row r="59" spans="1:13" s="36" customFormat="1" ht="14.1" customHeight="1" x14ac:dyDescent="0.25">
      <c r="A59" s="645"/>
      <c r="B59" s="648"/>
      <c r="C59" s="202" t="s">
        <v>203</v>
      </c>
      <c r="D59" s="196" t="s">
        <v>16</v>
      </c>
      <c r="E59" s="199" t="str">
        <f t="shared" ref="E59" si="55">E58</f>
        <v>R$/mês</v>
      </c>
      <c r="F59" s="200">
        <f>'(8)Comp.Veic.Ocr'!J77/2</f>
        <v>1023.575</v>
      </c>
      <c r="G59" s="197">
        <f>G58</f>
        <v>12</v>
      </c>
      <c r="H59" s="199" t="str">
        <f t="shared" ref="H59" si="56">H58</f>
        <v>R$/ano</v>
      </c>
      <c r="I59" s="200">
        <f t="shared" si="54"/>
        <v>12282.900000000001</v>
      </c>
      <c r="J59" s="381">
        <f>I59/$I$74</f>
        <v>1.6667221210482669E-2</v>
      </c>
    </row>
    <row r="60" spans="1:13" ht="14.1" customHeight="1" x14ac:dyDescent="0.25">
      <c r="A60" s="191" t="s">
        <v>36</v>
      </c>
      <c r="B60" s="658" t="s">
        <v>392</v>
      </c>
      <c r="C60" s="659"/>
      <c r="D60" s="660"/>
      <c r="E60" s="192" t="str">
        <f>E59</f>
        <v>R$/mês</v>
      </c>
      <c r="F60" s="210">
        <f>F61+F63+F65+F67+F69</f>
        <v>7128.166666666667</v>
      </c>
      <c r="G60" s="192"/>
      <c r="H60" s="192" t="str">
        <f>H59</f>
        <v>R$/ano</v>
      </c>
      <c r="I60" s="210">
        <f>I61+I63+I65+I67+I69</f>
        <v>85538</v>
      </c>
      <c r="J60" s="384">
        <f>J61+J63+J65+J67+J69</f>
        <v>0.11607037164694546</v>
      </c>
      <c r="K60" s="36"/>
      <c r="L60" s="66"/>
      <c r="M60" s="66"/>
    </row>
    <row r="61" spans="1:13" s="35" customFormat="1" ht="14.1" customHeight="1" x14ac:dyDescent="0.25">
      <c r="A61" s="645"/>
      <c r="B61" s="193" t="s">
        <v>233</v>
      </c>
      <c r="C61" s="656" t="s">
        <v>435</v>
      </c>
      <c r="D61" s="657"/>
      <c r="E61" s="195" t="str">
        <f>E60</f>
        <v>R$/mês</v>
      </c>
      <c r="F61" s="187">
        <f>SUM(F62:F62)</f>
        <v>400</v>
      </c>
      <c r="G61" s="195"/>
      <c r="H61" s="195" t="str">
        <f>H60</f>
        <v>R$/ano</v>
      </c>
      <c r="I61" s="187">
        <f>SUM(I62:I62)</f>
        <v>4800</v>
      </c>
      <c r="J61" s="383">
        <f>SUM(J62:J62)</f>
        <v>6.5133365744503985E-3</v>
      </c>
    </row>
    <row r="62" spans="1:13" s="36" customFormat="1" ht="14.1" customHeight="1" x14ac:dyDescent="0.25">
      <c r="A62" s="645"/>
      <c r="B62" s="196"/>
      <c r="C62" s="202" t="s">
        <v>202</v>
      </c>
      <c r="D62" s="196" t="s">
        <v>249</v>
      </c>
      <c r="E62" s="199" t="str">
        <f t="shared" ref="E62" si="57">E61</f>
        <v>R$/mês</v>
      </c>
      <c r="F62" s="200">
        <f>'(10)Comp.Deprec.'!K27</f>
        <v>400</v>
      </c>
      <c r="G62" s="197">
        <v>12</v>
      </c>
      <c r="H62" s="199" t="str">
        <f t="shared" ref="H62:H70" si="58">H61</f>
        <v>R$/ano</v>
      </c>
      <c r="I62" s="200">
        <f t="shared" ref="I62" si="59">F62*G62</f>
        <v>4800</v>
      </c>
      <c r="J62" s="381">
        <f>I62/$I$74</f>
        <v>6.5133365744503985E-3</v>
      </c>
    </row>
    <row r="63" spans="1:13" s="35" customFormat="1" ht="14.1" customHeight="1" x14ac:dyDescent="0.25">
      <c r="A63" s="645"/>
      <c r="B63" s="193" t="s">
        <v>308</v>
      </c>
      <c r="C63" s="656" t="str">
        <f>'(10)Comp.Deprec.'!C33</f>
        <v>Mobiliário e Reformas da Central de Atendimento</v>
      </c>
      <c r="D63" s="657"/>
      <c r="E63" s="195" t="str">
        <f>E62</f>
        <v>R$/mês</v>
      </c>
      <c r="F63" s="187">
        <f>SUM(F64:F64)</f>
        <v>83.333333333333329</v>
      </c>
      <c r="G63" s="195"/>
      <c r="H63" s="195" t="str">
        <f>H62</f>
        <v>R$/ano</v>
      </c>
      <c r="I63" s="187">
        <f>SUM(I64:I64)</f>
        <v>1000</v>
      </c>
      <c r="J63" s="383">
        <f>SUM(J64:J64)</f>
        <v>1.3569451196771664E-3</v>
      </c>
    </row>
    <row r="64" spans="1:13" s="36" customFormat="1" ht="14.1" customHeight="1" x14ac:dyDescent="0.25">
      <c r="A64" s="645"/>
      <c r="B64" s="196"/>
      <c r="C64" s="202" t="s">
        <v>202</v>
      </c>
      <c r="D64" s="196" t="s">
        <v>249</v>
      </c>
      <c r="E64" s="199" t="str">
        <f t="shared" ref="E64" si="60">E63</f>
        <v>R$/mês</v>
      </c>
      <c r="F64" s="200">
        <f>'(10)Comp.Deprec.'!G34</f>
        <v>83.333333333333329</v>
      </c>
      <c r="G64" s="197">
        <v>12</v>
      </c>
      <c r="H64" s="199" t="str">
        <f t="shared" si="58"/>
        <v>R$/ano</v>
      </c>
      <c r="I64" s="200">
        <f t="shared" ref="I64" si="61">F64*G64</f>
        <v>1000</v>
      </c>
      <c r="J64" s="381">
        <f>I64/$I$74</f>
        <v>1.3569451196771664E-3</v>
      </c>
    </row>
    <row r="65" spans="1:13" s="35" customFormat="1" ht="14.1" customHeight="1" x14ac:dyDescent="0.25">
      <c r="A65" s="645"/>
      <c r="B65" s="193" t="s">
        <v>309</v>
      </c>
      <c r="C65" s="656" t="s">
        <v>252</v>
      </c>
      <c r="D65" s="657"/>
      <c r="E65" s="195" t="str">
        <f t="shared" ref="E65" si="62">E64</f>
        <v>R$/mês</v>
      </c>
      <c r="F65" s="187">
        <f>SUM(F66:F66)</f>
        <v>575.83333333333337</v>
      </c>
      <c r="G65" s="195"/>
      <c r="H65" s="195" t="str">
        <f t="shared" si="58"/>
        <v>R$/ano</v>
      </c>
      <c r="I65" s="187">
        <f>SUM(I66:I66)</f>
        <v>6910</v>
      </c>
      <c r="J65" s="383">
        <f>SUM(J66:J66)</f>
        <v>9.3764907769692193E-3</v>
      </c>
    </row>
    <row r="66" spans="1:13" s="36" customFormat="1" ht="14.1" customHeight="1" x14ac:dyDescent="0.25">
      <c r="A66" s="645"/>
      <c r="B66" s="196"/>
      <c r="C66" s="202" t="s">
        <v>202</v>
      </c>
      <c r="D66" s="196" t="s">
        <v>249</v>
      </c>
      <c r="E66" s="199" t="str">
        <f t="shared" ref="E66" si="63">E65</f>
        <v>R$/mês</v>
      </c>
      <c r="F66" s="200">
        <f>'(10)Comp.Deprec.'!G47</f>
        <v>575.83333333333337</v>
      </c>
      <c r="G66" s="197">
        <f>G64</f>
        <v>12</v>
      </c>
      <c r="H66" s="199" t="str">
        <f t="shared" si="58"/>
        <v>R$/ano</v>
      </c>
      <c r="I66" s="200">
        <f t="shared" ref="I66" si="64">F66*G66</f>
        <v>6910</v>
      </c>
      <c r="J66" s="381">
        <f>I66/$I$74</f>
        <v>9.3764907769692193E-3</v>
      </c>
    </row>
    <row r="67" spans="1:13" s="35" customFormat="1" ht="14.1" customHeight="1" x14ac:dyDescent="0.25">
      <c r="A67" s="645"/>
      <c r="B67" s="193" t="s">
        <v>310</v>
      </c>
      <c r="C67" s="656" t="s">
        <v>265</v>
      </c>
      <c r="D67" s="657"/>
      <c r="E67" s="195" t="str">
        <f t="shared" ref="E67" si="65">E66</f>
        <v>R$/mês</v>
      </c>
      <c r="F67" s="187">
        <f>SUM(F68:F68)</f>
        <v>255</v>
      </c>
      <c r="G67" s="195"/>
      <c r="H67" s="195" t="str">
        <f t="shared" si="58"/>
        <v>R$/ano</v>
      </c>
      <c r="I67" s="187">
        <f>SUM(I68:I68)</f>
        <v>3060</v>
      </c>
      <c r="J67" s="383">
        <f>SUM(J68:J68)</f>
        <v>4.152252066212129E-3</v>
      </c>
    </row>
    <row r="68" spans="1:13" s="36" customFormat="1" ht="14.1" customHeight="1" x14ac:dyDescent="0.25">
      <c r="A68" s="645"/>
      <c r="B68" s="196"/>
      <c r="C68" s="202" t="s">
        <v>202</v>
      </c>
      <c r="D68" s="196" t="s">
        <v>249</v>
      </c>
      <c r="E68" s="199" t="str">
        <f t="shared" ref="E68" si="66">E67</f>
        <v>R$/mês</v>
      </c>
      <c r="F68" s="200">
        <f>'(10)Comp.Deprec.'!G56</f>
        <v>255</v>
      </c>
      <c r="G68" s="197">
        <f>G66</f>
        <v>12</v>
      </c>
      <c r="H68" s="199" t="str">
        <f t="shared" si="58"/>
        <v>R$/ano</v>
      </c>
      <c r="I68" s="200">
        <f t="shared" ref="I68" si="67">F68*G68</f>
        <v>3060</v>
      </c>
      <c r="J68" s="381">
        <f>I68/$I$74</f>
        <v>4.152252066212129E-3</v>
      </c>
    </row>
    <row r="69" spans="1:13" s="35" customFormat="1" ht="14.1" customHeight="1" x14ac:dyDescent="0.25">
      <c r="A69" s="645"/>
      <c r="B69" s="193" t="s">
        <v>311</v>
      </c>
      <c r="C69" s="656" t="s">
        <v>250</v>
      </c>
      <c r="D69" s="657"/>
      <c r="E69" s="195" t="str">
        <f t="shared" ref="E69" si="68">E68</f>
        <v>R$/mês</v>
      </c>
      <c r="F69" s="187">
        <f>SUM(F70:F70)</f>
        <v>5814</v>
      </c>
      <c r="G69" s="195"/>
      <c r="H69" s="195" t="str">
        <f t="shared" si="58"/>
        <v>R$/ano</v>
      </c>
      <c r="I69" s="187">
        <f>SUM(I70:I70)</f>
        <v>69768</v>
      </c>
      <c r="J69" s="383">
        <f>SUM(J70:J70)</f>
        <v>9.4671347109636553E-2</v>
      </c>
    </row>
    <row r="70" spans="1:13" s="36" customFormat="1" ht="14.1" customHeight="1" x14ac:dyDescent="0.25">
      <c r="A70" s="646"/>
      <c r="B70" s="196"/>
      <c r="C70" s="202" t="s">
        <v>202</v>
      </c>
      <c r="D70" s="196" t="s">
        <v>249</v>
      </c>
      <c r="E70" s="199" t="str">
        <f t="shared" ref="E70" si="69">E69</f>
        <v>R$/mês</v>
      </c>
      <c r="F70" s="200">
        <f>'(10)Comp.Deprec.'!G65</f>
        <v>5814</v>
      </c>
      <c r="G70" s="197">
        <f>G68</f>
        <v>12</v>
      </c>
      <c r="H70" s="199" t="str">
        <f t="shared" si="58"/>
        <v>R$/ano</v>
      </c>
      <c r="I70" s="200">
        <f t="shared" ref="I70" si="70">F70*G70</f>
        <v>69768</v>
      </c>
      <c r="J70" s="381">
        <f>I70/$I$74</f>
        <v>9.4671347109636553E-2</v>
      </c>
    </row>
    <row r="71" spans="1:13" ht="14.1" customHeight="1" x14ac:dyDescent="0.25">
      <c r="A71" s="191" t="s">
        <v>264</v>
      </c>
      <c r="B71" s="661" t="s">
        <v>459</v>
      </c>
      <c r="C71" s="661"/>
      <c r="D71" s="661"/>
      <c r="E71" s="192" t="str">
        <f>E70</f>
        <v>R$/mês</v>
      </c>
      <c r="F71" s="210">
        <f>F72</f>
        <v>11286</v>
      </c>
      <c r="G71" s="192"/>
      <c r="H71" s="192" t="str">
        <f>H70</f>
        <v>R$/ano</v>
      </c>
      <c r="I71" s="210">
        <f>I72</f>
        <v>135432</v>
      </c>
      <c r="J71" s="384">
        <f>SUM(J72:J72)</f>
        <v>0.18377379144811801</v>
      </c>
      <c r="L71" s="66"/>
      <c r="M71" s="66"/>
    </row>
    <row r="72" spans="1:13" s="34" customFormat="1" ht="14.1" customHeight="1" x14ac:dyDescent="0.25">
      <c r="A72" s="198"/>
      <c r="B72" s="198"/>
      <c r="C72" s="202" t="s">
        <v>202</v>
      </c>
      <c r="D72" s="196" t="s">
        <v>249</v>
      </c>
      <c r="E72" s="199" t="str">
        <f>E71</f>
        <v>R$/mês</v>
      </c>
      <c r="F72" s="200">
        <f>'(13)Comp.Desp.Gat'!D25</f>
        <v>11286</v>
      </c>
      <c r="G72" s="197">
        <v>12</v>
      </c>
      <c r="H72" s="199" t="str">
        <f>H71</f>
        <v>R$/ano</v>
      </c>
      <c r="I72" s="200">
        <f t="shared" ref="I72" si="71">F72*G72</f>
        <v>135432</v>
      </c>
      <c r="J72" s="381">
        <f>I72/$I$74</f>
        <v>0.18377379144811801</v>
      </c>
    </row>
    <row r="73" spans="1:13" ht="14.1" customHeight="1" x14ac:dyDescent="0.25">
      <c r="A73" s="671" t="s">
        <v>24</v>
      </c>
      <c r="B73" s="672"/>
      <c r="C73" s="672"/>
      <c r="D73" s="672"/>
      <c r="E73" s="203" t="str">
        <f>E72</f>
        <v>R$/mês</v>
      </c>
      <c r="F73" s="205">
        <f>F4+F9+F32+F56+F60+F71</f>
        <v>61412.45664611648</v>
      </c>
      <c r="G73" s="67"/>
      <c r="H73" s="203" t="str">
        <f>H72</f>
        <v>R$/ano</v>
      </c>
      <c r="I73" s="205">
        <f>I4+I9+I32+I56+I60+I71</f>
        <v>736949.47975339787</v>
      </c>
      <c r="J73" s="64" t="e">
        <f>J4+J9+J32+J56+J60+J71</f>
        <v>#REF!</v>
      </c>
      <c r="L73" s="66"/>
      <c r="M73" s="66"/>
    </row>
    <row r="74" spans="1:13" s="6" customFormat="1" ht="21.9" customHeight="1" x14ac:dyDescent="0.25">
      <c r="A74" s="669" t="s">
        <v>25</v>
      </c>
      <c r="B74" s="670"/>
      <c r="C74" s="670"/>
      <c r="D74" s="670"/>
      <c r="E74" s="240" t="str">
        <f>E60</f>
        <v>R$/mês</v>
      </c>
      <c r="F74" s="206">
        <f>F73</f>
        <v>61412.45664611648</v>
      </c>
      <c r="G74" s="69"/>
      <c r="H74" s="240" t="str">
        <f>H60</f>
        <v>R$/ano</v>
      </c>
      <c r="I74" s="206">
        <f>I73</f>
        <v>736949.47975339787</v>
      </c>
      <c r="J74" s="65" t="e">
        <f>J73</f>
        <v>#REF!</v>
      </c>
      <c r="L74" s="66"/>
    </row>
    <row r="75" spans="1:13" ht="14.1" customHeight="1" x14ac:dyDescent="0.25">
      <c r="A75" s="663"/>
      <c r="B75" s="663"/>
      <c r="C75" s="663"/>
      <c r="D75" s="663"/>
      <c r="E75" s="663"/>
      <c r="F75" s="663"/>
      <c r="G75" s="663"/>
      <c r="H75" s="663"/>
      <c r="I75" s="663"/>
      <c r="J75" s="663"/>
    </row>
    <row r="76" spans="1:13" ht="14.1" customHeight="1" x14ac:dyDescent="0.25">
      <c r="A76" s="652" t="s">
        <v>26</v>
      </c>
      <c r="B76" s="652"/>
      <c r="C76" s="652"/>
      <c r="D76" s="652"/>
      <c r="E76" s="652"/>
      <c r="F76" s="652"/>
      <c r="G76" s="652"/>
      <c r="H76" s="652"/>
      <c r="I76" s="652"/>
      <c r="J76" s="652"/>
    </row>
    <row r="77" spans="1:13" ht="14.1" customHeight="1" x14ac:dyDescent="0.25">
      <c r="A77" s="237" t="s">
        <v>43</v>
      </c>
      <c r="B77" s="652" t="s">
        <v>42</v>
      </c>
      <c r="C77" s="652"/>
      <c r="D77" s="652"/>
      <c r="E77" s="652"/>
      <c r="F77" s="652"/>
      <c r="G77" s="652" t="s">
        <v>17</v>
      </c>
      <c r="H77" s="652"/>
      <c r="I77" s="239" t="s">
        <v>18</v>
      </c>
      <c r="J77" s="237" t="s">
        <v>318</v>
      </c>
    </row>
    <row r="78" spans="1:13" ht="14.1" customHeight="1" x14ac:dyDescent="0.25">
      <c r="A78" s="238" t="s">
        <v>27</v>
      </c>
      <c r="B78" s="653" t="s">
        <v>314</v>
      </c>
      <c r="C78" s="654"/>
      <c r="D78" s="654"/>
      <c r="E78" s="654"/>
      <c r="F78" s="655"/>
      <c r="G78" s="618">
        <f>F4</f>
        <v>28933.995646116484</v>
      </c>
      <c r="H78" s="618"/>
      <c r="I78" s="175">
        <f>I4</f>
        <v>347207.94775339781</v>
      </c>
      <c r="J78" s="385">
        <f t="shared" ref="J78:J83" si="72">I78/$I$84</f>
        <v>0.47114213021709772</v>
      </c>
    </row>
    <row r="79" spans="1:13" ht="14.1" customHeight="1" x14ac:dyDescent="0.25">
      <c r="A79" s="238" t="s">
        <v>28</v>
      </c>
      <c r="B79" s="653" t="s">
        <v>315</v>
      </c>
      <c r="C79" s="654"/>
      <c r="D79" s="654"/>
      <c r="E79" s="654"/>
      <c r="F79" s="655"/>
      <c r="G79" s="618">
        <f>F9</f>
        <v>5704.3093333333327</v>
      </c>
      <c r="H79" s="618"/>
      <c r="I79" s="175">
        <f>I9</f>
        <v>68451.712</v>
      </c>
      <c r="J79" s="385">
        <f t="shared" si="72"/>
        <v>9.2885216531946924E-2</v>
      </c>
    </row>
    <row r="80" spans="1:13" ht="14.1" customHeight="1" x14ac:dyDescent="0.25">
      <c r="A80" s="238" t="s">
        <v>29</v>
      </c>
      <c r="B80" s="653" t="s">
        <v>232</v>
      </c>
      <c r="C80" s="654"/>
      <c r="D80" s="654"/>
      <c r="E80" s="654"/>
      <c r="F80" s="655"/>
      <c r="G80" s="618">
        <f>F32</f>
        <v>7090.1600000000008</v>
      </c>
      <c r="H80" s="618"/>
      <c r="I80" s="175">
        <f>I32</f>
        <v>85081.920000000013</v>
      </c>
      <c r="J80" s="385">
        <f t="shared" si="72"/>
        <v>0.11545149611676311</v>
      </c>
    </row>
    <row r="81" spans="1:10" ht="14.1" customHeight="1" x14ac:dyDescent="0.25">
      <c r="A81" s="238" t="s">
        <v>30</v>
      </c>
      <c r="B81" s="653" t="s">
        <v>316</v>
      </c>
      <c r="C81" s="654"/>
      <c r="D81" s="654"/>
      <c r="E81" s="654"/>
      <c r="F81" s="655"/>
      <c r="G81" s="618">
        <f>F56</f>
        <v>1269.825</v>
      </c>
      <c r="H81" s="618"/>
      <c r="I81" s="175">
        <f>I56</f>
        <v>15237.900000000001</v>
      </c>
      <c r="J81" s="385">
        <f t="shared" si="72"/>
        <v>2.0676994039128697E-2</v>
      </c>
    </row>
    <row r="82" spans="1:10" ht="14.1" customHeight="1" x14ac:dyDescent="0.25">
      <c r="A82" s="238" t="s">
        <v>235</v>
      </c>
      <c r="B82" s="653" t="s">
        <v>317</v>
      </c>
      <c r="C82" s="654"/>
      <c r="D82" s="654"/>
      <c r="E82" s="654"/>
      <c r="F82" s="655"/>
      <c r="G82" s="618">
        <f>F60</f>
        <v>7128.166666666667</v>
      </c>
      <c r="H82" s="618"/>
      <c r="I82" s="175">
        <f>I60</f>
        <v>85538</v>
      </c>
      <c r="J82" s="385">
        <f t="shared" si="72"/>
        <v>0.11607037164694546</v>
      </c>
    </row>
    <row r="83" spans="1:10" ht="14.1" customHeight="1" x14ac:dyDescent="0.25">
      <c r="A83" s="238" t="s">
        <v>312</v>
      </c>
      <c r="B83" s="653" t="s">
        <v>383</v>
      </c>
      <c r="C83" s="654"/>
      <c r="D83" s="654"/>
      <c r="E83" s="654"/>
      <c r="F83" s="655"/>
      <c r="G83" s="618">
        <f>F71</f>
        <v>11286</v>
      </c>
      <c r="H83" s="618"/>
      <c r="I83" s="175">
        <f>I71</f>
        <v>135432</v>
      </c>
      <c r="J83" s="385">
        <f t="shared" si="72"/>
        <v>0.18377379144811801</v>
      </c>
    </row>
    <row r="84" spans="1:10" ht="14.1" customHeight="1" x14ac:dyDescent="0.25">
      <c r="A84" s="652" t="s">
        <v>1</v>
      </c>
      <c r="B84" s="652"/>
      <c r="C84" s="652"/>
      <c r="D84" s="652"/>
      <c r="E84" s="652"/>
      <c r="F84" s="652"/>
      <c r="G84" s="651">
        <f>SUM(G78:G83)</f>
        <v>61412.45664611648</v>
      </c>
      <c r="H84" s="651"/>
      <c r="I84" s="201">
        <f>SUM(I78:I83)</f>
        <v>736949.47975339787</v>
      </c>
      <c r="J84" s="382">
        <f>SUM(J78:J83)</f>
        <v>0.99999999999999989</v>
      </c>
    </row>
    <row r="85" spans="1:10" ht="14.1" customHeight="1" x14ac:dyDescent="0.25">
      <c r="I85" s="188"/>
      <c r="J85" s="4"/>
    </row>
    <row r="86" spans="1:10" ht="14.1" customHeight="1" x14ac:dyDescent="0.25">
      <c r="D86" s="4"/>
      <c r="F86" s="188"/>
      <c r="I86" s="188"/>
      <c r="J86" s="4"/>
    </row>
    <row r="87" spans="1:10" ht="14.1" customHeight="1" x14ac:dyDescent="0.25">
      <c r="D87" s="4"/>
      <c r="F87" s="188"/>
      <c r="I87" s="188"/>
      <c r="J87" s="4"/>
    </row>
    <row r="88" spans="1:10" ht="14.1" customHeight="1" x14ac:dyDescent="0.25">
      <c r="D88" s="4"/>
      <c r="F88" s="188"/>
      <c r="I88" s="188"/>
      <c r="J88" s="4"/>
    </row>
    <row r="89" spans="1:10" ht="14.1" customHeight="1" x14ac:dyDescent="0.25">
      <c r="D89" s="4"/>
      <c r="F89" s="188"/>
      <c r="I89" s="188"/>
      <c r="J89" s="4"/>
    </row>
    <row r="90" spans="1:10" ht="14.1" customHeight="1" x14ac:dyDescent="0.25">
      <c r="D90" s="4"/>
      <c r="F90" s="188"/>
      <c r="I90" s="188"/>
      <c r="J90" s="4"/>
    </row>
    <row r="91" spans="1:10" ht="14.1" customHeight="1" x14ac:dyDescent="0.25">
      <c r="D91" s="4"/>
      <c r="F91" s="188"/>
      <c r="I91" s="188"/>
      <c r="J91" s="4"/>
    </row>
  </sheetData>
  <sheetProtection selectLockedCells="1"/>
  <mergeCells count="61">
    <mergeCell ref="C5:D5"/>
    <mergeCell ref="A1:J1"/>
    <mergeCell ref="A3:D3"/>
    <mergeCell ref="A5:A8"/>
    <mergeCell ref="A10:A31"/>
    <mergeCell ref="B11:B12"/>
    <mergeCell ref="A2:J2"/>
    <mergeCell ref="B4:D4"/>
    <mergeCell ref="B9:D9"/>
    <mergeCell ref="B14:B15"/>
    <mergeCell ref="B17:B18"/>
    <mergeCell ref="B20:B21"/>
    <mergeCell ref="B23:B29"/>
    <mergeCell ref="C30:D30"/>
    <mergeCell ref="C19:D19"/>
    <mergeCell ref="C16:D16"/>
    <mergeCell ref="C7:D7"/>
    <mergeCell ref="B60:D60"/>
    <mergeCell ref="B71:D71"/>
    <mergeCell ref="B58:B59"/>
    <mergeCell ref="C57:D57"/>
    <mergeCell ref="B56:D56"/>
    <mergeCell ref="B34:B42"/>
    <mergeCell ref="B44:B48"/>
    <mergeCell ref="C33:D33"/>
    <mergeCell ref="C22:D22"/>
    <mergeCell ref="B32:D32"/>
    <mergeCell ref="C43:D43"/>
    <mergeCell ref="C61:D61"/>
    <mergeCell ref="C63:D63"/>
    <mergeCell ref="C65:D65"/>
    <mergeCell ref="C67:D67"/>
    <mergeCell ref="G79:H79"/>
    <mergeCell ref="G78:H78"/>
    <mergeCell ref="B77:F77"/>
    <mergeCell ref="C13:D13"/>
    <mergeCell ref="C10:D10"/>
    <mergeCell ref="A75:J75"/>
    <mergeCell ref="A76:J76"/>
    <mergeCell ref="A74:D74"/>
    <mergeCell ref="A73:D73"/>
    <mergeCell ref="A33:A48"/>
    <mergeCell ref="A61:A70"/>
    <mergeCell ref="C69:D69"/>
    <mergeCell ref="A57:A59"/>
    <mergeCell ref="A49:A55"/>
    <mergeCell ref="B50:B55"/>
    <mergeCell ref="C49:D49"/>
    <mergeCell ref="G84:H84"/>
    <mergeCell ref="G77:H77"/>
    <mergeCell ref="A84:F84"/>
    <mergeCell ref="G82:H82"/>
    <mergeCell ref="G83:H83"/>
    <mergeCell ref="B78:F78"/>
    <mergeCell ref="B79:F79"/>
    <mergeCell ref="B80:F80"/>
    <mergeCell ref="B81:F81"/>
    <mergeCell ref="B82:F82"/>
    <mergeCell ref="B83:F83"/>
    <mergeCell ref="G81:H81"/>
    <mergeCell ref="G80:H80"/>
  </mergeCells>
  <printOptions horizontalCentered="1"/>
  <pageMargins left="0.25" right="0.25" top="0.75" bottom="0.75" header="0.3" footer="0.3"/>
  <pageSetup paperSize="9" scale="67" firstPageNumber="0" fitToWidth="0" fitToHeight="0" orientation="portrait" r:id="rId1"/>
  <rowBreaks count="1" manualBreakCount="1">
    <brk id="48" max="9" man="1"/>
  </rowBreaks>
  <ignoredErrors>
    <ignoredError sqref="E31" formula="1"/>
    <ignoredError sqref="F32:F34 F43:F45" evalError="1"/>
    <ignoredError sqref="F35 F37:F42" evalError="1" formula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22"/>
  <dimension ref="A1:XEX112"/>
  <sheetViews>
    <sheetView tabSelected="1" zoomScale="85" zoomScaleNormal="85" zoomScaleSheetLayoutView="40" zoomScalePageLayoutView="70" workbookViewId="0">
      <selection activeCell="D92" sqref="D92"/>
    </sheetView>
  </sheetViews>
  <sheetFormatPr defaultColWidth="22.33203125" defaultRowHeight="14.1" customHeight="1" x14ac:dyDescent="0.25"/>
  <cols>
    <col min="1" max="1" width="7" style="10" bestFit="1" customWidth="1"/>
    <col min="2" max="2" width="4.33203125" style="10" customWidth="1"/>
    <col min="3" max="3" width="57.33203125" style="9" bestFit="1" customWidth="1"/>
    <col min="4" max="4" width="16.88671875" style="9" bestFit="1" customWidth="1"/>
    <col min="5" max="5" width="8.5546875" style="9" bestFit="1" customWidth="1"/>
    <col min="6" max="6" width="18.88671875" style="9" bestFit="1" customWidth="1"/>
    <col min="7" max="11" width="19.44140625" style="9" bestFit="1" customWidth="1"/>
    <col min="12" max="229" width="9.109375" style="9" customWidth="1"/>
    <col min="230" max="230" width="46.109375" style="9" customWidth="1"/>
    <col min="231" max="231" width="9" style="9" customWidth="1"/>
    <col min="232" max="232" width="19.109375" style="9" bestFit="1" customWidth="1"/>
    <col min="233" max="233" width="22.33203125" style="9" customWidth="1"/>
    <col min="234" max="234" width="21.109375" style="9" customWidth="1"/>
    <col min="235" max="16384" width="22.33203125" style="9"/>
  </cols>
  <sheetData>
    <row r="1" spans="1:16378" s="56" customFormat="1" ht="21.9" customHeight="1" x14ac:dyDescent="0.25">
      <c r="A1" s="452" t="s">
        <v>486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</row>
    <row r="2" spans="1:16378" ht="5.0999999999999996" customHeight="1" x14ac:dyDescent="0.25">
      <c r="A2" s="734"/>
      <c r="B2" s="682"/>
      <c r="C2" s="682"/>
      <c r="D2" s="682"/>
      <c r="E2" s="682"/>
      <c r="F2" s="682"/>
      <c r="G2" s="682"/>
      <c r="H2" s="682"/>
      <c r="I2" s="682"/>
      <c r="J2" s="682"/>
      <c r="K2" s="682"/>
      <c r="AB2" s="725"/>
      <c r="AC2" s="725"/>
      <c r="AD2" s="725"/>
      <c r="AE2" s="725"/>
      <c r="AF2" s="725"/>
      <c r="AG2" s="725"/>
      <c r="AH2" s="725"/>
      <c r="AI2" s="725"/>
      <c r="AJ2" s="725"/>
      <c r="AK2" s="725"/>
      <c r="AL2" s="725"/>
      <c r="AM2" s="725"/>
      <c r="AN2" s="725"/>
      <c r="AO2" s="725"/>
      <c r="AP2" s="725"/>
      <c r="AQ2" s="726"/>
      <c r="AR2" s="718"/>
      <c r="AS2" s="725"/>
      <c r="AT2" s="725"/>
      <c r="AU2" s="725"/>
      <c r="AV2" s="725"/>
      <c r="AW2" s="725"/>
      <c r="AX2" s="725"/>
      <c r="AY2" s="725"/>
      <c r="AZ2" s="725"/>
      <c r="BA2" s="725"/>
      <c r="BB2" s="725"/>
      <c r="BC2" s="725"/>
      <c r="BD2" s="725"/>
      <c r="BE2" s="725"/>
      <c r="BF2" s="725"/>
      <c r="BG2" s="726"/>
      <c r="BH2" s="718"/>
      <c r="BI2" s="725"/>
      <c r="BJ2" s="725"/>
      <c r="BK2" s="725"/>
      <c r="BL2" s="725"/>
      <c r="BM2" s="725"/>
      <c r="BN2" s="725"/>
      <c r="BO2" s="725"/>
      <c r="BP2" s="725"/>
      <c r="BQ2" s="725"/>
      <c r="BR2" s="725"/>
      <c r="BS2" s="725"/>
      <c r="BT2" s="725"/>
      <c r="BU2" s="725"/>
      <c r="BV2" s="725"/>
      <c r="BW2" s="726"/>
      <c r="BX2" s="718"/>
      <c r="BY2" s="725"/>
      <c r="BZ2" s="725"/>
      <c r="CA2" s="725"/>
      <c r="CB2" s="725"/>
      <c r="CC2" s="725"/>
      <c r="CD2" s="725"/>
      <c r="CE2" s="725"/>
      <c r="CF2" s="725"/>
      <c r="CG2" s="725"/>
      <c r="CH2" s="725"/>
      <c r="CI2" s="725"/>
      <c r="CJ2" s="725"/>
      <c r="CK2" s="725"/>
      <c r="CL2" s="725"/>
      <c r="CM2" s="726"/>
      <c r="CN2" s="718"/>
      <c r="CO2" s="725"/>
      <c r="CP2" s="725"/>
      <c r="CQ2" s="725"/>
      <c r="CR2" s="725"/>
      <c r="CS2" s="725"/>
      <c r="CT2" s="725"/>
      <c r="CU2" s="725"/>
      <c r="CV2" s="725"/>
      <c r="CW2" s="725"/>
      <c r="CX2" s="725"/>
      <c r="CY2" s="725"/>
      <c r="CZ2" s="725"/>
      <c r="DA2" s="725"/>
      <c r="DB2" s="725"/>
      <c r="DC2" s="726"/>
      <c r="DD2" s="718"/>
      <c r="DE2" s="725"/>
      <c r="DF2" s="725"/>
      <c r="DG2" s="725"/>
      <c r="DH2" s="725"/>
      <c r="DI2" s="725"/>
      <c r="DJ2" s="725"/>
      <c r="DK2" s="725"/>
      <c r="DL2" s="725"/>
      <c r="DM2" s="725"/>
      <c r="DN2" s="725"/>
      <c r="DO2" s="725"/>
      <c r="DP2" s="725"/>
      <c r="DQ2" s="725"/>
      <c r="DR2" s="725"/>
      <c r="DS2" s="726"/>
      <c r="DT2" s="718"/>
      <c r="DU2" s="725"/>
      <c r="DV2" s="725"/>
      <c r="DW2" s="725"/>
      <c r="DX2" s="725"/>
      <c r="DY2" s="725"/>
      <c r="DZ2" s="725"/>
      <c r="EA2" s="725"/>
      <c r="EB2" s="725"/>
      <c r="EC2" s="725"/>
      <c r="ED2" s="725"/>
      <c r="EE2" s="725"/>
      <c r="EF2" s="725"/>
      <c r="EG2" s="725"/>
      <c r="EH2" s="725"/>
      <c r="EI2" s="726"/>
      <c r="EJ2" s="718"/>
      <c r="EK2" s="725"/>
      <c r="EL2" s="725"/>
      <c r="EM2" s="725"/>
      <c r="EN2" s="725"/>
      <c r="EO2" s="725"/>
      <c r="EP2" s="725"/>
      <c r="EQ2" s="725"/>
      <c r="ER2" s="725"/>
      <c r="ES2" s="725"/>
      <c r="ET2" s="725"/>
      <c r="EU2" s="725"/>
      <c r="EV2" s="725"/>
      <c r="EW2" s="725"/>
      <c r="EX2" s="725"/>
      <c r="EY2" s="726"/>
      <c r="EZ2" s="718"/>
      <c r="FA2" s="725"/>
      <c r="FB2" s="725"/>
      <c r="FC2" s="725"/>
      <c r="FD2" s="725"/>
      <c r="FE2" s="725"/>
      <c r="FF2" s="725"/>
      <c r="FG2" s="725"/>
      <c r="FH2" s="725"/>
      <c r="FI2" s="725"/>
      <c r="FJ2" s="725"/>
      <c r="FK2" s="725"/>
      <c r="FL2" s="725"/>
      <c r="FM2" s="725"/>
      <c r="FN2" s="725"/>
      <c r="FO2" s="726"/>
      <c r="FP2" s="718"/>
      <c r="FQ2" s="725"/>
      <c r="FR2" s="725"/>
      <c r="FS2" s="725"/>
      <c r="FT2" s="725"/>
      <c r="FU2" s="725"/>
      <c r="FV2" s="725"/>
      <c r="FW2" s="725"/>
      <c r="FX2" s="725"/>
      <c r="FY2" s="725"/>
      <c r="FZ2" s="725"/>
      <c r="GA2" s="725"/>
      <c r="GB2" s="725"/>
      <c r="GC2" s="725"/>
      <c r="GD2" s="725"/>
      <c r="GE2" s="726"/>
      <c r="GF2" s="718"/>
      <c r="GG2" s="725"/>
      <c r="GH2" s="725"/>
      <c r="GI2" s="725"/>
      <c r="GJ2" s="725"/>
      <c r="GK2" s="725"/>
      <c r="GL2" s="725"/>
      <c r="GM2" s="725"/>
      <c r="GN2" s="725"/>
      <c r="GO2" s="725"/>
      <c r="GP2" s="725"/>
      <c r="GQ2" s="725"/>
      <c r="GR2" s="725"/>
      <c r="GS2" s="725"/>
      <c r="GT2" s="725"/>
      <c r="GU2" s="726"/>
      <c r="GV2" s="718"/>
      <c r="GW2" s="725"/>
      <c r="GX2" s="725"/>
      <c r="GY2" s="725"/>
      <c r="GZ2" s="725"/>
      <c r="HA2" s="725"/>
      <c r="HB2" s="725"/>
      <c r="HC2" s="725"/>
      <c r="HD2" s="725"/>
      <c r="HE2" s="725"/>
      <c r="HF2" s="725"/>
      <c r="HG2" s="725"/>
      <c r="HH2" s="725"/>
      <c r="HI2" s="725"/>
      <c r="HJ2" s="725"/>
      <c r="HK2" s="726"/>
      <c r="HL2" s="718"/>
      <c r="HM2" s="725"/>
      <c r="HN2" s="725"/>
      <c r="HO2" s="725"/>
      <c r="HP2" s="725"/>
      <c r="HQ2" s="725"/>
      <c r="HR2" s="725"/>
      <c r="HS2" s="725"/>
      <c r="HT2" s="725"/>
      <c r="HU2" s="725"/>
      <c r="HV2" s="725"/>
      <c r="HW2" s="725"/>
      <c r="HX2" s="725"/>
      <c r="HY2" s="725"/>
      <c r="HZ2" s="726"/>
      <c r="IA2" s="718"/>
      <c r="IB2" s="725"/>
      <c r="IC2" s="725"/>
      <c r="ID2" s="725"/>
      <c r="IE2" s="725"/>
      <c r="IF2" s="725"/>
      <c r="IG2" s="725"/>
      <c r="IH2" s="725"/>
      <c r="II2" s="725"/>
      <c r="IJ2" s="725"/>
      <c r="IK2" s="725"/>
      <c r="IL2" s="725"/>
      <c r="IM2" s="725"/>
      <c r="IN2" s="725"/>
      <c r="IO2" s="725"/>
      <c r="IP2" s="726"/>
      <c r="IQ2" s="718"/>
      <c r="IR2" s="725"/>
      <c r="IS2" s="725"/>
      <c r="IT2" s="725"/>
      <c r="IU2" s="725"/>
      <c r="IV2" s="725"/>
      <c r="IW2" s="725"/>
      <c r="IX2" s="725"/>
      <c r="IY2" s="725"/>
      <c r="IZ2" s="725"/>
      <c r="JA2" s="725"/>
      <c r="JB2" s="725"/>
      <c r="JC2" s="725"/>
      <c r="JD2" s="725"/>
      <c r="JE2" s="725"/>
      <c r="JF2" s="726"/>
      <c r="JG2" s="718"/>
      <c r="JH2" s="725"/>
      <c r="JI2" s="725"/>
      <c r="JJ2" s="725"/>
      <c r="JK2" s="725"/>
      <c r="JL2" s="725"/>
      <c r="JM2" s="725"/>
      <c r="JN2" s="725"/>
      <c r="JO2" s="725"/>
      <c r="JP2" s="725"/>
      <c r="JQ2" s="725"/>
      <c r="JR2" s="725"/>
      <c r="JS2" s="725"/>
      <c r="JT2" s="725"/>
      <c r="JU2" s="725"/>
      <c r="JV2" s="726"/>
      <c r="JW2" s="718"/>
      <c r="JX2" s="725"/>
      <c r="JY2" s="725"/>
      <c r="JZ2" s="725"/>
      <c r="KA2" s="725"/>
      <c r="KB2" s="725"/>
      <c r="KC2" s="725"/>
      <c r="KD2" s="725"/>
      <c r="KE2" s="725"/>
      <c r="KF2" s="725"/>
      <c r="KG2" s="725"/>
      <c r="KH2" s="725"/>
      <c r="KI2" s="725"/>
      <c r="KJ2" s="725"/>
      <c r="KK2" s="725"/>
      <c r="KL2" s="726"/>
      <c r="KM2" s="718"/>
      <c r="KN2" s="725"/>
      <c r="KO2" s="725"/>
      <c r="KP2" s="725"/>
      <c r="KQ2" s="725"/>
      <c r="KR2" s="725"/>
      <c r="KS2" s="725"/>
      <c r="KT2" s="725"/>
      <c r="KU2" s="725"/>
      <c r="KV2" s="725"/>
      <c r="KW2" s="725"/>
      <c r="KX2" s="725"/>
      <c r="KY2" s="725"/>
      <c r="KZ2" s="725"/>
      <c r="LA2" s="725"/>
      <c r="LB2" s="726"/>
      <c r="LC2" s="718"/>
      <c r="LD2" s="725"/>
      <c r="LE2" s="725"/>
      <c r="LF2" s="725"/>
      <c r="LG2" s="725"/>
      <c r="LH2" s="725"/>
      <c r="LI2" s="725"/>
      <c r="LJ2" s="725"/>
      <c r="LK2" s="725"/>
      <c r="LL2" s="725"/>
      <c r="LM2" s="725"/>
      <c r="LN2" s="725"/>
      <c r="LO2" s="725"/>
      <c r="LP2" s="725"/>
      <c r="LQ2" s="725"/>
      <c r="LR2" s="726"/>
      <c r="LS2" s="718"/>
      <c r="LT2" s="725"/>
      <c r="LU2" s="725"/>
      <c r="LV2" s="725"/>
      <c r="LW2" s="725"/>
      <c r="LX2" s="725"/>
      <c r="LY2" s="725"/>
      <c r="LZ2" s="725"/>
      <c r="MA2" s="725"/>
      <c r="MB2" s="725"/>
      <c r="MC2" s="725"/>
      <c r="MD2" s="725"/>
      <c r="ME2" s="725"/>
      <c r="MF2" s="725"/>
      <c r="MG2" s="725"/>
      <c r="MH2" s="726"/>
      <c r="MI2" s="718"/>
      <c r="MJ2" s="725"/>
      <c r="MK2" s="725"/>
      <c r="ML2" s="725"/>
      <c r="MM2" s="725"/>
      <c r="MN2" s="725"/>
      <c r="MO2" s="725"/>
      <c r="MP2" s="725"/>
      <c r="MQ2" s="725"/>
      <c r="MR2" s="725"/>
      <c r="MS2" s="725"/>
      <c r="MT2" s="725"/>
      <c r="MU2" s="725"/>
      <c r="MV2" s="725"/>
      <c r="MW2" s="725"/>
      <c r="MX2" s="726"/>
      <c r="MY2" s="718"/>
      <c r="MZ2" s="725"/>
      <c r="NA2" s="725"/>
      <c r="NB2" s="725"/>
      <c r="NC2" s="725"/>
      <c r="ND2" s="725"/>
      <c r="NE2" s="725"/>
      <c r="NF2" s="725"/>
      <c r="NG2" s="725"/>
      <c r="NH2" s="725"/>
      <c r="NI2" s="725"/>
      <c r="NJ2" s="725"/>
      <c r="NK2" s="725"/>
      <c r="NL2" s="725"/>
      <c r="NM2" s="725"/>
      <c r="NN2" s="726"/>
      <c r="NO2" s="718"/>
      <c r="NP2" s="725"/>
      <c r="NQ2" s="725"/>
      <c r="NR2" s="725"/>
      <c r="NS2" s="725"/>
      <c r="NT2" s="725"/>
      <c r="NU2" s="725"/>
      <c r="NV2" s="725"/>
      <c r="NW2" s="725"/>
      <c r="NX2" s="725"/>
      <c r="NY2" s="725"/>
      <c r="NZ2" s="725"/>
      <c r="OA2" s="725"/>
      <c r="OB2" s="725"/>
      <c r="OC2" s="725"/>
      <c r="OD2" s="726"/>
      <c r="OE2" s="718"/>
      <c r="OF2" s="725"/>
      <c r="OG2" s="725"/>
      <c r="OH2" s="725"/>
      <c r="OI2" s="725"/>
      <c r="OJ2" s="725"/>
      <c r="OK2" s="725"/>
      <c r="OL2" s="725"/>
      <c r="OM2" s="725"/>
      <c r="ON2" s="725"/>
      <c r="OO2" s="725"/>
      <c r="OP2" s="725"/>
      <c r="OQ2" s="725"/>
      <c r="OR2" s="725"/>
      <c r="OS2" s="725"/>
      <c r="OT2" s="726"/>
      <c r="OU2" s="718"/>
      <c r="OV2" s="725"/>
      <c r="OW2" s="725"/>
      <c r="OX2" s="725"/>
      <c r="OY2" s="725"/>
      <c r="OZ2" s="725"/>
      <c r="PA2" s="725"/>
      <c r="PB2" s="725"/>
      <c r="PC2" s="725"/>
      <c r="PD2" s="725"/>
      <c r="PE2" s="725"/>
      <c r="PF2" s="725"/>
      <c r="PG2" s="725"/>
      <c r="PH2" s="725"/>
      <c r="PI2" s="725"/>
      <c r="PJ2" s="726"/>
      <c r="PK2" s="718"/>
      <c r="PL2" s="725"/>
      <c r="PM2" s="725"/>
      <c r="PN2" s="725"/>
      <c r="PO2" s="725"/>
      <c r="PP2" s="725"/>
      <c r="PQ2" s="725"/>
      <c r="PR2" s="725"/>
      <c r="PS2" s="725"/>
      <c r="PT2" s="725"/>
      <c r="PU2" s="725"/>
      <c r="PV2" s="725"/>
      <c r="PW2" s="725"/>
      <c r="PX2" s="725"/>
      <c r="PY2" s="725"/>
      <c r="PZ2" s="726"/>
      <c r="QA2" s="718"/>
      <c r="QB2" s="725"/>
      <c r="QC2" s="725"/>
      <c r="QD2" s="725"/>
      <c r="QE2" s="725"/>
      <c r="QF2" s="725"/>
      <c r="QG2" s="725"/>
      <c r="QH2" s="725"/>
      <c r="QI2" s="725"/>
      <c r="QJ2" s="725"/>
      <c r="QK2" s="725"/>
      <c r="QL2" s="725"/>
      <c r="QM2" s="725"/>
      <c r="QN2" s="725"/>
      <c r="QO2" s="725"/>
      <c r="QP2" s="726"/>
      <c r="QQ2" s="718"/>
      <c r="QR2" s="725"/>
      <c r="QS2" s="725"/>
      <c r="QT2" s="725"/>
      <c r="QU2" s="725"/>
      <c r="QV2" s="725"/>
      <c r="QW2" s="725"/>
      <c r="QX2" s="725"/>
      <c r="QY2" s="725"/>
      <c r="QZ2" s="725"/>
      <c r="RA2" s="725"/>
      <c r="RB2" s="725"/>
      <c r="RC2" s="725"/>
      <c r="RD2" s="725"/>
      <c r="RE2" s="725"/>
      <c r="RF2" s="726"/>
      <c r="RG2" s="718"/>
      <c r="RH2" s="725"/>
      <c r="RI2" s="725"/>
      <c r="RJ2" s="725"/>
      <c r="RK2" s="725"/>
      <c r="RL2" s="725"/>
      <c r="RM2" s="725"/>
      <c r="RN2" s="725"/>
      <c r="RO2" s="725"/>
      <c r="RP2" s="725"/>
      <c r="RQ2" s="725"/>
      <c r="RR2" s="725"/>
      <c r="RS2" s="725"/>
      <c r="RT2" s="725"/>
      <c r="RU2" s="725"/>
      <c r="RV2" s="726"/>
      <c r="RW2" s="718"/>
      <c r="RX2" s="725"/>
      <c r="RY2" s="725"/>
      <c r="RZ2" s="725"/>
      <c r="SA2" s="725"/>
      <c r="SB2" s="725"/>
      <c r="SC2" s="725"/>
      <c r="SD2" s="725"/>
      <c r="SE2" s="725"/>
      <c r="SF2" s="725"/>
      <c r="SG2" s="725"/>
      <c r="SH2" s="725"/>
      <c r="SI2" s="725"/>
      <c r="SJ2" s="725"/>
      <c r="SK2" s="725"/>
      <c r="SL2" s="726"/>
      <c r="SM2" s="718"/>
      <c r="SN2" s="725"/>
      <c r="SO2" s="725"/>
      <c r="SP2" s="725"/>
      <c r="SQ2" s="725"/>
      <c r="SR2" s="725"/>
      <c r="SS2" s="725"/>
      <c r="ST2" s="725"/>
      <c r="SU2" s="725"/>
      <c r="SV2" s="725"/>
      <c r="SW2" s="725"/>
      <c r="SX2" s="725"/>
      <c r="SY2" s="725"/>
      <c r="SZ2" s="725"/>
      <c r="TA2" s="725"/>
      <c r="TB2" s="726"/>
      <c r="TC2" s="718"/>
      <c r="TD2" s="725"/>
      <c r="TE2" s="725"/>
      <c r="TF2" s="725"/>
      <c r="TG2" s="725"/>
      <c r="TH2" s="725"/>
      <c r="TI2" s="725"/>
      <c r="TJ2" s="725"/>
      <c r="TK2" s="725"/>
      <c r="TL2" s="725"/>
      <c r="TM2" s="725"/>
      <c r="TN2" s="725"/>
      <c r="TO2" s="725"/>
      <c r="TP2" s="725"/>
      <c r="TQ2" s="725"/>
      <c r="TR2" s="726"/>
      <c r="TS2" s="718"/>
      <c r="TT2" s="725"/>
      <c r="TU2" s="725"/>
      <c r="TV2" s="725"/>
      <c r="TW2" s="725"/>
      <c r="TX2" s="725"/>
      <c r="TY2" s="725"/>
      <c r="TZ2" s="725"/>
      <c r="UA2" s="725"/>
      <c r="UB2" s="725"/>
      <c r="UC2" s="725"/>
      <c r="UD2" s="725"/>
      <c r="UE2" s="725"/>
      <c r="UF2" s="725"/>
      <c r="UG2" s="725"/>
      <c r="UH2" s="726"/>
      <c r="UI2" s="718"/>
      <c r="UJ2" s="725"/>
      <c r="UK2" s="725"/>
      <c r="UL2" s="725"/>
      <c r="UM2" s="725"/>
      <c r="UN2" s="725"/>
      <c r="UO2" s="725"/>
      <c r="UP2" s="725"/>
      <c r="UQ2" s="725"/>
      <c r="UR2" s="725"/>
      <c r="US2" s="725"/>
      <c r="UT2" s="725"/>
      <c r="UU2" s="725"/>
      <c r="UV2" s="725"/>
      <c r="UW2" s="725"/>
      <c r="UX2" s="726"/>
      <c r="UY2" s="718"/>
      <c r="UZ2" s="725"/>
      <c r="VA2" s="725"/>
      <c r="VB2" s="725"/>
      <c r="VC2" s="725"/>
      <c r="VD2" s="725"/>
      <c r="VE2" s="725"/>
      <c r="VF2" s="725"/>
      <c r="VG2" s="725"/>
      <c r="VH2" s="725"/>
      <c r="VI2" s="725"/>
      <c r="VJ2" s="725"/>
      <c r="VK2" s="725"/>
      <c r="VL2" s="725"/>
      <c r="VM2" s="725"/>
      <c r="VN2" s="726"/>
      <c r="VO2" s="718"/>
      <c r="VP2" s="725"/>
      <c r="VQ2" s="725"/>
      <c r="VR2" s="725"/>
      <c r="VS2" s="725"/>
      <c r="VT2" s="725"/>
      <c r="VU2" s="725"/>
      <c r="VV2" s="725"/>
      <c r="VW2" s="725"/>
      <c r="VX2" s="725"/>
      <c r="VY2" s="725"/>
      <c r="VZ2" s="725"/>
      <c r="WA2" s="725"/>
      <c r="WB2" s="725"/>
      <c r="WC2" s="725"/>
      <c r="WD2" s="726"/>
      <c r="WE2" s="718"/>
      <c r="WF2" s="725"/>
      <c r="WG2" s="725"/>
      <c r="WH2" s="725"/>
      <c r="WI2" s="725"/>
      <c r="WJ2" s="725"/>
      <c r="WK2" s="725"/>
      <c r="WL2" s="725"/>
      <c r="WM2" s="725"/>
      <c r="WN2" s="725"/>
      <c r="WO2" s="725"/>
      <c r="WP2" s="725"/>
      <c r="WQ2" s="725"/>
      <c r="WR2" s="725"/>
      <c r="WS2" s="725"/>
      <c r="WT2" s="726"/>
      <c r="WU2" s="718"/>
      <c r="WV2" s="725"/>
      <c r="WW2" s="725"/>
      <c r="WX2" s="725"/>
      <c r="WY2" s="725"/>
      <c r="WZ2" s="725"/>
      <c r="XA2" s="725"/>
      <c r="XB2" s="725"/>
      <c r="XC2" s="725"/>
      <c r="XD2" s="725"/>
      <c r="XE2" s="725"/>
      <c r="XF2" s="725"/>
      <c r="XG2" s="725"/>
      <c r="XH2" s="725"/>
      <c r="XI2" s="725"/>
      <c r="XJ2" s="726"/>
      <c r="XK2" s="718"/>
      <c r="XL2" s="725"/>
      <c r="XM2" s="725"/>
      <c r="XN2" s="725"/>
      <c r="XO2" s="725"/>
      <c r="XP2" s="725"/>
      <c r="XQ2" s="725"/>
      <c r="XR2" s="725"/>
      <c r="XS2" s="725"/>
      <c r="XT2" s="725"/>
      <c r="XU2" s="725"/>
      <c r="XV2" s="725"/>
      <c r="XW2" s="725"/>
      <c r="XX2" s="725"/>
      <c r="XY2" s="725"/>
      <c r="XZ2" s="726"/>
      <c r="YA2" s="718"/>
      <c r="YB2" s="725"/>
      <c r="YC2" s="725"/>
      <c r="YD2" s="725"/>
      <c r="YE2" s="725"/>
      <c r="YF2" s="725"/>
      <c r="YG2" s="725"/>
      <c r="YH2" s="725"/>
      <c r="YI2" s="725"/>
      <c r="YJ2" s="725"/>
      <c r="YK2" s="725"/>
      <c r="YL2" s="725"/>
      <c r="YM2" s="725"/>
      <c r="YN2" s="725"/>
      <c r="YO2" s="725"/>
      <c r="YP2" s="726"/>
      <c r="YQ2" s="718"/>
      <c r="YR2" s="725"/>
      <c r="YS2" s="725"/>
      <c r="YT2" s="725"/>
      <c r="YU2" s="725"/>
      <c r="YV2" s="725"/>
      <c r="YW2" s="725"/>
      <c r="YX2" s="725"/>
      <c r="YY2" s="725"/>
      <c r="YZ2" s="725"/>
      <c r="ZA2" s="725"/>
      <c r="ZB2" s="725"/>
      <c r="ZC2" s="725"/>
      <c r="ZD2" s="725"/>
      <c r="ZE2" s="725"/>
      <c r="ZF2" s="726"/>
      <c r="ZG2" s="718"/>
      <c r="ZH2" s="725"/>
      <c r="ZI2" s="725"/>
      <c r="ZJ2" s="725"/>
      <c r="ZK2" s="725"/>
      <c r="ZL2" s="725"/>
      <c r="ZM2" s="725"/>
      <c r="ZN2" s="725"/>
      <c r="ZO2" s="725"/>
      <c r="ZP2" s="725"/>
      <c r="ZQ2" s="725"/>
      <c r="ZR2" s="725"/>
      <c r="ZS2" s="725"/>
      <c r="ZT2" s="725"/>
      <c r="ZU2" s="725"/>
      <c r="ZV2" s="726"/>
      <c r="ZW2" s="718"/>
      <c r="ZX2" s="725"/>
      <c r="ZY2" s="725"/>
      <c r="ZZ2" s="725"/>
      <c r="AAA2" s="725"/>
      <c r="AAB2" s="725"/>
      <c r="AAC2" s="725"/>
      <c r="AAD2" s="725"/>
      <c r="AAE2" s="725"/>
      <c r="AAF2" s="725"/>
      <c r="AAG2" s="725"/>
      <c r="AAH2" s="725"/>
      <c r="AAI2" s="725"/>
      <c r="AAJ2" s="725"/>
      <c r="AAK2" s="725"/>
      <c r="AAL2" s="726"/>
      <c r="AAM2" s="718"/>
      <c r="AAN2" s="725"/>
      <c r="AAO2" s="725"/>
      <c r="AAP2" s="725"/>
      <c r="AAQ2" s="725"/>
      <c r="AAR2" s="725"/>
      <c r="AAS2" s="725"/>
      <c r="AAT2" s="725"/>
      <c r="AAU2" s="725"/>
      <c r="AAV2" s="725"/>
      <c r="AAW2" s="725"/>
      <c r="AAX2" s="725"/>
      <c r="AAY2" s="725"/>
      <c r="AAZ2" s="725"/>
      <c r="ABA2" s="725"/>
      <c r="ABB2" s="726"/>
      <c r="ABC2" s="718"/>
      <c r="ABD2" s="725"/>
      <c r="ABE2" s="725"/>
      <c r="ABF2" s="725"/>
      <c r="ABG2" s="725"/>
      <c r="ABH2" s="725"/>
      <c r="ABI2" s="725"/>
      <c r="ABJ2" s="725"/>
      <c r="ABK2" s="725"/>
      <c r="ABL2" s="725"/>
      <c r="ABM2" s="725"/>
      <c r="ABN2" s="725"/>
      <c r="ABO2" s="725"/>
      <c r="ABP2" s="725"/>
      <c r="ABQ2" s="725"/>
      <c r="ABR2" s="726"/>
      <c r="ABS2" s="718"/>
      <c r="ABT2" s="725"/>
      <c r="ABU2" s="725"/>
      <c r="ABV2" s="725"/>
      <c r="ABW2" s="725"/>
      <c r="ABX2" s="725"/>
      <c r="ABY2" s="725"/>
      <c r="ABZ2" s="725"/>
      <c r="ACA2" s="725"/>
      <c r="ACB2" s="725"/>
      <c r="ACC2" s="725"/>
      <c r="ACD2" s="725"/>
      <c r="ACE2" s="725"/>
      <c r="ACF2" s="725"/>
      <c r="ACG2" s="725"/>
      <c r="ACH2" s="726"/>
      <c r="ACI2" s="718"/>
      <c r="ACJ2" s="725"/>
      <c r="ACK2" s="725"/>
      <c r="ACL2" s="725"/>
      <c r="ACM2" s="725"/>
      <c r="ACN2" s="725"/>
      <c r="ACO2" s="725"/>
      <c r="ACP2" s="725"/>
      <c r="ACQ2" s="725"/>
      <c r="ACR2" s="725"/>
      <c r="ACS2" s="725"/>
      <c r="ACT2" s="725"/>
      <c r="ACU2" s="725"/>
      <c r="ACV2" s="725"/>
      <c r="ACW2" s="725"/>
      <c r="ACX2" s="726"/>
      <c r="ACY2" s="718"/>
      <c r="ACZ2" s="725"/>
      <c r="ADA2" s="725"/>
      <c r="ADB2" s="725"/>
      <c r="ADC2" s="725"/>
      <c r="ADD2" s="725"/>
      <c r="ADE2" s="725"/>
      <c r="ADF2" s="725"/>
      <c r="ADG2" s="725"/>
      <c r="ADH2" s="725"/>
      <c r="ADI2" s="725"/>
      <c r="ADJ2" s="725"/>
      <c r="ADK2" s="725"/>
      <c r="ADL2" s="725"/>
      <c r="ADM2" s="725"/>
      <c r="ADN2" s="726"/>
      <c r="ADO2" s="718"/>
      <c r="ADP2" s="725"/>
      <c r="ADQ2" s="725"/>
      <c r="ADR2" s="725"/>
      <c r="ADS2" s="725"/>
      <c r="ADT2" s="725"/>
      <c r="ADU2" s="725"/>
      <c r="ADV2" s="725"/>
      <c r="ADW2" s="725"/>
      <c r="ADX2" s="725"/>
      <c r="ADY2" s="725"/>
      <c r="ADZ2" s="725"/>
      <c r="AEA2" s="725"/>
      <c r="AEB2" s="725"/>
      <c r="AEC2" s="725"/>
      <c r="AED2" s="726"/>
      <c r="AEE2" s="718"/>
      <c r="AEF2" s="725"/>
      <c r="AEG2" s="725"/>
      <c r="AEH2" s="725"/>
      <c r="AEI2" s="725"/>
      <c r="AEJ2" s="725"/>
      <c r="AEK2" s="725"/>
      <c r="AEL2" s="725"/>
      <c r="AEM2" s="725"/>
      <c r="AEN2" s="725"/>
      <c r="AEO2" s="725"/>
      <c r="AEP2" s="725"/>
      <c r="AEQ2" s="725"/>
      <c r="AER2" s="725"/>
      <c r="AES2" s="725"/>
      <c r="AET2" s="726"/>
      <c r="AEU2" s="718"/>
      <c r="AEV2" s="725"/>
      <c r="AEW2" s="725"/>
      <c r="AEX2" s="725"/>
      <c r="AEY2" s="725"/>
      <c r="AEZ2" s="725"/>
      <c r="AFA2" s="725"/>
      <c r="AFB2" s="725"/>
      <c r="AFC2" s="725"/>
      <c r="AFD2" s="725"/>
      <c r="AFE2" s="725"/>
      <c r="AFF2" s="725"/>
      <c r="AFG2" s="725"/>
      <c r="AFH2" s="725"/>
      <c r="AFI2" s="725"/>
      <c r="AFJ2" s="726"/>
      <c r="AFK2" s="718"/>
      <c r="AFL2" s="725"/>
      <c r="AFM2" s="725"/>
      <c r="AFN2" s="725"/>
      <c r="AFO2" s="725"/>
      <c r="AFP2" s="725"/>
      <c r="AFQ2" s="725"/>
      <c r="AFR2" s="725"/>
      <c r="AFS2" s="725"/>
      <c r="AFT2" s="725"/>
      <c r="AFU2" s="725"/>
      <c r="AFV2" s="725"/>
      <c r="AFW2" s="725"/>
      <c r="AFX2" s="725"/>
      <c r="AFY2" s="725"/>
      <c r="AFZ2" s="726"/>
      <c r="AGA2" s="718"/>
      <c r="AGB2" s="725"/>
      <c r="AGC2" s="725"/>
      <c r="AGD2" s="725"/>
      <c r="AGE2" s="725"/>
      <c r="AGF2" s="725"/>
      <c r="AGG2" s="725"/>
      <c r="AGH2" s="725"/>
      <c r="AGI2" s="725"/>
      <c r="AGJ2" s="725"/>
      <c r="AGK2" s="725"/>
      <c r="AGL2" s="725"/>
      <c r="AGM2" s="725"/>
      <c r="AGN2" s="725"/>
      <c r="AGO2" s="725"/>
      <c r="AGP2" s="726"/>
      <c r="AGQ2" s="718"/>
      <c r="AGR2" s="725"/>
      <c r="AGS2" s="725"/>
      <c r="AGT2" s="725"/>
      <c r="AGU2" s="725"/>
      <c r="AGV2" s="725"/>
      <c r="AGW2" s="725"/>
      <c r="AGX2" s="725"/>
      <c r="AGY2" s="725"/>
      <c r="AGZ2" s="725"/>
      <c r="AHA2" s="725"/>
      <c r="AHB2" s="725"/>
      <c r="AHC2" s="725"/>
      <c r="AHD2" s="725"/>
      <c r="AHE2" s="725"/>
      <c r="AHF2" s="726"/>
      <c r="AHG2" s="718"/>
      <c r="AHH2" s="725"/>
      <c r="AHI2" s="725"/>
      <c r="AHJ2" s="725"/>
      <c r="AHK2" s="725"/>
      <c r="AHL2" s="725"/>
      <c r="AHM2" s="725"/>
      <c r="AHN2" s="725"/>
      <c r="AHO2" s="725"/>
      <c r="AHP2" s="725"/>
      <c r="AHQ2" s="725"/>
      <c r="AHR2" s="725"/>
      <c r="AHS2" s="725"/>
      <c r="AHT2" s="725"/>
      <c r="AHU2" s="725"/>
      <c r="AHV2" s="726"/>
      <c r="AHW2" s="718"/>
      <c r="AHX2" s="725"/>
      <c r="AHY2" s="725"/>
      <c r="AHZ2" s="725"/>
      <c r="AIA2" s="725"/>
      <c r="AIB2" s="725"/>
      <c r="AIC2" s="725"/>
      <c r="AID2" s="725"/>
      <c r="AIE2" s="725"/>
      <c r="AIF2" s="725"/>
      <c r="AIG2" s="725"/>
      <c r="AIH2" s="725"/>
      <c r="AII2" s="725"/>
      <c r="AIJ2" s="725"/>
      <c r="AIK2" s="725"/>
      <c r="AIL2" s="726"/>
      <c r="AIM2" s="718"/>
      <c r="AIN2" s="725"/>
      <c r="AIO2" s="725"/>
      <c r="AIP2" s="725"/>
      <c r="AIQ2" s="725"/>
      <c r="AIR2" s="725"/>
      <c r="AIS2" s="725"/>
      <c r="AIT2" s="725"/>
      <c r="AIU2" s="725"/>
      <c r="AIV2" s="725"/>
      <c r="AIW2" s="725"/>
      <c r="AIX2" s="725"/>
      <c r="AIY2" s="725"/>
      <c r="AIZ2" s="725"/>
      <c r="AJA2" s="725"/>
      <c r="AJB2" s="726"/>
      <c r="AJC2" s="718"/>
      <c r="AJD2" s="725"/>
      <c r="AJE2" s="725"/>
      <c r="AJF2" s="725"/>
      <c r="AJG2" s="725"/>
      <c r="AJH2" s="725"/>
      <c r="AJI2" s="725"/>
      <c r="AJJ2" s="725"/>
      <c r="AJK2" s="725"/>
      <c r="AJL2" s="725"/>
      <c r="AJM2" s="725"/>
      <c r="AJN2" s="725"/>
      <c r="AJO2" s="725"/>
      <c r="AJP2" s="725"/>
      <c r="AJQ2" s="725"/>
      <c r="AJR2" s="726"/>
      <c r="AJS2" s="718"/>
      <c r="AJT2" s="725"/>
      <c r="AJU2" s="725"/>
      <c r="AJV2" s="725"/>
      <c r="AJW2" s="725"/>
      <c r="AJX2" s="725"/>
      <c r="AJY2" s="725"/>
      <c r="AJZ2" s="725"/>
      <c r="AKA2" s="725"/>
      <c r="AKB2" s="725"/>
      <c r="AKC2" s="725"/>
      <c r="AKD2" s="725"/>
      <c r="AKE2" s="725"/>
      <c r="AKF2" s="725"/>
      <c r="AKG2" s="725"/>
      <c r="AKH2" s="726"/>
      <c r="AKI2" s="718"/>
      <c r="AKJ2" s="725"/>
      <c r="AKK2" s="725"/>
      <c r="AKL2" s="725"/>
      <c r="AKM2" s="725"/>
      <c r="AKN2" s="725"/>
      <c r="AKO2" s="725"/>
      <c r="AKP2" s="725"/>
      <c r="AKQ2" s="725"/>
      <c r="AKR2" s="725"/>
      <c r="AKS2" s="725"/>
      <c r="AKT2" s="725"/>
      <c r="AKU2" s="725"/>
      <c r="AKV2" s="725"/>
      <c r="AKW2" s="725"/>
      <c r="AKX2" s="726"/>
      <c r="AKY2" s="718"/>
      <c r="AKZ2" s="725"/>
      <c r="ALA2" s="725"/>
      <c r="ALB2" s="725"/>
      <c r="ALC2" s="725"/>
      <c r="ALD2" s="725"/>
      <c r="ALE2" s="725"/>
      <c r="ALF2" s="725"/>
      <c r="ALG2" s="725"/>
      <c r="ALH2" s="725"/>
      <c r="ALI2" s="725"/>
      <c r="ALJ2" s="725"/>
      <c r="ALK2" s="725"/>
      <c r="ALL2" s="725"/>
      <c r="ALM2" s="725"/>
      <c r="ALN2" s="726"/>
      <c r="ALO2" s="718"/>
      <c r="ALP2" s="725"/>
      <c r="ALQ2" s="725"/>
      <c r="ALR2" s="725"/>
      <c r="ALS2" s="725"/>
      <c r="ALT2" s="725"/>
      <c r="ALU2" s="725"/>
      <c r="ALV2" s="725"/>
      <c r="ALW2" s="725"/>
      <c r="ALX2" s="725"/>
      <c r="ALY2" s="725"/>
      <c r="ALZ2" s="725"/>
      <c r="AMA2" s="725"/>
      <c r="AMB2" s="725"/>
      <c r="AMC2" s="725"/>
      <c r="AMD2" s="726"/>
      <c r="AME2" s="718"/>
      <c r="AMF2" s="725"/>
      <c r="AMG2" s="725"/>
      <c r="AMH2" s="725"/>
      <c r="AMI2" s="725"/>
      <c r="AMJ2" s="725"/>
      <c r="AMK2" s="725"/>
      <c r="AML2" s="725"/>
      <c r="AMM2" s="725"/>
      <c r="AMN2" s="725"/>
      <c r="AMO2" s="725"/>
      <c r="AMP2" s="725"/>
      <c r="AMQ2" s="725"/>
      <c r="AMR2" s="725"/>
      <c r="AMS2" s="725"/>
      <c r="AMT2" s="726"/>
      <c r="AMU2" s="718"/>
      <c r="AMV2" s="725"/>
      <c r="AMW2" s="725"/>
      <c r="AMX2" s="725"/>
      <c r="AMY2" s="725"/>
      <c r="AMZ2" s="725"/>
      <c r="ANA2" s="725"/>
      <c r="ANB2" s="725"/>
      <c r="ANC2" s="725"/>
      <c r="AND2" s="725"/>
      <c r="ANE2" s="725"/>
      <c r="ANF2" s="725"/>
      <c r="ANG2" s="725"/>
      <c r="ANH2" s="725"/>
      <c r="ANI2" s="725"/>
      <c r="ANJ2" s="726"/>
      <c r="ANK2" s="718"/>
      <c r="ANL2" s="725"/>
      <c r="ANM2" s="725"/>
      <c r="ANN2" s="725"/>
      <c r="ANO2" s="725"/>
      <c r="ANP2" s="725"/>
      <c r="ANQ2" s="725"/>
      <c r="ANR2" s="725"/>
      <c r="ANS2" s="725"/>
      <c r="ANT2" s="725"/>
      <c r="ANU2" s="725"/>
      <c r="ANV2" s="725"/>
      <c r="ANW2" s="725"/>
      <c r="ANX2" s="725"/>
      <c r="ANY2" s="725"/>
      <c r="ANZ2" s="726"/>
      <c r="AOA2" s="718"/>
      <c r="AOB2" s="725"/>
      <c r="AOC2" s="725"/>
      <c r="AOD2" s="725"/>
      <c r="AOE2" s="725"/>
      <c r="AOF2" s="725"/>
      <c r="AOG2" s="725"/>
      <c r="AOH2" s="725"/>
      <c r="AOI2" s="725"/>
      <c r="AOJ2" s="725"/>
      <c r="AOK2" s="725"/>
      <c r="AOL2" s="725"/>
      <c r="AOM2" s="725"/>
      <c r="AON2" s="725"/>
      <c r="AOO2" s="725"/>
      <c r="AOP2" s="726"/>
      <c r="AOQ2" s="718"/>
      <c r="AOR2" s="725"/>
      <c r="AOS2" s="725"/>
      <c r="AOT2" s="725"/>
      <c r="AOU2" s="725"/>
      <c r="AOV2" s="725"/>
      <c r="AOW2" s="725"/>
      <c r="AOX2" s="725"/>
      <c r="AOY2" s="725"/>
      <c r="AOZ2" s="725"/>
      <c r="APA2" s="725"/>
      <c r="APB2" s="725"/>
      <c r="APC2" s="725"/>
      <c r="APD2" s="725"/>
      <c r="APE2" s="725"/>
      <c r="APF2" s="726"/>
      <c r="APG2" s="718"/>
      <c r="APH2" s="725"/>
      <c r="API2" s="725"/>
      <c r="APJ2" s="725"/>
      <c r="APK2" s="725"/>
      <c r="APL2" s="725"/>
      <c r="APM2" s="725"/>
      <c r="APN2" s="725"/>
      <c r="APO2" s="725"/>
      <c r="APP2" s="725"/>
      <c r="APQ2" s="725"/>
      <c r="APR2" s="725"/>
      <c r="APS2" s="725"/>
      <c r="APT2" s="725"/>
      <c r="APU2" s="725"/>
      <c r="APV2" s="726"/>
      <c r="APW2" s="718"/>
      <c r="APX2" s="725"/>
      <c r="APY2" s="725"/>
      <c r="APZ2" s="725"/>
      <c r="AQA2" s="725"/>
      <c r="AQB2" s="725"/>
      <c r="AQC2" s="725"/>
      <c r="AQD2" s="725"/>
      <c r="AQE2" s="725"/>
      <c r="AQF2" s="725"/>
      <c r="AQG2" s="725"/>
      <c r="AQH2" s="725"/>
      <c r="AQI2" s="725"/>
      <c r="AQJ2" s="725"/>
      <c r="AQK2" s="725"/>
      <c r="AQL2" s="726"/>
      <c r="AQM2" s="718"/>
      <c r="AQN2" s="725"/>
      <c r="AQO2" s="725"/>
      <c r="AQP2" s="725"/>
      <c r="AQQ2" s="725"/>
      <c r="AQR2" s="725"/>
      <c r="AQS2" s="725"/>
      <c r="AQT2" s="725"/>
      <c r="AQU2" s="725"/>
      <c r="AQV2" s="725"/>
      <c r="AQW2" s="725"/>
      <c r="AQX2" s="725"/>
      <c r="AQY2" s="725"/>
      <c r="AQZ2" s="725"/>
      <c r="ARA2" s="725"/>
      <c r="ARB2" s="726"/>
      <c r="ARC2" s="718"/>
      <c r="ARD2" s="725"/>
      <c r="ARE2" s="725"/>
      <c r="ARF2" s="725"/>
      <c r="ARG2" s="725"/>
      <c r="ARH2" s="725"/>
      <c r="ARI2" s="725"/>
      <c r="ARJ2" s="725"/>
      <c r="ARK2" s="725"/>
      <c r="ARL2" s="725"/>
      <c r="ARM2" s="725"/>
      <c r="ARN2" s="725"/>
      <c r="ARO2" s="725"/>
      <c r="ARP2" s="725"/>
      <c r="ARQ2" s="725"/>
      <c r="ARR2" s="726"/>
      <c r="ARS2" s="718"/>
      <c r="ART2" s="725"/>
      <c r="ARU2" s="725"/>
      <c r="ARV2" s="725"/>
      <c r="ARW2" s="725"/>
      <c r="ARX2" s="725"/>
      <c r="ARY2" s="725"/>
      <c r="ARZ2" s="725"/>
      <c r="ASA2" s="725"/>
      <c r="ASB2" s="725"/>
      <c r="ASC2" s="725"/>
      <c r="ASD2" s="725"/>
      <c r="ASE2" s="725"/>
      <c r="ASF2" s="725"/>
      <c r="ASG2" s="725"/>
      <c r="ASH2" s="726"/>
      <c r="ASI2" s="718"/>
      <c r="ASJ2" s="725"/>
      <c r="ASK2" s="725"/>
      <c r="ASL2" s="725"/>
      <c r="ASM2" s="725"/>
      <c r="ASN2" s="725"/>
      <c r="ASO2" s="725"/>
      <c r="ASP2" s="725"/>
      <c r="ASQ2" s="725"/>
      <c r="ASR2" s="725"/>
      <c r="ASS2" s="725"/>
      <c r="AST2" s="725"/>
      <c r="ASU2" s="725"/>
      <c r="ASV2" s="725"/>
      <c r="ASW2" s="725"/>
      <c r="ASX2" s="726"/>
      <c r="ASY2" s="718"/>
      <c r="ASZ2" s="725"/>
      <c r="ATA2" s="725"/>
      <c r="ATB2" s="725"/>
      <c r="ATC2" s="725"/>
      <c r="ATD2" s="725"/>
      <c r="ATE2" s="725"/>
      <c r="ATF2" s="725"/>
      <c r="ATG2" s="725"/>
      <c r="ATH2" s="725"/>
      <c r="ATI2" s="725"/>
      <c r="ATJ2" s="725"/>
      <c r="ATK2" s="725"/>
      <c r="ATL2" s="725"/>
      <c r="ATM2" s="725"/>
      <c r="ATN2" s="726"/>
      <c r="ATO2" s="718"/>
      <c r="ATP2" s="725"/>
      <c r="ATQ2" s="725"/>
      <c r="ATR2" s="725"/>
      <c r="ATS2" s="725"/>
      <c r="ATT2" s="725"/>
      <c r="ATU2" s="725"/>
      <c r="ATV2" s="725"/>
      <c r="ATW2" s="725"/>
      <c r="ATX2" s="725"/>
      <c r="ATY2" s="725"/>
      <c r="ATZ2" s="725"/>
      <c r="AUA2" s="725"/>
      <c r="AUB2" s="725"/>
      <c r="AUC2" s="725"/>
      <c r="AUD2" s="726"/>
      <c r="AUE2" s="718"/>
      <c r="AUF2" s="725"/>
      <c r="AUG2" s="725"/>
      <c r="AUH2" s="725"/>
      <c r="AUI2" s="725"/>
      <c r="AUJ2" s="725"/>
      <c r="AUK2" s="725"/>
      <c r="AUL2" s="725"/>
      <c r="AUM2" s="725"/>
      <c r="AUN2" s="725"/>
      <c r="AUO2" s="725"/>
      <c r="AUP2" s="725"/>
      <c r="AUQ2" s="725"/>
      <c r="AUR2" s="725"/>
      <c r="AUS2" s="725"/>
      <c r="AUT2" s="726"/>
      <c r="AUU2" s="718"/>
      <c r="AUV2" s="725"/>
      <c r="AUW2" s="725"/>
      <c r="AUX2" s="725"/>
      <c r="AUY2" s="725"/>
      <c r="AUZ2" s="725"/>
      <c r="AVA2" s="725"/>
      <c r="AVB2" s="725"/>
      <c r="AVC2" s="725"/>
      <c r="AVD2" s="725"/>
      <c r="AVE2" s="725"/>
      <c r="AVF2" s="725"/>
      <c r="AVG2" s="725"/>
      <c r="AVH2" s="725"/>
      <c r="AVI2" s="725"/>
      <c r="AVJ2" s="726"/>
      <c r="AVK2" s="718"/>
      <c r="AVL2" s="725"/>
      <c r="AVM2" s="725"/>
      <c r="AVN2" s="725"/>
      <c r="AVO2" s="725"/>
      <c r="AVP2" s="725"/>
      <c r="AVQ2" s="725"/>
      <c r="AVR2" s="725"/>
      <c r="AVS2" s="725"/>
      <c r="AVT2" s="725"/>
      <c r="AVU2" s="725"/>
      <c r="AVV2" s="725"/>
      <c r="AVW2" s="725"/>
      <c r="AVX2" s="725"/>
      <c r="AVY2" s="725"/>
      <c r="AVZ2" s="726"/>
      <c r="AWA2" s="718"/>
      <c r="AWB2" s="725"/>
      <c r="AWC2" s="725"/>
      <c r="AWD2" s="725"/>
      <c r="AWE2" s="725"/>
      <c r="AWF2" s="725"/>
      <c r="AWG2" s="725"/>
      <c r="AWH2" s="725"/>
      <c r="AWI2" s="725"/>
      <c r="AWJ2" s="725"/>
      <c r="AWK2" s="725"/>
      <c r="AWL2" s="725"/>
      <c r="AWM2" s="725"/>
      <c r="AWN2" s="725"/>
      <c r="AWO2" s="725"/>
      <c r="AWP2" s="726"/>
      <c r="AWQ2" s="718"/>
      <c r="AWR2" s="725"/>
      <c r="AWS2" s="725"/>
      <c r="AWT2" s="725"/>
      <c r="AWU2" s="725"/>
      <c r="AWV2" s="725"/>
      <c r="AWW2" s="725"/>
      <c r="AWX2" s="725"/>
      <c r="AWY2" s="725"/>
      <c r="AWZ2" s="725"/>
      <c r="AXA2" s="725"/>
      <c r="AXB2" s="725"/>
      <c r="AXC2" s="725"/>
      <c r="AXD2" s="725"/>
      <c r="AXE2" s="725"/>
      <c r="AXF2" s="726"/>
      <c r="AXG2" s="718"/>
      <c r="AXH2" s="725"/>
      <c r="AXI2" s="725"/>
      <c r="AXJ2" s="725"/>
      <c r="AXK2" s="725"/>
      <c r="AXL2" s="725"/>
      <c r="AXM2" s="725"/>
      <c r="AXN2" s="725"/>
      <c r="AXO2" s="725"/>
      <c r="AXP2" s="725"/>
      <c r="AXQ2" s="725"/>
      <c r="AXR2" s="725"/>
      <c r="AXS2" s="725"/>
      <c r="AXT2" s="725"/>
      <c r="AXU2" s="725"/>
      <c r="AXV2" s="726"/>
      <c r="AXW2" s="718"/>
      <c r="AXX2" s="725"/>
      <c r="AXY2" s="725"/>
      <c r="AXZ2" s="725"/>
      <c r="AYA2" s="725"/>
      <c r="AYB2" s="725"/>
      <c r="AYC2" s="725"/>
      <c r="AYD2" s="725"/>
      <c r="AYE2" s="725"/>
      <c r="AYF2" s="725"/>
      <c r="AYG2" s="725"/>
      <c r="AYH2" s="725"/>
      <c r="AYI2" s="725"/>
      <c r="AYJ2" s="725"/>
      <c r="AYK2" s="725"/>
      <c r="AYL2" s="726"/>
      <c r="AYM2" s="718"/>
      <c r="AYN2" s="725"/>
      <c r="AYO2" s="725"/>
      <c r="AYP2" s="725"/>
      <c r="AYQ2" s="725"/>
      <c r="AYR2" s="725"/>
      <c r="AYS2" s="725"/>
      <c r="AYT2" s="725"/>
      <c r="AYU2" s="725"/>
      <c r="AYV2" s="725"/>
      <c r="AYW2" s="725"/>
      <c r="AYX2" s="725"/>
      <c r="AYY2" s="725"/>
      <c r="AYZ2" s="725"/>
      <c r="AZA2" s="725"/>
      <c r="AZB2" s="726"/>
      <c r="AZC2" s="718"/>
      <c r="AZD2" s="725"/>
      <c r="AZE2" s="725"/>
      <c r="AZF2" s="725"/>
      <c r="AZG2" s="725"/>
      <c r="AZH2" s="725"/>
      <c r="AZI2" s="725"/>
      <c r="AZJ2" s="725"/>
      <c r="AZK2" s="725"/>
      <c r="AZL2" s="725"/>
      <c r="AZM2" s="725"/>
      <c r="AZN2" s="725"/>
      <c r="AZO2" s="725"/>
      <c r="AZP2" s="725"/>
      <c r="AZQ2" s="725"/>
      <c r="AZR2" s="726"/>
      <c r="AZS2" s="718"/>
      <c r="AZT2" s="725"/>
      <c r="AZU2" s="725"/>
      <c r="AZV2" s="725"/>
      <c r="AZW2" s="725"/>
      <c r="AZX2" s="725"/>
      <c r="AZY2" s="725"/>
      <c r="AZZ2" s="725"/>
      <c r="BAA2" s="725"/>
      <c r="BAB2" s="725"/>
      <c r="BAC2" s="725"/>
      <c r="BAD2" s="725"/>
      <c r="BAE2" s="725"/>
      <c r="BAF2" s="725"/>
      <c r="BAG2" s="725"/>
      <c r="BAH2" s="726"/>
      <c r="BAI2" s="718"/>
      <c r="BAJ2" s="725"/>
      <c r="BAK2" s="725"/>
      <c r="BAL2" s="725"/>
      <c r="BAM2" s="725"/>
      <c r="BAN2" s="725"/>
      <c r="BAO2" s="725"/>
      <c r="BAP2" s="725"/>
      <c r="BAQ2" s="725"/>
      <c r="BAR2" s="725"/>
      <c r="BAS2" s="725"/>
      <c r="BAT2" s="725"/>
      <c r="BAU2" s="725"/>
      <c r="BAV2" s="725"/>
      <c r="BAW2" s="725"/>
      <c r="BAX2" s="726"/>
      <c r="BAY2" s="718"/>
      <c r="BAZ2" s="725"/>
      <c r="BBA2" s="725"/>
      <c r="BBB2" s="725"/>
      <c r="BBC2" s="725"/>
      <c r="BBD2" s="725"/>
      <c r="BBE2" s="725"/>
      <c r="BBF2" s="725"/>
      <c r="BBG2" s="725"/>
      <c r="BBH2" s="725"/>
      <c r="BBI2" s="725"/>
      <c r="BBJ2" s="725"/>
      <c r="BBK2" s="725"/>
      <c r="BBL2" s="725"/>
      <c r="BBM2" s="725"/>
      <c r="BBN2" s="726"/>
      <c r="BBO2" s="718"/>
      <c r="BBP2" s="725"/>
      <c r="BBQ2" s="725"/>
      <c r="BBR2" s="725"/>
      <c r="BBS2" s="725"/>
      <c r="BBT2" s="725"/>
      <c r="BBU2" s="725"/>
      <c r="BBV2" s="725"/>
      <c r="BBW2" s="725"/>
      <c r="BBX2" s="725"/>
      <c r="BBY2" s="725"/>
      <c r="BBZ2" s="725"/>
      <c r="BCA2" s="725"/>
      <c r="BCB2" s="725"/>
      <c r="BCC2" s="725"/>
      <c r="BCD2" s="726"/>
      <c r="BCE2" s="718"/>
      <c r="BCF2" s="725"/>
      <c r="BCG2" s="725"/>
      <c r="BCH2" s="725"/>
      <c r="BCI2" s="725"/>
      <c r="BCJ2" s="725"/>
      <c r="BCK2" s="725"/>
      <c r="BCL2" s="725"/>
      <c r="BCM2" s="725"/>
      <c r="BCN2" s="725"/>
      <c r="BCO2" s="725"/>
      <c r="BCP2" s="725"/>
      <c r="BCQ2" s="725"/>
      <c r="BCR2" s="725"/>
      <c r="BCS2" s="725"/>
      <c r="BCT2" s="726"/>
      <c r="BCU2" s="718"/>
      <c r="BCV2" s="725"/>
      <c r="BCW2" s="725"/>
      <c r="BCX2" s="725"/>
      <c r="BCY2" s="725"/>
      <c r="BCZ2" s="725"/>
      <c r="BDA2" s="725"/>
      <c r="BDB2" s="725"/>
      <c r="BDC2" s="725"/>
      <c r="BDD2" s="725"/>
      <c r="BDE2" s="725"/>
      <c r="BDF2" s="725"/>
      <c r="BDG2" s="725"/>
      <c r="BDH2" s="725"/>
      <c r="BDI2" s="725"/>
      <c r="BDJ2" s="726"/>
      <c r="BDK2" s="718"/>
      <c r="BDL2" s="725"/>
      <c r="BDM2" s="725"/>
      <c r="BDN2" s="725"/>
      <c r="BDO2" s="725"/>
      <c r="BDP2" s="725"/>
      <c r="BDQ2" s="725"/>
      <c r="BDR2" s="725"/>
      <c r="BDS2" s="725"/>
      <c r="BDT2" s="725"/>
      <c r="BDU2" s="725"/>
      <c r="BDV2" s="725"/>
      <c r="BDW2" s="725"/>
      <c r="BDX2" s="725"/>
      <c r="BDY2" s="725"/>
      <c r="BDZ2" s="726"/>
      <c r="BEA2" s="718"/>
      <c r="BEB2" s="725"/>
      <c r="BEC2" s="725"/>
      <c r="BED2" s="725"/>
      <c r="BEE2" s="725"/>
      <c r="BEF2" s="725"/>
      <c r="BEG2" s="725"/>
      <c r="BEH2" s="725"/>
      <c r="BEI2" s="725"/>
      <c r="BEJ2" s="725"/>
      <c r="BEK2" s="725"/>
      <c r="BEL2" s="725"/>
      <c r="BEM2" s="725"/>
      <c r="BEN2" s="725"/>
      <c r="BEO2" s="725"/>
      <c r="BEP2" s="726"/>
      <c r="BEQ2" s="718"/>
      <c r="BER2" s="725"/>
      <c r="BES2" s="725"/>
      <c r="BET2" s="725"/>
      <c r="BEU2" s="725"/>
      <c r="BEV2" s="725"/>
      <c r="BEW2" s="725"/>
      <c r="BEX2" s="725"/>
      <c r="BEY2" s="725"/>
      <c r="BEZ2" s="725"/>
      <c r="BFA2" s="725"/>
      <c r="BFB2" s="725"/>
      <c r="BFC2" s="725"/>
      <c r="BFD2" s="725"/>
      <c r="BFE2" s="725"/>
      <c r="BFF2" s="726"/>
      <c r="BFG2" s="718"/>
      <c r="BFH2" s="725"/>
      <c r="BFI2" s="725"/>
      <c r="BFJ2" s="725"/>
      <c r="BFK2" s="725"/>
      <c r="BFL2" s="725"/>
      <c r="BFM2" s="725"/>
      <c r="BFN2" s="725"/>
      <c r="BFO2" s="725"/>
      <c r="BFP2" s="725"/>
      <c r="BFQ2" s="725"/>
      <c r="BFR2" s="725"/>
      <c r="BFS2" s="725"/>
      <c r="BFT2" s="725"/>
      <c r="BFU2" s="725"/>
      <c r="BFV2" s="726"/>
      <c r="BFW2" s="718"/>
      <c r="BFX2" s="725"/>
      <c r="BFY2" s="725"/>
      <c r="BFZ2" s="725"/>
      <c r="BGA2" s="725"/>
      <c r="BGB2" s="725"/>
      <c r="BGC2" s="725"/>
      <c r="BGD2" s="725"/>
      <c r="BGE2" s="725"/>
      <c r="BGF2" s="725"/>
      <c r="BGG2" s="725"/>
      <c r="BGH2" s="725"/>
      <c r="BGI2" s="725"/>
      <c r="BGJ2" s="725"/>
      <c r="BGK2" s="725"/>
      <c r="BGL2" s="726"/>
      <c r="BGM2" s="718"/>
      <c r="BGN2" s="725"/>
      <c r="BGO2" s="725"/>
      <c r="BGP2" s="725"/>
      <c r="BGQ2" s="725"/>
      <c r="BGR2" s="725"/>
      <c r="BGS2" s="725"/>
      <c r="BGT2" s="725"/>
      <c r="BGU2" s="725"/>
      <c r="BGV2" s="725"/>
      <c r="BGW2" s="725"/>
      <c r="BGX2" s="725"/>
      <c r="BGY2" s="725"/>
      <c r="BGZ2" s="725"/>
      <c r="BHA2" s="725"/>
      <c r="BHB2" s="726"/>
      <c r="BHC2" s="718"/>
      <c r="BHD2" s="725"/>
      <c r="BHE2" s="725"/>
      <c r="BHF2" s="725"/>
      <c r="BHG2" s="725"/>
      <c r="BHH2" s="725"/>
      <c r="BHI2" s="725"/>
      <c r="BHJ2" s="725"/>
      <c r="BHK2" s="725"/>
      <c r="BHL2" s="725"/>
      <c r="BHM2" s="725"/>
      <c r="BHN2" s="725"/>
      <c r="BHO2" s="725"/>
      <c r="BHP2" s="725"/>
      <c r="BHQ2" s="725"/>
      <c r="BHR2" s="726"/>
      <c r="BHS2" s="718"/>
      <c r="BHT2" s="725"/>
      <c r="BHU2" s="725"/>
      <c r="BHV2" s="725"/>
      <c r="BHW2" s="725"/>
      <c r="BHX2" s="725"/>
      <c r="BHY2" s="725"/>
      <c r="BHZ2" s="725"/>
      <c r="BIA2" s="725"/>
      <c r="BIB2" s="725"/>
      <c r="BIC2" s="725"/>
      <c r="BID2" s="725"/>
      <c r="BIE2" s="725"/>
      <c r="BIF2" s="725"/>
      <c r="BIG2" s="725"/>
      <c r="BIH2" s="726"/>
      <c r="BII2" s="718"/>
      <c r="BIJ2" s="725"/>
      <c r="BIK2" s="725"/>
      <c r="BIL2" s="725"/>
      <c r="BIM2" s="725"/>
      <c r="BIN2" s="725"/>
      <c r="BIO2" s="725"/>
      <c r="BIP2" s="725"/>
      <c r="BIQ2" s="725"/>
      <c r="BIR2" s="725"/>
      <c r="BIS2" s="725"/>
      <c r="BIT2" s="725"/>
      <c r="BIU2" s="725"/>
      <c r="BIV2" s="725"/>
      <c r="BIW2" s="725"/>
      <c r="BIX2" s="726"/>
      <c r="BIY2" s="718"/>
      <c r="BIZ2" s="725"/>
      <c r="BJA2" s="725"/>
      <c r="BJB2" s="725"/>
      <c r="BJC2" s="725"/>
      <c r="BJD2" s="725"/>
      <c r="BJE2" s="725"/>
      <c r="BJF2" s="725"/>
      <c r="BJG2" s="725"/>
      <c r="BJH2" s="725"/>
      <c r="BJI2" s="725"/>
      <c r="BJJ2" s="725"/>
      <c r="BJK2" s="725"/>
      <c r="BJL2" s="725"/>
      <c r="BJM2" s="725"/>
      <c r="BJN2" s="726"/>
      <c r="BJO2" s="718"/>
      <c r="BJP2" s="725"/>
      <c r="BJQ2" s="725"/>
      <c r="BJR2" s="725"/>
      <c r="BJS2" s="725"/>
      <c r="BJT2" s="725"/>
      <c r="BJU2" s="725"/>
      <c r="BJV2" s="725"/>
      <c r="BJW2" s="725"/>
      <c r="BJX2" s="725"/>
      <c r="BJY2" s="725"/>
      <c r="BJZ2" s="725"/>
      <c r="BKA2" s="725"/>
      <c r="BKB2" s="725"/>
      <c r="BKC2" s="725"/>
      <c r="BKD2" s="726"/>
      <c r="BKE2" s="718"/>
      <c r="BKF2" s="725"/>
      <c r="BKG2" s="725"/>
      <c r="BKH2" s="725"/>
      <c r="BKI2" s="725"/>
      <c r="BKJ2" s="725"/>
      <c r="BKK2" s="725"/>
      <c r="BKL2" s="725"/>
      <c r="BKM2" s="725"/>
      <c r="BKN2" s="725"/>
      <c r="BKO2" s="725"/>
      <c r="BKP2" s="725"/>
      <c r="BKQ2" s="725"/>
      <c r="BKR2" s="725"/>
      <c r="BKS2" s="725"/>
      <c r="BKT2" s="726"/>
      <c r="BKU2" s="718"/>
      <c r="BKV2" s="725"/>
      <c r="BKW2" s="725"/>
      <c r="BKX2" s="725"/>
      <c r="BKY2" s="725"/>
      <c r="BKZ2" s="725"/>
      <c r="BLA2" s="725"/>
      <c r="BLB2" s="725"/>
      <c r="BLC2" s="725"/>
      <c r="BLD2" s="725"/>
      <c r="BLE2" s="725"/>
      <c r="BLF2" s="725"/>
      <c r="BLG2" s="725"/>
      <c r="BLH2" s="725"/>
      <c r="BLI2" s="725"/>
      <c r="BLJ2" s="726"/>
      <c r="BLK2" s="718"/>
      <c r="BLL2" s="725"/>
      <c r="BLM2" s="725"/>
      <c r="BLN2" s="725"/>
      <c r="BLO2" s="725"/>
      <c r="BLP2" s="725"/>
      <c r="BLQ2" s="725"/>
      <c r="BLR2" s="725"/>
      <c r="BLS2" s="725"/>
      <c r="BLT2" s="725"/>
      <c r="BLU2" s="725"/>
      <c r="BLV2" s="725"/>
      <c r="BLW2" s="725"/>
      <c r="BLX2" s="725"/>
      <c r="BLY2" s="725"/>
      <c r="BLZ2" s="726"/>
      <c r="BMA2" s="718"/>
      <c r="BMB2" s="725"/>
      <c r="BMC2" s="725"/>
      <c r="BMD2" s="725"/>
      <c r="BME2" s="725"/>
      <c r="BMF2" s="725"/>
      <c r="BMG2" s="725"/>
      <c r="BMH2" s="725"/>
      <c r="BMI2" s="725"/>
      <c r="BMJ2" s="725"/>
      <c r="BMK2" s="725"/>
      <c r="BML2" s="725"/>
      <c r="BMM2" s="725"/>
      <c r="BMN2" s="725"/>
      <c r="BMO2" s="725"/>
      <c r="BMP2" s="726"/>
      <c r="BMQ2" s="718"/>
      <c r="BMR2" s="725"/>
      <c r="BMS2" s="725"/>
      <c r="BMT2" s="725"/>
      <c r="BMU2" s="725"/>
      <c r="BMV2" s="725"/>
      <c r="BMW2" s="725"/>
      <c r="BMX2" s="725"/>
      <c r="BMY2" s="725"/>
      <c r="BMZ2" s="725"/>
      <c r="BNA2" s="725"/>
      <c r="BNB2" s="725"/>
      <c r="BNC2" s="725"/>
      <c r="BND2" s="725"/>
      <c r="BNE2" s="725"/>
      <c r="BNF2" s="726"/>
      <c r="BNG2" s="718"/>
      <c r="BNH2" s="725"/>
      <c r="BNI2" s="725"/>
      <c r="BNJ2" s="725"/>
      <c r="BNK2" s="725"/>
      <c r="BNL2" s="725"/>
      <c r="BNM2" s="725"/>
      <c r="BNN2" s="725"/>
      <c r="BNO2" s="725"/>
      <c r="BNP2" s="725"/>
      <c r="BNQ2" s="725"/>
      <c r="BNR2" s="725"/>
      <c r="BNS2" s="725"/>
      <c r="BNT2" s="725"/>
      <c r="BNU2" s="725"/>
      <c r="BNV2" s="726"/>
      <c r="BNW2" s="718"/>
      <c r="BNX2" s="725"/>
      <c r="BNY2" s="725"/>
      <c r="BNZ2" s="725"/>
      <c r="BOA2" s="725"/>
      <c r="BOB2" s="725"/>
      <c r="BOC2" s="725"/>
      <c r="BOD2" s="725"/>
      <c r="BOE2" s="725"/>
      <c r="BOF2" s="725"/>
      <c r="BOG2" s="725"/>
      <c r="BOH2" s="725"/>
      <c r="BOI2" s="725"/>
      <c r="BOJ2" s="725"/>
      <c r="BOK2" s="725"/>
      <c r="BOL2" s="726"/>
      <c r="BOM2" s="718"/>
      <c r="BON2" s="725"/>
      <c r="BOO2" s="725"/>
      <c r="BOP2" s="725"/>
      <c r="BOQ2" s="725"/>
      <c r="BOR2" s="725"/>
      <c r="BOS2" s="725"/>
      <c r="BOT2" s="725"/>
      <c r="BOU2" s="725"/>
      <c r="BOV2" s="725"/>
      <c r="BOW2" s="725"/>
      <c r="BOX2" s="725"/>
      <c r="BOY2" s="725"/>
      <c r="BOZ2" s="725"/>
      <c r="BPA2" s="725"/>
      <c r="BPB2" s="726"/>
      <c r="BPC2" s="718"/>
      <c r="BPD2" s="725"/>
      <c r="BPE2" s="725"/>
      <c r="BPF2" s="725"/>
      <c r="BPG2" s="725"/>
      <c r="BPH2" s="725"/>
      <c r="BPI2" s="725"/>
      <c r="BPJ2" s="725"/>
      <c r="BPK2" s="725"/>
      <c r="BPL2" s="725"/>
      <c r="BPM2" s="725"/>
      <c r="BPN2" s="725"/>
      <c r="BPO2" s="725"/>
      <c r="BPP2" s="725"/>
      <c r="BPQ2" s="725"/>
      <c r="BPR2" s="726"/>
      <c r="BPS2" s="718"/>
      <c r="BPT2" s="725"/>
      <c r="BPU2" s="725"/>
      <c r="BPV2" s="725"/>
      <c r="BPW2" s="725"/>
      <c r="BPX2" s="725"/>
      <c r="BPY2" s="725"/>
      <c r="BPZ2" s="725"/>
      <c r="BQA2" s="725"/>
      <c r="BQB2" s="725"/>
      <c r="BQC2" s="725"/>
      <c r="BQD2" s="725"/>
      <c r="BQE2" s="725"/>
      <c r="BQF2" s="725"/>
      <c r="BQG2" s="725"/>
      <c r="BQH2" s="726"/>
      <c r="BQI2" s="718"/>
      <c r="BQJ2" s="725"/>
      <c r="BQK2" s="725"/>
      <c r="BQL2" s="725"/>
      <c r="BQM2" s="725"/>
      <c r="BQN2" s="725"/>
      <c r="BQO2" s="725"/>
      <c r="BQP2" s="725"/>
      <c r="BQQ2" s="725"/>
      <c r="BQR2" s="725"/>
      <c r="BQS2" s="725"/>
      <c r="BQT2" s="725"/>
      <c r="BQU2" s="725"/>
      <c r="BQV2" s="725"/>
      <c r="BQW2" s="725"/>
      <c r="BQX2" s="726"/>
      <c r="BQY2" s="718"/>
      <c r="BQZ2" s="725"/>
      <c r="BRA2" s="725"/>
      <c r="BRB2" s="725"/>
      <c r="BRC2" s="725"/>
      <c r="BRD2" s="725"/>
      <c r="BRE2" s="725"/>
      <c r="BRF2" s="725"/>
      <c r="BRG2" s="725"/>
      <c r="BRH2" s="725"/>
      <c r="BRI2" s="725"/>
      <c r="BRJ2" s="725"/>
      <c r="BRK2" s="725"/>
      <c r="BRL2" s="725"/>
      <c r="BRM2" s="725"/>
      <c r="BRN2" s="726"/>
      <c r="BRO2" s="718"/>
      <c r="BRP2" s="725"/>
      <c r="BRQ2" s="725"/>
      <c r="BRR2" s="725"/>
      <c r="BRS2" s="725"/>
      <c r="BRT2" s="725"/>
      <c r="BRU2" s="725"/>
      <c r="BRV2" s="725"/>
      <c r="BRW2" s="725"/>
      <c r="BRX2" s="725"/>
      <c r="BRY2" s="725"/>
      <c r="BRZ2" s="725"/>
      <c r="BSA2" s="725"/>
      <c r="BSB2" s="725"/>
      <c r="BSC2" s="725"/>
      <c r="BSD2" s="726"/>
      <c r="BSE2" s="718"/>
      <c r="BSF2" s="725"/>
      <c r="BSG2" s="725"/>
      <c r="BSH2" s="725"/>
      <c r="BSI2" s="725"/>
      <c r="BSJ2" s="725"/>
      <c r="BSK2" s="725"/>
      <c r="BSL2" s="725"/>
      <c r="BSM2" s="725"/>
      <c r="BSN2" s="725"/>
      <c r="BSO2" s="725"/>
      <c r="BSP2" s="725"/>
      <c r="BSQ2" s="725"/>
      <c r="BSR2" s="725"/>
      <c r="BSS2" s="725"/>
      <c r="BST2" s="726"/>
      <c r="BSU2" s="718"/>
      <c r="BSV2" s="725"/>
      <c r="BSW2" s="725"/>
      <c r="BSX2" s="725"/>
      <c r="BSY2" s="725"/>
      <c r="BSZ2" s="725"/>
      <c r="BTA2" s="725"/>
      <c r="BTB2" s="725"/>
      <c r="BTC2" s="725"/>
      <c r="BTD2" s="725"/>
      <c r="BTE2" s="725"/>
      <c r="BTF2" s="725"/>
      <c r="BTG2" s="725"/>
      <c r="BTH2" s="725"/>
      <c r="BTI2" s="725"/>
      <c r="BTJ2" s="726"/>
      <c r="BTK2" s="718"/>
      <c r="BTL2" s="725"/>
      <c r="BTM2" s="725"/>
      <c r="BTN2" s="725"/>
      <c r="BTO2" s="725"/>
      <c r="BTP2" s="725"/>
      <c r="BTQ2" s="725"/>
      <c r="BTR2" s="725"/>
      <c r="BTS2" s="725"/>
      <c r="BTT2" s="725"/>
      <c r="BTU2" s="725"/>
      <c r="BTV2" s="725"/>
      <c r="BTW2" s="725"/>
      <c r="BTX2" s="725"/>
      <c r="BTY2" s="725"/>
      <c r="BTZ2" s="726"/>
      <c r="BUA2" s="718"/>
      <c r="BUB2" s="725"/>
      <c r="BUC2" s="725"/>
      <c r="BUD2" s="725"/>
      <c r="BUE2" s="725"/>
      <c r="BUF2" s="725"/>
      <c r="BUG2" s="725"/>
      <c r="BUH2" s="725"/>
      <c r="BUI2" s="725"/>
      <c r="BUJ2" s="725"/>
      <c r="BUK2" s="725"/>
      <c r="BUL2" s="725"/>
      <c r="BUM2" s="725"/>
      <c r="BUN2" s="725"/>
      <c r="BUO2" s="725"/>
      <c r="BUP2" s="726"/>
      <c r="BUQ2" s="718"/>
      <c r="BUR2" s="725"/>
      <c r="BUS2" s="725"/>
      <c r="BUT2" s="725"/>
      <c r="BUU2" s="725"/>
      <c r="BUV2" s="725"/>
      <c r="BUW2" s="725"/>
      <c r="BUX2" s="725"/>
      <c r="BUY2" s="725"/>
      <c r="BUZ2" s="725"/>
      <c r="BVA2" s="725"/>
      <c r="BVB2" s="725"/>
      <c r="BVC2" s="725"/>
      <c r="BVD2" s="725"/>
      <c r="BVE2" s="725"/>
      <c r="BVF2" s="726"/>
      <c r="BVG2" s="718"/>
      <c r="BVH2" s="725"/>
      <c r="BVI2" s="725"/>
      <c r="BVJ2" s="725"/>
      <c r="BVK2" s="725"/>
      <c r="BVL2" s="725"/>
      <c r="BVM2" s="725"/>
      <c r="BVN2" s="725"/>
      <c r="BVO2" s="725"/>
      <c r="BVP2" s="725"/>
      <c r="BVQ2" s="725"/>
      <c r="BVR2" s="725"/>
      <c r="BVS2" s="725"/>
      <c r="BVT2" s="725"/>
      <c r="BVU2" s="725"/>
      <c r="BVV2" s="726"/>
      <c r="BVW2" s="718"/>
      <c r="BVX2" s="725"/>
      <c r="BVY2" s="725"/>
      <c r="BVZ2" s="725"/>
      <c r="BWA2" s="725"/>
      <c r="BWB2" s="725"/>
      <c r="BWC2" s="725"/>
      <c r="BWD2" s="725"/>
      <c r="BWE2" s="725"/>
      <c r="BWF2" s="725"/>
      <c r="BWG2" s="725"/>
      <c r="BWH2" s="725"/>
      <c r="BWI2" s="725"/>
      <c r="BWJ2" s="725"/>
      <c r="BWK2" s="725"/>
      <c r="BWL2" s="726"/>
      <c r="BWM2" s="718"/>
      <c r="BWN2" s="725"/>
      <c r="BWO2" s="725"/>
      <c r="BWP2" s="725"/>
      <c r="BWQ2" s="725"/>
      <c r="BWR2" s="725"/>
      <c r="BWS2" s="725"/>
      <c r="BWT2" s="725"/>
      <c r="BWU2" s="725"/>
      <c r="BWV2" s="725"/>
      <c r="BWW2" s="725"/>
      <c r="BWX2" s="725"/>
      <c r="BWY2" s="725"/>
      <c r="BWZ2" s="725"/>
      <c r="BXA2" s="725"/>
      <c r="BXB2" s="726"/>
      <c r="BXC2" s="718"/>
      <c r="BXD2" s="725"/>
      <c r="BXE2" s="725"/>
      <c r="BXF2" s="725"/>
      <c r="BXG2" s="725"/>
      <c r="BXH2" s="725"/>
      <c r="BXI2" s="725"/>
      <c r="BXJ2" s="725"/>
      <c r="BXK2" s="725"/>
      <c r="BXL2" s="725"/>
      <c r="BXM2" s="725"/>
      <c r="BXN2" s="725"/>
      <c r="BXO2" s="725"/>
      <c r="BXP2" s="725"/>
      <c r="BXQ2" s="725"/>
      <c r="BXR2" s="726"/>
      <c r="BXS2" s="718"/>
      <c r="BXT2" s="725"/>
      <c r="BXU2" s="725"/>
      <c r="BXV2" s="725"/>
      <c r="BXW2" s="725"/>
      <c r="BXX2" s="725"/>
      <c r="BXY2" s="725"/>
      <c r="BXZ2" s="725"/>
      <c r="BYA2" s="725"/>
      <c r="BYB2" s="725"/>
      <c r="BYC2" s="725"/>
      <c r="BYD2" s="725"/>
      <c r="BYE2" s="725"/>
      <c r="BYF2" s="725"/>
      <c r="BYG2" s="725"/>
      <c r="BYH2" s="726"/>
      <c r="BYI2" s="718"/>
      <c r="BYJ2" s="725"/>
      <c r="BYK2" s="725"/>
      <c r="BYL2" s="725"/>
      <c r="BYM2" s="725"/>
      <c r="BYN2" s="725"/>
      <c r="BYO2" s="725"/>
      <c r="BYP2" s="725"/>
      <c r="BYQ2" s="725"/>
      <c r="BYR2" s="725"/>
      <c r="BYS2" s="725"/>
      <c r="BYT2" s="725"/>
      <c r="BYU2" s="725"/>
      <c r="BYV2" s="725"/>
      <c r="BYW2" s="725"/>
      <c r="BYX2" s="726"/>
      <c r="BYY2" s="718"/>
      <c r="BYZ2" s="725"/>
      <c r="BZA2" s="725"/>
      <c r="BZB2" s="725"/>
      <c r="BZC2" s="725"/>
      <c r="BZD2" s="725"/>
      <c r="BZE2" s="725"/>
      <c r="BZF2" s="725"/>
      <c r="BZG2" s="725"/>
      <c r="BZH2" s="725"/>
      <c r="BZI2" s="725"/>
      <c r="BZJ2" s="725"/>
      <c r="BZK2" s="725"/>
      <c r="BZL2" s="725"/>
      <c r="BZM2" s="725"/>
      <c r="BZN2" s="726"/>
      <c r="BZO2" s="718"/>
      <c r="BZP2" s="725"/>
      <c r="BZQ2" s="725"/>
      <c r="BZR2" s="725"/>
      <c r="BZS2" s="725"/>
      <c r="BZT2" s="725"/>
      <c r="BZU2" s="725"/>
      <c r="BZV2" s="725"/>
      <c r="BZW2" s="725"/>
      <c r="BZX2" s="725"/>
      <c r="BZY2" s="725"/>
      <c r="BZZ2" s="725"/>
      <c r="CAA2" s="725"/>
      <c r="CAB2" s="725"/>
      <c r="CAC2" s="725"/>
      <c r="CAD2" s="726"/>
      <c r="CAE2" s="718"/>
      <c r="CAF2" s="725"/>
      <c r="CAG2" s="725"/>
      <c r="CAH2" s="725"/>
      <c r="CAI2" s="725"/>
      <c r="CAJ2" s="725"/>
      <c r="CAK2" s="725"/>
      <c r="CAL2" s="725"/>
      <c r="CAM2" s="725"/>
      <c r="CAN2" s="725"/>
      <c r="CAO2" s="725"/>
      <c r="CAP2" s="725"/>
      <c r="CAQ2" s="725"/>
      <c r="CAR2" s="725"/>
      <c r="CAS2" s="725"/>
      <c r="CAT2" s="726"/>
      <c r="CAU2" s="718"/>
      <c r="CAV2" s="725"/>
      <c r="CAW2" s="725"/>
      <c r="CAX2" s="725"/>
      <c r="CAY2" s="725"/>
      <c r="CAZ2" s="725"/>
      <c r="CBA2" s="725"/>
      <c r="CBB2" s="725"/>
      <c r="CBC2" s="725"/>
      <c r="CBD2" s="725"/>
      <c r="CBE2" s="725"/>
      <c r="CBF2" s="725"/>
      <c r="CBG2" s="725"/>
      <c r="CBH2" s="725"/>
      <c r="CBI2" s="725"/>
      <c r="CBJ2" s="726"/>
      <c r="CBK2" s="718"/>
      <c r="CBL2" s="725"/>
      <c r="CBM2" s="725"/>
      <c r="CBN2" s="725"/>
      <c r="CBO2" s="725"/>
      <c r="CBP2" s="725"/>
      <c r="CBQ2" s="725"/>
      <c r="CBR2" s="725"/>
      <c r="CBS2" s="725"/>
      <c r="CBT2" s="725"/>
      <c r="CBU2" s="725"/>
      <c r="CBV2" s="725"/>
      <c r="CBW2" s="725"/>
      <c r="CBX2" s="725"/>
      <c r="CBY2" s="725"/>
      <c r="CBZ2" s="726"/>
      <c r="CCA2" s="718"/>
      <c r="CCB2" s="725"/>
      <c r="CCC2" s="725"/>
      <c r="CCD2" s="725"/>
      <c r="CCE2" s="725"/>
      <c r="CCF2" s="725"/>
      <c r="CCG2" s="725"/>
      <c r="CCH2" s="725"/>
      <c r="CCI2" s="725"/>
      <c r="CCJ2" s="725"/>
      <c r="CCK2" s="725"/>
      <c r="CCL2" s="725"/>
      <c r="CCM2" s="725"/>
      <c r="CCN2" s="725"/>
      <c r="CCO2" s="725"/>
      <c r="CCP2" s="726"/>
      <c r="CCQ2" s="718"/>
      <c r="CCR2" s="725"/>
      <c r="CCS2" s="725"/>
      <c r="CCT2" s="725"/>
      <c r="CCU2" s="725"/>
      <c r="CCV2" s="725"/>
      <c r="CCW2" s="725"/>
      <c r="CCX2" s="725"/>
      <c r="CCY2" s="725"/>
      <c r="CCZ2" s="725"/>
      <c r="CDA2" s="725"/>
      <c r="CDB2" s="725"/>
      <c r="CDC2" s="725"/>
      <c r="CDD2" s="725"/>
      <c r="CDE2" s="725"/>
      <c r="CDF2" s="726"/>
      <c r="CDG2" s="718"/>
      <c r="CDH2" s="725"/>
      <c r="CDI2" s="725"/>
      <c r="CDJ2" s="725"/>
      <c r="CDK2" s="725"/>
      <c r="CDL2" s="725"/>
      <c r="CDM2" s="725"/>
      <c r="CDN2" s="725"/>
      <c r="CDO2" s="725"/>
      <c r="CDP2" s="725"/>
      <c r="CDQ2" s="725"/>
      <c r="CDR2" s="725"/>
      <c r="CDS2" s="725"/>
      <c r="CDT2" s="725"/>
      <c r="CDU2" s="725"/>
      <c r="CDV2" s="726"/>
      <c r="CDW2" s="718"/>
      <c r="CDX2" s="725"/>
      <c r="CDY2" s="725"/>
      <c r="CDZ2" s="725"/>
      <c r="CEA2" s="725"/>
      <c r="CEB2" s="725"/>
      <c r="CEC2" s="725"/>
      <c r="CED2" s="725"/>
      <c r="CEE2" s="725"/>
      <c r="CEF2" s="725"/>
      <c r="CEG2" s="725"/>
      <c r="CEH2" s="725"/>
      <c r="CEI2" s="725"/>
      <c r="CEJ2" s="725"/>
      <c r="CEK2" s="725"/>
      <c r="CEL2" s="726"/>
      <c r="CEM2" s="718"/>
      <c r="CEN2" s="725"/>
      <c r="CEO2" s="725"/>
      <c r="CEP2" s="725"/>
      <c r="CEQ2" s="725"/>
      <c r="CER2" s="725"/>
      <c r="CES2" s="725"/>
      <c r="CET2" s="725"/>
      <c r="CEU2" s="725"/>
      <c r="CEV2" s="725"/>
      <c r="CEW2" s="725"/>
      <c r="CEX2" s="725"/>
      <c r="CEY2" s="725"/>
      <c r="CEZ2" s="725"/>
      <c r="CFA2" s="725"/>
      <c r="CFB2" s="726"/>
      <c r="CFC2" s="718"/>
      <c r="CFD2" s="725"/>
      <c r="CFE2" s="725"/>
      <c r="CFF2" s="725"/>
      <c r="CFG2" s="725"/>
      <c r="CFH2" s="725"/>
      <c r="CFI2" s="725"/>
      <c r="CFJ2" s="725"/>
      <c r="CFK2" s="725"/>
      <c r="CFL2" s="725"/>
      <c r="CFM2" s="725"/>
      <c r="CFN2" s="725"/>
      <c r="CFO2" s="725"/>
      <c r="CFP2" s="725"/>
      <c r="CFQ2" s="725"/>
      <c r="CFR2" s="726"/>
      <c r="CFS2" s="718"/>
      <c r="CFT2" s="725"/>
      <c r="CFU2" s="725"/>
      <c r="CFV2" s="725"/>
      <c r="CFW2" s="725"/>
      <c r="CFX2" s="725"/>
      <c r="CFY2" s="725"/>
      <c r="CFZ2" s="725"/>
      <c r="CGA2" s="725"/>
      <c r="CGB2" s="725"/>
      <c r="CGC2" s="725"/>
      <c r="CGD2" s="725"/>
      <c r="CGE2" s="725"/>
      <c r="CGF2" s="725"/>
      <c r="CGG2" s="725"/>
      <c r="CGH2" s="726"/>
      <c r="CGI2" s="718"/>
      <c r="CGJ2" s="725"/>
      <c r="CGK2" s="725"/>
      <c r="CGL2" s="725"/>
      <c r="CGM2" s="725"/>
      <c r="CGN2" s="725"/>
      <c r="CGO2" s="725"/>
      <c r="CGP2" s="725"/>
      <c r="CGQ2" s="725"/>
      <c r="CGR2" s="725"/>
      <c r="CGS2" s="725"/>
      <c r="CGT2" s="725"/>
      <c r="CGU2" s="725"/>
      <c r="CGV2" s="725"/>
      <c r="CGW2" s="725"/>
      <c r="CGX2" s="726"/>
      <c r="CGY2" s="718"/>
      <c r="CGZ2" s="725"/>
      <c r="CHA2" s="725"/>
      <c r="CHB2" s="725"/>
      <c r="CHC2" s="725"/>
      <c r="CHD2" s="725"/>
      <c r="CHE2" s="725"/>
      <c r="CHF2" s="725"/>
      <c r="CHG2" s="725"/>
      <c r="CHH2" s="725"/>
      <c r="CHI2" s="725"/>
      <c r="CHJ2" s="725"/>
      <c r="CHK2" s="725"/>
      <c r="CHL2" s="725"/>
      <c r="CHM2" s="725"/>
      <c r="CHN2" s="726"/>
      <c r="CHO2" s="718"/>
      <c r="CHP2" s="725"/>
      <c r="CHQ2" s="725"/>
      <c r="CHR2" s="725"/>
      <c r="CHS2" s="725"/>
      <c r="CHT2" s="725"/>
      <c r="CHU2" s="725"/>
      <c r="CHV2" s="725"/>
      <c r="CHW2" s="725"/>
      <c r="CHX2" s="725"/>
      <c r="CHY2" s="725"/>
      <c r="CHZ2" s="725"/>
      <c r="CIA2" s="725"/>
      <c r="CIB2" s="725"/>
      <c r="CIC2" s="725"/>
      <c r="CID2" s="726"/>
      <c r="CIE2" s="718"/>
      <c r="CIF2" s="725"/>
      <c r="CIG2" s="725"/>
      <c r="CIH2" s="725"/>
      <c r="CII2" s="725"/>
      <c r="CIJ2" s="725"/>
      <c r="CIK2" s="725"/>
      <c r="CIL2" s="725"/>
      <c r="CIM2" s="725"/>
      <c r="CIN2" s="725"/>
      <c r="CIO2" s="725"/>
      <c r="CIP2" s="725"/>
      <c r="CIQ2" s="725"/>
      <c r="CIR2" s="725"/>
      <c r="CIS2" s="725"/>
      <c r="CIT2" s="726"/>
      <c r="CIU2" s="718"/>
      <c r="CIV2" s="725"/>
      <c r="CIW2" s="725"/>
      <c r="CIX2" s="725"/>
      <c r="CIY2" s="725"/>
      <c r="CIZ2" s="725"/>
      <c r="CJA2" s="725"/>
      <c r="CJB2" s="725"/>
      <c r="CJC2" s="725"/>
      <c r="CJD2" s="725"/>
      <c r="CJE2" s="725"/>
      <c r="CJF2" s="725"/>
      <c r="CJG2" s="725"/>
      <c r="CJH2" s="725"/>
      <c r="CJI2" s="725"/>
      <c r="CJJ2" s="726"/>
      <c r="CJK2" s="718"/>
      <c r="CJL2" s="725"/>
      <c r="CJM2" s="725"/>
      <c r="CJN2" s="725"/>
      <c r="CJO2" s="725"/>
      <c r="CJP2" s="725"/>
      <c r="CJQ2" s="725"/>
      <c r="CJR2" s="725"/>
      <c r="CJS2" s="725"/>
      <c r="CJT2" s="725"/>
      <c r="CJU2" s="725"/>
      <c r="CJV2" s="725"/>
      <c r="CJW2" s="725"/>
      <c r="CJX2" s="725"/>
      <c r="CJY2" s="725"/>
      <c r="CJZ2" s="726"/>
      <c r="CKA2" s="718"/>
      <c r="CKB2" s="725"/>
      <c r="CKC2" s="725"/>
      <c r="CKD2" s="725"/>
      <c r="CKE2" s="725"/>
      <c r="CKF2" s="725"/>
      <c r="CKG2" s="725"/>
      <c r="CKH2" s="725"/>
      <c r="CKI2" s="725"/>
      <c r="CKJ2" s="725"/>
      <c r="CKK2" s="725"/>
      <c r="CKL2" s="725"/>
      <c r="CKM2" s="725"/>
      <c r="CKN2" s="725"/>
      <c r="CKO2" s="725"/>
      <c r="CKP2" s="726"/>
      <c r="CKQ2" s="718"/>
      <c r="CKR2" s="725"/>
      <c r="CKS2" s="725"/>
      <c r="CKT2" s="725"/>
      <c r="CKU2" s="725"/>
      <c r="CKV2" s="725"/>
      <c r="CKW2" s="725"/>
      <c r="CKX2" s="725"/>
      <c r="CKY2" s="725"/>
      <c r="CKZ2" s="725"/>
      <c r="CLA2" s="725"/>
      <c r="CLB2" s="725"/>
      <c r="CLC2" s="725"/>
      <c r="CLD2" s="725"/>
      <c r="CLE2" s="725"/>
      <c r="CLF2" s="726"/>
      <c r="CLG2" s="718"/>
      <c r="CLH2" s="725"/>
      <c r="CLI2" s="725"/>
      <c r="CLJ2" s="725"/>
      <c r="CLK2" s="725"/>
      <c r="CLL2" s="725"/>
      <c r="CLM2" s="725"/>
      <c r="CLN2" s="725"/>
      <c r="CLO2" s="725"/>
      <c r="CLP2" s="725"/>
      <c r="CLQ2" s="725"/>
      <c r="CLR2" s="725"/>
      <c r="CLS2" s="725"/>
      <c r="CLT2" s="725"/>
      <c r="CLU2" s="725"/>
      <c r="CLV2" s="726"/>
      <c r="CLW2" s="718"/>
      <c r="CLX2" s="725"/>
      <c r="CLY2" s="725"/>
      <c r="CLZ2" s="725"/>
      <c r="CMA2" s="725"/>
      <c r="CMB2" s="725"/>
      <c r="CMC2" s="725"/>
      <c r="CMD2" s="725"/>
      <c r="CME2" s="725"/>
      <c r="CMF2" s="725"/>
      <c r="CMG2" s="725"/>
      <c r="CMH2" s="725"/>
      <c r="CMI2" s="725"/>
      <c r="CMJ2" s="725"/>
      <c r="CMK2" s="725"/>
      <c r="CML2" s="726"/>
      <c r="CMM2" s="718"/>
      <c r="CMN2" s="725"/>
      <c r="CMO2" s="725"/>
      <c r="CMP2" s="725"/>
      <c r="CMQ2" s="725"/>
      <c r="CMR2" s="725"/>
      <c r="CMS2" s="725"/>
      <c r="CMT2" s="725"/>
      <c r="CMU2" s="725"/>
      <c r="CMV2" s="725"/>
      <c r="CMW2" s="725"/>
      <c r="CMX2" s="725"/>
      <c r="CMY2" s="725"/>
      <c r="CMZ2" s="725"/>
      <c r="CNA2" s="725"/>
      <c r="CNB2" s="726"/>
      <c r="CNC2" s="718"/>
      <c r="CND2" s="725"/>
      <c r="CNE2" s="725"/>
      <c r="CNF2" s="725"/>
      <c r="CNG2" s="725"/>
      <c r="CNH2" s="725"/>
      <c r="CNI2" s="725"/>
      <c r="CNJ2" s="725"/>
      <c r="CNK2" s="725"/>
      <c r="CNL2" s="725"/>
      <c r="CNM2" s="725"/>
      <c r="CNN2" s="725"/>
      <c r="CNO2" s="725"/>
      <c r="CNP2" s="725"/>
      <c r="CNQ2" s="725"/>
      <c r="CNR2" s="726"/>
      <c r="CNS2" s="718"/>
      <c r="CNT2" s="725"/>
      <c r="CNU2" s="725"/>
      <c r="CNV2" s="725"/>
      <c r="CNW2" s="725"/>
      <c r="CNX2" s="725"/>
      <c r="CNY2" s="725"/>
      <c r="CNZ2" s="725"/>
      <c r="COA2" s="725"/>
      <c r="COB2" s="725"/>
      <c r="COC2" s="725"/>
      <c r="COD2" s="725"/>
      <c r="COE2" s="725"/>
      <c r="COF2" s="725"/>
      <c r="COG2" s="725"/>
      <c r="COH2" s="726"/>
      <c r="COI2" s="718"/>
      <c r="COJ2" s="725"/>
      <c r="COK2" s="725"/>
      <c r="COL2" s="725"/>
      <c r="COM2" s="725"/>
      <c r="CON2" s="725"/>
      <c r="COO2" s="725"/>
      <c r="COP2" s="725"/>
      <c r="COQ2" s="725"/>
      <c r="COR2" s="725"/>
      <c r="COS2" s="725"/>
      <c r="COT2" s="725"/>
      <c r="COU2" s="725"/>
      <c r="COV2" s="725"/>
      <c r="COW2" s="725"/>
      <c r="COX2" s="726"/>
      <c r="COY2" s="718"/>
      <c r="COZ2" s="725"/>
      <c r="CPA2" s="725"/>
      <c r="CPB2" s="725"/>
      <c r="CPC2" s="725"/>
      <c r="CPD2" s="725"/>
      <c r="CPE2" s="725"/>
      <c r="CPF2" s="725"/>
      <c r="CPG2" s="725"/>
      <c r="CPH2" s="725"/>
      <c r="CPI2" s="725"/>
      <c r="CPJ2" s="725"/>
      <c r="CPK2" s="725"/>
      <c r="CPL2" s="725"/>
      <c r="CPM2" s="725"/>
      <c r="CPN2" s="726"/>
      <c r="CPO2" s="718"/>
      <c r="CPP2" s="725"/>
      <c r="CPQ2" s="725"/>
      <c r="CPR2" s="725"/>
      <c r="CPS2" s="725"/>
      <c r="CPT2" s="725"/>
      <c r="CPU2" s="725"/>
      <c r="CPV2" s="725"/>
      <c r="CPW2" s="725"/>
      <c r="CPX2" s="725"/>
      <c r="CPY2" s="725"/>
      <c r="CPZ2" s="725"/>
      <c r="CQA2" s="725"/>
      <c r="CQB2" s="725"/>
      <c r="CQC2" s="725"/>
      <c r="CQD2" s="726"/>
      <c r="CQE2" s="718"/>
      <c r="CQF2" s="725"/>
      <c r="CQG2" s="725"/>
      <c r="CQH2" s="725"/>
      <c r="CQI2" s="725"/>
      <c r="CQJ2" s="725"/>
      <c r="CQK2" s="725"/>
      <c r="CQL2" s="725"/>
      <c r="CQM2" s="725"/>
      <c r="CQN2" s="725"/>
      <c r="CQO2" s="725"/>
      <c r="CQP2" s="725"/>
      <c r="CQQ2" s="725"/>
      <c r="CQR2" s="725"/>
      <c r="CQS2" s="725"/>
      <c r="CQT2" s="726"/>
      <c r="CQU2" s="718"/>
      <c r="CQV2" s="725"/>
      <c r="CQW2" s="725"/>
      <c r="CQX2" s="725"/>
      <c r="CQY2" s="725"/>
      <c r="CQZ2" s="725"/>
      <c r="CRA2" s="725"/>
      <c r="CRB2" s="725"/>
      <c r="CRC2" s="725"/>
      <c r="CRD2" s="725"/>
      <c r="CRE2" s="725"/>
      <c r="CRF2" s="725"/>
      <c r="CRG2" s="725"/>
      <c r="CRH2" s="725"/>
      <c r="CRI2" s="725"/>
      <c r="CRJ2" s="726"/>
      <c r="CRK2" s="718"/>
      <c r="CRL2" s="725"/>
      <c r="CRM2" s="725"/>
      <c r="CRN2" s="725"/>
      <c r="CRO2" s="725"/>
      <c r="CRP2" s="725"/>
      <c r="CRQ2" s="725"/>
      <c r="CRR2" s="725"/>
      <c r="CRS2" s="725"/>
      <c r="CRT2" s="725"/>
      <c r="CRU2" s="725"/>
      <c r="CRV2" s="725"/>
      <c r="CRW2" s="725"/>
      <c r="CRX2" s="725"/>
      <c r="CRY2" s="725"/>
      <c r="CRZ2" s="726"/>
      <c r="CSA2" s="718"/>
      <c r="CSB2" s="725"/>
      <c r="CSC2" s="725"/>
      <c r="CSD2" s="725"/>
      <c r="CSE2" s="725"/>
      <c r="CSF2" s="725"/>
      <c r="CSG2" s="725"/>
      <c r="CSH2" s="725"/>
      <c r="CSI2" s="725"/>
      <c r="CSJ2" s="725"/>
      <c r="CSK2" s="725"/>
      <c r="CSL2" s="725"/>
      <c r="CSM2" s="725"/>
      <c r="CSN2" s="725"/>
      <c r="CSO2" s="725"/>
      <c r="CSP2" s="726"/>
      <c r="CSQ2" s="718"/>
      <c r="CSR2" s="725"/>
      <c r="CSS2" s="725"/>
      <c r="CST2" s="725"/>
      <c r="CSU2" s="725"/>
      <c r="CSV2" s="725"/>
      <c r="CSW2" s="725"/>
      <c r="CSX2" s="725"/>
      <c r="CSY2" s="725"/>
      <c r="CSZ2" s="725"/>
      <c r="CTA2" s="725"/>
      <c r="CTB2" s="725"/>
      <c r="CTC2" s="725"/>
      <c r="CTD2" s="725"/>
      <c r="CTE2" s="725"/>
      <c r="CTF2" s="726"/>
      <c r="CTG2" s="718"/>
      <c r="CTH2" s="725"/>
      <c r="CTI2" s="725"/>
      <c r="CTJ2" s="725"/>
      <c r="CTK2" s="725"/>
      <c r="CTL2" s="725"/>
      <c r="CTM2" s="725"/>
      <c r="CTN2" s="725"/>
      <c r="CTO2" s="725"/>
      <c r="CTP2" s="725"/>
      <c r="CTQ2" s="725"/>
      <c r="CTR2" s="725"/>
      <c r="CTS2" s="725"/>
      <c r="CTT2" s="725"/>
      <c r="CTU2" s="725"/>
      <c r="CTV2" s="726"/>
      <c r="CTW2" s="718"/>
      <c r="CTX2" s="725"/>
      <c r="CTY2" s="725"/>
      <c r="CTZ2" s="725"/>
      <c r="CUA2" s="725"/>
      <c r="CUB2" s="725"/>
      <c r="CUC2" s="725"/>
      <c r="CUD2" s="725"/>
      <c r="CUE2" s="725"/>
      <c r="CUF2" s="725"/>
      <c r="CUG2" s="725"/>
      <c r="CUH2" s="725"/>
      <c r="CUI2" s="725"/>
      <c r="CUJ2" s="725"/>
      <c r="CUK2" s="725"/>
      <c r="CUL2" s="726"/>
      <c r="CUM2" s="718"/>
      <c r="CUN2" s="725"/>
      <c r="CUO2" s="725"/>
      <c r="CUP2" s="725"/>
      <c r="CUQ2" s="725"/>
      <c r="CUR2" s="725"/>
      <c r="CUS2" s="725"/>
      <c r="CUT2" s="725"/>
      <c r="CUU2" s="725"/>
      <c r="CUV2" s="725"/>
      <c r="CUW2" s="725"/>
      <c r="CUX2" s="725"/>
      <c r="CUY2" s="725"/>
      <c r="CUZ2" s="725"/>
      <c r="CVA2" s="725"/>
      <c r="CVB2" s="726"/>
      <c r="CVC2" s="718"/>
      <c r="CVD2" s="725"/>
      <c r="CVE2" s="725"/>
      <c r="CVF2" s="725"/>
      <c r="CVG2" s="725"/>
      <c r="CVH2" s="725"/>
      <c r="CVI2" s="725"/>
      <c r="CVJ2" s="725"/>
      <c r="CVK2" s="725"/>
      <c r="CVL2" s="725"/>
      <c r="CVM2" s="725"/>
      <c r="CVN2" s="725"/>
      <c r="CVO2" s="725"/>
      <c r="CVP2" s="725"/>
      <c r="CVQ2" s="725"/>
      <c r="CVR2" s="726"/>
      <c r="CVS2" s="718"/>
      <c r="CVT2" s="725"/>
      <c r="CVU2" s="725"/>
      <c r="CVV2" s="725"/>
      <c r="CVW2" s="725"/>
      <c r="CVX2" s="725"/>
      <c r="CVY2" s="725"/>
      <c r="CVZ2" s="725"/>
      <c r="CWA2" s="725"/>
      <c r="CWB2" s="725"/>
      <c r="CWC2" s="725"/>
      <c r="CWD2" s="725"/>
      <c r="CWE2" s="725"/>
      <c r="CWF2" s="725"/>
      <c r="CWG2" s="725"/>
      <c r="CWH2" s="726"/>
      <c r="CWI2" s="718"/>
      <c r="CWJ2" s="725"/>
      <c r="CWK2" s="725"/>
      <c r="CWL2" s="725"/>
      <c r="CWM2" s="725"/>
      <c r="CWN2" s="725"/>
      <c r="CWO2" s="725"/>
      <c r="CWP2" s="725"/>
      <c r="CWQ2" s="725"/>
      <c r="CWR2" s="725"/>
      <c r="CWS2" s="725"/>
      <c r="CWT2" s="725"/>
      <c r="CWU2" s="725"/>
      <c r="CWV2" s="725"/>
      <c r="CWW2" s="725"/>
      <c r="CWX2" s="726"/>
      <c r="CWY2" s="718"/>
      <c r="CWZ2" s="725"/>
      <c r="CXA2" s="725"/>
      <c r="CXB2" s="725"/>
      <c r="CXC2" s="725"/>
      <c r="CXD2" s="725"/>
      <c r="CXE2" s="725"/>
      <c r="CXF2" s="725"/>
      <c r="CXG2" s="725"/>
      <c r="CXH2" s="725"/>
      <c r="CXI2" s="725"/>
      <c r="CXJ2" s="725"/>
      <c r="CXK2" s="725"/>
      <c r="CXL2" s="725"/>
      <c r="CXM2" s="725"/>
      <c r="CXN2" s="726"/>
      <c r="CXO2" s="718"/>
      <c r="CXP2" s="725"/>
      <c r="CXQ2" s="725"/>
      <c r="CXR2" s="725"/>
      <c r="CXS2" s="725"/>
      <c r="CXT2" s="725"/>
      <c r="CXU2" s="725"/>
      <c r="CXV2" s="725"/>
      <c r="CXW2" s="725"/>
      <c r="CXX2" s="725"/>
      <c r="CXY2" s="725"/>
      <c r="CXZ2" s="725"/>
      <c r="CYA2" s="725"/>
      <c r="CYB2" s="725"/>
      <c r="CYC2" s="725"/>
      <c r="CYD2" s="726"/>
      <c r="CYE2" s="718"/>
      <c r="CYF2" s="725"/>
      <c r="CYG2" s="725"/>
      <c r="CYH2" s="725"/>
      <c r="CYI2" s="725"/>
      <c r="CYJ2" s="725"/>
      <c r="CYK2" s="725"/>
      <c r="CYL2" s="725"/>
      <c r="CYM2" s="725"/>
      <c r="CYN2" s="725"/>
      <c r="CYO2" s="725"/>
      <c r="CYP2" s="725"/>
      <c r="CYQ2" s="725"/>
      <c r="CYR2" s="725"/>
      <c r="CYS2" s="725"/>
      <c r="CYT2" s="726"/>
      <c r="CYU2" s="718"/>
      <c r="CYV2" s="725"/>
      <c r="CYW2" s="725"/>
      <c r="CYX2" s="725"/>
      <c r="CYY2" s="725"/>
      <c r="CYZ2" s="725"/>
      <c r="CZA2" s="725"/>
      <c r="CZB2" s="725"/>
      <c r="CZC2" s="725"/>
      <c r="CZD2" s="725"/>
      <c r="CZE2" s="725"/>
      <c r="CZF2" s="725"/>
      <c r="CZG2" s="725"/>
      <c r="CZH2" s="725"/>
      <c r="CZI2" s="725"/>
      <c r="CZJ2" s="726"/>
      <c r="CZK2" s="718"/>
      <c r="CZL2" s="725"/>
      <c r="CZM2" s="725"/>
      <c r="CZN2" s="725"/>
      <c r="CZO2" s="725"/>
      <c r="CZP2" s="725"/>
      <c r="CZQ2" s="725"/>
      <c r="CZR2" s="725"/>
      <c r="CZS2" s="725"/>
      <c r="CZT2" s="725"/>
      <c r="CZU2" s="725"/>
      <c r="CZV2" s="725"/>
      <c r="CZW2" s="725"/>
      <c r="CZX2" s="725"/>
      <c r="CZY2" s="725"/>
      <c r="CZZ2" s="726"/>
      <c r="DAA2" s="718"/>
      <c r="DAB2" s="725"/>
      <c r="DAC2" s="725"/>
      <c r="DAD2" s="725"/>
      <c r="DAE2" s="725"/>
      <c r="DAF2" s="725"/>
      <c r="DAG2" s="725"/>
      <c r="DAH2" s="725"/>
      <c r="DAI2" s="725"/>
      <c r="DAJ2" s="725"/>
      <c r="DAK2" s="725"/>
      <c r="DAL2" s="725"/>
      <c r="DAM2" s="725"/>
      <c r="DAN2" s="725"/>
      <c r="DAO2" s="725"/>
      <c r="DAP2" s="726"/>
      <c r="DAQ2" s="718"/>
      <c r="DAR2" s="725"/>
      <c r="DAS2" s="725"/>
      <c r="DAT2" s="725"/>
      <c r="DAU2" s="725"/>
      <c r="DAV2" s="725"/>
      <c r="DAW2" s="725"/>
      <c r="DAX2" s="725"/>
      <c r="DAY2" s="725"/>
      <c r="DAZ2" s="725"/>
      <c r="DBA2" s="725"/>
      <c r="DBB2" s="725"/>
      <c r="DBC2" s="725"/>
      <c r="DBD2" s="725"/>
      <c r="DBE2" s="725"/>
      <c r="DBF2" s="726"/>
      <c r="DBG2" s="718"/>
      <c r="DBH2" s="725"/>
      <c r="DBI2" s="725"/>
      <c r="DBJ2" s="725"/>
      <c r="DBK2" s="725"/>
      <c r="DBL2" s="725"/>
      <c r="DBM2" s="725"/>
      <c r="DBN2" s="725"/>
      <c r="DBO2" s="725"/>
      <c r="DBP2" s="725"/>
      <c r="DBQ2" s="725"/>
      <c r="DBR2" s="725"/>
      <c r="DBS2" s="725"/>
      <c r="DBT2" s="725"/>
      <c r="DBU2" s="725"/>
      <c r="DBV2" s="726"/>
      <c r="DBW2" s="718"/>
      <c r="DBX2" s="725"/>
      <c r="DBY2" s="725"/>
      <c r="DBZ2" s="725"/>
      <c r="DCA2" s="725"/>
      <c r="DCB2" s="725"/>
      <c r="DCC2" s="725"/>
      <c r="DCD2" s="725"/>
      <c r="DCE2" s="725"/>
      <c r="DCF2" s="725"/>
      <c r="DCG2" s="725"/>
      <c r="DCH2" s="725"/>
      <c r="DCI2" s="725"/>
      <c r="DCJ2" s="725"/>
      <c r="DCK2" s="725"/>
      <c r="DCL2" s="726"/>
      <c r="DCM2" s="718"/>
      <c r="DCN2" s="725"/>
      <c r="DCO2" s="725"/>
      <c r="DCP2" s="725"/>
      <c r="DCQ2" s="725"/>
      <c r="DCR2" s="725"/>
      <c r="DCS2" s="725"/>
      <c r="DCT2" s="725"/>
      <c r="DCU2" s="725"/>
      <c r="DCV2" s="725"/>
      <c r="DCW2" s="725"/>
      <c r="DCX2" s="725"/>
      <c r="DCY2" s="725"/>
      <c r="DCZ2" s="725"/>
      <c r="DDA2" s="725"/>
      <c r="DDB2" s="726"/>
      <c r="DDC2" s="718"/>
      <c r="DDD2" s="725"/>
      <c r="DDE2" s="725"/>
      <c r="DDF2" s="725"/>
      <c r="DDG2" s="725"/>
      <c r="DDH2" s="725"/>
      <c r="DDI2" s="725"/>
      <c r="DDJ2" s="725"/>
      <c r="DDK2" s="725"/>
      <c r="DDL2" s="725"/>
      <c r="DDM2" s="725"/>
      <c r="DDN2" s="725"/>
      <c r="DDO2" s="725"/>
      <c r="DDP2" s="725"/>
      <c r="DDQ2" s="725"/>
      <c r="DDR2" s="726"/>
      <c r="DDS2" s="718"/>
      <c r="DDT2" s="725"/>
      <c r="DDU2" s="725"/>
      <c r="DDV2" s="725"/>
      <c r="DDW2" s="725"/>
      <c r="DDX2" s="725"/>
      <c r="DDY2" s="725"/>
      <c r="DDZ2" s="725"/>
      <c r="DEA2" s="725"/>
      <c r="DEB2" s="725"/>
      <c r="DEC2" s="725"/>
      <c r="DED2" s="725"/>
      <c r="DEE2" s="725"/>
      <c r="DEF2" s="725"/>
      <c r="DEG2" s="725"/>
      <c r="DEH2" s="726"/>
      <c r="DEI2" s="718"/>
      <c r="DEJ2" s="725"/>
      <c r="DEK2" s="725"/>
      <c r="DEL2" s="725"/>
      <c r="DEM2" s="725"/>
      <c r="DEN2" s="725"/>
      <c r="DEO2" s="725"/>
      <c r="DEP2" s="725"/>
      <c r="DEQ2" s="725"/>
      <c r="DER2" s="725"/>
      <c r="DES2" s="725"/>
      <c r="DET2" s="725"/>
      <c r="DEU2" s="725"/>
      <c r="DEV2" s="725"/>
      <c r="DEW2" s="725"/>
      <c r="DEX2" s="726"/>
      <c r="DEY2" s="718"/>
      <c r="DEZ2" s="725"/>
      <c r="DFA2" s="725"/>
      <c r="DFB2" s="725"/>
      <c r="DFC2" s="725"/>
      <c r="DFD2" s="725"/>
      <c r="DFE2" s="725"/>
      <c r="DFF2" s="725"/>
      <c r="DFG2" s="725"/>
      <c r="DFH2" s="725"/>
      <c r="DFI2" s="725"/>
      <c r="DFJ2" s="725"/>
      <c r="DFK2" s="725"/>
      <c r="DFL2" s="725"/>
      <c r="DFM2" s="725"/>
      <c r="DFN2" s="726"/>
      <c r="DFO2" s="718"/>
      <c r="DFP2" s="725"/>
      <c r="DFQ2" s="725"/>
      <c r="DFR2" s="725"/>
      <c r="DFS2" s="725"/>
      <c r="DFT2" s="725"/>
      <c r="DFU2" s="725"/>
      <c r="DFV2" s="725"/>
      <c r="DFW2" s="725"/>
      <c r="DFX2" s="725"/>
      <c r="DFY2" s="725"/>
      <c r="DFZ2" s="725"/>
      <c r="DGA2" s="725"/>
      <c r="DGB2" s="725"/>
      <c r="DGC2" s="725"/>
      <c r="DGD2" s="726"/>
      <c r="DGE2" s="718"/>
      <c r="DGF2" s="725"/>
      <c r="DGG2" s="725"/>
      <c r="DGH2" s="725"/>
      <c r="DGI2" s="725"/>
      <c r="DGJ2" s="725"/>
      <c r="DGK2" s="725"/>
      <c r="DGL2" s="725"/>
      <c r="DGM2" s="725"/>
      <c r="DGN2" s="725"/>
      <c r="DGO2" s="725"/>
      <c r="DGP2" s="725"/>
      <c r="DGQ2" s="725"/>
      <c r="DGR2" s="725"/>
      <c r="DGS2" s="725"/>
      <c r="DGT2" s="726"/>
      <c r="DGU2" s="718"/>
      <c r="DGV2" s="725"/>
      <c r="DGW2" s="725"/>
      <c r="DGX2" s="725"/>
      <c r="DGY2" s="725"/>
      <c r="DGZ2" s="725"/>
      <c r="DHA2" s="725"/>
      <c r="DHB2" s="725"/>
      <c r="DHC2" s="725"/>
      <c r="DHD2" s="725"/>
      <c r="DHE2" s="725"/>
      <c r="DHF2" s="725"/>
      <c r="DHG2" s="725"/>
      <c r="DHH2" s="725"/>
      <c r="DHI2" s="725"/>
      <c r="DHJ2" s="726"/>
      <c r="DHK2" s="718"/>
      <c r="DHL2" s="725"/>
      <c r="DHM2" s="725"/>
      <c r="DHN2" s="725"/>
      <c r="DHO2" s="725"/>
      <c r="DHP2" s="725"/>
      <c r="DHQ2" s="725"/>
      <c r="DHR2" s="725"/>
      <c r="DHS2" s="725"/>
      <c r="DHT2" s="725"/>
      <c r="DHU2" s="725"/>
      <c r="DHV2" s="725"/>
      <c r="DHW2" s="725"/>
      <c r="DHX2" s="725"/>
      <c r="DHY2" s="725"/>
      <c r="DHZ2" s="726"/>
      <c r="DIA2" s="718"/>
      <c r="DIB2" s="725"/>
      <c r="DIC2" s="725"/>
      <c r="DID2" s="725"/>
      <c r="DIE2" s="725"/>
      <c r="DIF2" s="725"/>
      <c r="DIG2" s="725"/>
      <c r="DIH2" s="725"/>
      <c r="DII2" s="725"/>
      <c r="DIJ2" s="725"/>
      <c r="DIK2" s="725"/>
      <c r="DIL2" s="725"/>
      <c r="DIM2" s="725"/>
      <c r="DIN2" s="725"/>
      <c r="DIO2" s="725"/>
      <c r="DIP2" s="726"/>
      <c r="DIQ2" s="718"/>
      <c r="DIR2" s="725"/>
      <c r="DIS2" s="725"/>
      <c r="DIT2" s="725"/>
      <c r="DIU2" s="725"/>
      <c r="DIV2" s="725"/>
      <c r="DIW2" s="725"/>
      <c r="DIX2" s="725"/>
      <c r="DIY2" s="725"/>
      <c r="DIZ2" s="725"/>
      <c r="DJA2" s="725"/>
      <c r="DJB2" s="725"/>
      <c r="DJC2" s="725"/>
      <c r="DJD2" s="725"/>
      <c r="DJE2" s="725"/>
      <c r="DJF2" s="726"/>
      <c r="DJG2" s="718"/>
      <c r="DJH2" s="725"/>
      <c r="DJI2" s="725"/>
      <c r="DJJ2" s="725"/>
      <c r="DJK2" s="725"/>
      <c r="DJL2" s="725"/>
      <c r="DJM2" s="725"/>
      <c r="DJN2" s="725"/>
      <c r="DJO2" s="725"/>
      <c r="DJP2" s="725"/>
      <c r="DJQ2" s="725"/>
      <c r="DJR2" s="725"/>
      <c r="DJS2" s="725"/>
      <c r="DJT2" s="725"/>
      <c r="DJU2" s="725"/>
      <c r="DJV2" s="726"/>
      <c r="DJW2" s="718"/>
      <c r="DJX2" s="725"/>
      <c r="DJY2" s="725"/>
      <c r="DJZ2" s="725"/>
      <c r="DKA2" s="725"/>
      <c r="DKB2" s="725"/>
      <c r="DKC2" s="725"/>
      <c r="DKD2" s="725"/>
      <c r="DKE2" s="725"/>
      <c r="DKF2" s="725"/>
      <c r="DKG2" s="725"/>
      <c r="DKH2" s="725"/>
      <c r="DKI2" s="725"/>
      <c r="DKJ2" s="725"/>
      <c r="DKK2" s="725"/>
      <c r="DKL2" s="726"/>
      <c r="DKM2" s="718"/>
      <c r="DKN2" s="725"/>
      <c r="DKO2" s="725"/>
      <c r="DKP2" s="725"/>
      <c r="DKQ2" s="725"/>
      <c r="DKR2" s="725"/>
      <c r="DKS2" s="725"/>
      <c r="DKT2" s="725"/>
      <c r="DKU2" s="725"/>
      <c r="DKV2" s="725"/>
      <c r="DKW2" s="725"/>
      <c r="DKX2" s="725"/>
      <c r="DKY2" s="725"/>
      <c r="DKZ2" s="725"/>
      <c r="DLA2" s="725"/>
      <c r="DLB2" s="726"/>
      <c r="DLC2" s="718"/>
      <c r="DLD2" s="725"/>
      <c r="DLE2" s="725"/>
      <c r="DLF2" s="725"/>
      <c r="DLG2" s="725"/>
      <c r="DLH2" s="725"/>
      <c r="DLI2" s="725"/>
      <c r="DLJ2" s="725"/>
      <c r="DLK2" s="725"/>
      <c r="DLL2" s="725"/>
      <c r="DLM2" s="725"/>
      <c r="DLN2" s="725"/>
      <c r="DLO2" s="725"/>
      <c r="DLP2" s="725"/>
      <c r="DLQ2" s="725"/>
      <c r="DLR2" s="726"/>
      <c r="DLS2" s="718"/>
      <c r="DLT2" s="725"/>
      <c r="DLU2" s="725"/>
      <c r="DLV2" s="725"/>
      <c r="DLW2" s="725"/>
      <c r="DLX2" s="725"/>
      <c r="DLY2" s="725"/>
      <c r="DLZ2" s="725"/>
      <c r="DMA2" s="725"/>
      <c r="DMB2" s="725"/>
      <c r="DMC2" s="725"/>
      <c r="DMD2" s="725"/>
      <c r="DME2" s="725"/>
      <c r="DMF2" s="725"/>
      <c r="DMG2" s="725"/>
      <c r="DMH2" s="726"/>
      <c r="DMI2" s="718"/>
      <c r="DMJ2" s="725"/>
      <c r="DMK2" s="725"/>
      <c r="DML2" s="725"/>
      <c r="DMM2" s="725"/>
      <c r="DMN2" s="725"/>
      <c r="DMO2" s="725"/>
      <c r="DMP2" s="725"/>
      <c r="DMQ2" s="725"/>
      <c r="DMR2" s="725"/>
      <c r="DMS2" s="725"/>
      <c r="DMT2" s="725"/>
      <c r="DMU2" s="725"/>
      <c r="DMV2" s="725"/>
      <c r="DMW2" s="725"/>
      <c r="DMX2" s="726"/>
      <c r="DMY2" s="718"/>
      <c r="DMZ2" s="725"/>
      <c r="DNA2" s="725"/>
      <c r="DNB2" s="725"/>
      <c r="DNC2" s="725"/>
      <c r="DND2" s="725"/>
      <c r="DNE2" s="725"/>
      <c r="DNF2" s="725"/>
      <c r="DNG2" s="725"/>
      <c r="DNH2" s="725"/>
      <c r="DNI2" s="725"/>
      <c r="DNJ2" s="725"/>
      <c r="DNK2" s="725"/>
      <c r="DNL2" s="725"/>
      <c r="DNM2" s="725"/>
      <c r="DNN2" s="726"/>
      <c r="DNO2" s="718"/>
      <c r="DNP2" s="725"/>
      <c r="DNQ2" s="725"/>
      <c r="DNR2" s="725"/>
      <c r="DNS2" s="725"/>
      <c r="DNT2" s="725"/>
      <c r="DNU2" s="725"/>
      <c r="DNV2" s="725"/>
      <c r="DNW2" s="725"/>
      <c r="DNX2" s="725"/>
      <c r="DNY2" s="725"/>
      <c r="DNZ2" s="725"/>
      <c r="DOA2" s="725"/>
      <c r="DOB2" s="725"/>
      <c r="DOC2" s="725"/>
      <c r="DOD2" s="726"/>
      <c r="DOE2" s="718"/>
      <c r="DOF2" s="725"/>
      <c r="DOG2" s="725"/>
      <c r="DOH2" s="725"/>
      <c r="DOI2" s="725"/>
      <c r="DOJ2" s="725"/>
      <c r="DOK2" s="725"/>
      <c r="DOL2" s="725"/>
      <c r="DOM2" s="725"/>
      <c r="DON2" s="725"/>
      <c r="DOO2" s="725"/>
      <c r="DOP2" s="725"/>
      <c r="DOQ2" s="725"/>
      <c r="DOR2" s="725"/>
      <c r="DOS2" s="725"/>
      <c r="DOT2" s="726"/>
      <c r="DOU2" s="718"/>
      <c r="DOV2" s="725"/>
      <c r="DOW2" s="725"/>
      <c r="DOX2" s="725"/>
      <c r="DOY2" s="725"/>
      <c r="DOZ2" s="725"/>
      <c r="DPA2" s="725"/>
      <c r="DPB2" s="725"/>
      <c r="DPC2" s="725"/>
      <c r="DPD2" s="725"/>
      <c r="DPE2" s="725"/>
      <c r="DPF2" s="725"/>
      <c r="DPG2" s="725"/>
      <c r="DPH2" s="725"/>
      <c r="DPI2" s="725"/>
      <c r="DPJ2" s="726"/>
      <c r="DPK2" s="718"/>
      <c r="DPL2" s="725"/>
      <c r="DPM2" s="725"/>
      <c r="DPN2" s="725"/>
      <c r="DPO2" s="725"/>
      <c r="DPP2" s="725"/>
      <c r="DPQ2" s="725"/>
      <c r="DPR2" s="725"/>
      <c r="DPS2" s="725"/>
      <c r="DPT2" s="725"/>
      <c r="DPU2" s="725"/>
      <c r="DPV2" s="725"/>
      <c r="DPW2" s="725"/>
      <c r="DPX2" s="725"/>
      <c r="DPY2" s="725"/>
      <c r="DPZ2" s="726"/>
      <c r="DQA2" s="718"/>
      <c r="DQB2" s="725"/>
      <c r="DQC2" s="725"/>
      <c r="DQD2" s="725"/>
      <c r="DQE2" s="725"/>
      <c r="DQF2" s="725"/>
      <c r="DQG2" s="725"/>
      <c r="DQH2" s="725"/>
      <c r="DQI2" s="725"/>
      <c r="DQJ2" s="725"/>
      <c r="DQK2" s="725"/>
      <c r="DQL2" s="725"/>
      <c r="DQM2" s="725"/>
      <c r="DQN2" s="725"/>
      <c r="DQO2" s="725"/>
      <c r="DQP2" s="726"/>
      <c r="DQQ2" s="718"/>
      <c r="DQR2" s="725"/>
      <c r="DQS2" s="725"/>
      <c r="DQT2" s="725"/>
      <c r="DQU2" s="725"/>
      <c r="DQV2" s="725"/>
      <c r="DQW2" s="725"/>
      <c r="DQX2" s="725"/>
      <c r="DQY2" s="725"/>
      <c r="DQZ2" s="725"/>
      <c r="DRA2" s="725"/>
      <c r="DRB2" s="725"/>
      <c r="DRC2" s="725"/>
      <c r="DRD2" s="725"/>
      <c r="DRE2" s="725"/>
      <c r="DRF2" s="726"/>
      <c r="DRG2" s="718"/>
      <c r="DRH2" s="725"/>
      <c r="DRI2" s="725"/>
      <c r="DRJ2" s="725"/>
      <c r="DRK2" s="725"/>
      <c r="DRL2" s="725"/>
      <c r="DRM2" s="725"/>
      <c r="DRN2" s="725"/>
      <c r="DRO2" s="725"/>
      <c r="DRP2" s="725"/>
      <c r="DRQ2" s="725"/>
      <c r="DRR2" s="725"/>
      <c r="DRS2" s="725"/>
      <c r="DRT2" s="725"/>
      <c r="DRU2" s="725"/>
      <c r="DRV2" s="726"/>
      <c r="DRW2" s="718"/>
      <c r="DRX2" s="725"/>
      <c r="DRY2" s="725"/>
      <c r="DRZ2" s="725"/>
      <c r="DSA2" s="725"/>
      <c r="DSB2" s="725"/>
      <c r="DSC2" s="725"/>
      <c r="DSD2" s="725"/>
      <c r="DSE2" s="725"/>
      <c r="DSF2" s="725"/>
      <c r="DSG2" s="725"/>
      <c r="DSH2" s="725"/>
      <c r="DSI2" s="725"/>
      <c r="DSJ2" s="725"/>
      <c r="DSK2" s="725"/>
      <c r="DSL2" s="726"/>
      <c r="DSM2" s="718"/>
      <c r="DSN2" s="725"/>
      <c r="DSO2" s="725"/>
      <c r="DSP2" s="725"/>
      <c r="DSQ2" s="725"/>
      <c r="DSR2" s="725"/>
      <c r="DSS2" s="725"/>
      <c r="DST2" s="725"/>
      <c r="DSU2" s="725"/>
      <c r="DSV2" s="725"/>
      <c r="DSW2" s="725"/>
      <c r="DSX2" s="725"/>
      <c r="DSY2" s="725"/>
      <c r="DSZ2" s="725"/>
      <c r="DTA2" s="725"/>
      <c r="DTB2" s="726"/>
      <c r="DTC2" s="718"/>
      <c r="DTD2" s="725"/>
      <c r="DTE2" s="725"/>
      <c r="DTF2" s="725"/>
      <c r="DTG2" s="725"/>
      <c r="DTH2" s="725"/>
      <c r="DTI2" s="725"/>
      <c r="DTJ2" s="725"/>
      <c r="DTK2" s="725"/>
      <c r="DTL2" s="725"/>
      <c r="DTM2" s="725"/>
      <c r="DTN2" s="725"/>
      <c r="DTO2" s="725"/>
      <c r="DTP2" s="725"/>
      <c r="DTQ2" s="725"/>
      <c r="DTR2" s="726"/>
      <c r="DTS2" s="718"/>
      <c r="DTT2" s="725"/>
      <c r="DTU2" s="725"/>
      <c r="DTV2" s="725"/>
      <c r="DTW2" s="725"/>
      <c r="DTX2" s="725"/>
      <c r="DTY2" s="725"/>
      <c r="DTZ2" s="725"/>
      <c r="DUA2" s="725"/>
      <c r="DUB2" s="725"/>
      <c r="DUC2" s="725"/>
      <c r="DUD2" s="725"/>
      <c r="DUE2" s="725"/>
      <c r="DUF2" s="725"/>
      <c r="DUG2" s="725"/>
      <c r="DUH2" s="726"/>
      <c r="DUI2" s="718"/>
      <c r="DUJ2" s="725"/>
      <c r="DUK2" s="725"/>
      <c r="DUL2" s="725"/>
      <c r="DUM2" s="725"/>
      <c r="DUN2" s="725"/>
      <c r="DUO2" s="725"/>
      <c r="DUP2" s="725"/>
      <c r="DUQ2" s="725"/>
      <c r="DUR2" s="725"/>
      <c r="DUS2" s="725"/>
      <c r="DUT2" s="725"/>
      <c r="DUU2" s="725"/>
      <c r="DUV2" s="725"/>
      <c r="DUW2" s="725"/>
      <c r="DUX2" s="726"/>
      <c r="DUY2" s="718"/>
      <c r="DUZ2" s="725"/>
      <c r="DVA2" s="725"/>
      <c r="DVB2" s="725"/>
      <c r="DVC2" s="725"/>
      <c r="DVD2" s="725"/>
      <c r="DVE2" s="725"/>
      <c r="DVF2" s="725"/>
      <c r="DVG2" s="725"/>
      <c r="DVH2" s="725"/>
      <c r="DVI2" s="725"/>
      <c r="DVJ2" s="725"/>
      <c r="DVK2" s="725"/>
      <c r="DVL2" s="725"/>
      <c r="DVM2" s="725"/>
      <c r="DVN2" s="726"/>
      <c r="DVO2" s="718"/>
      <c r="DVP2" s="725"/>
      <c r="DVQ2" s="725"/>
      <c r="DVR2" s="725"/>
      <c r="DVS2" s="725"/>
      <c r="DVT2" s="725"/>
      <c r="DVU2" s="725"/>
      <c r="DVV2" s="725"/>
      <c r="DVW2" s="725"/>
      <c r="DVX2" s="725"/>
      <c r="DVY2" s="725"/>
      <c r="DVZ2" s="725"/>
      <c r="DWA2" s="725"/>
      <c r="DWB2" s="725"/>
      <c r="DWC2" s="725"/>
      <c r="DWD2" s="726"/>
      <c r="DWE2" s="718"/>
      <c r="DWF2" s="725"/>
      <c r="DWG2" s="725"/>
      <c r="DWH2" s="725"/>
      <c r="DWI2" s="725"/>
      <c r="DWJ2" s="725"/>
      <c r="DWK2" s="725"/>
      <c r="DWL2" s="725"/>
      <c r="DWM2" s="725"/>
      <c r="DWN2" s="725"/>
      <c r="DWO2" s="725"/>
      <c r="DWP2" s="725"/>
      <c r="DWQ2" s="725"/>
      <c r="DWR2" s="725"/>
      <c r="DWS2" s="725"/>
      <c r="DWT2" s="726"/>
      <c r="DWU2" s="718"/>
      <c r="DWV2" s="725"/>
      <c r="DWW2" s="725"/>
      <c r="DWX2" s="725"/>
      <c r="DWY2" s="725"/>
      <c r="DWZ2" s="725"/>
      <c r="DXA2" s="725"/>
      <c r="DXB2" s="725"/>
      <c r="DXC2" s="725"/>
      <c r="DXD2" s="725"/>
      <c r="DXE2" s="725"/>
      <c r="DXF2" s="725"/>
      <c r="DXG2" s="725"/>
      <c r="DXH2" s="725"/>
      <c r="DXI2" s="725"/>
      <c r="DXJ2" s="726"/>
      <c r="DXK2" s="718"/>
      <c r="DXL2" s="725"/>
      <c r="DXM2" s="725"/>
      <c r="DXN2" s="725"/>
      <c r="DXO2" s="725"/>
      <c r="DXP2" s="725"/>
      <c r="DXQ2" s="725"/>
      <c r="DXR2" s="725"/>
      <c r="DXS2" s="725"/>
      <c r="DXT2" s="725"/>
      <c r="DXU2" s="725"/>
      <c r="DXV2" s="725"/>
      <c r="DXW2" s="725"/>
      <c r="DXX2" s="725"/>
      <c r="DXY2" s="725"/>
      <c r="DXZ2" s="726"/>
      <c r="DYA2" s="718"/>
      <c r="DYB2" s="725"/>
      <c r="DYC2" s="725"/>
      <c r="DYD2" s="725"/>
      <c r="DYE2" s="725"/>
      <c r="DYF2" s="725"/>
      <c r="DYG2" s="725"/>
      <c r="DYH2" s="725"/>
      <c r="DYI2" s="725"/>
      <c r="DYJ2" s="725"/>
      <c r="DYK2" s="725"/>
      <c r="DYL2" s="725"/>
      <c r="DYM2" s="725"/>
      <c r="DYN2" s="725"/>
      <c r="DYO2" s="725"/>
      <c r="DYP2" s="726"/>
      <c r="DYQ2" s="718"/>
      <c r="DYR2" s="725"/>
      <c r="DYS2" s="725"/>
      <c r="DYT2" s="725"/>
      <c r="DYU2" s="725"/>
      <c r="DYV2" s="725"/>
      <c r="DYW2" s="725"/>
      <c r="DYX2" s="725"/>
      <c r="DYY2" s="725"/>
      <c r="DYZ2" s="725"/>
      <c r="DZA2" s="725"/>
      <c r="DZB2" s="725"/>
      <c r="DZC2" s="725"/>
      <c r="DZD2" s="725"/>
      <c r="DZE2" s="725"/>
      <c r="DZF2" s="726"/>
      <c r="DZG2" s="718"/>
      <c r="DZH2" s="725"/>
      <c r="DZI2" s="725"/>
      <c r="DZJ2" s="725"/>
      <c r="DZK2" s="725"/>
      <c r="DZL2" s="725"/>
      <c r="DZM2" s="725"/>
      <c r="DZN2" s="725"/>
      <c r="DZO2" s="725"/>
      <c r="DZP2" s="725"/>
      <c r="DZQ2" s="725"/>
      <c r="DZR2" s="725"/>
      <c r="DZS2" s="725"/>
      <c r="DZT2" s="725"/>
      <c r="DZU2" s="725"/>
      <c r="DZV2" s="726"/>
      <c r="DZW2" s="718"/>
      <c r="DZX2" s="725"/>
      <c r="DZY2" s="725"/>
      <c r="DZZ2" s="725"/>
      <c r="EAA2" s="725"/>
      <c r="EAB2" s="725"/>
      <c r="EAC2" s="725"/>
      <c r="EAD2" s="725"/>
      <c r="EAE2" s="725"/>
      <c r="EAF2" s="725"/>
      <c r="EAG2" s="725"/>
      <c r="EAH2" s="725"/>
      <c r="EAI2" s="725"/>
      <c r="EAJ2" s="725"/>
      <c r="EAK2" s="725"/>
      <c r="EAL2" s="726"/>
      <c r="EAM2" s="718"/>
      <c r="EAN2" s="725"/>
      <c r="EAO2" s="725"/>
      <c r="EAP2" s="725"/>
      <c r="EAQ2" s="725"/>
      <c r="EAR2" s="725"/>
      <c r="EAS2" s="725"/>
      <c r="EAT2" s="725"/>
      <c r="EAU2" s="725"/>
      <c r="EAV2" s="725"/>
      <c r="EAW2" s="725"/>
      <c r="EAX2" s="725"/>
      <c r="EAY2" s="725"/>
      <c r="EAZ2" s="725"/>
      <c r="EBA2" s="725"/>
      <c r="EBB2" s="726"/>
      <c r="EBC2" s="718"/>
      <c r="EBD2" s="725"/>
      <c r="EBE2" s="725"/>
      <c r="EBF2" s="725"/>
      <c r="EBG2" s="725"/>
      <c r="EBH2" s="725"/>
      <c r="EBI2" s="725"/>
      <c r="EBJ2" s="725"/>
      <c r="EBK2" s="725"/>
      <c r="EBL2" s="725"/>
      <c r="EBM2" s="725"/>
      <c r="EBN2" s="725"/>
      <c r="EBO2" s="725"/>
      <c r="EBP2" s="725"/>
      <c r="EBQ2" s="725"/>
      <c r="EBR2" s="726"/>
      <c r="EBS2" s="718"/>
      <c r="EBT2" s="725"/>
      <c r="EBU2" s="725"/>
      <c r="EBV2" s="725"/>
      <c r="EBW2" s="725"/>
      <c r="EBX2" s="725"/>
      <c r="EBY2" s="725"/>
      <c r="EBZ2" s="725"/>
      <c r="ECA2" s="725"/>
      <c r="ECB2" s="725"/>
      <c r="ECC2" s="725"/>
      <c r="ECD2" s="725"/>
      <c r="ECE2" s="725"/>
      <c r="ECF2" s="725"/>
      <c r="ECG2" s="725"/>
      <c r="ECH2" s="726"/>
      <c r="ECI2" s="718"/>
      <c r="ECJ2" s="725"/>
      <c r="ECK2" s="725"/>
      <c r="ECL2" s="725"/>
      <c r="ECM2" s="725"/>
      <c r="ECN2" s="725"/>
      <c r="ECO2" s="725"/>
      <c r="ECP2" s="725"/>
      <c r="ECQ2" s="725"/>
      <c r="ECR2" s="725"/>
      <c r="ECS2" s="725"/>
      <c r="ECT2" s="725"/>
      <c r="ECU2" s="725"/>
      <c r="ECV2" s="725"/>
      <c r="ECW2" s="725"/>
      <c r="ECX2" s="726"/>
      <c r="ECY2" s="718"/>
      <c r="ECZ2" s="725"/>
      <c r="EDA2" s="725"/>
      <c r="EDB2" s="725"/>
      <c r="EDC2" s="725"/>
      <c r="EDD2" s="725"/>
      <c r="EDE2" s="725"/>
      <c r="EDF2" s="725"/>
      <c r="EDG2" s="725"/>
      <c r="EDH2" s="725"/>
      <c r="EDI2" s="725"/>
      <c r="EDJ2" s="725"/>
      <c r="EDK2" s="725"/>
      <c r="EDL2" s="725"/>
      <c r="EDM2" s="725"/>
      <c r="EDN2" s="726"/>
      <c r="EDO2" s="718"/>
      <c r="EDP2" s="725"/>
      <c r="EDQ2" s="725"/>
      <c r="EDR2" s="725"/>
      <c r="EDS2" s="725"/>
      <c r="EDT2" s="725"/>
      <c r="EDU2" s="725"/>
      <c r="EDV2" s="725"/>
      <c r="EDW2" s="725"/>
      <c r="EDX2" s="725"/>
      <c r="EDY2" s="725"/>
      <c r="EDZ2" s="725"/>
      <c r="EEA2" s="725"/>
      <c r="EEB2" s="725"/>
      <c r="EEC2" s="725"/>
      <c r="EED2" s="726"/>
      <c r="EEE2" s="718"/>
      <c r="EEF2" s="725"/>
      <c r="EEG2" s="725"/>
      <c r="EEH2" s="725"/>
      <c r="EEI2" s="725"/>
      <c r="EEJ2" s="725"/>
      <c r="EEK2" s="725"/>
      <c r="EEL2" s="725"/>
      <c r="EEM2" s="725"/>
      <c r="EEN2" s="725"/>
      <c r="EEO2" s="725"/>
      <c r="EEP2" s="725"/>
      <c r="EEQ2" s="725"/>
      <c r="EER2" s="725"/>
      <c r="EES2" s="725"/>
      <c r="EET2" s="726"/>
      <c r="EEU2" s="718"/>
      <c r="EEV2" s="725"/>
      <c r="EEW2" s="725"/>
      <c r="EEX2" s="725"/>
      <c r="EEY2" s="725"/>
      <c r="EEZ2" s="725"/>
      <c r="EFA2" s="725"/>
      <c r="EFB2" s="725"/>
      <c r="EFC2" s="725"/>
      <c r="EFD2" s="725"/>
      <c r="EFE2" s="725"/>
      <c r="EFF2" s="725"/>
      <c r="EFG2" s="725"/>
      <c r="EFH2" s="725"/>
      <c r="EFI2" s="725"/>
      <c r="EFJ2" s="726"/>
      <c r="EFK2" s="718"/>
      <c r="EFL2" s="725"/>
      <c r="EFM2" s="725"/>
      <c r="EFN2" s="725"/>
      <c r="EFO2" s="725"/>
      <c r="EFP2" s="725"/>
      <c r="EFQ2" s="725"/>
      <c r="EFR2" s="725"/>
      <c r="EFS2" s="725"/>
      <c r="EFT2" s="725"/>
      <c r="EFU2" s="725"/>
      <c r="EFV2" s="725"/>
      <c r="EFW2" s="725"/>
      <c r="EFX2" s="725"/>
      <c r="EFY2" s="725"/>
      <c r="EFZ2" s="726"/>
      <c r="EGA2" s="718"/>
      <c r="EGB2" s="725"/>
      <c r="EGC2" s="725"/>
      <c r="EGD2" s="725"/>
      <c r="EGE2" s="725"/>
      <c r="EGF2" s="725"/>
      <c r="EGG2" s="725"/>
      <c r="EGH2" s="725"/>
      <c r="EGI2" s="725"/>
      <c r="EGJ2" s="725"/>
      <c r="EGK2" s="725"/>
      <c r="EGL2" s="725"/>
      <c r="EGM2" s="725"/>
      <c r="EGN2" s="725"/>
      <c r="EGO2" s="725"/>
      <c r="EGP2" s="726"/>
      <c r="EGQ2" s="718"/>
      <c r="EGR2" s="725"/>
      <c r="EGS2" s="725"/>
      <c r="EGT2" s="725"/>
      <c r="EGU2" s="725"/>
      <c r="EGV2" s="725"/>
      <c r="EGW2" s="725"/>
      <c r="EGX2" s="725"/>
      <c r="EGY2" s="725"/>
      <c r="EGZ2" s="725"/>
      <c r="EHA2" s="725"/>
      <c r="EHB2" s="725"/>
      <c r="EHC2" s="725"/>
      <c r="EHD2" s="725"/>
      <c r="EHE2" s="725"/>
      <c r="EHF2" s="726"/>
      <c r="EHG2" s="718"/>
      <c r="EHH2" s="725"/>
      <c r="EHI2" s="725"/>
      <c r="EHJ2" s="725"/>
      <c r="EHK2" s="725"/>
      <c r="EHL2" s="725"/>
      <c r="EHM2" s="725"/>
      <c r="EHN2" s="725"/>
      <c r="EHO2" s="725"/>
      <c r="EHP2" s="725"/>
      <c r="EHQ2" s="725"/>
      <c r="EHR2" s="725"/>
      <c r="EHS2" s="725"/>
      <c r="EHT2" s="725"/>
      <c r="EHU2" s="725"/>
      <c r="EHV2" s="726"/>
      <c r="EHW2" s="718"/>
      <c r="EHX2" s="725"/>
      <c r="EHY2" s="725"/>
      <c r="EHZ2" s="725"/>
      <c r="EIA2" s="725"/>
      <c r="EIB2" s="725"/>
      <c r="EIC2" s="725"/>
      <c r="EID2" s="725"/>
      <c r="EIE2" s="725"/>
      <c r="EIF2" s="725"/>
      <c r="EIG2" s="725"/>
      <c r="EIH2" s="725"/>
      <c r="EII2" s="725"/>
      <c r="EIJ2" s="725"/>
      <c r="EIK2" s="725"/>
      <c r="EIL2" s="726"/>
      <c r="EIM2" s="718"/>
      <c r="EIN2" s="725"/>
      <c r="EIO2" s="725"/>
      <c r="EIP2" s="725"/>
      <c r="EIQ2" s="725"/>
      <c r="EIR2" s="725"/>
      <c r="EIS2" s="725"/>
      <c r="EIT2" s="725"/>
      <c r="EIU2" s="725"/>
      <c r="EIV2" s="725"/>
      <c r="EIW2" s="725"/>
      <c r="EIX2" s="725"/>
      <c r="EIY2" s="725"/>
      <c r="EIZ2" s="725"/>
      <c r="EJA2" s="725"/>
      <c r="EJB2" s="726"/>
      <c r="EJC2" s="718"/>
      <c r="EJD2" s="725"/>
      <c r="EJE2" s="725"/>
      <c r="EJF2" s="725"/>
      <c r="EJG2" s="725"/>
      <c r="EJH2" s="725"/>
      <c r="EJI2" s="725"/>
      <c r="EJJ2" s="725"/>
      <c r="EJK2" s="725"/>
      <c r="EJL2" s="725"/>
      <c r="EJM2" s="725"/>
      <c r="EJN2" s="725"/>
      <c r="EJO2" s="725"/>
      <c r="EJP2" s="725"/>
      <c r="EJQ2" s="725"/>
      <c r="EJR2" s="726"/>
      <c r="EJS2" s="718"/>
      <c r="EJT2" s="725"/>
      <c r="EJU2" s="725"/>
      <c r="EJV2" s="725"/>
      <c r="EJW2" s="725"/>
      <c r="EJX2" s="725"/>
      <c r="EJY2" s="725"/>
      <c r="EJZ2" s="725"/>
      <c r="EKA2" s="725"/>
      <c r="EKB2" s="725"/>
      <c r="EKC2" s="725"/>
      <c r="EKD2" s="725"/>
      <c r="EKE2" s="725"/>
      <c r="EKF2" s="725"/>
      <c r="EKG2" s="725"/>
      <c r="EKH2" s="726"/>
      <c r="EKI2" s="718"/>
      <c r="EKJ2" s="725"/>
      <c r="EKK2" s="725"/>
      <c r="EKL2" s="725"/>
      <c r="EKM2" s="725"/>
      <c r="EKN2" s="725"/>
      <c r="EKO2" s="725"/>
      <c r="EKP2" s="725"/>
      <c r="EKQ2" s="725"/>
      <c r="EKR2" s="725"/>
      <c r="EKS2" s="725"/>
      <c r="EKT2" s="725"/>
      <c r="EKU2" s="725"/>
      <c r="EKV2" s="725"/>
      <c r="EKW2" s="725"/>
      <c r="EKX2" s="726"/>
      <c r="EKY2" s="718"/>
      <c r="EKZ2" s="725"/>
      <c r="ELA2" s="725"/>
      <c r="ELB2" s="725"/>
      <c r="ELC2" s="725"/>
      <c r="ELD2" s="725"/>
      <c r="ELE2" s="725"/>
      <c r="ELF2" s="725"/>
      <c r="ELG2" s="725"/>
      <c r="ELH2" s="725"/>
      <c r="ELI2" s="725"/>
      <c r="ELJ2" s="725"/>
      <c r="ELK2" s="725"/>
      <c r="ELL2" s="725"/>
      <c r="ELM2" s="725"/>
      <c r="ELN2" s="726"/>
      <c r="ELO2" s="718"/>
      <c r="ELP2" s="725"/>
      <c r="ELQ2" s="725"/>
      <c r="ELR2" s="725"/>
      <c r="ELS2" s="725"/>
      <c r="ELT2" s="725"/>
      <c r="ELU2" s="725"/>
      <c r="ELV2" s="725"/>
      <c r="ELW2" s="725"/>
      <c r="ELX2" s="725"/>
      <c r="ELY2" s="725"/>
      <c r="ELZ2" s="725"/>
      <c r="EMA2" s="725"/>
      <c r="EMB2" s="725"/>
      <c r="EMC2" s="725"/>
      <c r="EMD2" s="726"/>
      <c r="EME2" s="718"/>
      <c r="EMF2" s="725"/>
      <c r="EMG2" s="725"/>
      <c r="EMH2" s="725"/>
      <c r="EMI2" s="725"/>
      <c r="EMJ2" s="725"/>
      <c r="EMK2" s="725"/>
      <c r="EML2" s="725"/>
      <c r="EMM2" s="725"/>
      <c r="EMN2" s="725"/>
      <c r="EMO2" s="725"/>
      <c r="EMP2" s="725"/>
      <c r="EMQ2" s="725"/>
      <c r="EMR2" s="725"/>
      <c r="EMS2" s="725"/>
      <c r="EMT2" s="726"/>
      <c r="EMU2" s="718"/>
      <c r="EMV2" s="725"/>
      <c r="EMW2" s="725"/>
      <c r="EMX2" s="725"/>
      <c r="EMY2" s="725"/>
      <c r="EMZ2" s="725"/>
      <c r="ENA2" s="725"/>
      <c r="ENB2" s="725"/>
      <c r="ENC2" s="725"/>
      <c r="END2" s="725"/>
      <c r="ENE2" s="725"/>
      <c r="ENF2" s="725"/>
      <c r="ENG2" s="725"/>
      <c r="ENH2" s="725"/>
      <c r="ENI2" s="725"/>
      <c r="ENJ2" s="726"/>
      <c r="ENK2" s="718"/>
      <c r="ENL2" s="725"/>
      <c r="ENM2" s="725"/>
      <c r="ENN2" s="725"/>
      <c r="ENO2" s="725"/>
      <c r="ENP2" s="725"/>
      <c r="ENQ2" s="725"/>
      <c r="ENR2" s="725"/>
      <c r="ENS2" s="725"/>
      <c r="ENT2" s="725"/>
      <c r="ENU2" s="725"/>
      <c r="ENV2" s="725"/>
      <c r="ENW2" s="725"/>
      <c r="ENX2" s="725"/>
      <c r="ENY2" s="725"/>
      <c r="ENZ2" s="726"/>
      <c r="EOA2" s="718"/>
      <c r="EOB2" s="725"/>
      <c r="EOC2" s="725"/>
      <c r="EOD2" s="725"/>
      <c r="EOE2" s="725"/>
      <c r="EOF2" s="725"/>
      <c r="EOG2" s="725"/>
      <c r="EOH2" s="725"/>
      <c r="EOI2" s="725"/>
      <c r="EOJ2" s="725"/>
      <c r="EOK2" s="725"/>
      <c r="EOL2" s="725"/>
      <c r="EOM2" s="725"/>
      <c r="EON2" s="725"/>
      <c r="EOO2" s="725"/>
      <c r="EOP2" s="726"/>
      <c r="EOQ2" s="718"/>
      <c r="EOR2" s="725"/>
      <c r="EOS2" s="725"/>
      <c r="EOT2" s="725"/>
      <c r="EOU2" s="725"/>
      <c r="EOV2" s="725"/>
      <c r="EOW2" s="725"/>
      <c r="EOX2" s="725"/>
      <c r="EOY2" s="725"/>
      <c r="EOZ2" s="725"/>
      <c r="EPA2" s="725"/>
      <c r="EPB2" s="725"/>
      <c r="EPC2" s="725"/>
      <c r="EPD2" s="725"/>
      <c r="EPE2" s="725"/>
      <c r="EPF2" s="726"/>
      <c r="EPG2" s="718"/>
      <c r="EPH2" s="725"/>
      <c r="EPI2" s="725"/>
      <c r="EPJ2" s="725"/>
      <c r="EPK2" s="725"/>
      <c r="EPL2" s="725"/>
      <c r="EPM2" s="725"/>
      <c r="EPN2" s="725"/>
      <c r="EPO2" s="725"/>
      <c r="EPP2" s="725"/>
      <c r="EPQ2" s="725"/>
      <c r="EPR2" s="725"/>
      <c r="EPS2" s="725"/>
      <c r="EPT2" s="725"/>
      <c r="EPU2" s="725"/>
      <c r="EPV2" s="726"/>
      <c r="EPW2" s="718"/>
      <c r="EPX2" s="725"/>
      <c r="EPY2" s="725"/>
      <c r="EPZ2" s="725"/>
      <c r="EQA2" s="725"/>
      <c r="EQB2" s="725"/>
      <c r="EQC2" s="725"/>
      <c r="EQD2" s="725"/>
      <c r="EQE2" s="725"/>
      <c r="EQF2" s="725"/>
      <c r="EQG2" s="725"/>
      <c r="EQH2" s="725"/>
      <c r="EQI2" s="725"/>
      <c r="EQJ2" s="725"/>
      <c r="EQK2" s="725"/>
      <c r="EQL2" s="726"/>
      <c r="EQM2" s="718"/>
      <c r="EQN2" s="725"/>
      <c r="EQO2" s="725"/>
      <c r="EQP2" s="725"/>
      <c r="EQQ2" s="725"/>
      <c r="EQR2" s="725"/>
      <c r="EQS2" s="725"/>
      <c r="EQT2" s="725"/>
      <c r="EQU2" s="725"/>
      <c r="EQV2" s="725"/>
      <c r="EQW2" s="725"/>
      <c r="EQX2" s="725"/>
      <c r="EQY2" s="725"/>
      <c r="EQZ2" s="725"/>
      <c r="ERA2" s="725"/>
      <c r="ERB2" s="726"/>
      <c r="ERC2" s="718"/>
      <c r="ERD2" s="725"/>
      <c r="ERE2" s="725"/>
      <c r="ERF2" s="725"/>
      <c r="ERG2" s="725"/>
      <c r="ERH2" s="725"/>
      <c r="ERI2" s="725"/>
      <c r="ERJ2" s="725"/>
      <c r="ERK2" s="725"/>
      <c r="ERL2" s="725"/>
      <c r="ERM2" s="725"/>
      <c r="ERN2" s="725"/>
      <c r="ERO2" s="725"/>
      <c r="ERP2" s="725"/>
      <c r="ERQ2" s="725"/>
      <c r="ERR2" s="726"/>
      <c r="ERS2" s="718"/>
      <c r="ERT2" s="725"/>
      <c r="ERU2" s="725"/>
      <c r="ERV2" s="725"/>
      <c r="ERW2" s="725"/>
      <c r="ERX2" s="725"/>
      <c r="ERY2" s="725"/>
      <c r="ERZ2" s="725"/>
      <c r="ESA2" s="725"/>
      <c r="ESB2" s="725"/>
      <c r="ESC2" s="725"/>
      <c r="ESD2" s="725"/>
      <c r="ESE2" s="725"/>
      <c r="ESF2" s="725"/>
      <c r="ESG2" s="725"/>
      <c r="ESH2" s="726"/>
      <c r="ESI2" s="718"/>
      <c r="ESJ2" s="725"/>
      <c r="ESK2" s="725"/>
      <c r="ESL2" s="725"/>
      <c r="ESM2" s="725"/>
      <c r="ESN2" s="725"/>
      <c r="ESO2" s="725"/>
      <c r="ESP2" s="725"/>
      <c r="ESQ2" s="725"/>
      <c r="ESR2" s="725"/>
      <c r="ESS2" s="725"/>
      <c r="EST2" s="725"/>
      <c r="ESU2" s="725"/>
      <c r="ESV2" s="725"/>
      <c r="ESW2" s="725"/>
      <c r="ESX2" s="726"/>
      <c r="ESY2" s="718"/>
      <c r="ESZ2" s="725"/>
      <c r="ETA2" s="725"/>
      <c r="ETB2" s="725"/>
      <c r="ETC2" s="725"/>
      <c r="ETD2" s="725"/>
      <c r="ETE2" s="725"/>
      <c r="ETF2" s="725"/>
      <c r="ETG2" s="725"/>
      <c r="ETH2" s="725"/>
      <c r="ETI2" s="725"/>
      <c r="ETJ2" s="725"/>
      <c r="ETK2" s="725"/>
      <c r="ETL2" s="725"/>
      <c r="ETM2" s="725"/>
      <c r="ETN2" s="726"/>
      <c r="ETO2" s="718"/>
      <c r="ETP2" s="725"/>
      <c r="ETQ2" s="725"/>
      <c r="ETR2" s="725"/>
      <c r="ETS2" s="725"/>
      <c r="ETT2" s="725"/>
      <c r="ETU2" s="725"/>
      <c r="ETV2" s="725"/>
      <c r="ETW2" s="725"/>
      <c r="ETX2" s="725"/>
      <c r="ETY2" s="725"/>
      <c r="ETZ2" s="725"/>
      <c r="EUA2" s="725"/>
      <c r="EUB2" s="725"/>
      <c r="EUC2" s="725"/>
      <c r="EUD2" s="726"/>
      <c r="EUE2" s="718"/>
      <c r="EUF2" s="725"/>
      <c r="EUG2" s="725"/>
      <c r="EUH2" s="725"/>
      <c r="EUI2" s="725"/>
      <c r="EUJ2" s="725"/>
      <c r="EUK2" s="725"/>
      <c r="EUL2" s="725"/>
      <c r="EUM2" s="725"/>
      <c r="EUN2" s="725"/>
      <c r="EUO2" s="725"/>
      <c r="EUP2" s="725"/>
      <c r="EUQ2" s="725"/>
      <c r="EUR2" s="725"/>
      <c r="EUS2" s="725"/>
      <c r="EUT2" s="726"/>
      <c r="EUU2" s="718"/>
      <c r="EUV2" s="725"/>
      <c r="EUW2" s="725"/>
      <c r="EUX2" s="725"/>
      <c r="EUY2" s="725"/>
      <c r="EUZ2" s="725"/>
      <c r="EVA2" s="725"/>
      <c r="EVB2" s="725"/>
      <c r="EVC2" s="725"/>
      <c r="EVD2" s="725"/>
      <c r="EVE2" s="725"/>
      <c r="EVF2" s="725"/>
      <c r="EVG2" s="725"/>
      <c r="EVH2" s="725"/>
      <c r="EVI2" s="725"/>
      <c r="EVJ2" s="726"/>
      <c r="EVK2" s="718"/>
      <c r="EVL2" s="725"/>
      <c r="EVM2" s="725"/>
      <c r="EVN2" s="725"/>
      <c r="EVO2" s="725"/>
      <c r="EVP2" s="725"/>
      <c r="EVQ2" s="725"/>
      <c r="EVR2" s="725"/>
      <c r="EVS2" s="725"/>
      <c r="EVT2" s="725"/>
      <c r="EVU2" s="725"/>
      <c r="EVV2" s="725"/>
      <c r="EVW2" s="725"/>
      <c r="EVX2" s="725"/>
      <c r="EVY2" s="725"/>
      <c r="EVZ2" s="726"/>
      <c r="EWA2" s="718"/>
      <c r="EWB2" s="725"/>
      <c r="EWC2" s="725"/>
      <c r="EWD2" s="725"/>
      <c r="EWE2" s="725"/>
      <c r="EWF2" s="725"/>
      <c r="EWG2" s="725"/>
      <c r="EWH2" s="725"/>
      <c r="EWI2" s="725"/>
      <c r="EWJ2" s="725"/>
      <c r="EWK2" s="725"/>
      <c r="EWL2" s="725"/>
      <c r="EWM2" s="725"/>
      <c r="EWN2" s="725"/>
      <c r="EWO2" s="725"/>
      <c r="EWP2" s="726"/>
      <c r="EWQ2" s="718"/>
      <c r="EWR2" s="725"/>
      <c r="EWS2" s="725"/>
      <c r="EWT2" s="725"/>
      <c r="EWU2" s="725"/>
      <c r="EWV2" s="725"/>
      <c r="EWW2" s="725"/>
      <c r="EWX2" s="725"/>
      <c r="EWY2" s="725"/>
      <c r="EWZ2" s="725"/>
      <c r="EXA2" s="725"/>
      <c r="EXB2" s="725"/>
      <c r="EXC2" s="725"/>
      <c r="EXD2" s="725"/>
      <c r="EXE2" s="725"/>
      <c r="EXF2" s="726"/>
      <c r="EXG2" s="718"/>
      <c r="EXH2" s="725"/>
      <c r="EXI2" s="725"/>
      <c r="EXJ2" s="725"/>
      <c r="EXK2" s="725"/>
      <c r="EXL2" s="725"/>
      <c r="EXM2" s="725"/>
      <c r="EXN2" s="725"/>
      <c r="EXO2" s="725"/>
      <c r="EXP2" s="725"/>
      <c r="EXQ2" s="725"/>
      <c r="EXR2" s="725"/>
      <c r="EXS2" s="725"/>
      <c r="EXT2" s="725"/>
      <c r="EXU2" s="725"/>
      <c r="EXV2" s="726"/>
      <c r="EXW2" s="718"/>
      <c r="EXX2" s="725"/>
      <c r="EXY2" s="725"/>
      <c r="EXZ2" s="725"/>
      <c r="EYA2" s="725"/>
      <c r="EYB2" s="725"/>
      <c r="EYC2" s="725"/>
      <c r="EYD2" s="725"/>
      <c r="EYE2" s="725"/>
      <c r="EYF2" s="725"/>
      <c r="EYG2" s="725"/>
      <c r="EYH2" s="725"/>
      <c r="EYI2" s="725"/>
      <c r="EYJ2" s="725"/>
      <c r="EYK2" s="725"/>
      <c r="EYL2" s="726"/>
      <c r="EYM2" s="718"/>
      <c r="EYN2" s="725"/>
      <c r="EYO2" s="725"/>
      <c r="EYP2" s="725"/>
      <c r="EYQ2" s="725"/>
      <c r="EYR2" s="725"/>
      <c r="EYS2" s="725"/>
      <c r="EYT2" s="725"/>
      <c r="EYU2" s="725"/>
      <c r="EYV2" s="725"/>
      <c r="EYW2" s="725"/>
      <c r="EYX2" s="725"/>
      <c r="EYY2" s="725"/>
      <c r="EYZ2" s="725"/>
      <c r="EZA2" s="725"/>
      <c r="EZB2" s="726"/>
      <c r="EZC2" s="718"/>
      <c r="EZD2" s="725"/>
      <c r="EZE2" s="725"/>
      <c r="EZF2" s="725"/>
      <c r="EZG2" s="725"/>
      <c r="EZH2" s="725"/>
      <c r="EZI2" s="725"/>
      <c r="EZJ2" s="725"/>
      <c r="EZK2" s="725"/>
      <c r="EZL2" s="725"/>
      <c r="EZM2" s="725"/>
      <c r="EZN2" s="725"/>
      <c r="EZO2" s="725"/>
      <c r="EZP2" s="725"/>
      <c r="EZQ2" s="725"/>
      <c r="EZR2" s="726"/>
      <c r="EZS2" s="718"/>
      <c r="EZT2" s="725"/>
      <c r="EZU2" s="725"/>
      <c r="EZV2" s="725"/>
      <c r="EZW2" s="725"/>
      <c r="EZX2" s="725"/>
      <c r="EZY2" s="725"/>
      <c r="EZZ2" s="725"/>
      <c r="FAA2" s="725"/>
      <c r="FAB2" s="725"/>
      <c r="FAC2" s="725"/>
      <c r="FAD2" s="725"/>
      <c r="FAE2" s="725"/>
      <c r="FAF2" s="725"/>
      <c r="FAG2" s="725"/>
      <c r="FAH2" s="726"/>
      <c r="FAI2" s="718"/>
      <c r="FAJ2" s="725"/>
      <c r="FAK2" s="725"/>
      <c r="FAL2" s="725"/>
      <c r="FAM2" s="725"/>
      <c r="FAN2" s="725"/>
      <c r="FAO2" s="725"/>
      <c r="FAP2" s="725"/>
      <c r="FAQ2" s="725"/>
      <c r="FAR2" s="725"/>
      <c r="FAS2" s="725"/>
      <c r="FAT2" s="725"/>
      <c r="FAU2" s="725"/>
      <c r="FAV2" s="725"/>
      <c r="FAW2" s="725"/>
      <c r="FAX2" s="726"/>
      <c r="FAY2" s="718"/>
      <c r="FAZ2" s="725"/>
      <c r="FBA2" s="725"/>
      <c r="FBB2" s="725"/>
      <c r="FBC2" s="725"/>
      <c r="FBD2" s="725"/>
      <c r="FBE2" s="725"/>
      <c r="FBF2" s="725"/>
      <c r="FBG2" s="725"/>
      <c r="FBH2" s="725"/>
      <c r="FBI2" s="725"/>
      <c r="FBJ2" s="725"/>
      <c r="FBK2" s="725"/>
      <c r="FBL2" s="725"/>
      <c r="FBM2" s="725"/>
      <c r="FBN2" s="726"/>
      <c r="FBO2" s="718"/>
      <c r="FBP2" s="725"/>
      <c r="FBQ2" s="725"/>
      <c r="FBR2" s="725"/>
      <c r="FBS2" s="725"/>
      <c r="FBT2" s="725"/>
      <c r="FBU2" s="725"/>
      <c r="FBV2" s="725"/>
      <c r="FBW2" s="725"/>
      <c r="FBX2" s="725"/>
      <c r="FBY2" s="725"/>
      <c r="FBZ2" s="725"/>
      <c r="FCA2" s="725"/>
      <c r="FCB2" s="725"/>
      <c r="FCC2" s="725"/>
      <c r="FCD2" s="726"/>
      <c r="FCE2" s="718"/>
      <c r="FCF2" s="725"/>
      <c r="FCG2" s="725"/>
      <c r="FCH2" s="725"/>
      <c r="FCI2" s="725"/>
      <c r="FCJ2" s="725"/>
      <c r="FCK2" s="725"/>
      <c r="FCL2" s="725"/>
      <c r="FCM2" s="725"/>
      <c r="FCN2" s="725"/>
      <c r="FCO2" s="725"/>
      <c r="FCP2" s="725"/>
      <c r="FCQ2" s="725"/>
      <c r="FCR2" s="725"/>
      <c r="FCS2" s="725"/>
      <c r="FCT2" s="726"/>
      <c r="FCU2" s="718"/>
      <c r="FCV2" s="725"/>
      <c r="FCW2" s="725"/>
      <c r="FCX2" s="725"/>
      <c r="FCY2" s="725"/>
      <c r="FCZ2" s="725"/>
      <c r="FDA2" s="725"/>
      <c r="FDB2" s="725"/>
      <c r="FDC2" s="725"/>
      <c r="FDD2" s="725"/>
      <c r="FDE2" s="725"/>
      <c r="FDF2" s="725"/>
      <c r="FDG2" s="725"/>
      <c r="FDH2" s="725"/>
      <c r="FDI2" s="725"/>
      <c r="FDJ2" s="726"/>
      <c r="FDK2" s="718"/>
      <c r="FDL2" s="725"/>
      <c r="FDM2" s="725"/>
      <c r="FDN2" s="725"/>
      <c r="FDO2" s="725"/>
      <c r="FDP2" s="725"/>
      <c r="FDQ2" s="725"/>
      <c r="FDR2" s="725"/>
      <c r="FDS2" s="725"/>
      <c r="FDT2" s="725"/>
      <c r="FDU2" s="725"/>
      <c r="FDV2" s="725"/>
      <c r="FDW2" s="725"/>
      <c r="FDX2" s="725"/>
      <c r="FDY2" s="725"/>
      <c r="FDZ2" s="726"/>
      <c r="FEA2" s="718"/>
      <c r="FEB2" s="725"/>
      <c r="FEC2" s="725"/>
      <c r="FED2" s="725"/>
      <c r="FEE2" s="725"/>
      <c r="FEF2" s="725"/>
      <c r="FEG2" s="725"/>
      <c r="FEH2" s="725"/>
      <c r="FEI2" s="725"/>
      <c r="FEJ2" s="725"/>
      <c r="FEK2" s="725"/>
      <c r="FEL2" s="725"/>
      <c r="FEM2" s="725"/>
      <c r="FEN2" s="725"/>
      <c r="FEO2" s="725"/>
      <c r="FEP2" s="726"/>
      <c r="FEQ2" s="718"/>
      <c r="FER2" s="725"/>
      <c r="FES2" s="725"/>
      <c r="FET2" s="725"/>
      <c r="FEU2" s="725"/>
      <c r="FEV2" s="725"/>
      <c r="FEW2" s="725"/>
      <c r="FEX2" s="725"/>
      <c r="FEY2" s="725"/>
      <c r="FEZ2" s="725"/>
      <c r="FFA2" s="725"/>
      <c r="FFB2" s="725"/>
      <c r="FFC2" s="725"/>
      <c r="FFD2" s="725"/>
      <c r="FFE2" s="725"/>
      <c r="FFF2" s="726"/>
      <c r="FFG2" s="718"/>
      <c r="FFH2" s="725"/>
      <c r="FFI2" s="725"/>
      <c r="FFJ2" s="725"/>
      <c r="FFK2" s="725"/>
      <c r="FFL2" s="725"/>
      <c r="FFM2" s="725"/>
      <c r="FFN2" s="725"/>
      <c r="FFO2" s="725"/>
      <c r="FFP2" s="725"/>
      <c r="FFQ2" s="725"/>
      <c r="FFR2" s="725"/>
      <c r="FFS2" s="725"/>
      <c r="FFT2" s="725"/>
      <c r="FFU2" s="725"/>
      <c r="FFV2" s="726"/>
      <c r="FFW2" s="718"/>
      <c r="FFX2" s="725"/>
      <c r="FFY2" s="725"/>
      <c r="FFZ2" s="725"/>
      <c r="FGA2" s="725"/>
      <c r="FGB2" s="725"/>
      <c r="FGC2" s="725"/>
      <c r="FGD2" s="725"/>
      <c r="FGE2" s="725"/>
      <c r="FGF2" s="725"/>
      <c r="FGG2" s="725"/>
      <c r="FGH2" s="725"/>
      <c r="FGI2" s="725"/>
      <c r="FGJ2" s="725"/>
      <c r="FGK2" s="725"/>
      <c r="FGL2" s="726"/>
      <c r="FGM2" s="718"/>
      <c r="FGN2" s="725"/>
      <c r="FGO2" s="725"/>
      <c r="FGP2" s="725"/>
      <c r="FGQ2" s="725"/>
      <c r="FGR2" s="725"/>
      <c r="FGS2" s="725"/>
      <c r="FGT2" s="725"/>
      <c r="FGU2" s="725"/>
      <c r="FGV2" s="725"/>
      <c r="FGW2" s="725"/>
      <c r="FGX2" s="725"/>
      <c r="FGY2" s="725"/>
      <c r="FGZ2" s="725"/>
      <c r="FHA2" s="725"/>
      <c r="FHB2" s="726"/>
      <c r="FHC2" s="718"/>
      <c r="FHD2" s="725"/>
      <c r="FHE2" s="725"/>
      <c r="FHF2" s="725"/>
      <c r="FHG2" s="725"/>
      <c r="FHH2" s="725"/>
      <c r="FHI2" s="725"/>
      <c r="FHJ2" s="725"/>
      <c r="FHK2" s="725"/>
      <c r="FHL2" s="725"/>
      <c r="FHM2" s="725"/>
      <c r="FHN2" s="725"/>
      <c r="FHO2" s="725"/>
      <c r="FHP2" s="725"/>
      <c r="FHQ2" s="725"/>
      <c r="FHR2" s="726"/>
      <c r="FHS2" s="718"/>
      <c r="FHT2" s="725"/>
      <c r="FHU2" s="725"/>
      <c r="FHV2" s="725"/>
      <c r="FHW2" s="725"/>
      <c r="FHX2" s="725"/>
      <c r="FHY2" s="725"/>
      <c r="FHZ2" s="725"/>
      <c r="FIA2" s="725"/>
      <c r="FIB2" s="725"/>
      <c r="FIC2" s="725"/>
      <c r="FID2" s="725"/>
      <c r="FIE2" s="725"/>
      <c r="FIF2" s="725"/>
      <c r="FIG2" s="725"/>
      <c r="FIH2" s="726"/>
      <c r="FII2" s="718"/>
      <c r="FIJ2" s="725"/>
      <c r="FIK2" s="725"/>
      <c r="FIL2" s="725"/>
      <c r="FIM2" s="725"/>
      <c r="FIN2" s="725"/>
      <c r="FIO2" s="725"/>
      <c r="FIP2" s="725"/>
      <c r="FIQ2" s="725"/>
      <c r="FIR2" s="725"/>
      <c r="FIS2" s="725"/>
      <c r="FIT2" s="725"/>
      <c r="FIU2" s="725"/>
      <c r="FIV2" s="725"/>
      <c r="FIW2" s="725"/>
      <c r="FIX2" s="726"/>
      <c r="FIY2" s="718"/>
      <c r="FIZ2" s="725"/>
      <c r="FJA2" s="725"/>
      <c r="FJB2" s="725"/>
      <c r="FJC2" s="725"/>
      <c r="FJD2" s="725"/>
      <c r="FJE2" s="725"/>
      <c r="FJF2" s="725"/>
      <c r="FJG2" s="725"/>
      <c r="FJH2" s="725"/>
      <c r="FJI2" s="725"/>
      <c r="FJJ2" s="725"/>
      <c r="FJK2" s="725"/>
      <c r="FJL2" s="725"/>
      <c r="FJM2" s="725"/>
      <c r="FJN2" s="726"/>
      <c r="FJO2" s="718"/>
      <c r="FJP2" s="725"/>
      <c r="FJQ2" s="725"/>
      <c r="FJR2" s="725"/>
      <c r="FJS2" s="725"/>
      <c r="FJT2" s="725"/>
      <c r="FJU2" s="725"/>
      <c r="FJV2" s="725"/>
      <c r="FJW2" s="725"/>
      <c r="FJX2" s="725"/>
      <c r="FJY2" s="725"/>
      <c r="FJZ2" s="725"/>
      <c r="FKA2" s="725"/>
      <c r="FKB2" s="725"/>
      <c r="FKC2" s="725"/>
      <c r="FKD2" s="726"/>
      <c r="FKE2" s="718"/>
      <c r="FKF2" s="725"/>
      <c r="FKG2" s="725"/>
      <c r="FKH2" s="725"/>
      <c r="FKI2" s="725"/>
      <c r="FKJ2" s="725"/>
      <c r="FKK2" s="725"/>
      <c r="FKL2" s="725"/>
      <c r="FKM2" s="725"/>
      <c r="FKN2" s="725"/>
      <c r="FKO2" s="725"/>
      <c r="FKP2" s="725"/>
      <c r="FKQ2" s="725"/>
      <c r="FKR2" s="725"/>
      <c r="FKS2" s="725"/>
      <c r="FKT2" s="726"/>
      <c r="FKU2" s="718"/>
      <c r="FKV2" s="725"/>
      <c r="FKW2" s="725"/>
      <c r="FKX2" s="725"/>
      <c r="FKY2" s="725"/>
      <c r="FKZ2" s="725"/>
      <c r="FLA2" s="725"/>
      <c r="FLB2" s="725"/>
      <c r="FLC2" s="725"/>
      <c r="FLD2" s="725"/>
      <c r="FLE2" s="725"/>
      <c r="FLF2" s="725"/>
      <c r="FLG2" s="725"/>
      <c r="FLH2" s="725"/>
      <c r="FLI2" s="725"/>
      <c r="FLJ2" s="726"/>
      <c r="FLK2" s="718"/>
      <c r="FLL2" s="725"/>
      <c r="FLM2" s="725"/>
      <c r="FLN2" s="725"/>
      <c r="FLO2" s="725"/>
      <c r="FLP2" s="725"/>
      <c r="FLQ2" s="725"/>
      <c r="FLR2" s="725"/>
      <c r="FLS2" s="725"/>
      <c r="FLT2" s="725"/>
      <c r="FLU2" s="725"/>
      <c r="FLV2" s="725"/>
      <c r="FLW2" s="725"/>
      <c r="FLX2" s="725"/>
      <c r="FLY2" s="725"/>
      <c r="FLZ2" s="726"/>
      <c r="FMA2" s="718"/>
      <c r="FMB2" s="725"/>
      <c r="FMC2" s="725"/>
      <c r="FMD2" s="725"/>
      <c r="FME2" s="725"/>
      <c r="FMF2" s="725"/>
      <c r="FMG2" s="725"/>
      <c r="FMH2" s="725"/>
      <c r="FMI2" s="725"/>
      <c r="FMJ2" s="725"/>
      <c r="FMK2" s="725"/>
      <c r="FML2" s="725"/>
      <c r="FMM2" s="725"/>
      <c r="FMN2" s="725"/>
      <c r="FMO2" s="725"/>
      <c r="FMP2" s="726"/>
      <c r="FMQ2" s="718"/>
      <c r="FMR2" s="725"/>
      <c r="FMS2" s="725"/>
      <c r="FMT2" s="725"/>
      <c r="FMU2" s="725"/>
      <c r="FMV2" s="725"/>
      <c r="FMW2" s="725"/>
      <c r="FMX2" s="725"/>
      <c r="FMY2" s="725"/>
      <c r="FMZ2" s="725"/>
      <c r="FNA2" s="725"/>
      <c r="FNB2" s="725"/>
      <c r="FNC2" s="725"/>
      <c r="FND2" s="725"/>
      <c r="FNE2" s="725"/>
      <c r="FNF2" s="726"/>
      <c r="FNG2" s="718"/>
      <c r="FNH2" s="725"/>
      <c r="FNI2" s="725"/>
      <c r="FNJ2" s="725"/>
      <c r="FNK2" s="725"/>
      <c r="FNL2" s="725"/>
      <c r="FNM2" s="725"/>
      <c r="FNN2" s="725"/>
      <c r="FNO2" s="725"/>
      <c r="FNP2" s="725"/>
      <c r="FNQ2" s="725"/>
      <c r="FNR2" s="725"/>
      <c r="FNS2" s="725"/>
      <c r="FNT2" s="725"/>
      <c r="FNU2" s="725"/>
      <c r="FNV2" s="726"/>
      <c r="FNW2" s="718"/>
      <c r="FNX2" s="725"/>
      <c r="FNY2" s="725"/>
      <c r="FNZ2" s="725"/>
      <c r="FOA2" s="725"/>
      <c r="FOB2" s="725"/>
      <c r="FOC2" s="725"/>
      <c r="FOD2" s="725"/>
      <c r="FOE2" s="725"/>
      <c r="FOF2" s="725"/>
      <c r="FOG2" s="725"/>
      <c r="FOH2" s="725"/>
      <c r="FOI2" s="725"/>
      <c r="FOJ2" s="725"/>
      <c r="FOK2" s="725"/>
      <c r="FOL2" s="726"/>
      <c r="FOM2" s="718"/>
      <c r="FON2" s="725"/>
      <c r="FOO2" s="725"/>
      <c r="FOP2" s="725"/>
      <c r="FOQ2" s="725"/>
      <c r="FOR2" s="725"/>
      <c r="FOS2" s="725"/>
      <c r="FOT2" s="725"/>
      <c r="FOU2" s="725"/>
      <c r="FOV2" s="725"/>
      <c r="FOW2" s="725"/>
      <c r="FOX2" s="725"/>
      <c r="FOY2" s="725"/>
      <c r="FOZ2" s="725"/>
      <c r="FPA2" s="725"/>
      <c r="FPB2" s="726"/>
      <c r="FPC2" s="718"/>
      <c r="FPD2" s="725"/>
      <c r="FPE2" s="725"/>
      <c r="FPF2" s="725"/>
      <c r="FPG2" s="725"/>
      <c r="FPH2" s="725"/>
      <c r="FPI2" s="725"/>
      <c r="FPJ2" s="725"/>
      <c r="FPK2" s="725"/>
      <c r="FPL2" s="725"/>
      <c r="FPM2" s="725"/>
      <c r="FPN2" s="725"/>
      <c r="FPO2" s="725"/>
      <c r="FPP2" s="725"/>
      <c r="FPQ2" s="725"/>
      <c r="FPR2" s="726"/>
      <c r="FPS2" s="718"/>
      <c r="FPT2" s="725"/>
      <c r="FPU2" s="725"/>
      <c r="FPV2" s="725"/>
      <c r="FPW2" s="725"/>
      <c r="FPX2" s="725"/>
      <c r="FPY2" s="725"/>
      <c r="FPZ2" s="725"/>
      <c r="FQA2" s="725"/>
      <c r="FQB2" s="725"/>
      <c r="FQC2" s="725"/>
      <c r="FQD2" s="725"/>
      <c r="FQE2" s="725"/>
      <c r="FQF2" s="725"/>
      <c r="FQG2" s="725"/>
      <c r="FQH2" s="726"/>
      <c r="FQI2" s="718"/>
      <c r="FQJ2" s="725"/>
      <c r="FQK2" s="725"/>
      <c r="FQL2" s="725"/>
      <c r="FQM2" s="725"/>
      <c r="FQN2" s="725"/>
      <c r="FQO2" s="725"/>
      <c r="FQP2" s="725"/>
      <c r="FQQ2" s="725"/>
      <c r="FQR2" s="725"/>
      <c r="FQS2" s="725"/>
      <c r="FQT2" s="725"/>
      <c r="FQU2" s="725"/>
      <c r="FQV2" s="725"/>
      <c r="FQW2" s="725"/>
      <c r="FQX2" s="726"/>
      <c r="FQY2" s="718"/>
      <c r="FQZ2" s="725"/>
      <c r="FRA2" s="725"/>
      <c r="FRB2" s="725"/>
      <c r="FRC2" s="725"/>
      <c r="FRD2" s="725"/>
      <c r="FRE2" s="725"/>
      <c r="FRF2" s="725"/>
      <c r="FRG2" s="725"/>
      <c r="FRH2" s="725"/>
      <c r="FRI2" s="725"/>
      <c r="FRJ2" s="725"/>
      <c r="FRK2" s="725"/>
      <c r="FRL2" s="725"/>
      <c r="FRM2" s="725"/>
      <c r="FRN2" s="726"/>
      <c r="FRO2" s="718"/>
      <c r="FRP2" s="725"/>
      <c r="FRQ2" s="725"/>
      <c r="FRR2" s="725"/>
      <c r="FRS2" s="725"/>
      <c r="FRT2" s="725"/>
      <c r="FRU2" s="725"/>
      <c r="FRV2" s="725"/>
      <c r="FRW2" s="725"/>
      <c r="FRX2" s="725"/>
      <c r="FRY2" s="725"/>
      <c r="FRZ2" s="725"/>
      <c r="FSA2" s="725"/>
      <c r="FSB2" s="725"/>
      <c r="FSC2" s="725"/>
      <c r="FSD2" s="726"/>
      <c r="FSE2" s="718"/>
      <c r="FSF2" s="725"/>
      <c r="FSG2" s="725"/>
      <c r="FSH2" s="725"/>
      <c r="FSI2" s="725"/>
      <c r="FSJ2" s="725"/>
      <c r="FSK2" s="725"/>
      <c r="FSL2" s="725"/>
      <c r="FSM2" s="725"/>
      <c r="FSN2" s="725"/>
      <c r="FSO2" s="725"/>
      <c r="FSP2" s="725"/>
      <c r="FSQ2" s="725"/>
      <c r="FSR2" s="725"/>
      <c r="FSS2" s="725"/>
      <c r="FST2" s="726"/>
      <c r="FSU2" s="718"/>
      <c r="FSV2" s="725"/>
      <c r="FSW2" s="725"/>
      <c r="FSX2" s="725"/>
      <c r="FSY2" s="725"/>
      <c r="FSZ2" s="725"/>
      <c r="FTA2" s="725"/>
      <c r="FTB2" s="725"/>
      <c r="FTC2" s="725"/>
      <c r="FTD2" s="725"/>
      <c r="FTE2" s="725"/>
      <c r="FTF2" s="725"/>
      <c r="FTG2" s="725"/>
      <c r="FTH2" s="725"/>
      <c r="FTI2" s="725"/>
      <c r="FTJ2" s="726"/>
      <c r="FTK2" s="718"/>
      <c r="FTL2" s="725"/>
      <c r="FTM2" s="725"/>
      <c r="FTN2" s="725"/>
      <c r="FTO2" s="725"/>
      <c r="FTP2" s="725"/>
      <c r="FTQ2" s="725"/>
      <c r="FTR2" s="725"/>
      <c r="FTS2" s="725"/>
      <c r="FTT2" s="725"/>
      <c r="FTU2" s="725"/>
      <c r="FTV2" s="725"/>
      <c r="FTW2" s="725"/>
      <c r="FTX2" s="725"/>
      <c r="FTY2" s="725"/>
      <c r="FTZ2" s="726"/>
      <c r="FUA2" s="718"/>
      <c r="FUB2" s="725"/>
      <c r="FUC2" s="725"/>
      <c r="FUD2" s="725"/>
      <c r="FUE2" s="725"/>
      <c r="FUF2" s="725"/>
      <c r="FUG2" s="725"/>
      <c r="FUH2" s="725"/>
      <c r="FUI2" s="725"/>
      <c r="FUJ2" s="725"/>
      <c r="FUK2" s="725"/>
      <c r="FUL2" s="725"/>
      <c r="FUM2" s="725"/>
      <c r="FUN2" s="725"/>
      <c r="FUO2" s="725"/>
      <c r="FUP2" s="726"/>
      <c r="FUQ2" s="718"/>
      <c r="FUR2" s="725"/>
      <c r="FUS2" s="725"/>
      <c r="FUT2" s="725"/>
      <c r="FUU2" s="725"/>
      <c r="FUV2" s="725"/>
      <c r="FUW2" s="725"/>
      <c r="FUX2" s="725"/>
      <c r="FUY2" s="725"/>
      <c r="FUZ2" s="725"/>
      <c r="FVA2" s="725"/>
      <c r="FVB2" s="725"/>
      <c r="FVC2" s="725"/>
      <c r="FVD2" s="725"/>
      <c r="FVE2" s="725"/>
      <c r="FVF2" s="726"/>
      <c r="FVG2" s="718"/>
      <c r="FVH2" s="725"/>
      <c r="FVI2" s="725"/>
      <c r="FVJ2" s="725"/>
      <c r="FVK2" s="725"/>
      <c r="FVL2" s="725"/>
      <c r="FVM2" s="725"/>
      <c r="FVN2" s="725"/>
      <c r="FVO2" s="725"/>
      <c r="FVP2" s="725"/>
      <c r="FVQ2" s="725"/>
      <c r="FVR2" s="725"/>
      <c r="FVS2" s="725"/>
      <c r="FVT2" s="725"/>
      <c r="FVU2" s="725"/>
      <c r="FVV2" s="726"/>
      <c r="FVW2" s="718"/>
      <c r="FVX2" s="725"/>
      <c r="FVY2" s="725"/>
      <c r="FVZ2" s="725"/>
      <c r="FWA2" s="725"/>
      <c r="FWB2" s="725"/>
      <c r="FWC2" s="725"/>
      <c r="FWD2" s="725"/>
      <c r="FWE2" s="725"/>
      <c r="FWF2" s="725"/>
      <c r="FWG2" s="725"/>
      <c r="FWH2" s="725"/>
      <c r="FWI2" s="725"/>
      <c r="FWJ2" s="725"/>
      <c r="FWK2" s="725"/>
      <c r="FWL2" s="726"/>
      <c r="FWM2" s="718"/>
      <c r="FWN2" s="725"/>
      <c r="FWO2" s="725"/>
      <c r="FWP2" s="725"/>
      <c r="FWQ2" s="725"/>
      <c r="FWR2" s="725"/>
      <c r="FWS2" s="725"/>
      <c r="FWT2" s="725"/>
      <c r="FWU2" s="725"/>
      <c r="FWV2" s="725"/>
      <c r="FWW2" s="725"/>
      <c r="FWX2" s="725"/>
      <c r="FWY2" s="725"/>
      <c r="FWZ2" s="725"/>
      <c r="FXA2" s="725"/>
      <c r="FXB2" s="726"/>
      <c r="FXC2" s="718"/>
      <c r="FXD2" s="725"/>
      <c r="FXE2" s="725"/>
      <c r="FXF2" s="725"/>
      <c r="FXG2" s="725"/>
      <c r="FXH2" s="725"/>
      <c r="FXI2" s="725"/>
      <c r="FXJ2" s="725"/>
      <c r="FXK2" s="725"/>
      <c r="FXL2" s="725"/>
      <c r="FXM2" s="725"/>
      <c r="FXN2" s="725"/>
      <c r="FXO2" s="725"/>
      <c r="FXP2" s="725"/>
      <c r="FXQ2" s="725"/>
      <c r="FXR2" s="726"/>
      <c r="FXS2" s="718"/>
      <c r="FXT2" s="725"/>
      <c r="FXU2" s="725"/>
      <c r="FXV2" s="725"/>
      <c r="FXW2" s="725"/>
      <c r="FXX2" s="725"/>
      <c r="FXY2" s="725"/>
      <c r="FXZ2" s="725"/>
      <c r="FYA2" s="725"/>
      <c r="FYB2" s="725"/>
      <c r="FYC2" s="725"/>
      <c r="FYD2" s="725"/>
      <c r="FYE2" s="725"/>
      <c r="FYF2" s="725"/>
      <c r="FYG2" s="725"/>
      <c r="FYH2" s="726"/>
      <c r="FYI2" s="718"/>
      <c r="FYJ2" s="725"/>
      <c r="FYK2" s="725"/>
      <c r="FYL2" s="725"/>
      <c r="FYM2" s="725"/>
      <c r="FYN2" s="725"/>
      <c r="FYO2" s="725"/>
      <c r="FYP2" s="725"/>
      <c r="FYQ2" s="725"/>
      <c r="FYR2" s="725"/>
      <c r="FYS2" s="725"/>
      <c r="FYT2" s="725"/>
      <c r="FYU2" s="725"/>
      <c r="FYV2" s="725"/>
      <c r="FYW2" s="725"/>
      <c r="FYX2" s="726"/>
      <c r="FYY2" s="718"/>
      <c r="FYZ2" s="725"/>
      <c r="FZA2" s="725"/>
      <c r="FZB2" s="725"/>
      <c r="FZC2" s="725"/>
      <c r="FZD2" s="725"/>
      <c r="FZE2" s="725"/>
      <c r="FZF2" s="725"/>
      <c r="FZG2" s="725"/>
      <c r="FZH2" s="725"/>
      <c r="FZI2" s="725"/>
      <c r="FZJ2" s="725"/>
      <c r="FZK2" s="725"/>
      <c r="FZL2" s="725"/>
      <c r="FZM2" s="725"/>
      <c r="FZN2" s="726"/>
      <c r="FZO2" s="718"/>
      <c r="FZP2" s="725"/>
      <c r="FZQ2" s="725"/>
      <c r="FZR2" s="725"/>
      <c r="FZS2" s="725"/>
      <c r="FZT2" s="725"/>
      <c r="FZU2" s="725"/>
      <c r="FZV2" s="725"/>
      <c r="FZW2" s="725"/>
      <c r="FZX2" s="725"/>
      <c r="FZY2" s="725"/>
      <c r="FZZ2" s="725"/>
      <c r="GAA2" s="725"/>
      <c r="GAB2" s="725"/>
      <c r="GAC2" s="725"/>
      <c r="GAD2" s="726"/>
      <c r="GAE2" s="718"/>
      <c r="GAF2" s="725"/>
      <c r="GAG2" s="725"/>
      <c r="GAH2" s="725"/>
      <c r="GAI2" s="725"/>
      <c r="GAJ2" s="725"/>
      <c r="GAK2" s="725"/>
      <c r="GAL2" s="725"/>
      <c r="GAM2" s="725"/>
      <c r="GAN2" s="725"/>
      <c r="GAO2" s="725"/>
      <c r="GAP2" s="725"/>
      <c r="GAQ2" s="725"/>
      <c r="GAR2" s="725"/>
      <c r="GAS2" s="725"/>
      <c r="GAT2" s="726"/>
      <c r="GAU2" s="718"/>
      <c r="GAV2" s="725"/>
      <c r="GAW2" s="725"/>
      <c r="GAX2" s="725"/>
      <c r="GAY2" s="725"/>
      <c r="GAZ2" s="725"/>
      <c r="GBA2" s="725"/>
      <c r="GBB2" s="725"/>
      <c r="GBC2" s="725"/>
      <c r="GBD2" s="725"/>
      <c r="GBE2" s="725"/>
      <c r="GBF2" s="725"/>
      <c r="GBG2" s="725"/>
      <c r="GBH2" s="725"/>
      <c r="GBI2" s="725"/>
      <c r="GBJ2" s="726"/>
      <c r="GBK2" s="718"/>
      <c r="GBL2" s="725"/>
      <c r="GBM2" s="725"/>
      <c r="GBN2" s="725"/>
      <c r="GBO2" s="725"/>
      <c r="GBP2" s="725"/>
      <c r="GBQ2" s="725"/>
      <c r="GBR2" s="725"/>
      <c r="GBS2" s="725"/>
      <c r="GBT2" s="725"/>
      <c r="GBU2" s="725"/>
      <c r="GBV2" s="725"/>
      <c r="GBW2" s="725"/>
      <c r="GBX2" s="725"/>
      <c r="GBY2" s="725"/>
      <c r="GBZ2" s="726"/>
      <c r="GCA2" s="718"/>
      <c r="GCB2" s="725"/>
      <c r="GCC2" s="725"/>
      <c r="GCD2" s="725"/>
      <c r="GCE2" s="725"/>
      <c r="GCF2" s="725"/>
      <c r="GCG2" s="725"/>
      <c r="GCH2" s="725"/>
      <c r="GCI2" s="725"/>
      <c r="GCJ2" s="725"/>
      <c r="GCK2" s="725"/>
      <c r="GCL2" s="725"/>
      <c r="GCM2" s="725"/>
      <c r="GCN2" s="725"/>
      <c r="GCO2" s="725"/>
      <c r="GCP2" s="726"/>
      <c r="GCQ2" s="718"/>
      <c r="GCR2" s="725"/>
      <c r="GCS2" s="725"/>
      <c r="GCT2" s="725"/>
      <c r="GCU2" s="725"/>
      <c r="GCV2" s="725"/>
      <c r="GCW2" s="725"/>
      <c r="GCX2" s="725"/>
      <c r="GCY2" s="725"/>
      <c r="GCZ2" s="725"/>
      <c r="GDA2" s="725"/>
      <c r="GDB2" s="725"/>
      <c r="GDC2" s="725"/>
      <c r="GDD2" s="725"/>
      <c r="GDE2" s="725"/>
      <c r="GDF2" s="726"/>
      <c r="GDG2" s="718"/>
      <c r="GDH2" s="725"/>
      <c r="GDI2" s="725"/>
      <c r="GDJ2" s="725"/>
      <c r="GDK2" s="725"/>
      <c r="GDL2" s="725"/>
      <c r="GDM2" s="725"/>
      <c r="GDN2" s="725"/>
      <c r="GDO2" s="725"/>
      <c r="GDP2" s="725"/>
      <c r="GDQ2" s="725"/>
      <c r="GDR2" s="725"/>
      <c r="GDS2" s="725"/>
      <c r="GDT2" s="725"/>
      <c r="GDU2" s="725"/>
      <c r="GDV2" s="726"/>
      <c r="GDW2" s="718"/>
      <c r="GDX2" s="725"/>
      <c r="GDY2" s="725"/>
      <c r="GDZ2" s="725"/>
      <c r="GEA2" s="725"/>
      <c r="GEB2" s="725"/>
      <c r="GEC2" s="725"/>
      <c r="GED2" s="725"/>
      <c r="GEE2" s="725"/>
      <c r="GEF2" s="725"/>
      <c r="GEG2" s="725"/>
      <c r="GEH2" s="725"/>
      <c r="GEI2" s="725"/>
      <c r="GEJ2" s="725"/>
      <c r="GEK2" s="725"/>
      <c r="GEL2" s="726"/>
      <c r="GEM2" s="718"/>
      <c r="GEN2" s="725"/>
      <c r="GEO2" s="725"/>
      <c r="GEP2" s="725"/>
      <c r="GEQ2" s="725"/>
      <c r="GER2" s="725"/>
      <c r="GES2" s="725"/>
      <c r="GET2" s="725"/>
      <c r="GEU2" s="725"/>
      <c r="GEV2" s="725"/>
      <c r="GEW2" s="725"/>
      <c r="GEX2" s="725"/>
      <c r="GEY2" s="725"/>
      <c r="GEZ2" s="725"/>
      <c r="GFA2" s="725"/>
      <c r="GFB2" s="726"/>
      <c r="GFC2" s="718"/>
      <c r="GFD2" s="725"/>
      <c r="GFE2" s="725"/>
      <c r="GFF2" s="725"/>
      <c r="GFG2" s="725"/>
      <c r="GFH2" s="725"/>
      <c r="GFI2" s="725"/>
      <c r="GFJ2" s="725"/>
      <c r="GFK2" s="725"/>
      <c r="GFL2" s="725"/>
      <c r="GFM2" s="725"/>
      <c r="GFN2" s="725"/>
      <c r="GFO2" s="725"/>
      <c r="GFP2" s="725"/>
      <c r="GFQ2" s="725"/>
      <c r="GFR2" s="726"/>
      <c r="GFS2" s="718"/>
      <c r="GFT2" s="725"/>
      <c r="GFU2" s="725"/>
      <c r="GFV2" s="725"/>
      <c r="GFW2" s="725"/>
      <c r="GFX2" s="725"/>
      <c r="GFY2" s="725"/>
      <c r="GFZ2" s="725"/>
      <c r="GGA2" s="725"/>
      <c r="GGB2" s="725"/>
      <c r="GGC2" s="725"/>
      <c r="GGD2" s="725"/>
      <c r="GGE2" s="725"/>
      <c r="GGF2" s="725"/>
      <c r="GGG2" s="725"/>
      <c r="GGH2" s="726"/>
      <c r="GGI2" s="718"/>
      <c r="GGJ2" s="725"/>
      <c r="GGK2" s="725"/>
      <c r="GGL2" s="725"/>
      <c r="GGM2" s="725"/>
      <c r="GGN2" s="725"/>
      <c r="GGO2" s="725"/>
      <c r="GGP2" s="725"/>
      <c r="GGQ2" s="725"/>
      <c r="GGR2" s="725"/>
      <c r="GGS2" s="725"/>
      <c r="GGT2" s="725"/>
      <c r="GGU2" s="725"/>
      <c r="GGV2" s="725"/>
      <c r="GGW2" s="725"/>
      <c r="GGX2" s="726"/>
      <c r="GGY2" s="718"/>
      <c r="GGZ2" s="725"/>
      <c r="GHA2" s="725"/>
      <c r="GHB2" s="725"/>
      <c r="GHC2" s="725"/>
      <c r="GHD2" s="725"/>
      <c r="GHE2" s="725"/>
      <c r="GHF2" s="725"/>
      <c r="GHG2" s="725"/>
      <c r="GHH2" s="725"/>
      <c r="GHI2" s="725"/>
      <c r="GHJ2" s="725"/>
      <c r="GHK2" s="725"/>
      <c r="GHL2" s="725"/>
      <c r="GHM2" s="725"/>
      <c r="GHN2" s="726"/>
      <c r="GHO2" s="718"/>
      <c r="GHP2" s="725"/>
      <c r="GHQ2" s="725"/>
      <c r="GHR2" s="725"/>
      <c r="GHS2" s="725"/>
      <c r="GHT2" s="725"/>
      <c r="GHU2" s="725"/>
      <c r="GHV2" s="725"/>
      <c r="GHW2" s="725"/>
      <c r="GHX2" s="725"/>
      <c r="GHY2" s="725"/>
      <c r="GHZ2" s="725"/>
      <c r="GIA2" s="725"/>
      <c r="GIB2" s="725"/>
      <c r="GIC2" s="725"/>
      <c r="GID2" s="726"/>
      <c r="GIE2" s="718"/>
      <c r="GIF2" s="725"/>
      <c r="GIG2" s="725"/>
      <c r="GIH2" s="725"/>
      <c r="GII2" s="725"/>
      <c r="GIJ2" s="725"/>
      <c r="GIK2" s="725"/>
      <c r="GIL2" s="725"/>
      <c r="GIM2" s="725"/>
      <c r="GIN2" s="725"/>
      <c r="GIO2" s="725"/>
      <c r="GIP2" s="725"/>
      <c r="GIQ2" s="725"/>
      <c r="GIR2" s="725"/>
      <c r="GIS2" s="725"/>
      <c r="GIT2" s="726"/>
      <c r="GIU2" s="718"/>
      <c r="GIV2" s="725"/>
      <c r="GIW2" s="725"/>
      <c r="GIX2" s="725"/>
      <c r="GIY2" s="725"/>
      <c r="GIZ2" s="725"/>
      <c r="GJA2" s="725"/>
      <c r="GJB2" s="725"/>
      <c r="GJC2" s="725"/>
      <c r="GJD2" s="725"/>
      <c r="GJE2" s="725"/>
      <c r="GJF2" s="725"/>
      <c r="GJG2" s="725"/>
      <c r="GJH2" s="725"/>
      <c r="GJI2" s="725"/>
      <c r="GJJ2" s="726"/>
      <c r="GJK2" s="718"/>
      <c r="GJL2" s="725"/>
      <c r="GJM2" s="725"/>
      <c r="GJN2" s="725"/>
      <c r="GJO2" s="725"/>
      <c r="GJP2" s="725"/>
      <c r="GJQ2" s="725"/>
      <c r="GJR2" s="725"/>
      <c r="GJS2" s="725"/>
      <c r="GJT2" s="725"/>
      <c r="GJU2" s="725"/>
      <c r="GJV2" s="725"/>
      <c r="GJW2" s="725"/>
      <c r="GJX2" s="725"/>
      <c r="GJY2" s="725"/>
      <c r="GJZ2" s="726"/>
      <c r="GKA2" s="718"/>
      <c r="GKB2" s="725"/>
      <c r="GKC2" s="725"/>
      <c r="GKD2" s="725"/>
      <c r="GKE2" s="725"/>
      <c r="GKF2" s="725"/>
      <c r="GKG2" s="725"/>
      <c r="GKH2" s="725"/>
      <c r="GKI2" s="725"/>
      <c r="GKJ2" s="725"/>
      <c r="GKK2" s="725"/>
      <c r="GKL2" s="725"/>
      <c r="GKM2" s="725"/>
      <c r="GKN2" s="725"/>
      <c r="GKO2" s="725"/>
      <c r="GKP2" s="726"/>
      <c r="GKQ2" s="718"/>
      <c r="GKR2" s="725"/>
      <c r="GKS2" s="725"/>
      <c r="GKT2" s="725"/>
      <c r="GKU2" s="725"/>
      <c r="GKV2" s="725"/>
      <c r="GKW2" s="725"/>
      <c r="GKX2" s="725"/>
      <c r="GKY2" s="725"/>
      <c r="GKZ2" s="725"/>
      <c r="GLA2" s="725"/>
      <c r="GLB2" s="725"/>
      <c r="GLC2" s="725"/>
      <c r="GLD2" s="725"/>
      <c r="GLE2" s="725"/>
      <c r="GLF2" s="726"/>
      <c r="GLG2" s="718"/>
      <c r="GLH2" s="725"/>
      <c r="GLI2" s="725"/>
      <c r="GLJ2" s="725"/>
      <c r="GLK2" s="725"/>
      <c r="GLL2" s="725"/>
      <c r="GLM2" s="725"/>
      <c r="GLN2" s="725"/>
      <c r="GLO2" s="725"/>
      <c r="GLP2" s="725"/>
      <c r="GLQ2" s="725"/>
      <c r="GLR2" s="725"/>
      <c r="GLS2" s="725"/>
      <c r="GLT2" s="725"/>
      <c r="GLU2" s="725"/>
      <c r="GLV2" s="726"/>
      <c r="GLW2" s="718"/>
      <c r="GLX2" s="725"/>
      <c r="GLY2" s="725"/>
      <c r="GLZ2" s="725"/>
      <c r="GMA2" s="725"/>
      <c r="GMB2" s="725"/>
      <c r="GMC2" s="725"/>
      <c r="GMD2" s="725"/>
      <c r="GME2" s="725"/>
      <c r="GMF2" s="725"/>
      <c r="GMG2" s="725"/>
      <c r="GMH2" s="725"/>
      <c r="GMI2" s="725"/>
      <c r="GMJ2" s="725"/>
      <c r="GMK2" s="725"/>
      <c r="GML2" s="726"/>
      <c r="GMM2" s="718"/>
      <c r="GMN2" s="725"/>
      <c r="GMO2" s="725"/>
      <c r="GMP2" s="725"/>
      <c r="GMQ2" s="725"/>
      <c r="GMR2" s="725"/>
      <c r="GMS2" s="725"/>
      <c r="GMT2" s="725"/>
      <c r="GMU2" s="725"/>
      <c r="GMV2" s="725"/>
      <c r="GMW2" s="725"/>
      <c r="GMX2" s="725"/>
      <c r="GMY2" s="725"/>
      <c r="GMZ2" s="725"/>
      <c r="GNA2" s="725"/>
      <c r="GNB2" s="726"/>
      <c r="GNC2" s="718"/>
      <c r="GND2" s="725"/>
      <c r="GNE2" s="725"/>
      <c r="GNF2" s="725"/>
      <c r="GNG2" s="725"/>
      <c r="GNH2" s="725"/>
      <c r="GNI2" s="725"/>
      <c r="GNJ2" s="725"/>
      <c r="GNK2" s="725"/>
      <c r="GNL2" s="725"/>
      <c r="GNM2" s="725"/>
      <c r="GNN2" s="725"/>
      <c r="GNO2" s="725"/>
      <c r="GNP2" s="725"/>
      <c r="GNQ2" s="725"/>
      <c r="GNR2" s="726"/>
      <c r="GNS2" s="718"/>
      <c r="GNT2" s="725"/>
      <c r="GNU2" s="725"/>
      <c r="GNV2" s="725"/>
      <c r="GNW2" s="725"/>
      <c r="GNX2" s="725"/>
      <c r="GNY2" s="725"/>
      <c r="GNZ2" s="725"/>
      <c r="GOA2" s="725"/>
      <c r="GOB2" s="725"/>
      <c r="GOC2" s="725"/>
      <c r="GOD2" s="725"/>
      <c r="GOE2" s="725"/>
      <c r="GOF2" s="725"/>
      <c r="GOG2" s="725"/>
      <c r="GOH2" s="726"/>
      <c r="GOI2" s="718"/>
      <c r="GOJ2" s="725"/>
      <c r="GOK2" s="725"/>
      <c r="GOL2" s="725"/>
      <c r="GOM2" s="725"/>
      <c r="GON2" s="725"/>
      <c r="GOO2" s="725"/>
      <c r="GOP2" s="725"/>
      <c r="GOQ2" s="725"/>
      <c r="GOR2" s="725"/>
      <c r="GOS2" s="725"/>
      <c r="GOT2" s="725"/>
      <c r="GOU2" s="725"/>
      <c r="GOV2" s="725"/>
      <c r="GOW2" s="725"/>
      <c r="GOX2" s="726"/>
      <c r="GOY2" s="718"/>
      <c r="GOZ2" s="725"/>
      <c r="GPA2" s="725"/>
      <c r="GPB2" s="725"/>
      <c r="GPC2" s="725"/>
      <c r="GPD2" s="725"/>
      <c r="GPE2" s="725"/>
      <c r="GPF2" s="725"/>
      <c r="GPG2" s="725"/>
      <c r="GPH2" s="725"/>
      <c r="GPI2" s="725"/>
      <c r="GPJ2" s="725"/>
      <c r="GPK2" s="725"/>
      <c r="GPL2" s="725"/>
      <c r="GPM2" s="725"/>
      <c r="GPN2" s="726"/>
      <c r="GPO2" s="718"/>
      <c r="GPP2" s="725"/>
      <c r="GPQ2" s="725"/>
      <c r="GPR2" s="725"/>
      <c r="GPS2" s="725"/>
      <c r="GPT2" s="725"/>
      <c r="GPU2" s="725"/>
      <c r="GPV2" s="725"/>
      <c r="GPW2" s="725"/>
      <c r="GPX2" s="725"/>
      <c r="GPY2" s="725"/>
      <c r="GPZ2" s="725"/>
      <c r="GQA2" s="725"/>
      <c r="GQB2" s="725"/>
      <c r="GQC2" s="725"/>
      <c r="GQD2" s="726"/>
      <c r="GQE2" s="718"/>
      <c r="GQF2" s="725"/>
      <c r="GQG2" s="725"/>
      <c r="GQH2" s="725"/>
      <c r="GQI2" s="725"/>
      <c r="GQJ2" s="725"/>
      <c r="GQK2" s="725"/>
      <c r="GQL2" s="725"/>
      <c r="GQM2" s="725"/>
      <c r="GQN2" s="725"/>
      <c r="GQO2" s="725"/>
      <c r="GQP2" s="725"/>
      <c r="GQQ2" s="725"/>
      <c r="GQR2" s="725"/>
      <c r="GQS2" s="725"/>
      <c r="GQT2" s="726"/>
      <c r="GQU2" s="718"/>
      <c r="GQV2" s="725"/>
      <c r="GQW2" s="725"/>
      <c r="GQX2" s="725"/>
      <c r="GQY2" s="725"/>
      <c r="GQZ2" s="725"/>
      <c r="GRA2" s="725"/>
      <c r="GRB2" s="725"/>
      <c r="GRC2" s="725"/>
      <c r="GRD2" s="725"/>
      <c r="GRE2" s="725"/>
      <c r="GRF2" s="725"/>
      <c r="GRG2" s="725"/>
      <c r="GRH2" s="725"/>
      <c r="GRI2" s="725"/>
      <c r="GRJ2" s="726"/>
      <c r="GRK2" s="718"/>
      <c r="GRL2" s="725"/>
      <c r="GRM2" s="725"/>
      <c r="GRN2" s="725"/>
      <c r="GRO2" s="725"/>
      <c r="GRP2" s="725"/>
      <c r="GRQ2" s="725"/>
      <c r="GRR2" s="725"/>
      <c r="GRS2" s="725"/>
      <c r="GRT2" s="725"/>
      <c r="GRU2" s="725"/>
      <c r="GRV2" s="725"/>
      <c r="GRW2" s="725"/>
      <c r="GRX2" s="725"/>
      <c r="GRY2" s="725"/>
      <c r="GRZ2" s="726"/>
      <c r="GSA2" s="718"/>
      <c r="GSB2" s="725"/>
      <c r="GSC2" s="725"/>
      <c r="GSD2" s="725"/>
      <c r="GSE2" s="725"/>
      <c r="GSF2" s="725"/>
      <c r="GSG2" s="725"/>
      <c r="GSH2" s="725"/>
      <c r="GSI2" s="725"/>
      <c r="GSJ2" s="725"/>
      <c r="GSK2" s="725"/>
      <c r="GSL2" s="725"/>
      <c r="GSM2" s="725"/>
      <c r="GSN2" s="725"/>
      <c r="GSO2" s="725"/>
      <c r="GSP2" s="726"/>
      <c r="GSQ2" s="718"/>
      <c r="GSR2" s="725"/>
      <c r="GSS2" s="725"/>
      <c r="GST2" s="725"/>
      <c r="GSU2" s="725"/>
      <c r="GSV2" s="725"/>
      <c r="GSW2" s="725"/>
      <c r="GSX2" s="725"/>
      <c r="GSY2" s="725"/>
      <c r="GSZ2" s="725"/>
      <c r="GTA2" s="725"/>
      <c r="GTB2" s="725"/>
      <c r="GTC2" s="725"/>
      <c r="GTD2" s="725"/>
      <c r="GTE2" s="725"/>
      <c r="GTF2" s="726"/>
      <c r="GTG2" s="718"/>
      <c r="GTH2" s="725"/>
      <c r="GTI2" s="725"/>
      <c r="GTJ2" s="725"/>
      <c r="GTK2" s="725"/>
      <c r="GTL2" s="725"/>
      <c r="GTM2" s="725"/>
      <c r="GTN2" s="725"/>
      <c r="GTO2" s="725"/>
      <c r="GTP2" s="725"/>
      <c r="GTQ2" s="725"/>
      <c r="GTR2" s="725"/>
      <c r="GTS2" s="725"/>
      <c r="GTT2" s="725"/>
      <c r="GTU2" s="725"/>
      <c r="GTV2" s="726"/>
      <c r="GTW2" s="718"/>
      <c r="GTX2" s="725"/>
      <c r="GTY2" s="725"/>
      <c r="GTZ2" s="725"/>
      <c r="GUA2" s="725"/>
      <c r="GUB2" s="725"/>
      <c r="GUC2" s="725"/>
      <c r="GUD2" s="725"/>
      <c r="GUE2" s="725"/>
      <c r="GUF2" s="725"/>
      <c r="GUG2" s="725"/>
      <c r="GUH2" s="725"/>
      <c r="GUI2" s="725"/>
      <c r="GUJ2" s="725"/>
      <c r="GUK2" s="725"/>
      <c r="GUL2" s="726"/>
      <c r="GUM2" s="718"/>
      <c r="GUN2" s="725"/>
      <c r="GUO2" s="725"/>
      <c r="GUP2" s="725"/>
      <c r="GUQ2" s="725"/>
      <c r="GUR2" s="725"/>
      <c r="GUS2" s="725"/>
      <c r="GUT2" s="725"/>
      <c r="GUU2" s="725"/>
      <c r="GUV2" s="725"/>
      <c r="GUW2" s="725"/>
      <c r="GUX2" s="725"/>
      <c r="GUY2" s="725"/>
      <c r="GUZ2" s="725"/>
      <c r="GVA2" s="725"/>
      <c r="GVB2" s="726"/>
      <c r="GVC2" s="718"/>
      <c r="GVD2" s="725"/>
      <c r="GVE2" s="725"/>
      <c r="GVF2" s="725"/>
      <c r="GVG2" s="725"/>
      <c r="GVH2" s="725"/>
      <c r="GVI2" s="725"/>
      <c r="GVJ2" s="725"/>
      <c r="GVK2" s="725"/>
      <c r="GVL2" s="725"/>
      <c r="GVM2" s="725"/>
      <c r="GVN2" s="725"/>
      <c r="GVO2" s="725"/>
      <c r="GVP2" s="725"/>
      <c r="GVQ2" s="725"/>
      <c r="GVR2" s="726"/>
      <c r="GVS2" s="718"/>
      <c r="GVT2" s="725"/>
      <c r="GVU2" s="725"/>
      <c r="GVV2" s="725"/>
      <c r="GVW2" s="725"/>
      <c r="GVX2" s="725"/>
      <c r="GVY2" s="725"/>
      <c r="GVZ2" s="725"/>
      <c r="GWA2" s="725"/>
      <c r="GWB2" s="725"/>
      <c r="GWC2" s="725"/>
      <c r="GWD2" s="725"/>
      <c r="GWE2" s="725"/>
      <c r="GWF2" s="725"/>
      <c r="GWG2" s="725"/>
      <c r="GWH2" s="726"/>
      <c r="GWI2" s="718"/>
      <c r="GWJ2" s="725"/>
      <c r="GWK2" s="725"/>
      <c r="GWL2" s="725"/>
      <c r="GWM2" s="725"/>
      <c r="GWN2" s="725"/>
      <c r="GWO2" s="725"/>
      <c r="GWP2" s="725"/>
      <c r="GWQ2" s="725"/>
      <c r="GWR2" s="725"/>
      <c r="GWS2" s="725"/>
      <c r="GWT2" s="725"/>
      <c r="GWU2" s="725"/>
      <c r="GWV2" s="725"/>
      <c r="GWW2" s="725"/>
      <c r="GWX2" s="726"/>
      <c r="GWY2" s="718"/>
      <c r="GWZ2" s="725"/>
      <c r="GXA2" s="725"/>
      <c r="GXB2" s="725"/>
      <c r="GXC2" s="725"/>
      <c r="GXD2" s="725"/>
      <c r="GXE2" s="725"/>
      <c r="GXF2" s="725"/>
      <c r="GXG2" s="725"/>
      <c r="GXH2" s="725"/>
      <c r="GXI2" s="725"/>
      <c r="GXJ2" s="725"/>
      <c r="GXK2" s="725"/>
      <c r="GXL2" s="725"/>
      <c r="GXM2" s="725"/>
      <c r="GXN2" s="726"/>
      <c r="GXO2" s="718"/>
      <c r="GXP2" s="725"/>
      <c r="GXQ2" s="725"/>
      <c r="GXR2" s="725"/>
      <c r="GXS2" s="725"/>
      <c r="GXT2" s="725"/>
      <c r="GXU2" s="725"/>
      <c r="GXV2" s="725"/>
      <c r="GXW2" s="725"/>
      <c r="GXX2" s="725"/>
      <c r="GXY2" s="725"/>
      <c r="GXZ2" s="725"/>
      <c r="GYA2" s="725"/>
      <c r="GYB2" s="725"/>
      <c r="GYC2" s="725"/>
      <c r="GYD2" s="726"/>
      <c r="GYE2" s="718"/>
      <c r="GYF2" s="725"/>
      <c r="GYG2" s="725"/>
      <c r="GYH2" s="725"/>
      <c r="GYI2" s="725"/>
      <c r="GYJ2" s="725"/>
      <c r="GYK2" s="725"/>
      <c r="GYL2" s="725"/>
      <c r="GYM2" s="725"/>
      <c r="GYN2" s="725"/>
      <c r="GYO2" s="725"/>
      <c r="GYP2" s="725"/>
      <c r="GYQ2" s="725"/>
      <c r="GYR2" s="725"/>
      <c r="GYS2" s="725"/>
      <c r="GYT2" s="726"/>
      <c r="GYU2" s="718"/>
      <c r="GYV2" s="725"/>
      <c r="GYW2" s="725"/>
      <c r="GYX2" s="725"/>
      <c r="GYY2" s="725"/>
      <c r="GYZ2" s="725"/>
      <c r="GZA2" s="725"/>
      <c r="GZB2" s="725"/>
      <c r="GZC2" s="725"/>
      <c r="GZD2" s="725"/>
      <c r="GZE2" s="725"/>
      <c r="GZF2" s="725"/>
      <c r="GZG2" s="725"/>
      <c r="GZH2" s="725"/>
      <c r="GZI2" s="725"/>
      <c r="GZJ2" s="726"/>
      <c r="GZK2" s="718"/>
      <c r="GZL2" s="725"/>
      <c r="GZM2" s="725"/>
      <c r="GZN2" s="725"/>
      <c r="GZO2" s="725"/>
      <c r="GZP2" s="725"/>
      <c r="GZQ2" s="725"/>
      <c r="GZR2" s="725"/>
      <c r="GZS2" s="725"/>
      <c r="GZT2" s="725"/>
      <c r="GZU2" s="725"/>
      <c r="GZV2" s="725"/>
      <c r="GZW2" s="725"/>
      <c r="GZX2" s="725"/>
      <c r="GZY2" s="725"/>
      <c r="GZZ2" s="726"/>
      <c r="HAA2" s="718"/>
      <c r="HAB2" s="725"/>
      <c r="HAC2" s="725"/>
      <c r="HAD2" s="725"/>
      <c r="HAE2" s="725"/>
      <c r="HAF2" s="725"/>
      <c r="HAG2" s="725"/>
      <c r="HAH2" s="725"/>
      <c r="HAI2" s="725"/>
      <c r="HAJ2" s="725"/>
      <c r="HAK2" s="725"/>
      <c r="HAL2" s="725"/>
      <c r="HAM2" s="725"/>
      <c r="HAN2" s="725"/>
      <c r="HAO2" s="725"/>
      <c r="HAP2" s="726"/>
      <c r="HAQ2" s="718"/>
      <c r="HAR2" s="725"/>
      <c r="HAS2" s="725"/>
      <c r="HAT2" s="725"/>
      <c r="HAU2" s="725"/>
      <c r="HAV2" s="725"/>
      <c r="HAW2" s="725"/>
      <c r="HAX2" s="725"/>
      <c r="HAY2" s="725"/>
      <c r="HAZ2" s="725"/>
      <c r="HBA2" s="725"/>
      <c r="HBB2" s="725"/>
      <c r="HBC2" s="725"/>
      <c r="HBD2" s="725"/>
      <c r="HBE2" s="725"/>
      <c r="HBF2" s="726"/>
      <c r="HBG2" s="718"/>
      <c r="HBH2" s="725"/>
      <c r="HBI2" s="725"/>
      <c r="HBJ2" s="725"/>
      <c r="HBK2" s="725"/>
      <c r="HBL2" s="725"/>
      <c r="HBM2" s="725"/>
      <c r="HBN2" s="725"/>
      <c r="HBO2" s="725"/>
      <c r="HBP2" s="725"/>
      <c r="HBQ2" s="725"/>
      <c r="HBR2" s="725"/>
      <c r="HBS2" s="725"/>
      <c r="HBT2" s="725"/>
      <c r="HBU2" s="725"/>
      <c r="HBV2" s="726"/>
      <c r="HBW2" s="718"/>
      <c r="HBX2" s="725"/>
      <c r="HBY2" s="725"/>
      <c r="HBZ2" s="725"/>
      <c r="HCA2" s="725"/>
      <c r="HCB2" s="725"/>
      <c r="HCC2" s="725"/>
      <c r="HCD2" s="725"/>
      <c r="HCE2" s="725"/>
      <c r="HCF2" s="725"/>
      <c r="HCG2" s="725"/>
      <c r="HCH2" s="725"/>
      <c r="HCI2" s="725"/>
      <c r="HCJ2" s="725"/>
      <c r="HCK2" s="725"/>
      <c r="HCL2" s="726"/>
      <c r="HCM2" s="718"/>
      <c r="HCN2" s="725"/>
      <c r="HCO2" s="725"/>
      <c r="HCP2" s="725"/>
      <c r="HCQ2" s="725"/>
      <c r="HCR2" s="725"/>
      <c r="HCS2" s="725"/>
      <c r="HCT2" s="725"/>
      <c r="HCU2" s="725"/>
      <c r="HCV2" s="725"/>
      <c r="HCW2" s="725"/>
      <c r="HCX2" s="725"/>
      <c r="HCY2" s="725"/>
      <c r="HCZ2" s="725"/>
      <c r="HDA2" s="725"/>
      <c r="HDB2" s="726"/>
      <c r="HDC2" s="718"/>
      <c r="HDD2" s="725"/>
      <c r="HDE2" s="725"/>
      <c r="HDF2" s="725"/>
      <c r="HDG2" s="725"/>
      <c r="HDH2" s="725"/>
      <c r="HDI2" s="725"/>
      <c r="HDJ2" s="725"/>
      <c r="HDK2" s="725"/>
      <c r="HDL2" s="725"/>
      <c r="HDM2" s="725"/>
      <c r="HDN2" s="725"/>
      <c r="HDO2" s="725"/>
      <c r="HDP2" s="725"/>
      <c r="HDQ2" s="725"/>
      <c r="HDR2" s="726"/>
      <c r="HDS2" s="718"/>
      <c r="HDT2" s="725"/>
      <c r="HDU2" s="725"/>
      <c r="HDV2" s="725"/>
      <c r="HDW2" s="725"/>
      <c r="HDX2" s="725"/>
      <c r="HDY2" s="725"/>
      <c r="HDZ2" s="725"/>
      <c r="HEA2" s="725"/>
      <c r="HEB2" s="725"/>
      <c r="HEC2" s="725"/>
      <c r="HED2" s="725"/>
      <c r="HEE2" s="725"/>
      <c r="HEF2" s="725"/>
      <c r="HEG2" s="725"/>
      <c r="HEH2" s="726"/>
      <c r="HEI2" s="718"/>
      <c r="HEJ2" s="725"/>
      <c r="HEK2" s="725"/>
      <c r="HEL2" s="725"/>
      <c r="HEM2" s="725"/>
      <c r="HEN2" s="725"/>
      <c r="HEO2" s="725"/>
      <c r="HEP2" s="725"/>
      <c r="HEQ2" s="725"/>
      <c r="HER2" s="725"/>
      <c r="HES2" s="725"/>
      <c r="HET2" s="725"/>
      <c r="HEU2" s="725"/>
      <c r="HEV2" s="725"/>
      <c r="HEW2" s="725"/>
      <c r="HEX2" s="726"/>
      <c r="HEY2" s="718"/>
      <c r="HEZ2" s="725"/>
      <c r="HFA2" s="725"/>
      <c r="HFB2" s="725"/>
      <c r="HFC2" s="725"/>
      <c r="HFD2" s="725"/>
      <c r="HFE2" s="725"/>
      <c r="HFF2" s="725"/>
      <c r="HFG2" s="725"/>
      <c r="HFH2" s="725"/>
      <c r="HFI2" s="725"/>
      <c r="HFJ2" s="725"/>
      <c r="HFK2" s="725"/>
      <c r="HFL2" s="725"/>
      <c r="HFM2" s="725"/>
      <c r="HFN2" s="726"/>
      <c r="HFO2" s="718"/>
      <c r="HFP2" s="725"/>
      <c r="HFQ2" s="725"/>
      <c r="HFR2" s="725"/>
      <c r="HFS2" s="725"/>
      <c r="HFT2" s="725"/>
      <c r="HFU2" s="725"/>
      <c r="HFV2" s="725"/>
      <c r="HFW2" s="725"/>
      <c r="HFX2" s="725"/>
      <c r="HFY2" s="725"/>
      <c r="HFZ2" s="725"/>
      <c r="HGA2" s="725"/>
      <c r="HGB2" s="725"/>
      <c r="HGC2" s="725"/>
      <c r="HGD2" s="726"/>
      <c r="HGE2" s="718"/>
      <c r="HGF2" s="725"/>
      <c r="HGG2" s="725"/>
      <c r="HGH2" s="725"/>
      <c r="HGI2" s="725"/>
      <c r="HGJ2" s="725"/>
      <c r="HGK2" s="725"/>
      <c r="HGL2" s="725"/>
      <c r="HGM2" s="725"/>
      <c r="HGN2" s="725"/>
      <c r="HGO2" s="725"/>
      <c r="HGP2" s="725"/>
      <c r="HGQ2" s="725"/>
      <c r="HGR2" s="725"/>
      <c r="HGS2" s="725"/>
      <c r="HGT2" s="726"/>
      <c r="HGU2" s="718"/>
      <c r="HGV2" s="725"/>
      <c r="HGW2" s="725"/>
      <c r="HGX2" s="725"/>
      <c r="HGY2" s="725"/>
      <c r="HGZ2" s="725"/>
      <c r="HHA2" s="725"/>
      <c r="HHB2" s="725"/>
      <c r="HHC2" s="725"/>
      <c r="HHD2" s="725"/>
      <c r="HHE2" s="725"/>
      <c r="HHF2" s="725"/>
      <c r="HHG2" s="725"/>
      <c r="HHH2" s="725"/>
      <c r="HHI2" s="725"/>
      <c r="HHJ2" s="726"/>
      <c r="HHK2" s="718"/>
      <c r="HHL2" s="725"/>
      <c r="HHM2" s="725"/>
      <c r="HHN2" s="725"/>
      <c r="HHO2" s="725"/>
      <c r="HHP2" s="725"/>
      <c r="HHQ2" s="725"/>
      <c r="HHR2" s="725"/>
      <c r="HHS2" s="725"/>
      <c r="HHT2" s="725"/>
      <c r="HHU2" s="725"/>
      <c r="HHV2" s="725"/>
      <c r="HHW2" s="725"/>
      <c r="HHX2" s="725"/>
      <c r="HHY2" s="725"/>
      <c r="HHZ2" s="726"/>
      <c r="HIA2" s="718"/>
      <c r="HIB2" s="725"/>
      <c r="HIC2" s="725"/>
      <c r="HID2" s="725"/>
      <c r="HIE2" s="725"/>
      <c r="HIF2" s="725"/>
      <c r="HIG2" s="725"/>
      <c r="HIH2" s="725"/>
      <c r="HII2" s="725"/>
      <c r="HIJ2" s="725"/>
      <c r="HIK2" s="725"/>
      <c r="HIL2" s="725"/>
      <c r="HIM2" s="725"/>
      <c r="HIN2" s="725"/>
      <c r="HIO2" s="725"/>
      <c r="HIP2" s="726"/>
      <c r="HIQ2" s="718"/>
      <c r="HIR2" s="725"/>
      <c r="HIS2" s="725"/>
      <c r="HIT2" s="725"/>
      <c r="HIU2" s="725"/>
      <c r="HIV2" s="725"/>
      <c r="HIW2" s="725"/>
      <c r="HIX2" s="725"/>
      <c r="HIY2" s="725"/>
      <c r="HIZ2" s="725"/>
      <c r="HJA2" s="725"/>
      <c r="HJB2" s="725"/>
      <c r="HJC2" s="725"/>
      <c r="HJD2" s="725"/>
      <c r="HJE2" s="725"/>
      <c r="HJF2" s="726"/>
      <c r="HJG2" s="718"/>
      <c r="HJH2" s="725"/>
      <c r="HJI2" s="725"/>
      <c r="HJJ2" s="725"/>
      <c r="HJK2" s="725"/>
      <c r="HJL2" s="725"/>
      <c r="HJM2" s="725"/>
      <c r="HJN2" s="725"/>
      <c r="HJO2" s="725"/>
      <c r="HJP2" s="725"/>
      <c r="HJQ2" s="725"/>
      <c r="HJR2" s="725"/>
      <c r="HJS2" s="725"/>
      <c r="HJT2" s="725"/>
      <c r="HJU2" s="725"/>
      <c r="HJV2" s="726"/>
      <c r="HJW2" s="718"/>
      <c r="HJX2" s="725"/>
      <c r="HJY2" s="725"/>
      <c r="HJZ2" s="725"/>
      <c r="HKA2" s="725"/>
      <c r="HKB2" s="725"/>
      <c r="HKC2" s="725"/>
      <c r="HKD2" s="725"/>
      <c r="HKE2" s="725"/>
      <c r="HKF2" s="725"/>
      <c r="HKG2" s="725"/>
      <c r="HKH2" s="725"/>
      <c r="HKI2" s="725"/>
      <c r="HKJ2" s="725"/>
      <c r="HKK2" s="725"/>
      <c r="HKL2" s="726"/>
      <c r="HKM2" s="718"/>
      <c r="HKN2" s="725"/>
      <c r="HKO2" s="725"/>
      <c r="HKP2" s="725"/>
      <c r="HKQ2" s="725"/>
      <c r="HKR2" s="725"/>
      <c r="HKS2" s="725"/>
      <c r="HKT2" s="725"/>
      <c r="HKU2" s="725"/>
      <c r="HKV2" s="725"/>
      <c r="HKW2" s="725"/>
      <c r="HKX2" s="725"/>
      <c r="HKY2" s="725"/>
      <c r="HKZ2" s="725"/>
      <c r="HLA2" s="725"/>
      <c r="HLB2" s="726"/>
      <c r="HLC2" s="718"/>
      <c r="HLD2" s="725"/>
      <c r="HLE2" s="725"/>
      <c r="HLF2" s="725"/>
      <c r="HLG2" s="725"/>
      <c r="HLH2" s="725"/>
      <c r="HLI2" s="725"/>
      <c r="HLJ2" s="725"/>
      <c r="HLK2" s="725"/>
      <c r="HLL2" s="725"/>
      <c r="HLM2" s="725"/>
      <c r="HLN2" s="725"/>
      <c r="HLO2" s="725"/>
      <c r="HLP2" s="725"/>
      <c r="HLQ2" s="725"/>
      <c r="HLR2" s="726"/>
      <c r="HLS2" s="718"/>
      <c r="HLT2" s="725"/>
      <c r="HLU2" s="725"/>
      <c r="HLV2" s="725"/>
      <c r="HLW2" s="725"/>
      <c r="HLX2" s="725"/>
      <c r="HLY2" s="725"/>
      <c r="HLZ2" s="725"/>
      <c r="HMA2" s="725"/>
      <c r="HMB2" s="725"/>
      <c r="HMC2" s="725"/>
      <c r="HMD2" s="725"/>
      <c r="HME2" s="725"/>
      <c r="HMF2" s="725"/>
      <c r="HMG2" s="725"/>
      <c r="HMH2" s="726"/>
      <c r="HMI2" s="718"/>
      <c r="HMJ2" s="725"/>
      <c r="HMK2" s="725"/>
      <c r="HML2" s="725"/>
      <c r="HMM2" s="725"/>
      <c r="HMN2" s="725"/>
      <c r="HMO2" s="725"/>
      <c r="HMP2" s="725"/>
      <c r="HMQ2" s="725"/>
      <c r="HMR2" s="725"/>
      <c r="HMS2" s="725"/>
      <c r="HMT2" s="725"/>
      <c r="HMU2" s="725"/>
      <c r="HMV2" s="725"/>
      <c r="HMW2" s="725"/>
      <c r="HMX2" s="726"/>
      <c r="HMY2" s="718"/>
      <c r="HMZ2" s="725"/>
      <c r="HNA2" s="725"/>
      <c r="HNB2" s="725"/>
      <c r="HNC2" s="725"/>
      <c r="HND2" s="725"/>
      <c r="HNE2" s="725"/>
      <c r="HNF2" s="725"/>
      <c r="HNG2" s="725"/>
      <c r="HNH2" s="725"/>
      <c r="HNI2" s="725"/>
      <c r="HNJ2" s="725"/>
      <c r="HNK2" s="725"/>
      <c r="HNL2" s="725"/>
      <c r="HNM2" s="725"/>
      <c r="HNN2" s="726"/>
      <c r="HNO2" s="718"/>
      <c r="HNP2" s="725"/>
      <c r="HNQ2" s="725"/>
      <c r="HNR2" s="725"/>
      <c r="HNS2" s="725"/>
      <c r="HNT2" s="725"/>
      <c r="HNU2" s="725"/>
      <c r="HNV2" s="725"/>
      <c r="HNW2" s="725"/>
      <c r="HNX2" s="725"/>
      <c r="HNY2" s="725"/>
      <c r="HNZ2" s="725"/>
      <c r="HOA2" s="725"/>
      <c r="HOB2" s="725"/>
      <c r="HOC2" s="725"/>
      <c r="HOD2" s="726"/>
      <c r="HOE2" s="718"/>
      <c r="HOF2" s="725"/>
      <c r="HOG2" s="725"/>
      <c r="HOH2" s="725"/>
      <c r="HOI2" s="725"/>
      <c r="HOJ2" s="725"/>
      <c r="HOK2" s="725"/>
      <c r="HOL2" s="725"/>
      <c r="HOM2" s="725"/>
      <c r="HON2" s="725"/>
      <c r="HOO2" s="725"/>
      <c r="HOP2" s="725"/>
      <c r="HOQ2" s="725"/>
      <c r="HOR2" s="725"/>
      <c r="HOS2" s="725"/>
      <c r="HOT2" s="726"/>
      <c r="HOU2" s="718"/>
      <c r="HOV2" s="725"/>
      <c r="HOW2" s="725"/>
      <c r="HOX2" s="725"/>
      <c r="HOY2" s="725"/>
      <c r="HOZ2" s="725"/>
      <c r="HPA2" s="725"/>
      <c r="HPB2" s="725"/>
      <c r="HPC2" s="725"/>
      <c r="HPD2" s="725"/>
      <c r="HPE2" s="725"/>
      <c r="HPF2" s="725"/>
      <c r="HPG2" s="725"/>
      <c r="HPH2" s="725"/>
      <c r="HPI2" s="725"/>
      <c r="HPJ2" s="726"/>
      <c r="HPK2" s="718"/>
      <c r="HPL2" s="725"/>
      <c r="HPM2" s="725"/>
      <c r="HPN2" s="725"/>
      <c r="HPO2" s="725"/>
      <c r="HPP2" s="725"/>
      <c r="HPQ2" s="725"/>
      <c r="HPR2" s="725"/>
      <c r="HPS2" s="725"/>
      <c r="HPT2" s="725"/>
      <c r="HPU2" s="725"/>
      <c r="HPV2" s="725"/>
      <c r="HPW2" s="725"/>
      <c r="HPX2" s="725"/>
      <c r="HPY2" s="725"/>
      <c r="HPZ2" s="726"/>
      <c r="HQA2" s="718"/>
      <c r="HQB2" s="725"/>
      <c r="HQC2" s="725"/>
      <c r="HQD2" s="725"/>
      <c r="HQE2" s="725"/>
      <c r="HQF2" s="725"/>
      <c r="HQG2" s="725"/>
      <c r="HQH2" s="725"/>
      <c r="HQI2" s="725"/>
      <c r="HQJ2" s="725"/>
      <c r="HQK2" s="725"/>
      <c r="HQL2" s="725"/>
      <c r="HQM2" s="725"/>
      <c r="HQN2" s="725"/>
      <c r="HQO2" s="725"/>
      <c r="HQP2" s="726"/>
      <c r="HQQ2" s="718"/>
      <c r="HQR2" s="725"/>
      <c r="HQS2" s="725"/>
      <c r="HQT2" s="725"/>
      <c r="HQU2" s="725"/>
      <c r="HQV2" s="725"/>
      <c r="HQW2" s="725"/>
      <c r="HQX2" s="725"/>
      <c r="HQY2" s="725"/>
      <c r="HQZ2" s="725"/>
      <c r="HRA2" s="725"/>
      <c r="HRB2" s="725"/>
      <c r="HRC2" s="725"/>
      <c r="HRD2" s="725"/>
      <c r="HRE2" s="725"/>
      <c r="HRF2" s="726"/>
      <c r="HRG2" s="718"/>
      <c r="HRH2" s="725"/>
      <c r="HRI2" s="725"/>
      <c r="HRJ2" s="725"/>
      <c r="HRK2" s="725"/>
      <c r="HRL2" s="725"/>
      <c r="HRM2" s="725"/>
      <c r="HRN2" s="725"/>
      <c r="HRO2" s="725"/>
      <c r="HRP2" s="725"/>
      <c r="HRQ2" s="725"/>
      <c r="HRR2" s="725"/>
      <c r="HRS2" s="725"/>
      <c r="HRT2" s="725"/>
      <c r="HRU2" s="725"/>
      <c r="HRV2" s="726"/>
      <c r="HRW2" s="718"/>
      <c r="HRX2" s="725"/>
      <c r="HRY2" s="725"/>
      <c r="HRZ2" s="725"/>
      <c r="HSA2" s="725"/>
      <c r="HSB2" s="725"/>
      <c r="HSC2" s="725"/>
      <c r="HSD2" s="725"/>
      <c r="HSE2" s="725"/>
      <c r="HSF2" s="725"/>
      <c r="HSG2" s="725"/>
      <c r="HSH2" s="725"/>
      <c r="HSI2" s="725"/>
      <c r="HSJ2" s="725"/>
      <c r="HSK2" s="725"/>
      <c r="HSL2" s="726"/>
      <c r="HSM2" s="718"/>
      <c r="HSN2" s="725"/>
      <c r="HSO2" s="725"/>
      <c r="HSP2" s="725"/>
      <c r="HSQ2" s="725"/>
      <c r="HSR2" s="725"/>
      <c r="HSS2" s="725"/>
      <c r="HST2" s="725"/>
      <c r="HSU2" s="725"/>
      <c r="HSV2" s="725"/>
      <c r="HSW2" s="725"/>
      <c r="HSX2" s="725"/>
      <c r="HSY2" s="725"/>
      <c r="HSZ2" s="725"/>
      <c r="HTA2" s="725"/>
      <c r="HTB2" s="726"/>
      <c r="HTC2" s="718"/>
      <c r="HTD2" s="725"/>
      <c r="HTE2" s="725"/>
      <c r="HTF2" s="725"/>
      <c r="HTG2" s="725"/>
      <c r="HTH2" s="725"/>
      <c r="HTI2" s="725"/>
      <c r="HTJ2" s="725"/>
      <c r="HTK2" s="725"/>
      <c r="HTL2" s="725"/>
      <c r="HTM2" s="725"/>
      <c r="HTN2" s="725"/>
      <c r="HTO2" s="725"/>
      <c r="HTP2" s="725"/>
      <c r="HTQ2" s="725"/>
      <c r="HTR2" s="726"/>
      <c r="HTS2" s="718"/>
      <c r="HTT2" s="725"/>
      <c r="HTU2" s="725"/>
      <c r="HTV2" s="725"/>
      <c r="HTW2" s="725"/>
      <c r="HTX2" s="725"/>
      <c r="HTY2" s="725"/>
      <c r="HTZ2" s="725"/>
      <c r="HUA2" s="725"/>
      <c r="HUB2" s="725"/>
      <c r="HUC2" s="725"/>
      <c r="HUD2" s="725"/>
      <c r="HUE2" s="725"/>
      <c r="HUF2" s="725"/>
      <c r="HUG2" s="725"/>
      <c r="HUH2" s="726"/>
      <c r="HUI2" s="718"/>
      <c r="HUJ2" s="725"/>
      <c r="HUK2" s="725"/>
      <c r="HUL2" s="725"/>
      <c r="HUM2" s="725"/>
      <c r="HUN2" s="725"/>
      <c r="HUO2" s="725"/>
      <c r="HUP2" s="725"/>
      <c r="HUQ2" s="725"/>
      <c r="HUR2" s="725"/>
      <c r="HUS2" s="725"/>
      <c r="HUT2" s="725"/>
      <c r="HUU2" s="725"/>
      <c r="HUV2" s="725"/>
      <c r="HUW2" s="725"/>
      <c r="HUX2" s="726"/>
      <c r="HUY2" s="718"/>
      <c r="HUZ2" s="725"/>
      <c r="HVA2" s="725"/>
      <c r="HVB2" s="725"/>
      <c r="HVC2" s="725"/>
      <c r="HVD2" s="725"/>
      <c r="HVE2" s="725"/>
      <c r="HVF2" s="725"/>
      <c r="HVG2" s="725"/>
      <c r="HVH2" s="725"/>
      <c r="HVI2" s="725"/>
      <c r="HVJ2" s="725"/>
      <c r="HVK2" s="725"/>
      <c r="HVL2" s="725"/>
      <c r="HVM2" s="725"/>
      <c r="HVN2" s="726"/>
      <c r="HVO2" s="718"/>
      <c r="HVP2" s="725"/>
      <c r="HVQ2" s="725"/>
      <c r="HVR2" s="725"/>
      <c r="HVS2" s="725"/>
      <c r="HVT2" s="725"/>
      <c r="HVU2" s="725"/>
      <c r="HVV2" s="725"/>
      <c r="HVW2" s="725"/>
      <c r="HVX2" s="725"/>
      <c r="HVY2" s="725"/>
      <c r="HVZ2" s="725"/>
      <c r="HWA2" s="725"/>
      <c r="HWB2" s="725"/>
      <c r="HWC2" s="725"/>
      <c r="HWD2" s="726"/>
      <c r="HWE2" s="718"/>
      <c r="HWF2" s="725"/>
      <c r="HWG2" s="725"/>
      <c r="HWH2" s="725"/>
      <c r="HWI2" s="725"/>
      <c r="HWJ2" s="725"/>
      <c r="HWK2" s="725"/>
      <c r="HWL2" s="725"/>
      <c r="HWM2" s="725"/>
      <c r="HWN2" s="725"/>
      <c r="HWO2" s="725"/>
      <c r="HWP2" s="725"/>
      <c r="HWQ2" s="725"/>
      <c r="HWR2" s="725"/>
      <c r="HWS2" s="725"/>
      <c r="HWT2" s="726"/>
      <c r="HWU2" s="718"/>
      <c r="HWV2" s="725"/>
      <c r="HWW2" s="725"/>
      <c r="HWX2" s="725"/>
      <c r="HWY2" s="725"/>
      <c r="HWZ2" s="725"/>
      <c r="HXA2" s="725"/>
      <c r="HXB2" s="725"/>
      <c r="HXC2" s="725"/>
      <c r="HXD2" s="725"/>
      <c r="HXE2" s="725"/>
      <c r="HXF2" s="725"/>
      <c r="HXG2" s="725"/>
      <c r="HXH2" s="725"/>
      <c r="HXI2" s="725"/>
      <c r="HXJ2" s="726"/>
      <c r="HXK2" s="718"/>
      <c r="HXL2" s="725"/>
      <c r="HXM2" s="725"/>
      <c r="HXN2" s="725"/>
      <c r="HXO2" s="725"/>
      <c r="HXP2" s="725"/>
      <c r="HXQ2" s="725"/>
      <c r="HXR2" s="725"/>
      <c r="HXS2" s="725"/>
      <c r="HXT2" s="725"/>
      <c r="HXU2" s="725"/>
      <c r="HXV2" s="725"/>
      <c r="HXW2" s="725"/>
      <c r="HXX2" s="725"/>
      <c r="HXY2" s="725"/>
      <c r="HXZ2" s="726"/>
      <c r="HYA2" s="718"/>
      <c r="HYB2" s="725"/>
      <c r="HYC2" s="725"/>
      <c r="HYD2" s="725"/>
      <c r="HYE2" s="725"/>
      <c r="HYF2" s="725"/>
      <c r="HYG2" s="725"/>
      <c r="HYH2" s="725"/>
      <c r="HYI2" s="725"/>
      <c r="HYJ2" s="725"/>
      <c r="HYK2" s="725"/>
      <c r="HYL2" s="725"/>
      <c r="HYM2" s="725"/>
      <c r="HYN2" s="725"/>
      <c r="HYO2" s="725"/>
      <c r="HYP2" s="726"/>
      <c r="HYQ2" s="718"/>
      <c r="HYR2" s="725"/>
      <c r="HYS2" s="725"/>
      <c r="HYT2" s="725"/>
      <c r="HYU2" s="725"/>
      <c r="HYV2" s="725"/>
      <c r="HYW2" s="725"/>
      <c r="HYX2" s="725"/>
      <c r="HYY2" s="725"/>
      <c r="HYZ2" s="725"/>
      <c r="HZA2" s="725"/>
      <c r="HZB2" s="725"/>
      <c r="HZC2" s="725"/>
      <c r="HZD2" s="725"/>
      <c r="HZE2" s="725"/>
      <c r="HZF2" s="726"/>
      <c r="HZG2" s="718"/>
      <c r="HZH2" s="725"/>
      <c r="HZI2" s="725"/>
      <c r="HZJ2" s="725"/>
      <c r="HZK2" s="725"/>
      <c r="HZL2" s="725"/>
      <c r="HZM2" s="725"/>
      <c r="HZN2" s="725"/>
      <c r="HZO2" s="725"/>
      <c r="HZP2" s="725"/>
      <c r="HZQ2" s="725"/>
      <c r="HZR2" s="725"/>
      <c r="HZS2" s="725"/>
      <c r="HZT2" s="725"/>
      <c r="HZU2" s="725"/>
      <c r="HZV2" s="726"/>
      <c r="HZW2" s="718"/>
      <c r="HZX2" s="725"/>
      <c r="HZY2" s="725"/>
      <c r="HZZ2" s="725"/>
      <c r="IAA2" s="725"/>
      <c r="IAB2" s="725"/>
      <c r="IAC2" s="725"/>
      <c r="IAD2" s="725"/>
      <c r="IAE2" s="725"/>
      <c r="IAF2" s="725"/>
      <c r="IAG2" s="725"/>
      <c r="IAH2" s="725"/>
      <c r="IAI2" s="725"/>
      <c r="IAJ2" s="725"/>
      <c r="IAK2" s="725"/>
      <c r="IAL2" s="726"/>
      <c r="IAM2" s="718"/>
      <c r="IAN2" s="725"/>
      <c r="IAO2" s="725"/>
      <c r="IAP2" s="725"/>
      <c r="IAQ2" s="725"/>
      <c r="IAR2" s="725"/>
      <c r="IAS2" s="725"/>
      <c r="IAT2" s="725"/>
      <c r="IAU2" s="725"/>
      <c r="IAV2" s="725"/>
      <c r="IAW2" s="725"/>
      <c r="IAX2" s="725"/>
      <c r="IAY2" s="725"/>
      <c r="IAZ2" s="725"/>
      <c r="IBA2" s="725"/>
      <c r="IBB2" s="726"/>
      <c r="IBC2" s="718"/>
      <c r="IBD2" s="725"/>
      <c r="IBE2" s="725"/>
      <c r="IBF2" s="725"/>
      <c r="IBG2" s="725"/>
      <c r="IBH2" s="725"/>
      <c r="IBI2" s="725"/>
      <c r="IBJ2" s="725"/>
      <c r="IBK2" s="725"/>
      <c r="IBL2" s="725"/>
      <c r="IBM2" s="725"/>
      <c r="IBN2" s="725"/>
      <c r="IBO2" s="725"/>
      <c r="IBP2" s="725"/>
      <c r="IBQ2" s="725"/>
      <c r="IBR2" s="726"/>
      <c r="IBS2" s="718"/>
      <c r="IBT2" s="725"/>
      <c r="IBU2" s="725"/>
      <c r="IBV2" s="725"/>
      <c r="IBW2" s="725"/>
      <c r="IBX2" s="725"/>
      <c r="IBY2" s="725"/>
      <c r="IBZ2" s="725"/>
      <c r="ICA2" s="725"/>
      <c r="ICB2" s="725"/>
      <c r="ICC2" s="725"/>
      <c r="ICD2" s="725"/>
      <c r="ICE2" s="725"/>
      <c r="ICF2" s="725"/>
      <c r="ICG2" s="725"/>
      <c r="ICH2" s="726"/>
      <c r="ICI2" s="718"/>
      <c r="ICJ2" s="725"/>
      <c r="ICK2" s="725"/>
      <c r="ICL2" s="725"/>
      <c r="ICM2" s="725"/>
      <c r="ICN2" s="725"/>
      <c r="ICO2" s="725"/>
      <c r="ICP2" s="725"/>
      <c r="ICQ2" s="725"/>
      <c r="ICR2" s="725"/>
      <c r="ICS2" s="725"/>
      <c r="ICT2" s="725"/>
      <c r="ICU2" s="725"/>
      <c r="ICV2" s="725"/>
      <c r="ICW2" s="725"/>
      <c r="ICX2" s="726"/>
      <c r="ICY2" s="718"/>
      <c r="ICZ2" s="725"/>
      <c r="IDA2" s="725"/>
      <c r="IDB2" s="725"/>
      <c r="IDC2" s="725"/>
      <c r="IDD2" s="725"/>
      <c r="IDE2" s="725"/>
      <c r="IDF2" s="725"/>
      <c r="IDG2" s="725"/>
      <c r="IDH2" s="725"/>
      <c r="IDI2" s="725"/>
      <c r="IDJ2" s="725"/>
      <c r="IDK2" s="725"/>
      <c r="IDL2" s="725"/>
      <c r="IDM2" s="725"/>
      <c r="IDN2" s="726"/>
      <c r="IDO2" s="718"/>
      <c r="IDP2" s="725"/>
      <c r="IDQ2" s="725"/>
      <c r="IDR2" s="725"/>
      <c r="IDS2" s="725"/>
      <c r="IDT2" s="725"/>
      <c r="IDU2" s="725"/>
      <c r="IDV2" s="725"/>
      <c r="IDW2" s="725"/>
      <c r="IDX2" s="725"/>
      <c r="IDY2" s="725"/>
      <c r="IDZ2" s="725"/>
      <c r="IEA2" s="725"/>
      <c r="IEB2" s="725"/>
      <c r="IEC2" s="725"/>
      <c r="IED2" s="726"/>
      <c r="IEE2" s="718"/>
      <c r="IEF2" s="725"/>
      <c r="IEG2" s="725"/>
      <c r="IEH2" s="725"/>
      <c r="IEI2" s="725"/>
      <c r="IEJ2" s="725"/>
      <c r="IEK2" s="725"/>
      <c r="IEL2" s="725"/>
      <c r="IEM2" s="725"/>
      <c r="IEN2" s="725"/>
      <c r="IEO2" s="725"/>
      <c r="IEP2" s="725"/>
      <c r="IEQ2" s="725"/>
      <c r="IER2" s="725"/>
      <c r="IES2" s="725"/>
      <c r="IET2" s="726"/>
      <c r="IEU2" s="718"/>
      <c r="IEV2" s="725"/>
      <c r="IEW2" s="725"/>
      <c r="IEX2" s="725"/>
      <c r="IEY2" s="725"/>
      <c r="IEZ2" s="725"/>
      <c r="IFA2" s="725"/>
      <c r="IFB2" s="725"/>
      <c r="IFC2" s="725"/>
      <c r="IFD2" s="725"/>
      <c r="IFE2" s="725"/>
      <c r="IFF2" s="725"/>
      <c r="IFG2" s="725"/>
      <c r="IFH2" s="725"/>
      <c r="IFI2" s="725"/>
      <c r="IFJ2" s="726"/>
      <c r="IFK2" s="718"/>
      <c r="IFL2" s="725"/>
      <c r="IFM2" s="725"/>
      <c r="IFN2" s="725"/>
      <c r="IFO2" s="725"/>
      <c r="IFP2" s="725"/>
      <c r="IFQ2" s="725"/>
      <c r="IFR2" s="725"/>
      <c r="IFS2" s="725"/>
      <c r="IFT2" s="725"/>
      <c r="IFU2" s="725"/>
      <c r="IFV2" s="725"/>
      <c r="IFW2" s="725"/>
      <c r="IFX2" s="725"/>
      <c r="IFY2" s="725"/>
      <c r="IFZ2" s="726"/>
      <c r="IGA2" s="718"/>
      <c r="IGB2" s="725"/>
      <c r="IGC2" s="725"/>
      <c r="IGD2" s="725"/>
      <c r="IGE2" s="725"/>
      <c r="IGF2" s="725"/>
      <c r="IGG2" s="725"/>
      <c r="IGH2" s="725"/>
      <c r="IGI2" s="725"/>
      <c r="IGJ2" s="725"/>
      <c r="IGK2" s="725"/>
      <c r="IGL2" s="725"/>
      <c r="IGM2" s="725"/>
      <c r="IGN2" s="725"/>
      <c r="IGO2" s="725"/>
      <c r="IGP2" s="726"/>
      <c r="IGQ2" s="718"/>
      <c r="IGR2" s="725"/>
      <c r="IGS2" s="725"/>
      <c r="IGT2" s="725"/>
      <c r="IGU2" s="725"/>
      <c r="IGV2" s="725"/>
      <c r="IGW2" s="725"/>
      <c r="IGX2" s="725"/>
      <c r="IGY2" s="725"/>
      <c r="IGZ2" s="725"/>
      <c r="IHA2" s="725"/>
      <c r="IHB2" s="725"/>
      <c r="IHC2" s="725"/>
      <c r="IHD2" s="725"/>
      <c r="IHE2" s="725"/>
      <c r="IHF2" s="726"/>
      <c r="IHG2" s="718"/>
      <c r="IHH2" s="725"/>
      <c r="IHI2" s="725"/>
      <c r="IHJ2" s="725"/>
      <c r="IHK2" s="725"/>
      <c r="IHL2" s="725"/>
      <c r="IHM2" s="725"/>
      <c r="IHN2" s="725"/>
      <c r="IHO2" s="725"/>
      <c r="IHP2" s="725"/>
      <c r="IHQ2" s="725"/>
      <c r="IHR2" s="725"/>
      <c r="IHS2" s="725"/>
      <c r="IHT2" s="725"/>
      <c r="IHU2" s="725"/>
      <c r="IHV2" s="726"/>
      <c r="IHW2" s="718"/>
      <c r="IHX2" s="725"/>
      <c r="IHY2" s="725"/>
      <c r="IHZ2" s="725"/>
      <c r="IIA2" s="725"/>
      <c r="IIB2" s="725"/>
      <c r="IIC2" s="725"/>
      <c r="IID2" s="725"/>
      <c r="IIE2" s="725"/>
      <c r="IIF2" s="725"/>
      <c r="IIG2" s="725"/>
      <c r="IIH2" s="725"/>
      <c r="III2" s="725"/>
      <c r="IIJ2" s="725"/>
      <c r="IIK2" s="725"/>
      <c r="IIL2" s="726"/>
      <c r="IIM2" s="718"/>
      <c r="IIN2" s="725"/>
      <c r="IIO2" s="725"/>
      <c r="IIP2" s="725"/>
      <c r="IIQ2" s="725"/>
      <c r="IIR2" s="725"/>
      <c r="IIS2" s="725"/>
      <c r="IIT2" s="725"/>
      <c r="IIU2" s="725"/>
      <c r="IIV2" s="725"/>
      <c r="IIW2" s="725"/>
      <c r="IIX2" s="725"/>
      <c r="IIY2" s="725"/>
      <c r="IIZ2" s="725"/>
      <c r="IJA2" s="725"/>
      <c r="IJB2" s="726"/>
      <c r="IJC2" s="718"/>
      <c r="IJD2" s="725"/>
      <c r="IJE2" s="725"/>
      <c r="IJF2" s="725"/>
      <c r="IJG2" s="725"/>
      <c r="IJH2" s="725"/>
      <c r="IJI2" s="725"/>
      <c r="IJJ2" s="725"/>
      <c r="IJK2" s="725"/>
      <c r="IJL2" s="725"/>
      <c r="IJM2" s="725"/>
      <c r="IJN2" s="725"/>
      <c r="IJO2" s="725"/>
      <c r="IJP2" s="725"/>
      <c r="IJQ2" s="725"/>
      <c r="IJR2" s="726"/>
      <c r="IJS2" s="718"/>
      <c r="IJT2" s="725"/>
      <c r="IJU2" s="725"/>
      <c r="IJV2" s="725"/>
      <c r="IJW2" s="725"/>
      <c r="IJX2" s="725"/>
      <c r="IJY2" s="725"/>
      <c r="IJZ2" s="725"/>
      <c r="IKA2" s="725"/>
      <c r="IKB2" s="725"/>
      <c r="IKC2" s="725"/>
      <c r="IKD2" s="725"/>
      <c r="IKE2" s="725"/>
      <c r="IKF2" s="725"/>
      <c r="IKG2" s="725"/>
      <c r="IKH2" s="726"/>
      <c r="IKI2" s="718"/>
      <c r="IKJ2" s="725"/>
      <c r="IKK2" s="725"/>
      <c r="IKL2" s="725"/>
      <c r="IKM2" s="725"/>
      <c r="IKN2" s="725"/>
      <c r="IKO2" s="725"/>
      <c r="IKP2" s="725"/>
      <c r="IKQ2" s="725"/>
      <c r="IKR2" s="725"/>
      <c r="IKS2" s="725"/>
      <c r="IKT2" s="725"/>
      <c r="IKU2" s="725"/>
      <c r="IKV2" s="725"/>
      <c r="IKW2" s="725"/>
      <c r="IKX2" s="726"/>
      <c r="IKY2" s="718"/>
      <c r="IKZ2" s="725"/>
      <c r="ILA2" s="725"/>
      <c r="ILB2" s="725"/>
      <c r="ILC2" s="725"/>
      <c r="ILD2" s="725"/>
      <c r="ILE2" s="725"/>
      <c r="ILF2" s="725"/>
      <c r="ILG2" s="725"/>
      <c r="ILH2" s="725"/>
      <c r="ILI2" s="725"/>
      <c r="ILJ2" s="725"/>
      <c r="ILK2" s="725"/>
      <c r="ILL2" s="725"/>
      <c r="ILM2" s="725"/>
      <c r="ILN2" s="726"/>
      <c r="ILO2" s="718"/>
      <c r="ILP2" s="725"/>
      <c r="ILQ2" s="725"/>
      <c r="ILR2" s="725"/>
      <c r="ILS2" s="725"/>
      <c r="ILT2" s="725"/>
      <c r="ILU2" s="725"/>
      <c r="ILV2" s="725"/>
      <c r="ILW2" s="725"/>
      <c r="ILX2" s="725"/>
      <c r="ILY2" s="725"/>
      <c r="ILZ2" s="725"/>
      <c r="IMA2" s="725"/>
      <c r="IMB2" s="725"/>
      <c r="IMC2" s="725"/>
      <c r="IMD2" s="726"/>
      <c r="IME2" s="718"/>
      <c r="IMF2" s="725"/>
      <c r="IMG2" s="725"/>
      <c r="IMH2" s="725"/>
      <c r="IMI2" s="725"/>
      <c r="IMJ2" s="725"/>
      <c r="IMK2" s="725"/>
      <c r="IML2" s="725"/>
      <c r="IMM2" s="725"/>
      <c r="IMN2" s="725"/>
      <c r="IMO2" s="725"/>
      <c r="IMP2" s="725"/>
      <c r="IMQ2" s="725"/>
      <c r="IMR2" s="725"/>
      <c r="IMS2" s="725"/>
      <c r="IMT2" s="726"/>
      <c r="IMU2" s="718"/>
      <c r="IMV2" s="725"/>
      <c r="IMW2" s="725"/>
      <c r="IMX2" s="725"/>
      <c r="IMY2" s="725"/>
      <c r="IMZ2" s="725"/>
      <c r="INA2" s="725"/>
      <c r="INB2" s="725"/>
      <c r="INC2" s="725"/>
      <c r="IND2" s="725"/>
      <c r="INE2" s="725"/>
      <c r="INF2" s="725"/>
      <c r="ING2" s="725"/>
      <c r="INH2" s="725"/>
      <c r="INI2" s="725"/>
      <c r="INJ2" s="726"/>
      <c r="INK2" s="718"/>
      <c r="INL2" s="725"/>
      <c r="INM2" s="725"/>
      <c r="INN2" s="725"/>
      <c r="INO2" s="725"/>
      <c r="INP2" s="725"/>
      <c r="INQ2" s="725"/>
      <c r="INR2" s="725"/>
      <c r="INS2" s="725"/>
      <c r="INT2" s="725"/>
      <c r="INU2" s="725"/>
      <c r="INV2" s="725"/>
      <c r="INW2" s="725"/>
      <c r="INX2" s="725"/>
      <c r="INY2" s="725"/>
      <c r="INZ2" s="726"/>
      <c r="IOA2" s="718"/>
      <c r="IOB2" s="725"/>
      <c r="IOC2" s="725"/>
      <c r="IOD2" s="725"/>
      <c r="IOE2" s="725"/>
      <c r="IOF2" s="725"/>
      <c r="IOG2" s="725"/>
      <c r="IOH2" s="725"/>
      <c r="IOI2" s="725"/>
      <c r="IOJ2" s="725"/>
      <c r="IOK2" s="725"/>
      <c r="IOL2" s="725"/>
      <c r="IOM2" s="725"/>
      <c r="ION2" s="725"/>
      <c r="IOO2" s="725"/>
      <c r="IOP2" s="726"/>
      <c r="IOQ2" s="718"/>
      <c r="IOR2" s="725"/>
      <c r="IOS2" s="725"/>
      <c r="IOT2" s="725"/>
      <c r="IOU2" s="725"/>
      <c r="IOV2" s="725"/>
      <c r="IOW2" s="725"/>
      <c r="IOX2" s="725"/>
      <c r="IOY2" s="725"/>
      <c r="IOZ2" s="725"/>
      <c r="IPA2" s="725"/>
      <c r="IPB2" s="725"/>
      <c r="IPC2" s="725"/>
      <c r="IPD2" s="725"/>
      <c r="IPE2" s="725"/>
      <c r="IPF2" s="726"/>
      <c r="IPG2" s="718"/>
      <c r="IPH2" s="725"/>
      <c r="IPI2" s="725"/>
      <c r="IPJ2" s="725"/>
      <c r="IPK2" s="725"/>
      <c r="IPL2" s="725"/>
      <c r="IPM2" s="725"/>
      <c r="IPN2" s="725"/>
      <c r="IPO2" s="725"/>
      <c r="IPP2" s="725"/>
      <c r="IPQ2" s="725"/>
      <c r="IPR2" s="725"/>
      <c r="IPS2" s="725"/>
      <c r="IPT2" s="725"/>
      <c r="IPU2" s="725"/>
      <c r="IPV2" s="726"/>
      <c r="IPW2" s="718"/>
      <c r="IPX2" s="725"/>
      <c r="IPY2" s="725"/>
      <c r="IPZ2" s="725"/>
      <c r="IQA2" s="725"/>
      <c r="IQB2" s="725"/>
      <c r="IQC2" s="725"/>
      <c r="IQD2" s="725"/>
      <c r="IQE2" s="725"/>
      <c r="IQF2" s="725"/>
      <c r="IQG2" s="725"/>
      <c r="IQH2" s="725"/>
      <c r="IQI2" s="725"/>
      <c r="IQJ2" s="725"/>
      <c r="IQK2" s="725"/>
      <c r="IQL2" s="726"/>
      <c r="IQM2" s="718"/>
      <c r="IQN2" s="725"/>
      <c r="IQO2" s="725"/>
      <c r="IQP2" s="725"/>
      <c r="IQQ2" s="725"/>
      <c r="IQR2" s="725"/>
      <c r="IQS2" s="725"/>
      <c r="IQT2" s="725"/>
      <c r="IQU2" s="725"/>
      <c r="IQV2" s="725"/>
      <c r="IQW2" s="725"/>
      <c r="IQX2" s="725"/>
      <c r="IQY2" s="725"/>
      <c r="IQZ2" s="725"/>
      <c r="IRA2" s="725"/>
      <c r="IRB2" s="726"/>
      <c r="IRC2" s="718"/>
      <c r="IRD2" s="725"/>
      <c r="IRE2" s="725"/>
      <c r="IRF2" s="725"/>
      <c r="IRG2" s="725"/>
      <c r="IRH2" s="725"/>
      <c r="IRI2" s="725"/>
      <c r="IRJ2" s="725"/>
      <c r="IRK2" s="725"/>
      <c r="IRL2" s="725"/>
      <c r="IRM2" s="725"/>
      <c r="IRN2" s="725"/>
      <c r="IRO2" s="725"/>
      <c r="IRP2" s="725"/>
      <c r="IRQ2" s="725"/>
      <c r="IRR2" s="726"/>
      <c r="IRS2" s="718"/>
      <c r="IRT2" s="725"/>
      <c r="IRU2" s="725"/>
      <c r="IRV2" s="725"/>
      <c r="IRW2" s="725"/>
      <c r="IRX2" s="725"/>
      <c r="IRY2" s="725"/>
      <c r="IRZ2" s="725"/>
      <c r="ISA2" s="725"/>
      <c r="ISB2" s="725"/>
      <c r="ISC2" s="725"/>
      <c r="ISD2" s="725"/>
      <c r="ISE2" s="725"/>
      <c r="ISF2" s="725"/>
      <c r="ISG2" s="725"/>
      <c r="ISH2" s="726"/>
      <c r="ISI2" s="718"/>
      <c r="ISJ2" s="725"/>
      <c r="ISK2" s="725"/>
      <c r="ISL2" s="725"/>
      <c r="ISM2" s="725"/>
      <c r="ISN2" s="725"/>
      <c r="ISO2" s="725"/>
      <c r="ISP2" s="725"/>
      <c r="ISQ2" s="725"/>
      <c r="ISR2" s="725"/>
      <c r="ISS2" s="725"/>
      <c r="IST2" s="725"/>
      <c r="ISU2" s="725"/>
      <c r="ISV2" s="725"/>
      <c r="ISW2" s="725"/>
      <c r="ISX2" s="726"/>
      <c r="ISY2" s="718"/>
      <c r="ISZ2" s="725"/>
      <c r="ITA2" s="725"/>
      <c r="ITB2" s="725"/>
      <c r="ITC2" s="725"/>
      <c r="ITD2" s="725"/>
      <c r="ITE2" s="725"/>
      <c r="ITF2" s="725"/>
      <c r="ITG2" s="725"/>
      <c r="ITH2" s="725"/>
      <c r="ITI2" s="725"/>
      <c r="ITJ2" s="725"/>
      <c r="ITK2" s="725"/>
      <c r="ITL2" s="725"/>
      <c r="ITM2" s="725"/>
      <c r="ITN2" s="726"/>
      <c r="ITO2" s="718"/>
      <c r="ITP2" s="725"/>
      <c r="ITQ2" s="725"/>
      <c r="ITR2" s="725"/>
      <c r="ITS2" s="725"/>
      <c r="ITT2" s="725"/>
      <c r="ITU2" s="725"/>
      <c r="ITV2" s="725"/>
      <c r="ITW2" s="725"/>
      <c r="ITX2" s="725"/>
      <c r="ITY2" s="725"/>
      <c r="ITZ2" s="725"/>
      <c r="IUA2" s="725"/>
      <c r="IUB2" s="725"/>
      <c r="IUC2" s="725"/>
      <c r="IUD2" s="726"/>
      <c r="IUE2" s="718"/>
      <c r="IUF2" s="725"/>
      <c r="IUG2" s="725"/>
      <c r="IUH2" s="725"/>
      <c r="IUI2" s="725"/>
      <c r="IUJ2" s="725"/>
      <c r="IUK2" s="725"/>
      <c r="IUL2" s="725"/>
      <c r="IUM2" s="725"/>
      <c r="IUN2" s="725"/>
      <c r="IUO2" s="725"/>
      <c r="IUP2" s="725"/>
      <c r="IUQ2" s="725"/>
      <c r="IUR2" s="725"/>
      <c r="IUS2" s="725"/>
      <c r="IUT2" s="726"/>
      <c r="IUU2" s="718"/>
      <c r="IUV2" s="725"/>
      <c r="IUW2" s="725"/>
      <c r="IUX2" s="725"/>
      <c r="IUY2" s="725"/>
      <c r="IUZ2" s="725"/>
      <c r="IVA2" s="725"/>
      <c r="IVB2" s="725"/>
      <c r="IVC2" s="725"/>
      <c r="IVD2" s="725"/>
      <c r="IVE2" s="725"/>
      <c r="IVF2" s="725"/>
      <c r="IVG2" s="725"/>
      <c r="IVH2" s="725"/>
      <c r="IVI2" s="725"/>
      <c r="IVJ2" s="726"/>
      <c r="IVK2" s="718"/>
      <c r="IVL2" s="725"/>
      <c r="IVM2" s="725"/>
      <c r="IVN2" s="725"/>
      <c r="IVO2" s="725"/>
      <c r="IVP2" s="725"/>
      <c r="IVQ2" s="725"/>
      <c r="IVR2" s="725"/>
      <c r="IVS2" s="725"/>
      <c r="IVT2" s="725"/>
      <c r="IVU2" s="725"/>
      <c r="IVV2" s="725"/>
      <c r="IVW2" s="725"/>
      <c r="IVX2" s="725"/>
      <c r="IVY2" s="725"/>
      <c r="IVZ2" s="726"/>
      <c r="IWA2" s="718"/>
      <c r="IWB2" s="725"/>
      <c r="IWC2" s="725"/>
      <c r="IWD2" s="725"/>
      <c r="IWE2" s="725"/>
      <c r="IWF2" s="725"/>
      <c r="IWG2" s="725"/>
      <c r="IWH2" s="725"/>
      <c r="IWI2" s="725"/>
      <c r="IWJ2" s="725"/>
      <c r="IWK2" s="725"/>
      <c r="IWL2" s="725"/>
      <c r="IWM2" s="725"/>
      <c r="IWN2" s="725"/>
      <c r="IWO2" s="725"/>
      <c r="IWP2" s="726"/>
      <c r="IWQ2" s="718"/>
      <c r="IWR2" s="725"/>
      <c r="IWS2" s="725"/>
      <c r="IWT2" s="725"/>
      <c r="IWU2" s="725"/>
      <c r="IWV2" s="725"/>
      <c r="IWW2" s="725"/>
      <c r="IWX2" s="725"/>
      <c r="IWY2" s="725"/>
      <c r="IWZ2" s="725"/>
      <c r="IXA2" s="725"/>
      <c r="IXB2" s="725"/>
      <c r="IXC2" s="725"/>
      <c r="IXD2" s="725"/>
      <c r="IXE2" s="725"/>
      <c r="IXF2" s="726"/>
      <c r="IXG2" s="718"/>
      <c r="IXH2" s="725"/>
      <c r="IXI2" s="725"/>
      <c r="IXJ2" s="725"/>
      <c r="IXK2" s="725"/>
      <c r="IXL2" s="725"/>
      <c r="IXM2" s="725"/>
      <c r="IXN2" s="725"/>
      <c r="IXO2" s="725"/>
      <c r="IXP2" s="725"/>
      <c r="IXQ2" s="725"/>
      <c r="IXR2" s="725"/>
      <c r="IXS2" s="725"/>
      <c r="IXT2" s="725"/>
      <c r="IXU2" s="725"/>
      <c r="IXV2" s="726"/>
      <c r="IXW2" s="718"/>
      <c r="IXX2" s="725"/>
      <c r="IXY2" s="725"/>
      <c r="IXZ2" s="725"/>
      <c r="IYA2" s="725"/>
      <c r="IYB2" s="725"/>
      <c r="IYC2" s="725"/>
      <c r="IYD2" s="725"/>
      <c r="IYE2" s="725"/>
      <c r="IYF2" s="725"/>
      <c r="IYG2" s="725"/>
      <c r="IYH2" s="725"/>
      <c r="IYI2" s="725"/>
      <c r="IYJ2" s="725"/>
      <c r="IYK2" s="725"/>
      <c r="IYL2" s="726"/>
      <c r="IYM2" s="718"/>
      <c r="IYN2" s="725"/>
      <c r="IYO2" s="725"/>
      <c r="IYP2" s="725"/>
      <c r="IYQ2" s="725"/>
      <c r="IYR2" s="725"/>
      <c r="IYS2" s="725"/>
      <c r="IYT2" s="725"/>
      <c r="IYU2" s="725"/>
      <c r="IYV2" s="725"/>
      <c r="IYW2" s="725"/>
      <c r="IYX2" s="725"/>
      <c r="IYY2" s="725"/>
      <c r="IYZ2" s="725"/>
      <c r="IZA2" s="725"/>
      <c r="IZB2" s="726"/>
      <c r="IZC2" s="718"/>
      <c r="IZD2" s="725"/>
      <c r="IZE2" s="725"/>
      <c r="IZF2" s="725"/>
      <c r="IZG2" s="725"/>
      <c r="IZH2" s="725"/>
      <c r="IZI2" s="725"/>
      <c r="IZJ2" s="725"/>
      <c r="IZK2" s="725"/>
      <c r="IZL2" s="725"/>
      <c r="IZM2" s="725"/>
      <c r="IZN2" s="725"/>
      <c r="IZO2" s="725"/>
      <c r="IZP2" s="725"/>
      <c r="IZQ2" s="725"/>
      <c r="IZR2" s="726"/>
      <c r="IZS2" s="718"/>
      <c r="IZT2" s="725"/>
      <c r="IZU2" s="725"/>
      <c r="IZV2" s="725"/>
      <c r="IZW2" s="725"/>
      <c r="IZX2" s="725"/>
      <c r="IZY2" s="725"/>
      <c r="IZZ2" s="725"/>
      <c r="JAA2" s="725"/>
      <c r="JAB2" s="725"/>
      <c r="JAC2" s="725"/>
      <c r="JAD2" s="725"/>
      <c r="JAE2" s="725"/>
      <c r="JAF2" s="725"/>
      <c r="JAG2" s="725"/>
      <c r="JAH2" s="726"/>
      <c r="JAI2" s="718"/>
      <c r="JAJ2" s="725"/>
      <c r="JAK2" s="725"/>
      <c r="JAL2" s="725"/>
      <c r="JAM2" s="725"/>
      <c r="JAN2" s="725"/>
      <c r="JAO2" s="725"/>
      <c r="JAP2" s="725"/>
      <c r="JAQ2" s="725"/>
      <c r="JAR2" s="725"/>
      <c r="JAS2" s="725"/>
      <c r="JAT2" s="725"/>
      <c r="JAU2" s="725"/>
      <c r="JAV2" s="725"/>
      <c r="JAW2" s="725"/>
      <c r="JAX2" s="726"/>
      <c r="JAY2" s="718"/>
      <c r="JAZ2" s="725"/>
      <c r="JBA2" s="725"/>
      <c r="JBB2" s="725"/>
      <c r="JBC2" s="725"/>
      <c r="JBD2" s="725"/>
      <c r="JBE2" s="725"/>
      <c r="JBF2" s="725"/>
      <c r="JBG2" s="725"/>
      <c r="JBH2" s="725"/>
      <c r="JBI2" s="725"/>
      <c r="JBJ2" s="725"/>
      <c r="JBK2" s="725"/>
      <c r="JBL2" s="725"/>
      <c r="JBM2" s="725"/>
      <c r="JBN2" s="726"/>
      <c r="JBO2" s="718"/>
      <c r="JBP2" s="725"/>
      <c r="JBQ2" s="725"/>
      <c r="JBR2" s="725"/>
      <c r="JBS2" s="725"/>
      <c r="JBT2" s="725"/>
      <c r="JBU2" s="725"/>
      <c r="JBV2" s="725"/>
      <c r="JBW2" s="725"/>
      <c r="JBX2" s="725"/>
      <c r="JBY2" s="725"/>
      <c r="JBZ2" s="725"/>
      <c r="JCA2" s="725"/>
      <c r="JCB2" s="725"/>
      <c r="JCC2" s="725"/>
      <c r="JCD2" s="726"/>
      <c r="JCE2" s="718"/>
      <c r="JCF2" s="725"/>
      <c r="JCG2" s="725"/>
      <c r="JCH2" s="725"/>
      <c r="JCI2" s="725"/>
      <c r="JCJ2" s="725"/>
      <c r="JCK2" s="725"/>
      <c r="JCL2" s="725"/>
      <c r="JCM2" s="725"/>
      <c r="JCN2" s="725"/>
      <c r="JCO2" s="725"/>
      <c r="JCP2" s="725"/>
      <c r="JCQ2" s="725"/>
      <c r="JCR2" s="725"/>
      <c r="JCS2" s="725"/>
      <c r="JCT2" s="726"/>
      <c r="JCU2" s="718"/>
      <c r="JCV2" s="725"/>
      <c r="JCW2" s="725"/>
      <c r="JCX2" s="725"/>
      <c r="JCY2" s="725"/>
      <c r="JCZ2" s="725"/>
      <c r="JDA2" s="725"/>
      <c r="JDB2" s="725"/>
      <c r="JDC2" s="725"/>
      <c r="JDD2" s="725"/>
      <c r="JDE2" s="725"/>
      <c r="JDF2" s="725"/>
      <c r="JDG2" s="725"/>
      <c r="JDH2" s="725"/>
      <c r="JDI2" s="725"/>
      <c r="JDJ2" s="726"/>
      <c r="JDK2" s="718"/>
      <c r="JDL2" s="725"/>
      <c r="JDM2" s="725"/>
      <c r="JDN2" s="725"/>
      <c r="JDO2" s="725"/>
      <c r="JDP2" s="725"/>
      <c r="JDQ2" s="725"/>
      <c r="JDR2" s="725"/>
      <c r="JDS2" s="725"/>
      <c r="JDT2" s="725"/>
      <c r="JDU2" s="725"/>
      <c r="JDV2" s="725"/>
      <c r="JDW2" s="725"/>
      <c r="JDX2" s="725"/>
      <c r="JDY2" s="725"/>
      <c r="JDZ2" s="726"/>
      <c r="JEA2" s="718"/>
      <c r="JEB2" s="725"/>
      <c r="JEC2" s="725"/>
      <c r="JED2" s="725"/>
      <c r="JEE2" s="725"/>
      <c r="JEF2" s="725"/>
      <c r="JEG2" s="725"/>
      <c r="JEH2" s="725"/>
      <c r="JEI2" s="725"/>
      <c r="JEJ2" s="725"/>
      <c r="JEK2" s="725"/>
      <c r="JEL2" s="725"/>
      <c r="JEM2" s="725"/>
      <c r="JEN2" s="725"/>
      <c r="JEO2" s="725"/>
      <c r="JEP2" s="726"/>
      <c r="JEQ2" s="718"/>
      <c r="JER2" s="725"/>
      <c r="JES2" s="725"/>
      <c r="JET2" s="725"/>
      <c r="JEU2" s="725"/>
      <c r="JEV2" s="725"/>
      <c r="JEW2" s="725"/>
      <c r="JEX2" s="725"/>
      <c r="JEY2" s="725"/>
      <c r="JEZ2" s="725"/>
      <c r="JFA2" s="725"/>
      <c r="JFB2" s="725"/>
      <c r="JFC2" s="725"/>
      <c r="JFD2" s="725"/>
      <c r="JFE2" s="725"/>
      <c r="JFF2" s="726"/>
      <c r="JFG2" s="718"/>
      <c r="JFH2" s="725"/>
      <c r="JFI2" s="725"/>
      <c r="JFJ2" s="725"/>
      <c r="JFK2" s="725"/>
      <c r="JFL2" s="725"/>
      <c r="JFM2" s="725"/>
      <c r="JFN2" s="725"/>
      <c r="JFO2" s="725"/>
      <c r="JFP2" s="725"/>
      <c r="JFQ2" s="725"/>
      <c r="JFR2" s="725"/>
      <c r="JFS2" s="725"/>
      <c r="JFT2" s="725"/>
      <c r="JFU2" s="725"/>
      <c r="JFV2" s="726"/>
      <c r="JFW2" s="718"/>
      <c r="JFX2" s="725"/>
      <c r="JFY2" s="725"/>
      <c r="JFZ2" s="725"/>
      <c r="JGA2" s="725"/>
      <c r="JGB2" s="725"/>
      <c r="JGC2" s="725"/>
      <c r="JGD2" s="725"/>
      <c r="JGE2" s="725"/>
      <c r="JGF2" s="725"/>
      <c r="JGG2" s="725"/>
      <c r="JGH2" s="725"/>
      <c r="JGI2" s="725"/>
      <c r="JGJ2" s="725"/>
      <c r="JGK2" s="725"/>
      <c r="JGL2" s="726"/>
      <c r="JGM2" s="718"/>
      <c r="JGN2" s="725"/>
      <c r="JGO2" s="725"/>
      <c r="JGP2" s="725"/>
      <c r="JGQ2" s="725"/>
      <c r="JGR2" s="725"/>
      <c r="JGS2" s="725"/>
      <c r="JGT2" s="725"/>
      <c r="JGU2" s="725"/>
      <c r="JGV2" s="725"/>
      <c r="JGW2" s="725"/>
      <c r="JGX2" s="725"/>
      <c r="JGY2" s="725"/>
      <c r="JGZ2" s="725"/>
      <c r="JHA2" s="725"/>
      <c r="JHB2" s="726"/>
      <c r="JHC2" s="718"/>
      <c r="JHD2" s="725"/>
      <c r="JHE2" s="725"/>
      <c r="JHF2" s="725"/>
      <c r="JHG2" s="725"/>
      <c r="JHH2" s="725"/>
      <c r="JHI2" s="725"/>
      <c r="JHJ2" s="725"/>
      <c r="JHK2" s="725"/>
      <c r="JHL2" s="725"/>
      <c r="JHM2" s="725"/>
      <c r="JHN2" s="725"/>
      <c r="JHO2" s="725"/>
      <c r="JHP2" s="725"/>
      <c r="JHQ2" s="725"/>
      <c r="JHR2" s="726"/>
      <c r="JHS2" s="718"/>
      <c r="JHT2" s="725"/>
      <c r="JHU2" s="725"/>
      <c r="JHV2" s="725"/>
      <c r="JHW2" s="725"/>
      <c r="JHX2" s="725"/>
      <c r="JHY2" s="725"/>
      <c r="JHZ2" s="725"/>
      <c r="JIA2" s="725"/>
      <c r="JIB2" s="725"/>
      <c r="JIC2" s="725"/>
      <c r="JID2" s="725"/>
      <c r="JIE2" s="725"/>
      <c r="JIF2" s="725"/>
      <c r="JIG2" s="725"/>
      <c r="JIH2" s="726"/>
      <c r="JII2" s="718"/>
      <c r="JIJ2" s="725"/>
      <c r="JIK2" s="725"/>
      <c r="JIL2" s="725"/>
      <c r="JIM2" s="725"/>
      <c r="JIN2" s="725"/>
      <c r="JIO2" s="725"/>
      <c r="JIP2" s="725"/>
      <c r="JIQ2" s="725"/>
      <c r="JIR2" s="725"/>
      <c r="JIS2" s="725"/>
      <c r="JIT2" s="725"/>
      <c r="JIU2" s="725"/>
      <c r="JIV2" s="725"/>
      <c r="JIW2" s="725"/>
      <c r="JIX2" s="726"/>
      <c r="JIY2" s="718"/>
      <c r="JIZ2" s="725"/>
      <c r="JJA2" s="725"/>
      <c r="JJB2" s="725"/>
      <c r="JJC2" s="725"/>
      <c r="JJD2" s="725"/>
      <c r="JJE2" s="725"/>
      <c r="JJF2" s="725"/>
      <c r="JJG2" s="725"/>
      <c r="JJH2" s="725"/>
      <c r="JJI2" s="725"/>
      <c r="JJJ2" s="725"/>
      <c r="JJK2" s="725"/>
      <c r="JJL2" s="725"/>
      <c r="JJM2" s="725"/>
      <c r="JJN2" s="726"/>
      <c r="JJO2" s="718"/>
      <c r="JJP2" s="725"/>
      <c r="JJQ2" s="725"/>
      <c r="JJR2" s="725"/>
      <c r="JJS2" s="725"/>
      <c r="JJT2" s="725"/>
      <c r="JJU2" s="725"/>
      <c r="JJV2" s="725"/>
      <c r="JJW2" s="725"/>
      <c r="JJX2" s="725"/>
      <c r="JJY2" s="725"/>
      <c r="JJZ2" s="725"/>
      <c r="JKA2" s="725"/>
      <c r="JKB2" s="725"/>
      <c r="JKC2" s="725"/>
      <c r="JKD2" s="726"/>
      <c r="JKE2" s="718"/>
      <c r="JKF2" s="725"/>
      <c r="JKG2" s="725"/>
      <c r="JKH2" s="725"/>
      <c r="JKI2" s="725"/>
      <c r="JKJ2" s="725"/>
      <c r="JKK2" s="725"/>
      <c r="JKL2" s="725"/>
      <c r="JKM2" s="725"/>
      <c r="JKN2" s="725"/>
      <c r="JKO2" s="725"/>
      <c r="JKP2" s="725"/>
      <c r="JKQ2" s="725"/>
      <c r="JKR2" s="725"/>
      <c r="JKS2" s="725"/>
      <c r="JKT2" s="726"/>
      <c r="JKU2" s="718"/>
      <c r="JKV2" s="725"/>
      <c r="JKW2" s="725"/>
      <c r="JKX2" s="725"/>
      <c r="JKY2" s="725"/>
      <c r="JKZ2" s="725"/>
      <c r="JLA2" s="725"/>
      <c r="JLB2" s="725"/>
      <c r="JLC2" s="725"/>
      <c r="JLD2" s="725"/>
      <c r="JLE2" s="725"/>
      <c r="JLF2" s="725"/>
      <c r="JLG2" s="725"/>
      <c r="JLH2" s="725"/>
      <c r="JLI2" s="725"/>
      <c r="JLJ2" s="726"/>
      <c r="JLK2" s="718"/>
      <c r="JLL2" s="725"/>
      <c r="JLM2" s="725"/>
      <c r="JLN2" s="725"/>
      <c r="JLO2" s="725"/>
      <c r="JLP2" s="725"/>
      <c r="JLQ2" s="725"/>
      <c r="JLR2" s="725"/>
      <c r="JLS2" s="725"/>
      <c r="JLT2" s="725"/>
      <c r="JLU2" s="725"/>
      <c r="JLV2" s="725"/>
      <c r="JLW2" s="725"/>
      <c r="JLX2" s="725"/>
      <c r="JLY2" s="725"/>
      <c r="JLZ2" s="726"/>
      <c r="JMA2" s="718"/>
      <c r="JMB2" s="725"/>
      <c r="JMC2" s="725"/>
      <c r="JMD2" s="725"/>
      <c r="JME2" s="725"/>
      <c r="JMF2" s="725"/>
      <c r="JMG2" s="725"/>
      <c r="JMH2" s="725"/>
      <c r="JMI2" s="725"/>
      <c r="JMJ2" s="725"/>
      <c r="JMK2" s="725"/>
      <c r="JML2" s="725"/>
      <c r="JMM2" s="725"/>
      <c r="JMN2" s="725"/>
      <c r="JMO2" s="725"/>
      <c r="JMP2" s="726"/>
      <c r="JMQ2" s="718"/>
      <c r="JMR2" s="725"/>
      <c r="JMS2" s="725"/>
      <c r="JMT2" s="725"/>
      <c r="JMU2" s="725"/>
      <c r="JMV2" s="725"/>
      <c r="JMW2" s="725"/>
      <c r="JMX2" s="725"/>
      <c r="JMY2" s="725"/>
      <c r="JMZ2" s="725"/>
      <c r="JNA2" s="725"/>
      <c r="JNB2" s="725"/>
      <c r="JNC2" s="725"/>
      <c r="JND2" s="725"/>
      <c r="JNE2" s="725"/>
      <c r="JNF2" s="726"/>
      <c r="JNG2" s="718"/>
      <c r="JNH2" s="725"/>
      <c r="JNI2" s="725"/>
      <c r="JNJ2" s="725"/>
      <c r="JNK2" s="725"/>
      <c r="JNL2" s="725"/>
      <c r="JNM2" s="725"/>
      <c r="JNN2" s="725"/>
      <c r="JNO2" s="725"/>
      <c r="JNP2" s="725"/>
      <c r="JNQ2" s="725"/>
      <c r="JNR2" s="725"/>
      <c r="JNS2" s="725"/>
      <c r="JNT2" s="725"/>
      <c r="JNU2" s="725"/>
      <c r="JNV2" s="726"/>
      <c r="JNW2" s="718"/>
      <c r="JNX2" s="725"/>
      <c r="JNY2" s="725"/>
      <c r="JNZ2" s="725"/>
      <c r="JOA2" s="725"/>
      <c r="JOB2" s="725"/>
      <c r="JOC2" s="725"/>
      <c r="JOD2" s="725"/>
      <c r="JOE2" s="725"/>
      <c r="JOF2" s="725"/>
      <c r="JOG2" s="725"/>
      <c r="JOH2" s="725"/>
      <c r="JOI2" s="725"/>
      <c r="JOJ2" s="725"/>
      <c r="JOK2" s="725"/>
      <c r="JOL2" s="726"/>
      <c r="JOM2" s="718"/>
      <c r="JON2" s="725"/>
      <c r="JOO2" s="725"/>
      <c r="JOP2" s="725"/>
      <c r="JOQ2" s="725"/>
      <c r="JOR2" s="725"/>
      <c r="JOS2" s="725"/>
      <c r="JOT2" s="725"/>
      <c r="JOU2" s="725"/>
      <c r="JOV2" s="725"/>
      <c r="JOW2" s="725"/>
      <c r="JOX2" s="725"/>
      <c r="JOY2" s="725"/>
      <c r="JOZ2" s="725"/>
      <c r="JPA2" s="725"/>
      <c r="JPB2" s="726"/>
      <c r="JPC2" s="718"/>
      <c r="JPD2" s="725"/>
      <c r="JPE2" s="725"/>
      <c r="JPF2" s="725"/>
      <c r="JPG2" s="725"/>
      <c r="JPH2" s="725"/>
      <c r="JPI2" s="725"/>
      <c r="JPJ2" s="725"/>
      <c r="JPK2" s="725"/>
      <c r="JPL2" s="725"/>
      <c r="JPM2" s="725"/>
      <c r="JPN2" s="725"/>
      <c r="JPO2" s="725"/>
      <c r="JPP2" s="725"/>
      <c r="JPQ2" s="725"/>
      <c r="JPR2" s="726"/>
      <c r="JPS2" s="718"/>
      <c r="JPT2" s="725"/>
      <c r="JPU2" s="725"/>
      <c r="JPV2" s="725"/>
      <c r="JPW2" s="725"/>
      <c r="JPX2" s="725"/>
      <c r="JPY2" s="725"/>
      <c r="JPZ2" s="725"/>
      <c r="JQA2" s="725"/>
      <c r="JQB2" s="725"/>
      <c r="JQC2" s="725"/>
      <c r="JQD2" s="725"/>
      <c r="JQE2" s="725"/>
      <c r="JQF2" s="725"/>
      <c r="JQG2" s="725"/>
      <c r="JQH2" s="726"/>
      <c r="JQI2" s="718"/>
      <c r="JQJ2" s="725"/>
      <c r="JQK2" s="725"/>
      <c r="JQL2" s="725"/>
      <c r="JQM2" s="725"/>
      <c r="JQN2" s="725"/>
      <c r="JQO2" s="725"/>
      <c r="JQP2" s="725"/>
      <c r="JQQ2" s="725"/>
      <c r="JQR2" s="725"/>
      <c r="JQS2" s="725"/>
      <c r="JQT2" s="725"/>
      <c r="JQU2" s="725"/>
      <c r="JQV2" s="725"/>
      <c r="JQW2" s="725"/>
      <c r="JQX2" s="726"/>
      <c r="JQY2" s="718"/>
      <c r="JQZ2" s="725"/>
      <c r="JRA2" s="725"/>
      <c r="JRB2" s="725"/>
      <c r="JRC2" s="725"/>
      <c r="JRD2" s="725"/>
      <c r="JRE2" s="725"/>
      <c r="JRF2" s="725"/>
      <c r="JRG2" s="725"/>
      <c r="JRH2" s="725"/>
      <c r="JRI2" s="725"/>
      <c r="JRJ2" s="725"/>
      <c r="JRK2" s="725"/>
      <c r="JRL2" s="725"/>
      <c r="JRM2" s="725"/>
      <c r="JRN2" s="726"/>
      <c r="JRO2" s="718"/>
      <c r="JRP2" s="725"/>
      <c r="JRQ2" s="725"/>
      <c r="JRR2" s="725"/>
      <c r="JRS2" s="725"/>
      <c r="JRT2" s="725"/>
      <c r="JRU2" s="725"/>
      <c r="JRV2" s="725"/>
      <c r="JRW2" s="725"/>
      <c r="JRX2" s="725"/>
      <c r="JRY2" s="725"/>
      <c r="JRZ2" s="725"/>
      <c r="JSA2" s="725"/>
      <c r="JSB2" s="725"/>
      <c r="JSC2" s="725"/>
      <c r="JSD2" s="726"/>
      <c r="JSE2" s="718"/>
      <c r="JSF2" s="725"/>
      <c r="JSG2" s="725"/>
      <c r="JSH2" s="725"/>
      <c r="JSI2" s="725"/>
      <c r="JSJ2" s="725"/>
      <c r="JSK2" s="725"/>
      <c r="JSL2" s="725"/>
      <c r="JSM2" s="725"/>
      <c r="JSN2" s="725"/>
      <c r="JSO2" s="725"/>
      <c r="JSP2" s="725"/>
      <c r="JSQ2" s="725"/>
      <c r="JSR2" s="725"/>
      <c r="JSS2" s="725"/>
      <c r="JST2" s="726"/>
      <c r="JSU2" s="718"/>
      <c r="JSV2" s="725"/>
      <c r="JSW2" s="725"/>
      <c r="JSX2" s="725"/>
      <c r="JSY2" s="725"/>
      <c r="JSZ2" s="725"/>
      <c r="JTA2" s="725"/>
      <c r="JTB2" s="725"/>
      <c r="JTC2" s="725"/>
      <c r="JTD2" s="725"/>
      <c r="JTE2" s="725"/>
      <c r="JTF2" s="725"/>
      <c r="JTG2" s="725"/>
      <c r="JTH2" s="725"/>
      <c r="JTI2" s="725"/>
      <c r="JTJ2" s="726"/>
      <c r="JTK2" s="718"/>
      <c r="JTL2" s="725"/>
      <c r="JTM2" s="725"/>
      <c r="JTN2" s="725"/>
      <c r="JTO2" s="725"/>
      <c r="JTP2" s="725"/>
      <c r="JTQ2" s="725"/>
      <c r="JTR2" s="725"/>
      <c r="JTS2" s="725"/>
      <c r="JTT2" s="725"/>
      <c r="JTU2" s="725"/>
      <c r="JTV2" s="725"/>
      <c r="JTW2" s="725"/>
      <c r="JTX2" s="725"/>
      <c r="JTY2" s="725"/>
      <c r="JTZ2" s="726"/>
      <c r="JUA2" s="718"/>
      <c r="JUB2" s="725"/>
      <c r="JUC2" s="725"/>
      <c r="JUD2" s="725"/>
      <c r="JUE2" s="725"/>
      <c r="JUF2" s="725"/>
      <c r="JUG2" s="725"/>
      <c r="JUH2" s="725"/>
      <c r="JUI2" s="725"/>
      <c r="JUJ2" s="725"/>
      <c r="JUK2" s="725"/>
      <c r="JUL2" s="725"/>
      <c r="JUM2" s="725"/>
      <c r="JUN2" s="725"/>
      <c r="JUO2" s="725"/>
      <c r="JUP2" s="726"/>
      <c r="JUQ2" s="718"/>
      <c r="JUR2" s="725"/>
      <c r="JUS2" s="725"/>
      <c r="JUT2" s="725"/>
      <c r="JUU2" s="725"/>
      <c r="JUV2" s="725"/>
      <c r="JUW2" s="725"/>
      <c r="JUX2" s="725"/>
      <c r="JUY2" s="725"/>
      <c r="JUZ2" s="725"/>
      <c r="JVA2" s="725"/>
      <c r="JVB2" s="725"/>
      <c r="JVC2" s="725"/>
      <c r="JVD2" s="725"/>
      <c r="JVE2" s="725"/>
      <c r="JVF2" s="726"/>
      <c r="JVG2" s="718"/>
      <c r="JVH2" s="725"/>
      <c r="JVI2" s="725"/>
      <c r="JVJ2" s="725"/>
      <c r="JVK2" s="725"/>
      <c r="JVL2" s="725"/>
      <c r="JVM2" s="725"/>
      <c r="JVN2" s="725"/>
      <c r="JVO2" s="725"/>
      <c r="JVP2" s="725"/>
      <c r="JVQ2" s="725"/>
      <c r="JVR2" s="725"/>
      <c r="JVS2" s="725"/>
      <c r="JVT2" s="725"/>
      <c r="JVU2" s="725"/>
      <c r="JVV2" s="726"/>
      <c r="JVW2" s="718"/>
      <c r="JVX2" s="725"/>
      <c r="JVY2" s="725"/>
      <c r="JVZ2" s="725"/>
      <c r="JWA2" s="725"/>
      <c r="JWB2" s="725"/>
      <c r="JWC2" s="725"/>
      <c r="JWD2" s="725"/>
      <c r="JWE2" s="725"/>
      <c r="JWF2" s="725"/>
      <c r="JWG2" s="725"/>
      <c r="JWH2" s="725"/>
      <c r="JWI2" s="725"/>
      <c r="JWJ2" s="725"/>
      <c r="JWK2" s="725"/>
      <c r="JWL2" s="726"/>
      <c r="JWM2" s="718"/>
      <c r="JWN2" s="725"/>
      <c r="JWO2" s="725"/>
      <c r="JWP2" s="725"/>
      <c r="JWQ2" s="725"/>
      <c r="JWR2" s="725"/>
      <c r="JWS2" s="725"/>
      <c r="JWT2" s="725"/>
      <c r="JWU2" s="725"/>
      <c r="JWV2" s="725"/>
      <c r="JWW2" s="725"/>
      <c r="JWX2" s="725"/>
      <c r="JWY2" s="725"/>
      <c r="JWZ2" s="725"/>
      <c r="JXA2" s="725"/>
      <c r="JXB2" s="726"/>
      <c r="JXC2" s="718"/>
      <c r="JXD2" s="725"/>
      <c r="JXE2" s="725"/>
      <c r="JXF2" s="725"/>
      <c r="JXG2" s="725"/>
      <c r="JXH2" s="725"/>
      <c r="JXI2" s="725"/>
      <c r="JXJ2" s="725"/>
      <c r="JXK2" s="725"/>
      <c r="JXL2" s="725"/>
      <c r="JXM2" s="725"/>
      <c r="JXN2" s="725"/>
      <c r="JXO2" s="725"/>
      <c r="JXP2" s="725"/>
      <c r="JXQ2" s="725"/>
      <c r="JXR2" s="726"/>
      <c r="JXS2" s="718"/>
      <c r="JXT2" s="725"/>
      <c r="JXU2" s="725"/>
      <c r="JXV2" s="725"/>
      <c r="JXW2" s="725"/>
      <c r="JXX2" s="725"/>
      <c r="JXY2" s="725"/>
      <c r="JXZ2" s="725"/>
      <c r="JYA2" s="725"/>
      <c r="JYB2" s="725"/>
      <c r="JYC2" s="725"/>
      <c r="JYD2" s="725"/>
      <c r="JYE2" s="725"/>
      <c r="JYF2" s="725"/>
      <c r="JYG2" s="725"/>
      <c r="JYH2" s="726"/>
      <c r="JYI2" s="718"/>
      <c r="JYJ2" s="725"/>
      <c r="JYK2" s="725"/>
      <c r="JYL2" s="725"/>
      <c r="JYM2" s="725"/>
      <c r="JYN2" s="725"/>
      <c r="JYO2" s="725"/>
      <c r="JYP2" s="725"/>
      <c r="JYQ2" s="725"/>
      <c r="JYR2" s="725"/>
      <c r="JYS2" s="725"/>
      <c r="JYT2" s="725"/>
      <c r="JYU2" s="725"/>
      <c r="JYV2" s="725"/>
      <c r="JYW2" s="725"/>
      <c r="JYX2" s="726"/>
      <c r="JYY2" s="718"/>
      <c r="JYZ2" s="725"/>
      <c r="JZA2" s="725"/>
      <c r="JZB2" s="725"/>
      <c r="JZC2" s="725"/>
      <c r="JZD2" s="725"/>
      <c r="JZE2" s="725"/>
      <c r="JZF2" s="725"/>
      <c r="JZG2" s="725"/>
      <c r="JZH2" s="725"/>
      <c r="JZI2" s="725"/>
      <c r="JZJ2" s="725"/>
      <c r="JZK2" s="725"/>
      <c r="JZL2" s="725"/>
      <c r="JZM2" s="725"/>
      <c r="JZN2" s="726"/>
      <c r="JZO2" s="718"/>
      <c r="JZP2" s="725"/>
      <c r="JZQ2" s="725"/>
      <c r="JZR2" s="725"/>
      <c r="JZS2" s="725"/>
      <c r="JZT2" s="725"/>
      <c r="JZU2" s="725"/>
      <c r="JZV2" s="725"/>
      <c r="JZW2" s="725"/>
      <c r="JZX2" s="725"/>
      <c r="JZY2" s="725"/>
      <c r="JZZ2" s="725"/>
      <c r="KAA2" s="725"/>
      <c r="KAB2" s="725"/>
      <c r="KAC2" s="725"/>
      <c r="KAD2" s="726"/>
      <c r="KAE2" s="718"/>
      <c r="KAF2" s="725"/>
      <c r="KAG2" s="725"/>
      <c r="KAH2" s="725"/>
      <c r="KAI2" s="725"/>
      <c r="KAJ2" s="725"/>
      <c r="KAK2" s="725"/>
      <c r="KAL2" s="725"/>
      <c r="KAM2" s="725"/>
      <c r="KAN2" s="725"/>
      <c r="KAO2" s="725"/>
      <c r="KAP2" s="725"/>
      <c r="KAQ2" s="725"/>
      <c r="KAR2" s="725"/>
      <c r="KAS2" s="725"/>
      <c r="KAT2" s="726"/>
      <c r="KAU2" s="718"/>
      <c r="KAV2" s="725"/>
      <c r="KAW2" s="725"/>
      <c r="KAX2" s="725"/>
      <c r="KAY2" s="725"/>
      <c r="KAZ2" s="725"/>
      <c r="KBA2" s="725"/>
      <c r="KBB2" s="725"/>
      <c r="KBC2" s="725"/>
      <c r="KBD2" s="725"/>
      <c r="KBE2" s="725"/>
      <c r="KBF2" s="725"/>
      <c r="KBG2" s="725"/>
      <c r="KBH2" s="725"/>
      <c r="KBI2" s="725"/>
      <c r="KBJ2" s="726"/>
      <c r="KBK2" s="718"/>
      <c r="KBL2" s="725"/>
      <c r="KBM2" s="725"/>
      <c r="KBN2" s="725"/>
      <c r="KBO2" s="725"/>
      <c r="KBP2" s="725"/>
      <c r="KBQ2" s="725"/>
      <c r="KBR2" s="725"/>
      <c r="KBS2" s="725"/>
      <c r="KBT2" s="725"/>
      <c r="KBU2" s="725"/>
      <c r="KBV2" s="725"/>
      <c r="KBW2" s="725"/>
      <c r="KBX2" s="725"/>
      <c r="KBY2" s="725"/>
      <c r="KBZ2" s="726"/>
      <c r="KCA2" s="718"/>
      <c r="KCB2" s="725"/>
      <c r="KCC2" s="725"/>
      <c r="KCD2" s="725"/>
      <c r="KCE2" s="725"/>
      <c r="KCF2" s="725"/>
      <c r="KCG2" s="725"/>
      <c r="KCH2" s="725"/>
      <c r="KCI2" s="725"/>
      <c r="KCJ2" s="725"/>
      <c r="KCK2" s="725"/>
      <c r="KCL2" s="725"/>
      <c r="KCM2" s="725"/>
      <c r="KCN2" s="725"/>
      <c r="KCO2" s="725"/>
      <c r="KCP2" s="726"/>
      <c r="KCQ2" s="718"/>
      <c r="KCR2" s="725"/>
      <c r="KCS2" s="725"/>
      <c r="KCT2" s="725"/>
      <c r="KCU2" s="725"/>
      <c r="KCV2" s="725"/>
      <c r="KCW2" s="725"/>
      <c r="KCX2" s="725"/>
      <c r="KCY2" s="725"/>
      <c r="KCZ2" s="725"/>
      <c r="KDA2" s="725"/>
      <c r="KDB2" s="725"/>
      <c r="KDC2" s="725"/>
      <c r="KDD2" s="725"/>
      <c r="KDE2" s="725"/>
      <c r="KDF2" s="726"/>
      <c r="KDG2" s="718"/>
      <c r="KDH2" s="725"/>
      <c r="KDI2" s="725"/>
      <c r="KDJ2" s="725"/>
      <c r="KDK2" s="725"/>
      <c r="KDL2" s="725"/>
      <c r="KDM2" s="725"/>
      <c r="KDN2" s="725"/>
      <c r="KDO2" s="725"/>
      <c r="KDP2" s="725"/>
      <c r="KDQ2" s="725"/>
      <c r="KDR2" s="725"/>
      <c r="KDS2" s="725"/>
      <c r="KDT2" s="725"/>
      <c r="KDU2" s="725"/>
      <c r="KDV2" s="726"/>
      <c r="KDW2" s="718"/>
      <c r="KDX2" s="725"/>
      <c r="KDY2" s="725"/>
      <c r="KDZ2" s="725"/>
      <c r="KEA2" s="725"/>
      <c r="KEB2" s="725"/>
      <c r="KEC2" s="725"/>
      <c r="KED2" s="725"/>
      <c r="KEE2" s="725"/>
      <c r="KEF2" s="725"/>
      <c r="KEG2" s="725"/>
      <c r="KEH2" s="725"/>
      <c r="KEI2" s="725"/>
      <c r="KEJ2" s="725"/>
      <c r="KEK2" s="725"/>
      <c r="KEL2" s="726"/>
      <c r="KEM2" s="718"/>
      <c r="KEN2" s="725"/>
      <c r="KEO2" s="725"/>
      <c r="KEP2" s="725"/>
      <c r="KEQ2" s="725"/>
      <c r="KER2" s="725"/>
      <c r="KES2" s="725"/>
      <c r="KET2" s="725"/>
      <c r="KEU2" s="725"/>
      <c r="KEV2" s="725"/>
      <c r="KEW2" s="725"/>
      <c r="KEX2" s="725"/>
      <c r="KEY2" s="725"/>
      <c r="KEZ2" s="725"/>
      <c r="KFA2" s="725"/>
      <c r="KFB2" s="726"/>
      <c r="KFC2" s="718"/>
      <c r="KFD2" s="725"/>
      <c r="KFE2" s="725"/>
      <c r="KFF2" s="725"/>
      <c r="KFG2" s="725"/>
      <c r="KFH2" s="725"/>
      <c r="KFI2" s="725"/>
      <c r="KFJ2" s="725"/>
      <c r="KFK2" s="725"/>
      <c r="KFL2" s="725"/>
      <c r="KFM2" s="725"/>
      <c r="KFN2" s="725"/>
      <c r="KFO2" s="725"/>
      <c r="KFP2" s="725"/>
      <c r="KFQ2" s="725"/>
      <c r="KFR2" s="726"/>
      <c r="KFS2" s="718"/>
      <c r="KFT2" s="725"/>
      <c r="KFU2" s="725"/>
      <c r="KFV2" s="725"/>
      <c r="KFW2" s="725"/>
      <c r="KFX2" s="725"/>
      <c r="KFY2" s="725"/>
      <c r="KFZ2" s="725"/>
      <c r="KGA2" s="725"/>
      <c r="KGB2" s="725"/>
      <c r="KGC2" s="725"/>
      <c r="KGD2" s="725"/>
      <c r="KGE2" s="725"/>
      <c r="KGF2" s="725"/>
      <c r="KGG2" s="725"/>
      <c r="KGH2" s="726"/>
      <c r="KGI2" s="718"/>
      <c r="KGJ2" s="725"/>
      <c r="KGK2" s="725"/>
      <c r="KGL2" s="725"/>
      <c r="KGM2" s="725"/>
      <c r="KGN2" s="725"/>
      <c r="KGO2" s="725"/>
      <c r="KGP2" s="725"/>
      <c r="KGQ2" s="725"/>
      <c r="KGR2" s="725"/>
      <c r="KGS2" s="725"/>
      <c r="KGT2" s="725"/>
      <c r="KGU2" s="725"/>
      <c r="KGV2" s="725"/>
      <c r="KGW2" s="725"/>
      <c r="KGX2" s="726"/>
      <c r="KGY2" s="718"/>
      <c r="KGZ2" s="725"/>
      <c r="KHA2" s="725"/>
      <c r="KHB2" s="725"/>
      <c r="KHC2" s="725"/>
      <c r="KHD2" s="725"/>
      <c r="KHE2" s="725"/>
      <c r="KHF2" s="725"/>
      <c r="KHG2" s="725"/>
      <c r="KHH2" s="725"/>
      <c r="KHI2" s="725"/>
      <c r="KHJ2" s="725"/>
      <c r="KHK2" s="725"/>
      <c r="KHL2" s="725"/>
      <c r="KHM2" s="725"/>
      <c r="KHN2" s="726"/>
      <c r="KHO2" s="718"/>
      <c r="KHP2" s="725"/>
      <c r="KHQ2" s="725"/>
      <c r="KHR2" s="725"/>
      <c r="KHS2" s="725"/>
      <c r="KHT2" s="725"/>
      <c r="KHU2" s="725"/>
      <c r="KHV2" s="725"/>
      <c r="KHW2" s="725"/>
      <c r="KHX2" s="725"/>
      <c r="KHY2" s="725"/>
      <c r="KHZ2" s="725"/>
      <c r="KIA2" s="725"/>
      <c r="KIB2" s="725"/>
      <c r="KIC2" s="725"/>
      <c r="KID2" s="726"/>
      <c r="KIE2" s="718"/>
      <c r="KIF2" s="725"/>
      <c r="KIG2" s="725"/>
      <c r="KIH2" s="725"/>
      <c r="KII2" s="725"/>
      <c r="KIJ2" s="725"/>
      <c r="KIK2" s="725"/>
      <c r="KIL2" s="725"/>
      <c r="KIM2" s="725"/>
      <c r="KIN2" s="725"/>
      <c r="KIO2" s="725"/>
      <c r="KIP2" s="725"/>
      <c r="KIQ2" s="725"/>
      <c r="KIR2" s="725"/>
      <c r="KIS2" s="725"/>
      <c r="KIT2" s="726"/>
      <c r="KIU2" s="718"/>
      <c r="KIV2" s="725"/>
      <c r="KIW2" s="725"/>
      <c r="KIX2" s="725"/>
      <c r="KIY2" s="725"/>
      <c r="KIZ2" s="725"/>
      <c r="KJA2" s="725"/>
      <c r="KJB2" s="725"/>
      <c r="KJC2" s="725"/>
      <c r="KJD2" s="725"/>
      <c r="KJE2" s="725"/>
      <c r="KJF2" s="725"/>
      <c r="KJG2" s="725"/>
      <c r="KJH2" s="725"/>
      <c r="KJI2" s="725"/>
      <c r="KJJ2" s="726"/>
      <c r="KJK2" s="718"/>
      <c r="KJL2" s="725"/>
      <c r="KJM2" s="725"/>
      <c r="KJN2" s="725"/>
      <c r="KJO2" s="725"/>
      <c r="KJP2" s="725"/>
      <c r="KJQ2" s="725"/>
      <c r="KJR2" s="725"/>
      <c r="KJS2" s="725"/>
      <c r="KJT2" s="725"/>
      <c r="KJU2" s="725"/>
      <c r="KJV2" s="725"/>
      <c r="KJW2" s="725"/>
      <c r="KJX2" s="725"/>
      <c r="KJY2" s="725"/>
      <c r="KJZ2" s="726"/>
      <c r="KKA2" s="718"/>
      <c r="KKB2" s="725"/>
      <c r="KKC2" s="725"/>
      <c r="KKD2" s="725"/>
      <c r="KKE2" s="725"/>
      <c r="KKF2" s="725"/>
      <c r="KKG2" s="725"/>
      <c r="KKH2" s="725"/>
      <c r="KKI2" s="725"/>
      <c r="KKJ2" s="725"/>
      <c r="KKK2" s="725"/>
      <c r="KKL2" s="725"/>
      <c r="KKM2" s="725"/>
      <c r="KKN2" s="725"/>
      <c r="KKO2" s="725"/>
      <c r="KKP2" s="726"/>
      <c r="KKQ2" s="718"/>
      <c r="KKR2" s="725"/>
      <c r="KKS2" s="725"/>
      <c r="KKT2" s="725"/>
      <c r="KKU2" s="725"/>
      <c r="KKV2" s="725"/>
      <c r="KKW2" s="725"/>
      <c r="KKX2" s="725"/>
      <c r="KKY2" s="725"/>
      <c r="KKZ2" s="725"/>
      <c r="KLA2" s="725"/>
      <c r="KLB2" s="725"/>
      <c r="KLC2" s="725"/>
      <c r="KLD2" s="725"/>
      <c r="KLE2" s="725"/>
      <c r="KLF2" s="726"/>
      <c r="KLG2" s="718"/>
      <c r="KLH2" s="725"/>
      <c r="KLI2" s="725"/>
      <c r="KLJ2" s="725"/>
      <c r="KLK2" s="725"/>
      <c r="KLL2" s="725"/>
      <c r="KLM2" s="725"/>
      <c r="KLN2" s="725"/>
      <c r="KLO2" s="725"/>
      <c r="KLP2" s="725"/>
      <c r="KLQ2" s="725"/>
      <c r="KLR2" s="725"/>
      <c r="KLS2" s="725"/>
      <c r="KLT2" s="725"/>
      <c r="KLU2" s="725"/>
      <c r="KLV2" s="726"/>
      <c r="KLW2" s="718"/>
      <c r="KLX2" s="725"/>
      <c r="KLY2" s="725"/>
      <c r="KLZ2" s="725"/>
      <c r="KMA2" s="725"/>
      <c r="KMB2" s="725"/>
      <c r="KMC2" s="725"/>
      <c r="KMD2" s="725"/>
      <c r="KME2" s="725"/>
      <c r="KMF2" s="725"/>
      <c r="KMG2" s="725"/>
      <c r="KMH2" s="725"/>
      <c r="KMI2" s="725"/>
      <c r="KMJ2" s="725"/>
      <c r="KMK2" s="725"/>
      <c r="KML2" s="726"/>
      <c r="KMM2" s="718"/>
      <c r="KMN2" s="725"/>
      <c r="KMO2" s="725"/>
      <c r="KMP2" s="725"/>
      <c r="KMQ2" s="725"/>
      <c r="KMR2" s="725"/>
      <c r="KMS2" s="725"/>
      <c r="KMT2" s="725"/>
      <c r="KMU2" s="725"/>
      <c r="KMV2" s="725"/>
      <c r="KMW2" s="725"/>
      <c r="KMX2" s="725"/>
      <c r="KMY2" s="725"/>
      <c r="KMZ2" s="725"/>
      <c r="KNA2" s="725"/>
      <c r="KNB2" s="726"/>
      <c r="KNC2" s="718"/>
      <c r="KND2" s="725"/>
      <c r="KNE2" s="725"/>
      <c r="KNF2" s="725"/>
      <c r="KNG2" s="725"/>
      <c r="KNH2" s="725"/>
      <c r="KNI2" s="725"/>
      <c r="KNJ2" s="725"/>
      <c r="KNK2" s="725"/>
      <c r="KNL2" s="725"/>
      <c r="KNM2" s="725"/>
      <c r="KNN2" s="725"/>
      <c r="KNO2" s="725"/>
      <c r="KNP2" s="725"/>
      <c r="KNQ2" s="725"/>
      <c r="KNR2" s="726"/>
      <c r="KNS2" s="718"/>
      <c r="KNT2" s="725"/>
      <c r="KNU2" s="725"/>
      <c r="KNV2" s="725"/>
      <c r="KNW2" s="725"/>
      <c r="KNX2" s="725"/>
      <c r="KNY2" s="725"/>
      <c r="KNZ2" s="725"/>
      <c r="KOA2" s="725"/>
      <c r="KOB2" s="725"/>
      <c r="KOC2" s="725"/>
      <c r="KOD2" s="725"/>
      <c r="KOE2" s="725"/>
      <c r="KOF2" s="725"/>
      <c r="KOG2" s="725"/>
      <c r="KOH2" s="726"/>
      <c r="KOI2" s="718"/>
      <c r="KOJ2" s="725"/>
      <c r="KOK2" s="725"/>
      <c r="KOL2" s="725"/>
      <c r="KOM2" s="725"/>
      <c r="KON2" s="725"/>
      <c r="KOO2" s="725"/>
      <c r="KOP2" s="725"/>
      <c r="KOQ2" s="725"/>
      <c r="KOR2" s="725"/>
      <c r="KOS2" s="725"/>
      <c r="KOT2" s="725"/>
      <c r="KOU2" s="725"/>
      <c r="KOV2" s="725"/>
      <c r="KOW2" s="725"/>
      <c r="KOX2" s="726"/>
      <c r="KOY2" s="718"/>
      <c r="KOZ2" s="725"/>
      <c r="KPA2" s="725"/>
      <c r="KPB2" s="725"/>
      <c r="KPC2" s="725"/>
      <c r="KPD2" s="725"/>
      <c r="KPE2" s="725"/>
      <c r="KPF2" s="725"/>
      <c r="KPG2" s="725"/>
      <c r="KPH2" s="725"/>
      <c r="KPI2" s="725"/>
      <c r="KPJ2" s="725"/>
      <c r="KPK2" s="725"/>
      <c r="KPL2" s="725"/>
      <c r="KPM2" s="725"/>
      <c r="KPN2" s="726"/>
      <c r="KPO2" s="718"/>
      <c r="KPP2" s="725"/>
      <c r="KPQ2" s="725"/>
      <c r="KPR2" s="725"/>
      <c r="KPS2" s="725"/>
      <c r="KPT2" s="725"/>
      <c r="KPU2" s="725"/>
      <c r="KPV2" s="725"/>
      <c r="KPW2" s="725"/>
      <c r="KPX2" s="725"/>
      <c r="KPY2" s="725"/>
      <c r="KPZ2" s="725"/>
      <c r="KQA2" s="725"/>
      <c r="KQB2" s="725"/>
      <c r="KQC2" s="725"/>
      <c r="KQD2" s="726"/>
      <c r="KQE2" s="718"/>
      <c r="KQF2" s="725"/>
      <c r="KQG2" s="725"/>
      <c r="KQH2" s="725"/>
      <c r="KQI2" s="725"/>
      <c r="KQJ2" s="725"/>
      <c r="KQK2" s="725"/>
      <c r="KQL2" s="725"/>
      <c r="KQM2" s="725"/>
      <c r="KQN2" s="725"/>
      <c r="KQO2" s="725"/>
      <c r="KQP2" s="725"/>
      <c r="KQQ2" s="725"/>
      <c r="KQR2" s="725"/>
      <c r="KQS2" s="725"/>
      <c r="KQT2" s="726"/>
      <c r="KQU2" s="718"/>
      <c r="KQV2" s="725"/>
      <c r="KQW2" s="725"/>
      <c r="KQX2" s="725"/>
      <c r="KQY2" s="725"/>
      <c r="KQZ2" s="725"/>
      <c r="KRA2" s="725"/>
      <c r="KRB2" s="725"/>
      <c r="KRC2" s="725"/>
      <c r="KRD2" s="725"/>
      <c r="KRE2" s="725"/>
      <c r="KRF2" s="725"/>
      <c r="KRG2" s="725"/>
      <c r="KRH2" s="725"/>
      <c r="KRI2" s="725"/>
      <c r="KRJ2" s="726"/>
      <c r="KRK2" s="718"/>
      <c r="KRL2" s="725"/>
      <c r="KRM2" s="725"/>
      <c r="KRN2" s="725"/>
      <c r="KRO2" s="725"/>
      <c r="KRP2" s="725"/>
      <c r="KRQ2" s="725"/>
      <c r="KRR2" s="725"/>
      <c r="KRS2" s="725"/>
      <c r="KRT2" s="725"/>
      <c r="KRU2" s="725"/>
      <c r="KRV2" s="725"/>
      <c r="KRW2" s="725"/>
      <c r="KRX2" s="725"/>
      <c r="KRY2" s="725"/>
      <c r="KRZ2" s="726"/>
      <c r="KSA2" s="718"/>
      <c r="KSB2" s="725"/>
      <c r="KSC2" s="725"/>
      <c r="KSD2" s="725"/>
      <c r="KSE2" s="725"/>
      <c r="KSF2" s="725"/>
      <c r="KSG2" s="725"/>
      <c r="KSH2" s="725"/>
      <c r="KSI2" s="725"/>
      <c r="KSJ2" s="725"/>
      <c r="KSK2" s="725"/>
      <c r="KSL2" s="725"/>
      <c r="KSM2" s="725"/>
      <c r="KSN2" s="725"/>
      <c r="KSO2" s="725"/>
      <c r="KSP2" s="726"/>
      <c r="KSQ2" s="718"/>
      <c r="KSR2" s="725"/>
      <c r="KSS2" s="725"/>
      <c r="KST2" s="725"/>
      <c r="KSU2" s="725"/>
      <c r="KSV2" s="725"/>
      <c r="KSW2" s="725"/>
      <c r="KSX2" s="725"/>
      <c r="KSY2" s="725"/>
      <c r="KSZ2" s="725"/>
      <c r="KTA2" s="725"/>
      <c r="KTB2" s="725"/>
      <c r="KTC2" s="725"/>
      <c r="KTD2" s="725"/>
      <c r="KTE2" s="725"/>
      <c r="KTF2" s="726"/>
      <c r="KTG2" s="718"/>
      <c r="KTH2" s="725"/>
      <c r="KTI2" s="725"/>
      <c r="KTJ2" s="725"/>
      <c r="KTK2" s="725"/>
      <c r="KTL2" s="725"/>
      <c r="KTM2" s="725"/>
      <c r="KTN2" s="725"/>
      <c r="KTO2" s="725"/>
      <c r="KTP2" s="725"/>
      <c r="KTQ2" s="725"/>
      <c r="KTR2" s="725"/>
      <c r="KTS2" s="725"/>
      <c r="KTT2" s="725"/>
      <c r="KTU2" s="725"/>
      <c r="KTV2" s="726"/>
      <c r="KTW2" s="718"/>
      <c r="KTX2" s="725"/>
      <c r="KTY2" s="725"/>
      <c r="KTZ2" s="725"/>
      <c r="KUA2" s="725"/>
      <c r="KUB2" s="725"/>
      <c r="KUC2" s="725"/>
      <c r="KUD2" s="725"/>
      <c r="KUE2" s="725"/>
      <c r="KUF2" s="725"/>
      <c r="KUG2" s="725"/>
      <c r="KUH2" s="725"/>
      <c r="KUI2" s="725"/>
      <c r="KUJ2" s="725"/>
      <c r="KUK2" s="725"/>
      <c r="KUL2" s="726"/>
      <c r="KUM2" s="718"/>
      <c r="KUN2" s="725"/>
      <c r="KUO2" s="725"/>
      <c r="KUP2" s="725"/>
      <c r="KUQ2" s="725"/>
      <c r="KUR2" s="725"/>
      <c r="KUS2" s="725"/>
      <c r="KUT2" s="725"/>
      <c r="KUU2" s="725"/>
      <c r="KUV2" s="725"/>
      <c r="KUW2" s="725"/>
      <c r="KUX2" s="725"/>
      <c r="KUY2" s="725"/>
      <c r="KUZ2" s="725"/>
      <c r="KVA2" s="725"/>
      <c r="KVB2" s="726"/>
      <c r="KVC2" s="718"/>
      <c r="KVD2" s="725"/>
      <c r="KVE2" s="725"/>
      <c r="KVF2" s="725"/>
      <c r="KVG2" s="725"/>
      <c r="KVH2" s="725"/>
      <c r="KVI2" s="725"/>
      <c r="KVJ2" s="725"/>
      <c r="KVK2" s="725"/>
      <c r="KVL2" s="725"/>
      <c r="KVM2" s="725"/>
      <c r="KVN2" s="725"/>
      <c r="KVO2" s="725"/>
      <c r="KVP2" s="725"/>
      <c r="KVQ2" s="725"/>
      <c r="KVR2" s="726"/>
      <c r="KVS2" s="718"/>
      <c r="KVT2" s="725"/>
      <c r="KVU2" s="725"/>
      <c r="KVV2" s="725"/>
      <c r="KVW2" s="725"/>
      <c r="KVX2" s="725"/>
      <c r="KVY2" s="725"/>
      <c r="KVZ2" s="725"/>
      <c r="KWA2" s="725"/>
      <c r="KWB2" s="725"/>
      <c r="KWC2" s="725"/>
      <c r="KWD2" s="725"/>
      <c r="KWE2" s="725"/>
      <c r="KWF2" s="725"/>
      <c r="KWG2" s="725"/>
      <c r="KWH2" s="726"/>
      <c r="KWI2" s="718"/>
      <c r="KWJ2" s="725"/>
      <c r="KWK2" s="725"/>
      <c r="KWL2" s="725"/>
      <c r="KWM2" s="725"/>
      <c r="KWN2" s="725"/>
      <c r="KWO2" s="725"/>
      <c r="KWP2" s="725"/>
      <c r="KWQ2" s="725"/>
      <c r="KWR2" s="725"/>
      <c r="KWS2" s="725"/>
      <c r="KWT2" s="725"/>
      <c r="KWU2" s="725"/>
      <c r="KWV2" s="725"/>
      <c r="KWW2" s="725"/>
      <c r="KWX2" s="726"/>
      <c r="KWY2" s="718"/>
      <c r="KWZ2" s="725"/>
      <c r="KXA2" s="725"/>
      <c r="KXB2" s="725"/>
      <c r="KXC2" s="725"/>
      <c r="KXD2" s="725"/>
      <c r="KXE2" s="725"/>
      <c r="KXF2" s="725"/>
      <c r="KXG2" s="725"/>
      <c r="KXH2" s="725"/>
      <c r="KXI2" s="725"/>
      <c r="KXJ2" s="725"/>
      <c r="KXK2" s="725"/>
      <c r="KXL2" s="725"/>
      <c r="KXM2" s="725"/>
      <c r="KXN2" s="726"/>
      <c r="KXO2" s="718"/>
      <c r="KXP2" s="725"/>
      <c r="KXQ2" s="725"/>
      <c r="KXR2" s="725"/>
      <c r="KXS2" s="725"/>
      <c r="KXT2" s="725"/>
      <c r="KXU2" s="725"/>
      <c r="KXV2" s="725"/>
      <c r="KXW2" s="725"/>
      <c r="KXX2" s="725"/>
      <c r="KXY2" s="725"/>
      <c r="KXZ2" s="725"/>
      <c r="KYA2" s="725"/>
      <c r="KYB2" s="725"/>
      <c r="KYC2" s="725"/>
      <c r="KYD2" s="726"/>
      <c r="KYE2" s="718"/>
      <c r="KYF2" s="725"/>
      <c r="KYG2" s="725"/>
      <c r="KYH2" s="725"/>
      <c r="KYI2" s="725"/>
      <c r="KYJ2" s="725"/>
      <c r="KYK2" s="725"/>
      <c r="KYL2" s="725"/>
      <c r="KYM2" s="725"/>
      <c r="KYN2" s="725"/>
      <c r="KYO2" s="725"/>
      <c r="KYP2" s="725"/>
      <c r="KYQ2" s="725"/>
      <c r="KYR2" s="725"/>
      <c r="KYS2" s="725"/>
      <c r="KYT2" s="726"/>
      <c r="KYU2" s="718"/>
      <c r="KYV2" s="725"/>
      <c r="KYW2" s="725"/>
      <c r="KYX2" s="725"/>
      <c r="KYY2" s="725"/>
      <c r="KYZ2" s="725"/>
      <c r="KZA2" s="725"/>
      <c r="KZB2" s="725"/>
      <c r="KZC2" s="725"/>
      <c r="KZD2" s="725"/>
      <c r="KZE2" s="725"/>
      <c r="KZF2" s="725"/>
      <c r="KZG2" s="725"/>
      <c r="KZH2" s="725"/>
      <c r="KZI2" s="725"/>
      <c r="KZJ2" s="726"/>
      <c r="KZK2" s="718"/>
      <c r="KZL2" s="725"/>
      <c r="KZM2" s="725"/>
      <c r="KZN2" s="725"/>
      <c r="KZO2" s="725"/>
      <c r="KZP2" s="725"/>
      <c r="KZQ2" s="725"/>
      <c r="KZR2" s="725"/>
      <c r="KZS2" s="725"/>
      <c r="KZT2" s="725"/>
      <c r="KZU2" s="725"/>
      <c r="KZV2" s="725"/>
      <c r="KZW2" s="725"/>
      <c r="KZX2" s="725"/>
      <c r="KZY2" s="725"/>
      <c r="KZZ2" s="726"/>
      <c r="LAA2" s="718"/>
      <c r="LAB2" s="725"/>
      <c r="LAC2" s="725"/>
      <c r="LAD2" s="725"/>
      <c r="LAE2" s="725"/>
      <c r="LAF2" s="725"/>
      <c r="LAG2" s="725"/>
      <c r="LAH2" s="725"/>
      <c r="LAI2" s="725"/>
      <c r="LAJ2" s="725"/>
      <c r="LAK2" s="725"/>
      <c r="LAL2" s="725"/>
      <c r="LAM2" s="725"/>
      <c r="LAN2" s="725"/>
      <c r="LAO2" s="725"/>
      <c r="LAP2" s="726"/>
      <c r="LAQ2" s="718"/>
      <c r="LAR2" s="725"/>
      <c r="LAS2" s="725"/>
      <c r="LAT2" s="725"/>
      <c r="LAU2" s="725"/>
      <c r="LAV2" s="725"/>
      <c r="LAW2" s="725"/>
      <c r="LAX2" s="725"/>
      <c r="LAY2" s="725"/>
      <c r="LAZ2" s="725"/>
      <c r="LBA2" s="725"/>
      <c r="LBB2" s="725"/>
      <c r="LBC2" s="725"/>
      <c r="LBD2" s="725"/>
      <c r="LBE2" s="725"/>
      <c r="LBF2" s="726"/>
      <c r="LBG2" s="718"/>
      <c r="LBH2" s="725"/>
      <c r="LBI2" s="725"/>
      <c r="LBJ2" s="725"/>
      <c r="LBK2" s="725"/>
      <c r="LBL2" s="725"/>
      <c r="LBM2" s="725"/>
      <c r="LBN2" s="725"/>
      <c r="LBO2" s="725"/>
      <c r="LBP2" s="725"/>
      <c r="LBQ2" s="725"/>
      <c r="LBR2" s="725"/>
      <c r="LBS2" s="725"/>
      <c r="LBT2" s="725"/>
      <c r="LBU2" s="725"/>
      <c r="LBV2" s="726"/>
      <c r="LBW2" s="718"/>
      <c r="LBX2" s="725"/>
      <c r="LBY2" s="725"/>
      <c r="LBZ2" s="725"/>
      <c r="LCA2" s="725"/>
      <c r="LCB2" s="725"/>
      <c r="LCC2" s="725"/>
      <c r="LCD2" s="725"/>
      <c r="LCE2" s="725"/>
      <c r="LCF2" s="725"/>
      <c r="LCG2" s="725"/>
      <c r="LCH2" s="725"/>
      <c r="LCI2" s="725"/>
      <c r="LCJ2" s="725"/>
      <c r="LCK2" s="725"/>
      <c r="LCL2" s="726"/>
      <c r="LCM2" s="718"/>
      <c r="LCN2" s="725"/>
      <c r="LCO2" s="725"/>
      <c r="LCP2" s="725"/>
      <c r="LCQ2" s="725"/>
      <c r="LCR2" s="725"/>
      <c r="LCS2" s="725"/>
      <c r="LCT2" s="725"/>
      <c r="LCU2" s="725"/>
      <c r="LCV2" s="725"/>
      <c r="LCW2" s="725"/>
      <c r="LCX2" s="725"/>
      <c r="LCY2" s="725"/>
      <c r="LCZ2" s="725"/>
      <c r="LDA2" s="725"/>
      <c r="LDB2" s="726"/>
      <c r="LDC2" s="718"/>
      <c r="LDD2" s="725"/>
      <c r="LDE2" s="725"/>
      <c r="LDF2" s="725"/>
      <c r="LDG2" s="725"/>
      <c r="LDH2" s="725"/>
      <c r="LDI2" s="725"/>
      <c r="LDJ2" s="725"/>
      <c r="LDK2" s="725"/>
      <c r="LDL2" s="725"/>
      <c r="LDM2" s="725"/>
      <c r="LDN2" s="725"/>
      <c r="LDO2" s="725"/>
      <c r="LDP2" s="725"/>
      <c r="LDQ2" s="725"/>
      <c r="LDR2" s="726"/>
      <c r="LDS2" s="718"/>
      <c r="LDT2" s="725"/>
      <c r="LDU2" s="725"/>
      <c r="LDV2" s="725"/>
      <c r="LDW2" s="725"/>
      <c r="LDX2" s="725"/>
      <c r="LDY2" s="725"/>
      <c r="LDZ2" s="725"/>
      <c r="LEA2" s="725"/>
      <c r="LEB2" s="725"/>
      <c r="LEC2" s="725"/>
      <c r="LED2" s="725"/>
      <c r="LEE2" s="725"/>
      <c r="LEF2" s="725"/>
      <c r="LEG2" s="725"/>
      <c r="LEH2" s="726"/>
      <c r="LEI2" s="718"/>
      <c r="LEJ2" s="725"/>
      <c r="LEK2" s="725"/>
      <c r="LEL2" s="725"/>
      <c r="LEM2" s="725"/>
      <c r="LEN2" s="725"/>
      <c r="LEO2" s="725"/>
      <c r="LEP2" s="725"/>
      <c r="LEQ2" s="725"/>
      <c r="LER2" s="725"/>
      <c r="LES2" s="725"/>
      <c r="LET2" s="725"/>
      <c r="LEU2" s="725"/>
      <c r="LEV2" s="725"/>
      <c r="LEW2" s="725"/>
      <c r="LEX2" s="726"/>
      <c r="LEY2" s="718"/>
      <c r="LEZ2" s="725"/>
      <c r="LFA2" s="725"/>
      <c r="LFB2" s="725"/>
      <c r="LFC2" s="725"/>
      <c r="LFD2" s="725"/>
      <c r="LFE2" s="725"/>
      <c r="LFF2" s="725"/>
      <c r="LFG2" s="725"/>
      <c r="LFH2" s="725"/>
      <c r="LFI2" s="725"/>
      <c r="LFJ2" s="725"/>
      <c r="LFK2" s="725"/>
      <c r="LFL2" s="725"/>
      <c r="LFM2" s="725"/>
      <c r="LFN2" s="726"/>
      <c r="LFO2" s="718"/>
      <c r="LFP2" s="725"/>
      <c r="LFQ2" s="725"/>
      <c r="LFR2" s="725"/>
      <c r="LFS2" s="725"/>
      <c r="LFT2" s="725"/>
      <c r="LFU2" s="725"/>
      <c r="LFV2" s="725"/>
      <c r="LFW2" s="725"/>
      <c r="LFX2" s="725"/>
      <c r="LFY2" s="725"/>
      <c r="LFZ2" s="725"/>
      <c r="LGA2" s="725"/>
      <c r="LGB2" s="725"/>
      <c r="LGC2" s="725"/>
      <c r="LGD2" s="726"/>
      <c r="LGE2" s="718"/>
      <c r="LGF2" s="725"/>
      <c r="LGG2" s="725"/>
      <c r="LGH2" s="725"/>
      <c r="LGI2" s="725"/>
      <c r="LGJ2" s="725"/>
      <c r="LGK2" s="725"/>
      <c r="LGL2" s="725"/>
      <c r="LGM2" s="725"/>
      <c r="LGN2" s="725"/>
      <c r="LGO2" s="725"/>
      <c r="LGP2" s="725"/>
      <c r="LGQ2" s="725"/>
      <c r="LGR2" s="725"/>
      <c r="LGS2" s="725"/>
      <c r="LGT2" s="726"/>
      <c r="LGU2" s="718"/>
      <c r="LGV2" s="725"/>
      <c r="LGW2" s="725"/>
      <c r="LGX2" s="725"/>
      <c r="LGY2" s="725"/>
      <c r="LGZ2" s="725"/>
      <c r="LHA2" s="725"/>
      <c r="LHB2" s="725"/>
      <c r="LHC2" s="725"/>
      <c r="LHD2" s="725"/>
      <c r="LHE2" s="725"/>
      <c r="LHF2" s="725"/>
      <c r="LHG2" s="725"/>
      <c r="LHH2" s="725"/>
      <c r="LHI2" s="725"/>
      <c r="LHJ2" s="726"/>
      <c r="LHK2" s="718"/>
      <c r="LHL2" s="725"/>
      <c r="LHM2" s="725"/>
      <c r="LHN2" s="725"/>
      <c r="LHO2" s="725"/>
      <c r="LHP2" s="725"/>
      <c r="LHQ2" s="725"/>
      <c r="LHR2" s="725"/>
      <c r="LHS2" s="725"/>
      <c r="LHT2" s="725"/>
      <c r="LHU2" s="725"/>
      <c r="LHV2" s="725"/>
      <c r="LHW2" s="725"/>
      <c r="LHX2" s="725"/>
      <c r="LHY2" s="725"/>
      <c r="LHZ2" s="726"/>
      <c r="LIA2" s="718"/>
      <c r="LIB2" s="725"/>
      <c r="LIC2" s="725"/>
      <c r="LID2" s="725"/>
      <c r="LIE2" s="725"/>
      <c r="LIF2" s="725"/>
      <c r="LIG2" s="725"/>
      <c r="LIH2" s="725"/>
      <c r="LII2" s="725"/>
      <c r="LIJ2" s="725"/>
      <c r="LIK2" s="725"/>
      <c r="LIL2" s="725"/>
      <c r="LIM2" s="725"/>
      <c r="LIN2" s="725"/>
      <c r="LIO2" s="725"/>
      <c r="LIP2" s="726"/>
      <c r="LIQ2" s="718"/>
      <c r="LIR2" s="725"/>
      <c r="LIS2" s="725"/>
      <c r="LIT2" s="725"/>
      <c r="LIU2" s="725"/>
      <c r="LIV2" s="725"/>
      <c r="LIW2" s="725"/>
      <c r="LIX2" s="725"/>
      <c r="LIY2" s="725"/>
      <c r="LIZ2" s="725"/>
      <c r="LJA2" s="725"/>
      <c r="LJB2" s="725"/>
      <c r="LJC2" s="725"/>
      <c r="LJD2" s="725"/>
      <c r="LJE2" s="725"/>
      <c r="LJF2" s="726"/>
      <c r="LJG2" s="718"/>
      <c r="LJH2" s="725"/>
      <c r="LJI2" s="725"/>
      <c r="LJJ2" s="725"/>
      <c r="LJK2" s="725"/>
      <c r="LJL2" s="725"/>
      <c r="LJM2" s="725"/>
      <c r="LJN2" s="725"/>
      <c r="LJO2" s="725"/>
      <c r="LJP2" s="725"/>
      <c r="LJQ2" s="725"/>
      <c r="LJR2" s="725"/>
      <c r="LJS2" s="725"/>
      <c r="LJT2" s="725"/>
      <c r="LJU2" s="725"/>
      <c r="LJV2" s="726"/>
      <c r="LJW2" s="718"/>
      <c r="LJX2" s="725"/>
      <c r="LJY2" s="725"/>
      <c r="LJZ2" s="725"/>
      <c r="LKA2" s="725"/>
      <c r="LKB2" s="725"/>
      <c r="LKC2" s="725"/>
      <c r="LKD2" s="725"/>
      <c r="LKE2" s="725"/>
      <c r="LKF2" s="725"/>
      <c r="LKG2" s="725"/>
      <c r="LKH2" s="725"/>
      <c r="LKI2" s="725"/>
      <c r="LKJ2" s="725"/>
      <c r="LKK2" s="725"/>
      <c r="LKL2" s="726"/>
      <c r="LKM2" s="718"/>
      <c r="LKN2" s="725"/>
      <c r="LKO2" s="725"/>
      <c r="LKP2" s="725"/>
      <c r="LKQ2" s="725"/>
      <c r="LKR2" s="725"/>
      <c r="LKS2" s="725"/>
      <c r="LKT2" s="725"/>
      <c r="LKU2" s="725"/>
      <c r="LKV2" s="725"/>
      <c r="LKW2" s="725"/>
      <c r="LKX2" s="725"/>
      <c r="LKY2" s="725"/>
      <c r="LKZ2" s="725"/>
      <c r="LLA2" s="725"/>
      <c r="LLB2" s="726"/>
      <c r="LLC2" s="718"/>
      <c r="LLD2" s="725"/>
      <c r="LLE2" s="725"/>
      <c r="LLF2" s="725"/>
      <c r="LLG2" s="725"/>
      <c r="LLH2" s="725"/>
      <c r="LLI2" s="725"/>
      <c r="LLJ2" s="725"/>
      <c r="LLK2" s="725"/>
      <c r="LLL2" s="725"/>
      <c r="LLM2" s="725"/>
      <c r="LLN2" s="725"/>
      <c r="LLO2" s="725"/>
      <c r="LLP2" s="725"/>
      <c r="LLQ2" s="725"/>
      <c r="LLR2" s="726"/>
      <c r="LLS2" s="718"/>
      <c r="LLT2" s="725"/>
      <c r="LLU2" s="725"/>
      <c r="LLV2" s="725"/>
      <c r="LLW2" s="725"/>
      <c r="LLX2" s="725"/>
      <c r="LLY2" s="725"/>
      <c r="LLZ2" s="725"/>
      <c r="LMA2" s="725"/>
      <c r="LMB2" s="725"/>
      <c r="LMC2" s="725"/>
      <c r="LMD2" s="725"/>
      <c r="LME2" s="725"/>
      <c r="LMF2" s="725"/>
      <c r="LMG2" s="725"/>
      <c r="LMH2" s="726"/>
      <c r="LMI2" s="718"/>
      <c r="LMJ2" s="725"/>
      <c r="LMK2" s="725"/>
      <c r="LML2" s="725"/>
      <c r="LMM2" s="725"/>
      <c r="LMN2" s="725"/>
      <c r="LMO2" s="725"/>
      <c r="LMP2" s="725"/>
      <c r="LMQ2" s="725"/>
      <c r="LMR2" s="725"/>
      <c r="LMS2" s="725"/>
      <c r="LMT2" s="725"/>
      <c r="LMU2" s="725"/>
      <c r="LMV2" s="725"/>
      <c r="LMW2" s="725"/>
      <c r="LMX2" s="726"/>
      <c r="LMY2" s="718"/>
      <c r="LMZ2" s="725"/>
      <c r="LNA2" s="725"/>
      <c r="LNB2" s="725"/>
      <c r="LNC2" s="725"/>
      <c r="LND2" s="725"/>
      <c r="LNE2" s="725"/>
      <c r="LNF2" s="725"/>
      <c r="LNG2" s="725"/>
      <c r="LNH2" s="725"/>
      <c r="LNI2" s="725"/>
      <c r="LNJ2" s="725"/>
      <c r="LNK2" s="725"/>
      <c r="LNL2" s="725"/>
      <c r="LNM2" s="725"/>
      <c r="LNN2" s="726"/>
      <c r="LNO2" s="718"/>
      <c r="LNP2" s="725"/>
      <c r="LNQ2" s="725"/>
      <c r="LNR2" s="725"/>
      <c r="LNS2" s="725"/>
      <c r="LNT2" s="725"/>
      <c r="LNU2" s="725"/>
      <c r="LNV2" s="725"/>
      <c r="LNW2" s="725"/>
      <c r="LNX2" s="725"/>
      <c r="LNY2" s="725"/>
      <c r="LNZ2" s="725"/>
      <c r="LOA2" s="725"/>
      <c r="LOB2" s="725"/>
      <c r="LOC2" s="725"/>
      <c r="LOD2" s="726"/>
      <c r="LOE2" s="718"/>
      <c r="LOF2" s="725"/>
      <c r="LOG2" s="725"/>
      <c r="LOH2" s="725"/>
      <c r="LOI2" s="725"/>
      <c r="LOJ2" s="725"/>
      <c r="LOK2" s="725"/>
      <c r="LOL2" s="725"/>
      <c r="LOM2" s="725"/>
      <c r="LON2" s="725"/>
      <c r="LOO2" s="725"/>
      <c r="LOP2" s="725"/>
      <c r="LOQ2" s="725"/>
      <c r="LOR2" s="725"/>
      <c r="LOS2" s="725"/>
      <c r="LOT2" s="726"/>
      <c r="LOU2" s="718"/>
      <c r="LOV2" s="725"/>
      <c r="LOW2" s="725"/>
      <c r="LOX2" s="725"/>
      <c r="LOY2" s="725"/>
      <c r="LOZ2" s="725"/>
      <c r="LPA2" s="725"/>
      <c r="LPB2" s="725"/>
      <c r="LPC2" s="725"/>
      <c r="LPD2" s="725"/>
      <c r="LPE2" s="725"/>
      <c r="LPF2" s="725"/>
      <c r="LPG2" s="725"/>
      <c r="LPH2" s="725"/>
      <c r="LPI2" s="725"/>
      <c r="LPJ2" s="726"/>
      <c r="LPK2" s="718"/>
      <c r="LPL2" s="725"/>
      <c r="LPM2" s="725"/>
      <c r="LPN2" s="725"/>
      <c r="LPO2" s="725"/>
      <c r="LPP2" s="725"/>
      <c r="LPQ2" s="725"/>
      <c r="LPR2" s="725"/>
      <c r="LPS2" s="725"/>
      <c r="LPT2" s="725"/>
      <c r="LPU2" s="725"/>
      <c r="LPV2" s="725"/>
      <c r="LPW2" s="725"/>
      <c r="LPX2" s="725"/>
      <c r="LPY2" s="725"/>
      <c r="LPZ2" s="726"/>
      <c r="LQA2" s="718"/>
      <c r="LQB2" s="725"/>
      <c r="LQC2" s="725"/>
      <c r="LQD2" s="725"/>
      <c r="LQE2" s="725"/>
      <c r="LQF2" s="725"/>
      <c r="LQG2" s="725"/>
      <c r="LQH2" s="725"/>
      <c r="LQI2" s="725"/>
      <c r="LQJ2" s="725"/>
      <c r="LQK2" s="725"/>
      <c r="LQL2" s="725"/>
      <c r="LQM2" s="725"/>
      <c r="LQN2" s="725"/>
      <c r="LQO2" s="725"/>
      <c r="LQP2" s="726"/>
      <c r="LQQ2" s="718"/>
      <c r="LQR2" s="725"/>
      <c r="LQS2" s="725"/>
      <c r="LQT2" s="725"/>
      <c r="LQU2" s="725"/>
      <c r="LQV2" s="725"/>
      <c r="LQW2" s="725"/>
      <c r="LQX2" s="725"/>
      <c r="LQY2" s="725"/>
      <c r="LQZ2" s="725"/>
      <c r="LRA2" s="725"/>
      <c r="LRB2" s="725"/>
      <c r="LRC2" s="725"/>
      <c r="LRD2" s="725"/>
      <c r="LRE2" s="725"/>
      <c r="LRF2" s="726"/>
      <c r="LRG2" s="718"/>
      <c r="LRH2" s="725"/>
      <c r="LRI2" s="725"/>
      <c r="LRJ2" s="725"/>
      <c r="LRK2" s="725"/>
      <c r="LRL2" s="725"/>
      <c r="LRM2" s="725"/>
      <c r="LRN2" s="725"/>
      <c r="LRO2" s="725"/>
      <c r="LRP2" s="725"/>
      <c r="LRQ2" s="725"/>
      <c r="LRR2" s="725"/>
      <c r="LRS2" s="725"/>
      <c r="LRT2" s="725"/>
      <c r="LRU2" s="725"/>
      <c r="LRV2" s="726"/>
      <c r="LRW2" s="718"/>
      <c r="LRX2" s="725"/>
      <c r="LRY2" s="725"/>
      <c r="LRZ2" s="725"/>
      <c r="LSA2" s="725"/>
      <c r="LSB2" s="725"/>
      <c r="LSC2" s="725"/>
      <c r="LSD2" s="725"/>
      <c r="LSE2" s="725"/>
      <c r="LSF2" s="725"/>
      <c r="LSG2" s="725"/>
      <c r="LSH2" s="725"/>
      <c r="LSI2" s="725"/>
      <c r="LSJ2" s="725"/>
      <c r="LSK2" s="725"/>
      <c r="LSL2" s="726"/>
      <c r="LSM2" s="718"/>
      <c r="LSN2" s="725"/>
      <c r="LSO2" s="725"/>
      <c r="LSP2" s="725"/>
      <c r="LSQ2" s="725"/>
      <c r="LSR2" s="725"/>
      <c r="LSS2" s="725"/>
      <c r="LST2" s="725"/>
      <c r="LSU2" s="725"/>
      <c r="LSV2" s="725"/>
      <c r="LSW2" s="725"/>
      <c r="LSX2" s="725"/>
      <c r="LSY2" s="725"/>
      <c r="LSZ2" s="725"/>
      <c r="LTA2" s="725"/>
      <c r="LTB2" s="726"/>
      <c r="LTC2" s="718"/>
      <c r="LTD2" s="725"/>
      <c r="LTE2" s="725"/>
      <c r="LTF2" s="725"/>
      <c r="LTG2" s="725"/>
      <c r="LTH2" s="725"/>
      <c r="LTI2" s="725"/>
      <c r="LTJ2" s="725"/>
      <c r="LTK2" s="725"/>
      <c r="LTL2" s="725"/>
      <c r="LTM2" s="725"/>
      <c r="LTN2" s="725"/>
      <c r="LTO2" s="725"/>
      <c r="LTP2" s="725"/>
      <c r="LTQ2" s="725"/>
      <c r="LTR2" s="726"/>
      <c r="LTS2" s="718"/>
      <c r="LTT2" s="725"/>
      <c r="LTU2" s="725"/>
      <c r="LTV2" s="725"/>
      <c r="LTW2" s="725"/>
      <c r="LTX2" s="725"/>
      <c r="LTY2" s="725"/>
      <c r="LTZ2" s="725"/>
      <c r="LUA2" s="725"/>
      <c r="LUB2" s="725"/>
      <c r="LUC2" s="725"/>
      <c r="LUD2" s="725"/>
      <c r="LUE2" s="725"/>
      <c r="LUF2" s="725"/>
      <c r="LUG2" s="725"/>
      <c r="LUH2" s="726"/>
      <c r="LUI2" s="718"/>
      <c r="LUJ2" s="725"/>
      <c r="LUK2" s="725"/>
      <c r="LUL2" s="725"/>
      <c r="LUM2" s="725"/>
      <c r="LUN2" s="725"/>
      <c r="LUO2" s="725"/>
      <c r="LUP2" s="725"/>
      <c r="LUQ2" s="725"/>
      <c r="LUR2" s="725"/>
      <c r="LUS2" s="725"/>
      <c r="LUT2" s="725"/>
      <c r="LUU2" s="725"/>
      <c r="LUV2" s="725"/>
      <c r="LUW2" s="725"/>
      <c r="LUX2" s="726"/>
      <c r="LUY2" s="718"/>
      <c r="LUZ2" s="725"/>
      <c r="LVA2" s="725"/>
      <c r="LVB2" s="725"/>
      <c r="LVC2" s="725"/>
      <c r="LVD2" s="725"/>
      <c r="LVE2" s="725"/>
      <c r="LVF2" s="725"/>
      <c r="LVG2" s="725"/>
      <c r="LVH2" s="725"/>
      <c r="LVI2" s="725"/>
      <c r="LVJ2" s="725"/>
      <c r="LVK2" s="725"/>
      <c r="LVL2" s="725"/>
      <c r="LVM2" s="725"/>
      <c r="LVN2" s="726"/>
      <c r="LVO2" s="718"/>
      <c r="LVP2" s="725"/>
      <c r="LVQ2" s="725"/>
      <c r="LVR2" s="725"/>
      <c r="LVS2" s="725"/>
      <c r="LVT2" s="725"/>
      <c r="LVU2" s="725"/>
      <c r="LVV2" s="725"/>
      <c r="LVW2" s="725"/>
      <c r="LVX2" s="725"/>
      <c r="LVY2" s="725"/>
      <c r="LVZ2" s="725"/>
      <c r="LWA2" s="725"/>
      <c r="LWB2" s="725"/>
      <c r="LWC2" s="725"/>
      <c r="LWD2" s="726"/>
      <c r="LWE2" s="718"/>
      <c r="LWF2" s="725"/>
      <c r="LWG2" s="725"/>
      <c r="LWH2" s="725"/>
      <c r="LWI2" s="725"/>
      <c r="LWJ2" s="725"/>
      <c r="LWK2" s="725"/>
      <c r="LWL2" s="725"/>
      <c r="LWM2" s="725"/>
      <c r="LWN2" s="725"/>
      <c r="LWO2" s="725"/>
      <c r="LWP2" s="725"/>
      <c r="LWQ2" s="725"/>
      <c r="LWR2" s="725"/>
      <c r="LWS2" s="725"/>
      <c r="LWT2" s="726"/>
      <c r="LWU2" s="718"/>
      <c r="LWV2" s="725"/>
      <c r="LWW2" s="725"/>
      <c r="LWX2" s="725"/>
      <c r="LWY2" s="725"/>
      <c r="LWZ2" s="725"/>
      <c r="LXA2" s="725"/>
      <c r="LXB2" s="725"/>
      <c r="LXC2" s="725"/>
      <c r="LXD2" s="725"/>
      <c r="LXE2" s="725"/>
      <c r="LXF2" s="725"/>
      <c r="LXG2" s="725"/>
      <c r="LXH2" s="725"/>
      <c r="LXI2" s="725"/>
      <c r="LXJ2" s="726"/>
      <c r="LXK2" s="718"/>
      <c r="LXL2" s="725"/>
      <c r="LXM2" s="725"/>
      <c r="LXN2" s="725"/>
      <c r="LXO2" s="725"/>
      <c r="LXP2" s="725"/>
      <c r="LXQ2" s="725"/>
      <c r="LXR2" s="725"/>
      <c r="LXS2" s="725"/>
      <c r="LXT2" s="725"/>
      <c r="LXU2" s="725"/>
      <c r="LXV2" s="725"/>
      <c r="LXW2" s="725"/>
      <c r="LXX2" s="725"/>
      <c r="LXY2" s="725"/>
      <c r="LXZ2" s="726"/>
      <c r="LYA2" s="718"/>
      <c r="LYB2" s="725"/>
      <c r="LYC2" s="725"/>
      <c r="LYD2" s="725"/>
      <c r="LYE2" s="725"/>
      <c r="LYF2" s="725"/>
      <c r="LYG2" s="725"/>
      <c r="LYH2" s="725"/>
      <c r="LYI2" s="725"/>
      <c r="LYJ2" s="725"/>
      <c r="LYK2" s="725"/>
      <c r="LYL2" s="725"/>
      <c r="LYM2" s="725"/>
      <c r="LYN2" s="725"/>
      <c r="LYO2" s="725"/>
      <c r="LYP2" s="726"/>
      <c r="LYQ2" s="718"/>
      <c r="LYR2" s="725"/>
      <c r="LYS2" s="725"/>
      <c r="LYT2" s="725"/>
      <c r="LYU2" s="725"/>
      <c r="LYV2" s="725"/>
      <c r="LYW2" s="725"/>
      <c r="LYX2" s="725"/>
      <c r="LYY2" s="725"/>
      <c r="LYZ2" s="725"/>
      <c r="LZA2" s="725"/>
      <c r="LZB2" s="725"/>
      <c r="LZC2" s="725"/>
      <c r="LZD2" s="725"/>
      <c r="LZE2" s="725"/>
      <c r="LZF2" s="726"/>
      <c r="LZG2" s="718"/>
      <c r="LZH2" s="725"/>
      <c r="LZI2" s="725"/>
      <c r="LZJ2" s="725"/>
      <c r="LZK2" s="725"/>
      <c r="LZL2" s="725"/>
      <c r="LZM2" s="725"/>
      <c r="LZN2" s="725"/>
      <c r="LZO2" s="725"/>
      <c r="LZP2" s="725"/>
      <c r="LZQ2" s="725"/>
      <c r="LZR2" s="725"/>
      <c r="LZS2" s="725"/>
      <c r="LZT2" s="725"/>
      <c r="LZU2" s="725"/>
      <c r="LZV2" s="726"/>
      <c r="LZW2" s="718"/>
      <c r="LZX2" s="725"/>
      <c r="LZY2" s="725"/>
      <c r="LZZ2" s="725"/>
      <c r="MAA2" s="725"/>
      <c r="MAB2" s="725"/>
      <c r="MAC2" s="725"/>
      <c r="MAD2" s="725"/>
      <c r="MAE2" s="725"/>
      <c r="MAF2" s="725"/>
      <c r="MAG2" s="725"/>
      <c r="MAH2" s="725"/>
      <c r="MAI2" s="725"/>
      <c r="MAJ2" s="725"/>
      <c r="MAK2" s="725"/>
      <c r="MAL2" s="726"/>
      <c r="MAM2" s="718"/>
      <c r="MAN2" s="725"/>
      <c r="MAO2" s="725"/>
      <c r="MAP2" s="725"/>
      <c r="MAQ2" s="725"/>
      <c r="MAR2" s="725"/>
      <c r="MAS2" s="725"/>
      <c r="MAT2" s="725"/>
      <c r="MAU2" s="725"/>
      <c r="MAV2" s="725"/>
      <c r="MAW2" s="725"/>
      <c r="MAX2" s="725"/>
      <c r="MAY2" s="725"/>
      <c r="MAZ2" s="725"/>
      <c r="MBA2" s="725"/>
      <c r="MBB2" s="726"/>
      <c r="MBC2" s="718"/>
      <c r="MBD2" s="725"/>
      <c r="MBE2" s="725"/>
      <c r="MBF2" s="725"/>
      <c r="MBG2" s="725"/>
      <c r="MBH2" s="725"/>
      <c r="MBI2" s="725"/>
      <c r="MBJ2" s="725"/>
      <c r="MBK2" s="725"/>
      <c r="MBL2" s="725"/>
      <c r="MBM2" s="725"/>
      <c r="MBN2" s="725"/>
      <c r="MBO2" s="725"/>
      <c r="MBP2" s="725"/>
      <c r="MBQ2" s="725"/>
      <c r="MBR2" s="726"/>
      <c r="MBS2" s="718"/>
      <c r="MBT2" s="725"/>
      <c r="MBU2" s="725"/>
      <c r="MBV2" s="725"/>
      <c r="MBW2" s="725"/>
      <c r="MBX2" s="725"/>
      <c r="MBY2" s="725"/>
      <c r="MBZ2" s="725"/>
      <c r="MCA2" s="725"/>
      <c r="MCB2" s="725"/>
      <c r="MCC2" s="725"/>
      <c r="MCD2" s="725"/>
      <c r="MCE2" s="725"/>
      <c r="MCF2" s="725"/>
      <c r="MCG2" s="725"/>
      <c r="MCH2" s="726"/>
      <c r="MCI2" s="718"/>
      <c r="MCJ2" s="725"/>
      <c r="MCK2" s="725"/>
      <c r="MCL2" s="725"/>
      <c r="MCM2" s="725"/>
      <c r="MCN2" s="725"/>
      <c r="MCO2" s="725"/>
      <c r="MCP2" s="725"/>
      <c r="MCQ2" s="725"/>
      <c r="MCR2" s="725"/>
      <c r="MCS2" s="725"/>
      <c r="MCT2" s="725"/>
      <c r="MCU2" s="725"/>
      <c r="MCV2" s="725"/>
      <c r="MCW2" s="725"/>
      <c r="MCX2" s="726"/>
      <c r="MCY2" s="718"/>
      <c r="MCZ2" s="725"/>
      <c r="MDA2" s="725"/>
      <c r="MDB2" s="725"/>
      <c r="MDC2" s="725"/>
      <c r="MDD2" s="725"/>
      <c r="MDE2" s="725"/>
      <c r="MDF2" s="725"/>
      <c r="MDG2" s="725"/>
      <c r="MDH2" s="725"/>
      <c r="MDI2" s="725"/>
      <c r="MDJ2" s="725"/>
      <c r="MDK2" s="725"/>
      <c r="MDL2" s="725"/>
      <c r="MDM2" s="725"/>
      <c r="MDN2" s="726"/>
      <c r="MDO2" s="718"/>
      <c r="MDP2" s="725"/>
      <c r="MDQ2" s="725"/>
      <c r="MDR2" s="725"/>
      <c r="MDS2" s="725"/>
      <c r="MDT2" s="725"/>
      <c r="MDU2" s="725"/>
      <c r="MDV2" s="725"/>
      <c r="MDW2" s="725"/>
      <c r="MDX2" s="725"/>
      <c r="MDY2" s="725"/>
      <c r="MDZ2" s="725"/>
      <c r="MEA2" s="725"/>
      <c r="MEB2" s="725"/>
      <c r="MEC2" s="725"/>
      <c r="MED2" s="726"/>
      <c r="MEE2" s="718"/>
      <c r="MEF2" s="725"/>
      <c r="MEG2" s="725"/>
      <c r="MEH2" s="725"/>
      <c r="MEI2" s="725"/>
      <c r="MEJ2" s="725"/>
      <c r="MEK2" s="725"/>
      <c r="MEL2" s="725"/>
      <c r="MEM2" s="725"/>
      <c r="MEN2" s="725"/>
      <c r="MEO2" s="725"/>
      <c r="MEP2" s="725"/>
      <c r="MEQ2" s="725"/>
      <c r="MER2" s="725"/>
      <c r="MES2" s="725"/>
      <c r="MET2" s="726"/>
      <c r="MEU2" s="718"/>
      <c r="MEV2" s="725"/>
      <c r="MEW2" s="725"/>
      <c r="MEX2" s="725"/>
      <c r="MEY2" s="725"/>
      <c r="MEZ2" s="725"/>
      <c r="MFA2" s="725"/>
      <c r="MFB2" s="725"/>
      <c r="MFC2" s="725"/>
      <c r="MFD2" s="725"/>
      <c r="MFE2" s="725"/>
      <c r="MFF2" s="725"/>
      <c r="MFG2" s="725"/>
      <c r="MFH2" s="725"/>
      <c r="MFI2" s="725"/>
      <c r="MFJ2" s="726"/>
      <c r="MFK2" s="718"/>
      <c r="MFL2" s="725"/>
      <c r="MFM2" s="725"/>
      <c r="MFN2" s="725"/>
      <c r="MFO2" s="725"/>
      <c r="MFP2" s="725"/>
      <c r="MFQ2" s="725"/>
      <c r="MFR2" s="725"/>
      <c r="MFS2" s="725"/>
      <c r="MFT2" s="725"/>
      <c r="MFU2" s="725"/>
      <c r="MFV2" s="725"/>
      <c r="MFW2" s="725"/>
      <c r="MFX2" s="725"/>
      <c r="MFY2" s="725"/>
      <c r="MFZ2" s="726"/>
      <c r="MGA2" s="718"/>
      <c r="MGB2" s="725"/>
      <c r="MGC2" s="725"/>
      <c r="MGD2" s="725"/>
      <c r="MGE2" s="725"/>
      <c r="MGF2" s="725"/>
      <c r="MGG2" s="725"/>
      <c r="MGH2" s="725"/>
      <c r="MGI2" s="725"/>
      <c r="MGJ2" s="725"/>
      <c r="MGK2" s="725"/>
      <c r="MGL2" s="725"/>
      <c r="MGM2" s="725"/>
      <c r="MGN2" s="725"/>
      <c r="MGO2" s="725"/>
      <c r="MGP2" s="726"/>
      <c r="MGQ2" s="718"/>
      <c r="MGR2" s="725"/>
      <c r="MGS2" s="725"/>
      <c r="MGT2" s="725"/>
      <c r="MGU2" s="725"/>
      <c r="MGV2" s="725"/>
      <c r="MGW2" s="725"/>
      <c r="MGX2" s="725"/>
      <c r="MGY2" s="725"/>
      <c r="MGZ2" s="725"/>
      <c r="MHA2" s="725"/>
      <c r="MHB2" s="725"/>
      <c r="MHC2" s="725"/>
      <c r="MHD2" s="725"/>
      <c r="MHE2" s="725"/>
      <c r="MHF2" s="726"/>
      <c r="MHG2" s="718"/>
      <c r="MHH2" s="725"/>
      <c r="MHI2" s="725"/>
      <c r="MHJ2" s="725"/>
      <c r="MHK2" s="725"/>
      <c r="MHL2" s="725"/>
      <c r="MHM2" s="725"/>
      <c r="MHN2" s="725"/>
      <c r="MHO2" s="725"/>
      <c r="MHP2" s="725"/>
      <c r="MHQ2" s="725"/>
      <c r="MHR2" s="725"/>
      <c r="MHS2" s="725"/>
      <c r="MHT2" s="725"/>
      <c r="MHU2" s="725"/>
      <c r="MHV2" s="726"/>
      <c r="MHW2" s="718"/>
      <c r="MHX2" s="725"/>
      <c r="MHY2" s="725"/>
      <c r="MHZ2" s="725"/>
      <c r="MIA2" s="725"/>
      <c r="MIB2" s="725"/>
      <c r="MIC2" s="725"/>
      <c r="MID2" s="725"/>
      <c r="MIE2" s="725"/>
      <c r="MIF2" s="725"/>
      <c r="MIG2" s="725"/>
      <c r="MIH2" s="725"/>
      <c r="MII2" s="725"/>
      <c r="MIJ2" s="725"/>
      <c r="MIK2" s="725"/>
      <c r="MIL2" s="726"/>
      <c r="MIM2" s="718"/>
      <c r="MIN2" s="725"/>
      <c r="MIO2" s="725"/>
      <c r="MIP2" s="725"/>
      <c r="MIQ2" s="725"/>
      <c r="MIR2" s="725"/>
      <c r="MIS2" s="725"/>
      <c r="MIT2" s="725"/>
      <c r="MIU2" s="725"/>
      <c r="MIV2" s="725"/>
      <c r="MIW2" s="725"/>
      <c r="MIX2" s="725"/>
      <c r="MIY2" s="725"/>
      <c r="MIZ2" s="725"/>
      <c r="MJA2" s="725"/>
      <c r="MJB2" s="726"/>
      <c r="MJC2" s="718"/>
      <c r="MJD2" s="725"/>
      <c r="MJE2" s="725"/>
      <c r="MJF2" s="725"/>
      <c r="MJG2" s="725"/>
      <c r="MJH2" s="725"/>
      <c r="MJI2" s="725"/>
      <c r="MJJ2" s="725"/>
      <c r="MJK2" s="725"/>
      <c r="MJL2" s="725"/>
      <c r="MJM2" s="725"/>
      <c r="MJN2" s="725"/>
      <c r="MJO2" s="725"/>
      <c r="MJP2" s="725"/>
      <c r="MJQ2" s="725"/>
      <c r="MJR2" s="726"/>
      <c r="MJS2" s="718"/>
      <c r="MJT2" s="725"/>
      <c r="MJU2" s="725"/>
      <c r="MJV2" s="725"/>
      <c r="MJW2" s="725"/>
      <c r="MJX2" s="725"/>
      <c r="MJY2" s="725"/>
      <c r="MJZ2" s="725"/>
      <c r="MKA2" s="725"/>
      <c r="MKB2" s="725"/>
      <c r="MKC2" s="725"/>
      <c r="MKD2" s="725"/>
      <c r="MKE2" s="725"/>
      <c r="MKF2" s="725"/>
      <c r="MKG2" s="725"/>
      <c r="MKH2" s="726"/>
      <c r="MKI2" s="718"/>
      <c r="MKJ2" s="725"/>
      <c r="MKK2" s="725"/>
      <c r="MKL2" s="725"/>
      <c r="MKM2" s="725"/>
      <c r="MKN2" s="725"/>
      <c r="MKO2" s="725"/>
      <c r="MKP2" s="725"/>
      <c r="MKQ2" s="725"/>
      <c r="MKR2" s="725"/>
      <c r="MKS2" s="725"/>
      <c r="MKT2" s="725"/>
      <c r="MKU2" s="725"/>
      <c r="MKV2" s="725"/>
      <c r="MKW2" s="725"/>
      <c r="MKX2" s="726"/>
      <c r="MKY2" s="718"/>
      <c r="MKZ2" s="725"/>
      <c r="MLA2" s="725"/>
      <c r="MLB2" s="725"/>
      <c r="MLC2" s="725"/>
      <c r="MLD2" s="725"/>
      <c r="MLE2" s="725"/>
      <c r="MLF2" s="725"/>
      <c r="MLG2" s="725"/>
      <c r="MLH2" s="725"/>
      <c r="MLI2" s="725"/>
      <c r="MLJ2" s="725"/>
      <c r="MLK2" s="725"/>
      <c r="MLL2" s="725"/>
      <c r="MLM2" s="725"/>
      <c r="MLN2" s="726"/>
      <c r="MLO2" s="718"/>
      <c r="MLP2" s="725"/>
      <c r="MLQ2" s="725"/>
      <c r="MLR2" s="725"/>
      <c r="MLS2" s="725"/>
      <c r="MLT2" s="725"/>
      <c r="MLU2" s="725"/>
      <c r="MLV2" s="725"/>
      <c r="MLW2" s="725"/>
      <c r="MLX2" s="725"/>
      <c r="MLY2" s="725"/>
      <c r="MLZ2" s="725"/>
      <c r="MMA2" s="725"/>
      <c r="MMB2" s="725"/>
      <c r="MMC2" s="725"/>
      <c r="MMD2" s="726"/>
      <c r="MME2" s="718"/>
      <c r="MMF2" s="725"/>
      <c r="MMG2" s="725"/>
      <c r="MMH2" s="725"/>
      <c r="MMI2" s="725"/>
      <c r="MMJ2" s="725"/>
      <c r="MMK2" s="725"/>
      <c r="MML2" s="725"/>
      <c r="MMM2" s="725"/>
      <c r="MMN2" s="725"/>
      <c r="MMO2" s="725"/>
      <c r="MMP2" s="725"/>
      <c r="MMQ2" s="725"/>
      <c r="MMR2" s="725"/>
      <c r="MMS2" s="725"/>
      <c r="MMT2" s="726"/>
      <c r="MMU2" s="718"/>
      <c r="MMV2" s="725"/>
      <c r="MMW2" s="725"/>
      <c r="MMX2" s="725"/>
      <c r="MMY2" s="725"/>
      <c r="MMZ2" s="725"/>
      <c r="MNA2" s="725"/>
      <c r="MNB2" s="725"/>
      <c r="MNC2" s="725"/>
      <c r="MND2" s="725"/>
      <c r="MNE2" s="725"/>
      <c r="MNF2" s="725"/>
      <c r="MNG2" s="725"/>
      <c r="MNH2" s="725"/>
      <c r="MNI2" s="725"/>
      <c r="MNJ2" s="726"/>
      <c r="MNK2" s="718"/>
      <c r="MNL2" s="725"/>
      <c r="MNM2" s="725"/>
      <c r="MNN2" s="725"/>
      <c r="MNO2" s="725"/>
      <c r="MNP2" s="725"/>
      <c r="MNQ2" s="725"/>
      <c r="MNR2" s="725"/>
      <c r="MNS2" s="725"/>
      <c r="MNT2" s="725"/>
      <c r="MNU2" s="725"/>
      <c r="MNV2" s="725"/>
      <c r="MNW2" s="725"/>
      <c r="MNX2" s="725"/>
      <c r="MNY2" s="725"/>
      <c r="MNZ2" s="726"/>
      <c r="MOA2" s="718"/>
      <c r="MOB2" s="725"/>
      <c r="MOC2" s="725"/>
      <c r="MOD2" s="725"/>
      <c r="MOE2" s="725"/>
      <c r="MOF2" s="725"/>
      <c r="MOG2" s="725"/>
      <c r="MOH2" s="725"/>
      <c r="MOI2" s="725"/>
      <c r="MOJ2" s="725"/>
      <c r="MOK2" s="725"/>
      <c r="MOL2" s="725"/>
      <c r="MOM2" s="725"/>
      <c r="MON2" s="725"/>
      <c r="MOO2" s="725"/>
      <c r="MOP2" s="726"/>
      <c r="MOQ2" s="718"/>
      <c r="MOR2" s="725"/>
      <c r="MOS2" s="725"/>
      <c r="MOT2" s="725"/>
      <c r="MOU2" s="725"/>
      <c r="MOV2" s="725"/>
      <c r="MOW2" s="725"/>
      <c r="MOX2" s="725"/>
      <c r="MOY2" s="725"/>
      <c r="MOZ2" s="725"/>
      <c r="MPA2" s="725"/>
      <c r="MPB2" s="725"/>
      <c r="MPC2" s="725"/>
      <c r="MPD2" s="725"/>
      <c r="MPE2" s="725"/>
      <c r="MPF2" s="726"/>
      <c r="MPG2" s="718"/>
      <c r="MPH2" s="725"/>
      <c r="MPI2" s="725"/>
      <c r="MPJ2" s="725"/>
      <c r="MPK2" s="725"/>
      <c r="MPL2" s="725"/>
      <c r="MPM2" s="725"/>
      <c r="MPN2" s="725"/>
      <c r="MPO2" s="725"/>
      <c r="MPP2" s="725"/>
      <c r="MPQ2" s="725"/>
      <c r="MPR2" s="725"/>
      <c r="MPS2" s="725"/>
      <c r="MPT2" s="725"/>
      <c r="MPU2" s="725"/>
      <c r="MPV2" s="726"/>
      <c r="MPW2" s="718"/>
      <c r="MPX2" s="725"/>
      <c r="MPY2" s="725"/>
      <c r="MPZ2" s="725"/>
      <c r="MQA2" s="725"/>
      <c r="MQB2" s="725"/>
      <c r="MQC2" s="725"/>
      <c r="MQD2" s="725"/>
      <c r="MQE2" s="725"/>
      <c r="MQF2" s="725"/>
      <c r="MQG2" s="725"/>
      <c r="MQH2" s="725"/>
      <c r="MQI2" s="725"/>
      <c r="MQJ2" s="725"/>
      <c r="MQK2" s="725"/>
      <c r="MQL2" s="726"/>
      <c r="MQM2" s="718"/>
      <c r="MQN2" s="725"/>
      <c r="MQO2" s="725"/>
      <c r="MQP2" s="725"/>
      <c r="MQQ2" s="725"/>
      <c r="MQR2" s="725"/>
      <c r="MQS2" s="725"/>
      <c r="MQT2" s="725"/>
      <c r="MQU2" s="725"/>
      <c r="MQV2" s="725"/>
      <c r="MQW2" s="725"/>
      <c r="MQX2" s="725"/>
      <c r="MQY2" s="725"/>
      <c r="MQZ2" s="725"/>
      <c r="MRA2" s="725"/>
      <c r="MRB2" s="726"/>
      <c r="MRC2" s="718"/>
      <c r="MRD2" s="725"/>
      <c r="MRE2" s="725"/>
      <c r="MRF2" s="725"/>
      <c r="MRG2" s="725"/>
      <c r="MRH2" s="725"/>
      <c r="MRI2" s="725"/>
      <c r="MRJ2" s="725"/>
      <c r="MRK2" s="725"/>
      <c r="MRL2" s="725"/>
      <c r="MRM2" s="725"/>
      <c r="MRN2" s="725"/>
      <c r="MRO2" s="725"/>
      <c r="MRP2" s="725"/>
      <c r="MRQ2" s="725"/>
      <c r="MRR2" s="726"/>
      <c r="MRS2" s="718"/>
      <c r="MRT2" s="725"/>
      <c r="MRU2" s="725"/>
      <c r="MRV2" s="725"/>
      <c r="MRW2" s="725"/>
      <c r="MRX2" s="725"/>
      <c r="MRY2" s="725"/>
      <c r="MRZ2" s="725"/>
      <c r="MSA2" s="725"/>
      <c r="MSB2" s="725"/>
      <c r="MSC2" s="725"/>
      <c r="MSD2" s="725"/>
      <c r="MSE2" s="725"/>
      <c r="MSF2" s="725"/>
      <c r="MSG2" s="725"/>
      <c r="MSH2" s="726"/>
      <c r="MSI2" s="718"/>
      <c r="MSJ2" s="725"/>
      <c r="MSK2" s="725"/>
      <c r="MSL2" s="725"/>
      <c r="MSM2" s="725"/>
      <c r="MSN2" s="725"/>
      <c r="MSO2" s="725"/>
      <c r="MSP2" s="725"/>
      <c r="MSQ2" s="725"/>
      <c r="MSR2" s="725"/>
      <c r="MSS2" s="725"/>
      <c r="MST2" s="725"/>
      <c r="MSU2" s="725"/>
      <c r="MSV2" s="725"/>
      <c r="MSW2" s="725"/>
      <c r="MSX2" s="726"/>
      <c r="MSY2" s="718"/>
      <c r="MSZ2" s="725"/>
      <c r="MTA2" s="725"/>
      <c r="MTB2" s="725"/>
      <c r="MTC2" s="725"/>
      <c r="MTD2" s="725"/>
      <c r="MTE2" s="725"/>
      <c r="MTF2" s="725"/>
      <c r="MTG2" s="725"/>
      <c r="MTH2" s="725"/>
      <c r="MTI2" s="725"/>
      <c r="MTJ2" s="725"/>
      <c r="MTK2" s="725"/>
      <c r="MTL2" s="725"/>
      <c r="MTM2" s="725"/>
      <c r="MTN2" s="726"/>
      <c r="MTO2" s="718"/>
      <c r="MTP2" s="725"/>
      <c r="MTQ2" s="725"/>
      <c r="MTR2" s="725"/>
      <c r="MTS2" s="725"/>
      <c r="MTT2" s="725"/>
      <c r="MTU2" s="725"/>
      <c r="MTV2" s="725"/>
      <c r="MTW2" s="725"/>
      <c r="MTX2" s="725"/>
      <c r="MTY2" s="725"/>
      <c r="MTZ2" s="725"/>
      <c r="MUA2" s="725"/>
      <c r="MUB2" s="725"/>
      <c r="MUC2" s="725"/>
      <c r="MUD2" s="726"/>
      <c r="MUE2" s="718"/>
      <c r="MUF2" s="725"/>
      <c r="MUG2" s="725"/>
      <c r="MUH2" s="725"/>
      <c r="MUI2" s="725"/>
      <c r="MUJ2" s="725"/>
      <c r="MUK2" s="725"/>
      <c r="MUL2" s="725"/>
      <c r="MUM2" s="725"/>
      <c r="MUN2" s="725"/>
      <c r="MUO2" s="725"/>
      <c r="MUP2" s="725"/>
      <c r="MUQ2" s="725"/>
      <c r="MUR2" s="725"/>
      <c r="MUS2" s="725"/>
      <c r="MUT2" s="726"/>
      <c r="MUU2" s="718"/>
      <c r="MUV2" s="725"/>
      <c r="MUW2" s="725"/>
      <c r="MUX2" s="725"/>
      <c r="MUY2" s="725"/>
      <c r="MUZ2" s="725"/>
      <c r="MVA2" s="725"/>
      <c r="MVB2" s="725"/>
      <c r="MVC2" s="725"/>
      <c r="MVD2" s="725"/>
      <c r="MVE2" s="725"/>
      <c r="MVF2" s="725"/>
      <c r="MVG2" s="725"/>
      <c r="MVH2" s="725"/>
      <c r="MVI2" s="725"/>
      <c r="MVJ2" s="726"/>
      <c r="MVK2" s="718"/>
      <c r="MVL2" s="725"/>
      <c r="MVM2" s="725"/>
      <c r="MVN2" s="725"/>
      <c r="MVO2" s="725"/>
      <c r="MVP2" s="725"/>
      <c r="MVQ2" s="725"/>
      <c r="MVR2" s="725"/>
      <c r="MVS2" s="725"/>
      <c r="MVT2" s="725"/>
      <c r="MVU2" s="725"/>
      <c r="MVV2" s="725"/>
      <c r="MVW2" s="725"/>
      <c r="MVX2" s="725"/>
      <c r="MVY2" s="725"/>
      <c r="MVZ2" s="726"/>
      <c r="MWA2" s="718"/>
      <c r="MWB2" s="725"/>
      <c r="MWC2" s="725"/>
      <c r="MWD2" s="725"/>
      <c r="MWE2" s="725"/>
      <c r="MWF2" s="725"/>
      <c r="MWG2" s="725"/>
      <c r="MWH2" s="725"/>
      <c r="MWI2" s="725"/>
      <c r="MWJ2" s="725"/>
      <c r="MWK2" s="725"/>
      <c r="MWL2" s="725"/>
      <c r="MWM2" s="725"/>
      <c r="MWN2" s="725"/>
      <c r="MWO2" s="725"/>
      <c r="MWP2" s="726"/>
      <c r="MWQ2" s="718"/>
      <c r="MWR2" s="725"/>
      <c r="MWS2" s="725"/>
      <c r="MWT2" s="725"/>
      <c r="MWU2" s="725"/>
      <c r="MWV2" s="725"/>
      <c r="MWW2" s="725"/>
      <c r="MWX2" s="725"/>
      <c r="MWY2" s="725"/>
      <c r="MWZ2" s="725"/>
      <c r="MXA2" s="725"/>
      <c r="MXB2" s="725"/>
      <c r="MXC2" s="725"/>
      <c r="MXD2" s="725"/>
      <c r="MXE2" s="725"/>
      <c r="MXF2" s="726"/>
      <c r="MXG2" s="718"/>
      <c r="MXH2" s="725"/>
      <c r="MXI2" s="725"/>
      <c r="MXJ2" s="725"/>
      <c r="MXK2" s="725"/>
      <c r="MXL2" s="725"/>
      <c r="MXM2" s="725"/>
      <c r="MXN2" s="725"/>
      <c r="MXO2" s="725"/>
      <c r="MXP2" s="725"/>
      <c r="MXQ2" s="725"/>
      <c r="MXR2" s="725"/>
      <c r="MXS2" s="725"/>
      <c r="MXT2" s="725"/>
      <c r="MXU2" s="725"/>
      <c r="MXV2" s="726"/>
      <c r="MXW2" s="718"/>
      <c r="MXX2" s="725"/>
      <c r="MXY2" s="725"/>
      <c r="MXZ2" s="725"/>
      <c r="MYA2" s="725"/>
      <c r="MYB2" s="725"/>
      <c r="MYC2" s="725"/>
      <c r="MYD2" s="725"/>
      <c r="MYE2" s="725"/>
      <c r="MYF2" s="725"/>
      <c r="MYG2" s="725"/>
      <c r="MYH2" s="725"/>
      <c r="MYI2" s="725"/>
      <c r="MYJ2" s="725"/>
      <c r="MYK2" s="725"/>
      <c r="MYL2" s="726"/>
      <c r="MYM2" s="718"/>
      <c r="MYN2" s="725"/>
      <c r="MYO2" s="725"/>
      <c r="MYP2" s="725"/>
      <c r="MYQ2" s="725"/>
      <c r="MYR2" s="725"/>
      <c r="MYS2" s="725"/>
      <c r="MYT2" s="725"/>
      <c r="MYU2" s="725"/>
      <c r="MYV2" s="725"/>
      <c r="MYW2" s="725"/>
      <c r="MYX2" s="725"/>
      <c r="MYY2" s="725"/>
      <c r="MYZ2" s="725"/>
      <c r="MZA2" s="725"/>
      <c r="MZB2" s="726"/>
      <c r="MZC2" s="718"/>
      <c r="MZD2" s="725"/>
      <c r="MZE2" s="725"/>
      <c r="MZF2" s="725"/>
      <c r="MZG2" s="725"/>
      <c r="MZH2" s="725"/>
      <c r="MZI2" s="725"/>
      <c r="MZJ2" s="725"/>
      <c r="MZK2" s="725"/>
      <c r="MZL2" s="725"/>
      <c r="MZM2" s="725"/>
      <c r="MZN2" s="725"/>
      <c r="MZO2" s="725"/>
      <c r="MZP2" s="725"/>
      <c r="MZQ2" s="725"/>
      <c r="MZR2" s="726"/>
      <c r="MZS2" s="718"/>
      <c r="MZT2" s="725"/>
      <c r="MZU2" s="725"/>
      <c r="MZV2" s="725"/>
      <c r="MZW2" s="725"/>
      <c r="MZX2" s="725"/>
      <c r="MZY2" s="725"/>
      <c r="MZZ2" s="725"/>
      <c r="NAA2" s="725"/>
      <c r="NAB2" s="725"/>
      <c r="NAC2" s="725"/>
      <c r="NAD2" s="725"/>
      <c r="NAE2" s="725"/>
      <c r="NAF2" s="725"/>
      <c r="NAG2" s="725"/>
      <c r="NAH2" s="726"/>
      <c r="NAI2" s="718"/>
      <c r="NAJ2" s="725"/>
      <c r="NAK2" s="725"/>
      <c r="NAL2" s="725"/>
      <c r="NAM2" s="725"/>
      <c r="NAN2" s="725"/>
      <c r="NAO2" s="725"/>
      <c r="NAP2" s="725"/>
      <c r="NAQ2" s="725"/>
      <c r="NAR2" s="725"/>
      <c r="NAS2" s="725"/>
      <c r="NAT2" s="725"/>
      <c r="NAU2" s="725"/>
      <c r="NAV2" s="725"/>
      <c r="NAW2" s="725"/>
      <c r="NAX2" s="726"/>
      <c r="NAY2" s="718"/>
      <c r="NAZ2" s="725"/>
      <c r="NBA2" s="725"/>
      <c r="NBB2" s="725"/>
      <c r="NBC2" s="725"/>
      <c r="NBD2" s="725"/>
      <c r="NBE2" s="725"/>
      <c r="NBF2" s="725"/>
      <c r="NBG2" s="725"/>
      <c r="NBH2" s="725"/>
      <c r="NBI2" s="725"/>
      <c r="NBJ2" s="725"/>
      <c r="NBK2" s="725"/>
      <c r="NBL2" s="725"/>
      <c r="NBM2" s="725"/>
      <c r="NBN2" s="726"/>
      <c r="NBO2" s="718"/>
      <c r="NBP2" s="725"/>
      <c r="NBQ2" s="725"/>
      <c r="NBR2" s="725"/>
      <c r="NBS2" s="725"/>
      <c r="NBT2" s="725"/>
      <c r="NBU2" s="725"/>
      <c r="NBV2" s="725"/>
      <c r="NBW2" s="725"/>
      <c r="NBX2" s="725"/>
      <c r="NBY2" s="725"/>
      <c r="NBZ2" s="725"/>
      <c r="NCA2" s="725"/>
      <c r="NCB2" s="725"/>
      <c r="NCC2" s="725"/>
      <c r="NCD2" s="726"/>
      <c r="NCE2" s="718"/>
      <c r="NCF2" s="725"/>
      <c r="NCG2" s="725"/>
      <c r="NCH2" s="725"/>
      <c r="NCI2" s="725"/>
      <c r="NCJ2" s="725"/>
      <c r="NCK2" s="725"/>
      <c r="NCL2" s="725"/>
      <c r="NCM2" s="725"/>
      <c r="NCN2" s="725"/>
      <c r="NCO2" s="725"/>
      <c r="NCP2" s="725"/>
      <c r="NCQ2" s="725"/>
      <c r="NCR2" s="725"/>
      <c r="NCS2" s="725"/>
      <c r="NCT2" s="726"/>
      <c r="NCU2" s="718"/>
      <c r="NCV2" s="725"/>
      <c r="NCW2" s="725"/>
      <c r="NCX2" s="725"/>
      <c r="NCY2" s="725"/>
      <c r="NCZ2" s="725"/>
      <c r="NDA2" s="725"/>
      <c r="NDB2" s="725"/>
      <c r="NDC2" s="725"/>
      <c r="NDD2" s="725"/>
      <c r="NDE2" s="725"/>
      <c r="NDF2" s="725"/>
      <c r="NDG2" s="725"/>
      <c r="NDH2" s="725"/>
      <c r="NDI2" s="725"/>
      <c r="NDJ2" s="726"/>
      <c r="NDK2" s="718"/>
      <c r="NDL2" s="725"/>
      <c r="NDM2" s="725"/>
      <c r="NDN2" s="725"/>
      <c r="NDO2" s="725"/>
      <c r="NDP2" s="725"/>
      <c r="NDQ2" s="725"/>
      <c r="NDR2" s="725"/>
      <c r="NDS2" s="725"/>
      <c r="NDT2" s="725"/>
      <c r="NDU2" s="725"/>
      <c r="NDV2" s="725"/>
      <c r="NDW2" s="725"/>
      <c r="NDX2" s="725"/>
      <c r="NDY2" s="725"/>
      <c r="NDZ2" s="726"/>
      <c r="NEA2" s="718"/>
      <c r="NEB2" s="725"/>
      <c r="NEC2" s="725"/>
      <c r="NED2" s="725"/>
      <c r="NEE2" s="725"/>
      <c r="NEF2" s="725"/>
      <c r="NEG2" s="725"/>
      <c r="NEH2" s="725"/>
      <c r="NEI2" s="725"/>
      <c r="NEJ2" s="725"/>
      <c r="NEK2" s="725"/>
      <c r="NEL2" s="725"/>
      <c r="NEM2" s="725"/>
      <c r="NEN2" s="725"/>
      <c r="NEO2" s="725"/>
      <c r="NEP2" s="726"/>
      <c r="NEQ2" s="718"/>
      <c r="NER2" s="725"/>
      <c r="NES2" s="725"/>
      <c r="NET2" s="725"/>
      <c r="NEU2" s="725"/>
      <c r="NEV2" s="725"/>
      <c r="NEW2" s="725"/>
      <c r="NEX2" s="725"/>
      <c r="NEY2" s="725"/>
      <c r="NEZ2" s="725"/>
      <c r="NFA2" s="725"/>
      <c r="NFB2" s="725"/>
      <c r="NFC2" s="725"/>
      <c r="NFD2" s="725"/>
      <c r="NFE2" s="725"/>
      <c r="NFF2" s="726"/>
      <c r="NFG2" s="718"/>
      <c r="NFH2" s="725"/>
      <c r="NFI2" s="725"/>
      <c r="NFJ2" s="725"/>
      <c r="NFK2" s="725"/>
      <c r="NFL2" s="725"/>
      <c r="NFM2" s="725"/>
      <c r="NFN2" s="725"/>
      <c r="NFO2" s="725"/>
      <c r="NFP2" s="725"/>
      <c r="NFQ2" s="725"/>
      <c r="NFR2" s="725"/>
      <c r="NFS2" s="725"/>
      <c r="NFT2" s="725"/>
      <c r="NFU2" s="725"/>
      <c r="NFV2" s="726"/>
      <c r="NFW2" s="718"/>
      <c r="NFX2" s="725"/>
      <c r="NFY2" s="725"/>
      <c r="NFZ2" s="725"/>
      <c r="NGA2" s="725"/>
      <c r="NGB2" s="725"/>
      <c r="NGC2" s="725"/>
      <c r="NGD2" s="725"/>
      <c r="NGE2" s="725"/>
      <c r="NGF2" s="725"/>
      <c r="NGG2" s="725"/>
      <c r="NGH2" s="725"/>
      <c r="NGI2" s="725"/>
      <c r="NGJ2" s="725"/>
      <c r="NGK2" s="725"/>
      <c r="NGL2" s="726"/>
      <c r="NGM2" s="718"/>
      <c r="NGN2" s="725"/>
      <c r="NGO2" s="725"/>
      <c r="NGP2" s="725"/>
      <c r="NGQ2" s="725"/>
      <c r="NGR2" s="725"/>
      <c r="NGS2" s="725"/>
      <c r="NGT2" s="725"/>
      <c r="NGU2" s="725"/>
      <c r="NGV2" s="725"/>
      <c r="NGW2" s="725"/>
      <c r="NGX2" s="725"/>
      <c r="NGY2" s="725"/>
      <c r="NGZ2" s="725"/>
      <c r="NHA2" s="725"/>
      <c r="NHB2" s="726"/>
      <c r="NHC2" s="718"/>
      <c r="NHD2" s="725"/>
      <c r="NHE2" s="725"/>
      <c r="NHF2" s="725"/>
      <c r="NHG2" s="725"/>
      <c r="NHH2" s="725"/>
      <c r="NHI2" s="725"/>
      <c r="NHJ2" s="725"/>
      <c r="NHK2" s="725"/>
      <c r="NHL2" s="725"/>
      <c r="NHM2" s="725"/>
      <c r="NHN2" s="725"/>
      <c r="NHO2" s="725"/>
      <c r="NHP2" s="725"/>
      <c r="NHQ2" s="725"/>
      <c r="NHR2" s="726"/>
      <c r="NHS2" s="718"/>
      <c r="NHT2" s="725"/>
      <c r="NHU2" s="725"/>
      <c r="NHV2" s="725"/>
      <c r="NHW2" s="725"/>
      <c r="NHX2" s="725"/>
      <c r="NHY2" s="725"/>
      <c r="NHZ2" s="725"/>
      <c r="NIA2" s="725"/>
      <c r="NIB2" s="725"/>
      <c r="NIC2" s="725"/>
      <c r="NID2" s="725"/>
      <c r="NIE2" s="725"/>
      <c r="NIF2" s="725"/>
      <c r="NIG2" s="725"/>
      <c r="NIH2" s="726"/>
      <c r="NII2" s="718"/>
      <c r="NIJ2" s="725"/>
      <c r="NIK2" s="725"/>
      <c r="NIL2" s="725"/>
      <c r="NIM2" s="725"/>
      <c r="NIN2" s="725"/>
      <c r="NIO2" s="725"/>
      <c r="NIP2" s="725"/>
      <c r="NIQ2" s="725"/>
      <c r="NIR2" s="725"/>
      <c r="NIS2" s="725"/>
      <c r="NIT2" s="725"/>
      <c r="NIU2" s="725"/>
      <c r="NIV2" s="725"/>
      <c r="NIW2" s="725"/>
      <c r="NIX2" s="726"/>
      <c r="NIY2" s="718"/>
      <c r="NIZ2" s="725"/>
      <c r="NJA2" s="725"/>
      <c r="NJB2" s="725"/>
      <c r="NJC2" s="725"/>
      <c r="NJD2" s="725"/>
      <c r="NJE2" s="725"/>
      <c r="NJF2" s="725"/>
      <c r="NJG2" s="725"/>
      <c r="NJH2" s="725"/>
      <c r="NJI2" s="725"/>
      <c r="NJJ2" s="725"/>
      <c r="NJK2" s="725"/>
      <c r="NJL2" s="725"/>
      <c r="NJM2" s="725"/>
      <c r="NJN2" s="726"/>
      <c r="NJO2" s="718"/>
      <c r="NJP2" s="725"/>
      <c r="NJQ2" s="725"/>
      <c r="NJR2" s="725"/>
      <c r="NJS2" s="725"/>
      <c r="NJT2" s="725"/>
      <c r="NJU2" s="725"/>
      <c r="NJV2" s="725"/>
      <c r="NJW2" s="725"/>
      <c r="NJX2" s="725"/>
      <c r="NJY2" s="725"/>
      <c r="NJZ2" s="725"/>
      <c r="NKA2" s="725"/>
      <c r="NKB2" s="725"/>
      <c r="NKC2" s="725"/>
      <c r="NKD2" s="726"/>
      <c r="NKE2" s="718"/>
      <c r="NKF2" s="725"/>
      <c r="NKG2" s="725"/>
      <c r="NKH2" s="725"/>
      <c r="NKI2" s="725"/>
      <c r="NKJ2" s="725"/>
      <c r="NKK2" s="725"/>
      <c r="NKL2" s="725"/>
      <c r="NKM2" s="725"/>
      <c r="NKN2" s="725"/>
      <c r="NKO2" s="725"/>
      <c r="NKP2" s="725"/>
      <c r="NKQ2" s="725"/>
      <c r="NKR2" s="725"/>
      <c r="NKS2" s="725"/>
      <c r="NKT2" s="726"/>
      <c r="NKU2" s="718"/>
      <c r="NKV2" s="725"/>
      <c r="NKW2" s="725"/>
      <c r="NKX2" s="725"/>
      <c r="NKY2" s="725"/>
      <c r="NKZ2" s="725"/>
      <c r="NLA2" s="725"/>
      <c r="NLB2" s="725"/>
      <c r="NLC2" s="725"/>
      <c r="NLD2" s="725"/>
      <c r="NLE2" s="725"/>
      <c r="NLF2" s="725"/>
      <c r="NLG2" s="725"/>
      <c r="NLH2" s="725"/>
      <c r="NLI2" s="725"/>
      <c r="NLJ2" s="726"/>
      <c r="NLK2" s="718"/>
      <c r="NLL2" s="725"/>
      <c r="NLM2" s="725"/>
      <c r="NLN2" s="725"/>
      <c r="NLO2" s="725"/>
      <c r="NLP2" s="725"/>
      <c r="NLQ2" s="725"/>
      <c r="NLR2" s="725"/>
      <c r="NLS2" s="725"/>
      <c r="NLT2" s="725"/>
      <c r="NLU2" s="725"/>
      <c r="NLV2" s="725"/>
      <c r="NLW2" s="725"/>
      <c r="NLX2" s="725"/>
      <c r="NLY2" s="725"/>
      <c r="NLZ2" s="726"/>
      <c r="NMA2" s="718"/>
      <c r="NMB2" s="725"/>
      <c r="NMC2" s="725"/>
      <c r="NMD2" s="725"/>
      <c r="NME2" s="725"/>
      <c r="NMF2" s="725"/>
      <c r="NMG2" s="725"/>
      <c r="NMH2" s="725"/>
      <c r="NMI2" s="725"/>
      <c r="NMJ2" s="725"/>
      <c r="NMK2" s="725"/>
      <c r="NML2" s="725"/>
      <c r="NMM2" s="725"/>
      <c r="NMN2" s="725"/>
      <c r="NMO2" s="725"/>
      <c r="NMP2" s="726"/>
      <c r="NMQ2" s="718"/>
      <c r="NMR2" s="725"/>
      <c r="NMS2" s="725"/>
      <c r="NMT2" s="725"/>
      <c r="NMU2" s="725"/>
      <c r="NMV2" s="725"/>
      <c r="NMW2" s="725"/>
      <c r="NMX2" s="725"/>
      <c r="NMY2" s="725"/>
      <c r="NMZ2" s="725"/>
      <c r="NNA2" s="725"/>
      <c r="NNB2" s="725"/>
      <c r="NNC2" s="725"/>
      <c r="NND2" s="725"/>
      <c r="NNE2" s="725"/>
      <c r="NNF2" s="726"/>
      <c r="NNG2" s="718"/>
      <c r="NNH2" s="725"/>
      <c r="NNI2" s="725"/>
      <c r="NNJ2" s="725"/>
      <c r="NNK2" s="725"/>
      <c r="NNL2" s="725"/>
      <c r="NNM2" s="725"/>
      <c r="NNN2" s="725"/>
      <c r="NNO2" s="725"/>
      <c r="NNP2" s="725"/>
      <c r="NNQ2" s="725"/>
      <c r="NNR2" s="725"/>
      <c r="NNS2" s="725"/>
      <c r="NNT2" s="725"/>
      <c r="NNU2" s="725"/>
      <c r="NNV2" s="726"/>
      <c r="NNW2" s="718"/>
      <c r="NNX2" s="725"/>
      <c r="NNY2" s="725"/>
      <c r="NNZ2" s="725"/>
      <c r="NOA2" s="725"/>
      <c r="NOB2" s="725"/>
      <c r="NOC2" s="725"/>
      <c r="NOD2" s="725"/>
      <c r="NOE2" s="725"/>
      <c r="NOF2" s="725"/>
      <c r="NOG2" s="725"/>
      <c r="NOH2" s="725"/>
      <c r="NOI2" s="725"/>
      <c r="NOJ2" s="725"/>
      <c r="NOK2" s="725"/>
      <c r="NOL2" s="726"/>
      <c r="NOM2" s="718"/>
      <c r="NON2" s="725"/>
      <c r="NOO2" s="725"/>
      <c r="NOP2" s="725"/>
      <c r="NOQ2" s="725"/>
      <c r="NOR2" s="725"/>
      <c r="NOS2" s="725"/>
      <c r="NOT2" s="725"/>
      <c r="NOU2" s="725"/>
      <c r="NOV2" s="725"/>
      <c r="NOW2" s="725"/>
      <c r="NOX2" s="725"/>
      <c r="NOY2" s="725"/>
      <c r="NOZ2" s="725"/>
      <c r="NPA2" s="725"/>
      <c r="NPB2" s="726"/>
      <c r="NPC2" s="718"/>
      <c r="NPD2" s="725"/>
      <c r="NPE2" s="725"/>
      <c r="NPF2" s="725"/>
      <c r="NPG2" s="725"/>
      <c r="NPH2" s="725"/>
      <c r="NPI2" s="725"/>
      <c r="NPJ2" s="725"/>
      <c r="NPK2" s="725"/>
      <c r="NPL2" s="725"/>
      <c r="NPM2" s="725"/>
      <c r="NPN2" s="725"/>
      <c r="NPO2" s="725"/>
      <c r="NPP2" s="725"/>
      <c r="NPQ2" s="725"/>
      <c r="NPR2" s="726"/>
      <c r="NPS2" s="718"/>
      <c r="NPT2" s="725"/>
      <c r="NPU2" s="725"/>
      <c r="NPV2" s="725"/>
      <c r="NPW2" s="725"/>
      <c r="NPX2" s="725"/>
      <c r="NPY2" s="725"/>
      <c r="NPZ2" s="725"/>
      <c r="NQA2" s="725"/>
      <c r="NQB2" s="725"/>
      <c r="NQC2" s="725"/>
      <c r="NQD2" s="725"/>
      <c r="NQE2" s="725"/>
      <c r="NQF2" s="725"/>
      <c r="NQG2" s="725"/>
      <c r="NQH2" s="726"/>
      <c r="NQI2" s="718"/>
      <c r="NQJ2" s="725"/>
      <c r="NQK2" s="725"/>
      <c r="NQL2" s="725"/>
      <c r="NQM2" s="725"/>
      <c r="NQN2" s="725"/>
      <c r="NQO2" s="725"/>
      <c r="NQP2" s="725"/>
      <c r="NQQ2" s="725"/>
      <c r="NQR2" s="725"/>
      <c r="NQS2" s="725"/>
      <c r="NQT2" s="725"/>
      <c r="NQU2" s="725"/>
      <c r="NQV2" s="725"/>
      <c r="NQW2" s="725"/>
      <c r="NQX2" s="726"/>
      <c r="NQY2" s="718"/>
      <c r="NQZ2" s="725"/>
      <c r="NRA2" s="725"/>
      <c r="NRB2" s="725"/>
      <c r="NRC2" s="725"/>
      <c r="NRD2" s="725"/>
      <c r="NRE2" s="725"/>
      <c r="NRF2" s="725"/>
      <c r="NRG2" s="725"/>
      <c r="NRH2" s="725"/>
      <c r="NRI2" s="725"/>
      <c r="NRJ2" s="725"/>
      <c r="NRK2" s="725"/>
      <c r="NRL2" s="725"/>
      <c r="NRM2" s="725"/>
      <c r="NRN2" s="726"/>
      <c r="NRO2" s="718"/>
      <c r="NRP2" s="725"/>
      <c r="NRQ2" s="725"/>
      <c r="NRR2" s="725"/>
      <c r="NRS2" s="725"/>
      <c r="NRT2" s="725"/>
      <c r="NRU2" s="725"/>
      <c r="NRV2" s="725"/>
      <c r="NRW2" s="725"/>
      <c r="NRX2" s="725"/>
      <c r="NRY2" s="725"/>
      <c r="NRZ2" s="725"/>
      <c r="NSA2" s="725"/>
      <c r="NSB2" s="725"/>
      <c r="NSC2" s="725"/>
      <c r="NSD2" s="726"/>
      <c r="NSE2" s="718"/>
      <c r="NSF2" s="725"/>
      <c r="NSG2" s="725"/>
      <c r="NSH2" s="725"/>
      <c r="NSI2" s="725"/>
      <c r="NSJ2" s="725"/>
      <c r="NSK2" s="725"/>
      <c r="NSL2" s="725"/>
      <c r="NSM2" s="725"/>
      <c r="NSN2" s="725"/>
      <c r="NSO2" s="725"/>
      <c r="NSP2" s="725"/>
      <c r="NSQ2" s="725"/>
      <c r="NSR2" s="725"/>
      <c r="NSS2" s="725"/>
      <c r="NST2" s="726"/>
      <c r="NSU2" s="718"/>
      <c r="NSV2" s="725"/>
      <c r="NSW2" s="725"/>
      <c r="NSX2" s="725"/>
      <c r="NSY2" s="725"/>
      <c r="NSZ2" s="725"/>
      <c r="NTA2" s="725"/>
      <c r="NTB2" s="725"/>
      <c r="NTC2" s="725"/>
      <c r="NTD2" s="725"/>
      <c r="NTE2" s="725"/>
      <c r="NTF2" s="725"/>
      <c r="NTG2" s="725"/>
      <c r="NTH2" s="725"/>
      <c r="NTI2" s="725"/>
      <c r="NTJ2" s="726"/>
      <c r="NTK2" s="718"/>
      <c r="NTL2" s="725"/>
      <c r="NTM2" s="725"/>
      <c r="NTN2" s="725"/>
      <c r="NTO2" s="725"/>
      <c r="NTP2" s="725"/>
      <c r="NTQ2" s="725"/>
      <c r="NTR2" s="725"/>
      <c r="NTS2" s="725"/>
      <c r="NTT2" s="725"/>
      <c r="NTU2" s="725"/>
      <c r="NTV2" s="725"/>
      <c r="NTW2" s="725"/>
      <c r="NTX2" s="725"/>
      <c r="NTY2" s="725"/>
      <c r="NTZ2" s="726"/>
      <c r="NUA2" s="718"/>
      <c r="NUB2" s="725"/>
      <c r="NUC2" s="725"/>
      <c r="NUD2" s="725"/>
      <c r="NUE2" s="725"/>
      <c r="NUF2" s="725"/>
      <c r="NUG2" s="725"/>
      <c r="NUH2" s="725"/>
      <c r="NUI2" s="725"/>
      <c r="NUJ2" s="725"/>
      <c r="NUK2" s="725"/>
      <c r="NUL2" s="725"/>
      <c r="NUM2" s="725"/>
      <c r="NUN2" s="725"/>
      <c r="NUO2" s="725"/>
      <c r="NUP2" s="726"/>
      <c r="NUQ2" s="718"/>
      <c r="NUR2" s="725"/>
      <c r="NUS2" s="725"/>
      <c r="NUT2" s="725"/>
      <c r="NUU2" s="725"/>
      <c r="NUV2" s="725"/>
      <c r="NUW2" s="725"/>
      <c r="NUX2" s="725"/>
      <c r="NUY2" s="725"/>
      <c r="NUZ2" s="725"/>
      <c r="NVA2" s="725"/>
      <c r="NVB2" s="725"/>
      <c r="NVC2" s="725"/>
      <c r="NVD2" s="725"/>
      <c r="NVE2" s="725"/>
      <c r="NVF2" s="726"/>
      <c r="NVG2" s="718"/>
      <c r="NVH2" s="725"/>
      <c r="NVI2" s="725"/>
      <c r="NVJ2" s="725"/>
      <c r="NVK2" s="725"/>
      <c r="NVL2" s="725"/>
      <c r="NVM2" s="725"/>
      <c r="NVN2" s="725"/>
      <c r="NVO2" s="725"/>
      <c r="NVP2" s="725"/>
      <c r="NVQ2" s="725"/>
      <c r="NVR2" s="725"/>
      <c r="NVS2" s="725"/>
      <c r="NVT2" s="725"/>
      <c r="NVU2" s="725"/>
      <c r="NVV2" s="726"/>
      <c r="NVW2" s="718"/>
      <c r="NVX2" s="725"/>
      <c r="NVY2" s="725"/>
      <c r="NVZ2" s="725"/>
      <c r="NWA2" s="725"/>
      <c r="NWB2" s="725"/>
      <c r="NWC2" s="725"/>
      <c r="NWD2" s="725"/>
      <c r="NWE2" s="725"/>
      <c r="NWF2" s="725"/>
      <c r="NWG2" s="725"/>
      <c r="NWH2" s="725"/>
      <c r="NWI2" s="725"/>
      <c r="NWJ2" s="725"/>
      <c r="NWK2" s="725"/>
      <c r="NWL2" s="726"/>
      <c r="NWM2" s="718"/>
      <c r="NWN2" s="725"/>
      <c r="NWO2" s="725"/>
      <c r="NWP2" s="725"/>
      <c r="NWQ2" s="725"/>
      <c r="NWR2" s="725"/>
      <c r="NWS2" s="725"/>
      <c r="NWT2" s="725"/>
      <c r="NWU2" s="725"/>
      <c r="NWV2" s="725"/>
      <c r="NWW2" s="725"/>
      <c r="NWX2" s="725"/>
      <c r="NWY2" s="725"/>
      <c r="NWZ2" s="725"/>
      <c r="NXA2" s="725"/>
      <c r="NXB2" s="726"/>
      <c r="NXC2" s="718"/>
      <c r="NXD2" s="725"/>
      <c r="NXE2" s="725"/>
      <c r="NXF2" s="725"/>
      <c r="NXG2" s="725"/>
      <c r="NXH2" s="725"/>
      <c r="NXI2" s="725"/>
      <c r="NXJ2" s="725"/>
      <c r="NXK2" s="725"/>
      <c r="NXL2" s="725"/>
      <c r="NXM2" s="725"/>
      <c r="NXN2" s="725"/>
      <c r="NXO2" s="725"/>
      <c r="NXP2" s="725"/>
      <c r="NXQ2" s="725"/>
      <c r="NXR2" s="726"/>
      <c r="NXS2" s="718"/>
      <c r="NXT2" s="725"/>
      <c r="NXU2" s="725"/>
      <c r="NXV2" s="725"/>
      <c r="NXW2" s="725"/>
      <c r="NXX2" s="725"/>
      <c r="NXY2" s="725"/>
      <c r="NXZ2" s="725"/>
      <c r="NYA2" s="725"/>
      <c r="NYB2" s="725"/>
      <c r="NYC2" s="725"/>
      <c r="NYD2" s="725"/>
      <c r="NYE2" s="725"/>
      <c r="NYF2" s="725"/>
      <c r="NYG2" s="725"/>
      <c r="NYH2" s="726"/>
      <c r="NYI2" s="718"/>
      <c r="NYJ2" s="725"/>
      <c r="NYK2" s="725"/>
      <c r="NYL2" s="725"/>
      <c r="NYM2" s="725"/>
      <c r="NYN2" s="725"/>
      <c r="NYO2" s="725"/>
      <c r="NYP2" s="725"/>
      <c r="NYQ2" s="725"/>
      <c r="NYR2" s="725"/>
      <c r="NYS2" s="725"/>
      <c r="NYT2" s="725"/>
      <c r="NYU2" s="725"/>
      <c r="NYV2" s="725"/>
      <c r="NYW2" s="725"/>
      <c r="NYX2" s="726"/>
      <c r="NYY2" s="718"/>
      <c r="NYZ2" s="725"/>
      <c r="NZA2" s="725"/>
      <c r="NZB2" s="725"/>
      <c r="NZC2" s="725"/>
      <c r="NZD2" s="725"/>
      <c r="NZE2" s="725"/>
      <c r="NZF2" s="725"/>
      <c r="NZG2" s="725"/>
      <c r="NZH2" s="725"/>
      <c r="NZI2" s="725"/>
      <c r="NZJ2" s="725"/>
      <c r="NZK2" s="725"/>
      <c r="NZL2" s="725"/>
      <c r="NZM2" s="725"/>
      <c r="NZN2" s="726"/>
      <c r="NZO2" s="718"/>
      <c r="NZP2" s="725"/>
      <c r="NZQ2" s="725"/>
      <c r="NZR2" s="725"/>
      <c r="NZS2" s="725"/>
      <c r="NZT2" s="725"/>
      <c r="NZU2" s="725"/>
      <c r="NZV2" s="725"/>
      <c r="NZW2" s="725"/>
      <c r="NZX2" s="725"/>
      <c r="NZY2" s="725"/>
      <c r="NZZ2" s="725"/>
      <c r="OAA2" s="725"/>
      <c r="OAB2" s="725"/>
      <c r="OAC2" s="725"/>
      <c r="OAD2" s="726"/>
      <c r="OAE2" s="718"/>
      <c r="OAF2" s="725"/>
      <c r="OAG2" s="725"/>
      <c r="OAH2" s="725"/>
      <c r="OAI2" s="725"/>
      <c r="OAJ2" s="725"/>
      <c r="OAK2" s="725"/>
      <c r="OAL2" s="725"/>
      <c r="OAM2" s="725"/>
      <c r="OAN2" s="725"/>
      <c r="OAO2" s="725"/>
      <c r="OAP2" s="725"/>
      <c r="OAQ2" s="725"/>
      <c r="OAR2" s="725"/>
      <c r="OAS2" s="725"/>
      <c r="OAT2" s="726"/>
      <c r="OAU2" s="718"/>
      <c r="OAV2" s="725"/>
      <c r="OAW2" s="725"/>
      <c r="OAX2" s="725"/>
      <c r="OAY2" s="725"/>
      <c r="OAZ2" s="725"/>
      <c r="OBA2" s="725"/>
      <c r="OBB2" s="725"/>
      <c r="OBC2" s="725"/>
      <c r="OBD2" s="725"/>
      <c r="OBE2" s="725"/>
      <c r="OBF2" s="725"/>
      <c r="OBG2" s="725"/>
      <c r="OBH2" s="725"/>
      <c r="OBI2" s="725"/>
      <c r="OBJ2" s="726"/>
      <c r="OBK2" s="718"/>
      <c r="OBL2" s="725"/>
      <c r="OBM2" s="725"/>
      <c r="OBN2" s="725"/>
      <c r="OBO2" s="725"/>
      <c r="OBP2" s="725"/>
      <c r="OBQ2" s="725"/>
      <c r="OBR2" s="725"/>
      <c r="OBS2" s="725"/>
      <c r="OBT2" s="725"/>
      <c r="OBU2" s="725"/>
      <c r="OBV2" s="725"/>
      <c r="OBW2" s="725"/>
      <c r="OBX2" s="725"/>
      <c r="OBY2" s="725"/>
      <c r="OBZ2" s="726"/>
      <c r="OCA2" s="718"/>
      <c r="OCB2" s="725"/>
      <c r="OCC2" s="725"/>
      <c r="OCD2" s="725"/>
      <c r="OCE2" s="725"/>
      <c r="OCF2" s="725"/>
      <c r="OCG2" s="725"/>
      <c r="OCH2" s="725"/>
      <c r="OCI2" s="725"/>
      <c r="OCJ2" s="725"/>
      <c r="OCK2" s="725"/>
      <c r="OCL2" s="725"/>
      <c r="OCM2" s="725"/>
      <c r="OCN2" s="725"/>
      <c r="OCO2" s="725"/>
      <c r="OCP2" s="726"/>
      <c r="OCQ2" s="718"/>
      <c r="OCR2" s="725"/>
      <c r="OCS2" s="725"/>
      <c r="OCT2" s="725"/>
      <c r="OCU2" s="725"/>
      <c r="OCV2" s="725"/>
      <c r="OCW2" s="725"/>
      <c r="OCX2" s="725"/>
      <c r="OCY2" s="725"/>
      <c r="OCZ2" s="725"/>
      <c r="ODA2" s="725"/>
      <c r="ODB2" s="725"/>
      <c r="ODC2" s="725"/>
      <c r="ODD2" s="725"/>
      <c r="ODE2" s="725"/>
      <c r="ODF2" s="726"/>
      <c r="ODG2" s="718"/>
      <c r="ODH2" s="725"/>
      <c r="ODI2" s="725"/>
      <c r="ODJ2" s="725"/>
      <c r="ODK2" s="725"/>
      <c r="ODL2" s="725"/>
      <c r="ODM2" s="725"/>
      <c r="ODN2" s="725"/>
      <c r="ODO2" s="725"/>
      <c r="ODP2" s="725"/>
      <c r="ODQ2" s="725"/>
      <c r="ODR2" s="725"/>
      <c r="ODS2" s="725"/>
      <c r="ODT2" s="725"/>
      <c r="ODU2" s="725"/>
      <c r="ODV2" s="726"/>
      <c r="ODW2" s="718"/>
      <c r="ODX2" s="725"/>
      <c r="ODY2" s="725"/>
      <c r="ODZ2" s="725"/>
      <c r="OEA2" s="725"/>
      <c r="OEB2" s="725"/>
      <c r="OEC2" s="725"/>
      <c r="OED2" s="725"/>
      <c r="OEE2" s="725"/>
      <c r="OEF2" s="725"/>
      <c r="OEG2" s="725"/>
      <c r="OEH2" s="725"/>
      <c r="OEI2" s="725"/>
      <c r="OEJ2" s="725"/>
      <c r="OEK2" s="725"/>
      <c r="OEL2" s="726"/>
      <c r="OEM2" s="718"/>
      <c r="OEN2" s="725"/>
      <c r="OEO2" s="725"/>
      <c r="OEP2" s="725"/>
      <c r="OEQ2" s="725"/>
      <c r="OER2" s="725"/>
      <c r="OES2" s="725"/>
      <c r="OET2" s="725"/>
      <c r="OEU2" s="725"/>
      <c r="OEV2" s="725"/>
      <c r="OEW2" s="725"/>
      <c r="OEX2" s="725"/>
      <c r="OEY2" s="725"/>
      <c r="OEZ2" s="725"/>
      <c r="OFA2" s="725"/>
      <c r="OFB2" s="726"/>
      <c r="OFC2" s="718"/>
      <c r="OFD2" s="725"/>
      <c r="OFE2" s="725"/>
      <c r="OFF2" s="725"/>
      <c r="OFG2" s="725"/>
      <c r="OFH2" s="725"/>
      <c r="OFI2" s="725"/>
      <c r="OFJ2" s="725"/>
      <c r="OFK2" s="725"/>
      <c r="OFL2" s="725"/>
      <c r="OFM2" s="725"/>
      <c r="OFN2" s="725"/>
      <c r="OFO2" s="725"/>
      <c r="OFP2" s="725"/>
      <c r="OFQ2" s="725"/>
      <c r="OFR2" s="726"/>
      <c r="OFS2" s="718"/>
      <c r="OFT2" s="725"/>
      <c r="OFU2" s="725"/>
      <c r="OFV2" s="725"/>
      <c r="OFW2" s="725"/>
      <c r="OFX2" s="725"/>
      <c r="OFY2" s="725"/>
      <c r="OFZ2" s="725"/>
      <c r="OGA2" s="725"/>
      <c r="OGB2" s="725"/>
      <c r="OGC2" s="725"/>
      <c r="OGD2" s="725"/>
      <c r="OGE2" s="725"/>
      <c r="OGF2" s="725"/>
      <c r="OGG2" s="725"/>
      <c r="OGH2" s="726"/>
      <c r="OGI2" s="718"/>
      <c r="OGJ2" s="725"/>
      <c r="OGK2" s="725"/>
      <c r="OGL2" s="725"/>
      <c r="OGM2" s="725"/>
      <c r="OGN2" s="725"/>
      <c r="OGO2" s="725"/>
      <c r="OGP2" s="725"/>
      <c r="OGQ2" s="725"/>
      <c r="OGR2" s="725"/>
      <c r="OGS2" s="725"/>
      <c r="OGT2" s="725"/>
      <c r="OGU2" s="725"/>
      <c r="OGV2" s="725"/>
      <c r="OGW2" s="725"/>
      <c r="OGX2" s="726"/>
      <c r="OGY2" s="718"/>
      <c r="OGZ2" s="725"/>
      <c r="OHA2" s="725"/>
      <c r="OHB2" s="725"/>
      <c r="OHC2" s="725"/>
      <c r="OHD2" s="725"/>
      <c r="OHE2" s="725"/>
      <c r="OHF2" s="725"/>
      <c r="OHG2" s="725"/>
      <c r="OHH2" s="725"/>
      <c r="OHI2" s="725"/>
      <c r="OHJ2" s="725"/>
      <c r="OHK2" s="725"/>
      <c r="OHL2" s="725"/>
      <c r="OHM2" s="725"/>
      <c r="OHN2" s="726"/>
      <c r="OHO2" s="718"/>
      <c r="OHP2" s="725"/>
      <c r="OHQ2" s="725"/>
      <c r="OHR2" s="725"/>
      <c r="OHS2" s="725"/>
      <c r="OHT2" s="725"/>
      <c r="OHU2" s="725"/>
      <c r="OHV2" s="725"/>
      <c r="OHW2" s="725"/>
      <c r="OHX2" s="725"/>
      <c r="OHY2" s="725"/>
      <c r="OHZ2" s="725"/>
      <c r="OIA2" s="725"/>
      <c r="OIB2" s="725"/>
      <c r="OIC2" s="725"/>
      <c r="OID2" s="726"/>
      <c r="OIE2" s="718"/>
      <c r="OIF2" s="725"/>
      <c r="OIG2" s="725"/>
      <c r="OIH2" s="725"/>
      <c r="OII2" s="725"/>
      <c r="OIJ2" s="725"/>
      <c r="OIK2" s="725"/>
      <c r="OIL2" s="725"/>
      <c r="OIM2" s="725"/>
      <c r="OIN2" s="725"/>
      <c r="OIO2" s="725"/>
      <c r="OIP2" s="725"/>
      <c r="OIQ2" s="725"/>
      <c r="OIR2" s="725"/>
      <c r="OIS2" s="725"/>
      <c r="OIT2" s="726"/>
      <c r="OIU2" s="718"/>
      <c r="OIV2" s="725"/>
      <c r="OIW2" s="725"/>
      <c r="OIX2" s="725"/>
      <c r="OIY2" s="725"/>
      <c r="OIZ2" s="725"/>
      <c r="OJA2" s="725"/>
      <c r="OJB2" s="725"/>
      <c r="OJC2" s="725"/>
      <c r="OJD2" s="725"/>
      <c r="OJE2" s="725"/>
      <c r="OJF2" s="725"/>
      <c r="OJG2" s="725"/>
      <c r="OJH2" s="725"/>
      <c r="OJI2" s="725"/>
      <c r="OJJ2" s="726"/>
      <c r="OJK2" s="718"/>
      <c r="OJL2" s="725"/>
      <c r="OJM2" s="725"/>
      <c r="OJN2" s="725"/>
      <c r="OJO2" s="725"/>
      <c r="OJP2" s="725"/>
      <c r="OJQ2" s="725"/>
      <c r="OJR2" s="725"/>
      <c r="OJS2" s="725"/>
      <c r="OJT2" s="725"/>
      <c r="OJU2" s="725"/>
      <c r="OJV2" s="725"/>
      <c r="OJW2" s="725"/>
      <c r="OJX2" s="725"/>
      <c r="OJY2" s="725"/>
      <c r="OJZ2" s="726"/>
      <c r="OKA2" s="718"/>
      <c r="OKB2" s="725"/>
      <c r="OKC2" s="725"/>
      <c r="OKD2" s="725"/>
      <c r="OKE2" s="725"/>
      <c r="OKF2" s="725"/>
      <c r="OKG2" s="725"/>
      <c r="OKH2" s="725"/>
      <c r="OKI2" s="725"/>
      <c r="OKJ2" s="725"/>
      <c r="OKK2" s="725"/>
      <c r="OKL2" s="725"/>
      <c r="OKM2" s="725"/>
      <c r="OKN2" s="725"/>
      <c r="OKO2" s="725"/>
      <c r="OKP2" s="726"/>
      <c r="OKQ2" s="718"/>
      <c r="OKR2" s="725"/>
      <c r="OKS2" s="725"/>
      <c r="OKT2" s="725"/>
      <c r="OKU2" s="725"/>
      <c r="OKV2" s="725"/>
      <c r="OKW2" s="725"/>
      <c r="OKX2" s="725"/>
      <c r="OKY2" s="725"/>
      <c r="OKZ2" s="725"/>
      <c r="OLA2" s="725"/>
      <c r="OLB2" s="725"/>
      <c r="OLC2" s="725"/>
      <c r="OLD2" s="725"/>
      <c r="OLE2" s="725"/>
      <c r="OLF2" s="726"/>
      <c r="OLG2" s="718"/>
      <c r="OLH2" s="725"/>
      <c r="OLI2" s="725"/>
      <c r="OLJ2" s="725"/>
      <c r="OLK2" s="725"/>
      <c r="OLL2" s="725"/>
      <c r="OLM2" s="725"/>
      <c r="OLN2" s="725"/>
      <c r="OLO2" s="725"/>
      <c r="OLP2" s="725"/>
      <c r="OLQ2" s="725"/>
      <c r="OLR2" s="725"/>
      <c r="OLS2" s="725"/>
      <c r="OLT2" s="725"/>
      <c r="OLU2" s="725"/>
      <c r="OLV2" s="726"/>
      <c r="OLW2" s="718"/>
      <c r="OLX2" s="725"/>
      <c r="OLY2" s="725"/>
      <c r="OLZ2" s="725"/>
      <c r="OMA2" s="725"/>
      <c r="OMB2" s="725"/>
      <c r="OMC2" s="725"/>
      <c r="OMD2" s="725"/>
      <c r="OME2" s="725"/>
      <c r="OMF2" s="725"/>
      <c r="OMG2" s="725"/>
      <c r="OMH2" s="725"/>
      <c r="OMI2" s="725"/>
      <c r="OMJ2" s="725"/>
      <c r="OMK2" s="725"/>
      <c r="OML2" s="726"/>
      <c r="OMM2" s="718"/>
      <c r="OMN2" s="725"/>
      <c r="OMO2" s="725"/>
      <c r="OMP2" s="725"/>
      <c r="OMQ2" s="725"/>
      <c r="OMR2" s="725"/>
      <c r="OMS2" s="725"/>
      <c r="OMT2" s="725"/>
      <c r="OMU2" s="725"/>
      <c r="OMV2" s="725"/>
      <c r="OMW2" s="725"/>
      <c r="OMX2" s="725"/>
      <c r="OMY2" s="725"/>
      <c r="OMZ2" s="725"/>
      <c r="ONA2" s="725"/>
      <c r="ONB2" s="726"/>
      <c r="ONC2" s="718"/>
      <c r="OND2" s="725"/>
      <c r="ONE2" s="725"/>
      <c r="ONF2" s="725"/>
      <c r="ONG2" s="725"/>
      <c r="ONH2" s="725"/>
      <c r="ONI2" s="725"/>
      <c r="ONJ2" s="725"/>
      <c r="ONK2" s="725"/>
      <c r="ONL2" s="725"/>
      <c r="ONM2" s="725"/>
      <c r="ONN2" s="725"/>
      <c r="ONO2" s="725"/>
      <c r="ONP2" s="725"/>
      <c r="ONQ2" s="725"/>
      <c r="ONR2" s="726"/>
      <c r="ONS2" s="718"/>
      <c r="ONT2" s="725"/>
      <c r="ONU2" s="725"/>
      <c r="ONV2" s="725"/>
      <c r="ONW2" s="725"/>
      <c r="ONX2" s="725"/>
      <c r="ONY2" s="725"/>
      <c r="ONZ2" s="725"/>
      <c r="OOA2" s="725"/>
      <c r="OOB2" s="725"/>
      <c r="OOC2" s="725"/>
      <c r="OOD2" s="725"/>
      <c r="OOE2" s="725"/>
      <c r="OOF2" s="725"/>
      <c r="OOG2" s="725"/>
      <c r="OOH2" s="726"/>
      <c r="OOI2" s="718"/>
      <c r="OOJ2" s="725"/>
      <c r="OOK2" s="725"/>
      <c r="OOL2" s="725"/>
      <c r="OOM2" s="725"/>
      <c r="OON2" s="725"/>
      <c r="OOO2" s="725"/>
      <c r="OOP2" s="725"/>
      <c r="OOQ2" s="725"/>
      <c r="OOR2" s="725"/>
      <c r="OOS2" s="725"/>
      <c r="OOT2" s="725"/>
      <c r="OOU2" s="725"/>
      <c r="OOV2" s="725"/>
      <c r="OOW2" s="725"/>
      <c r="OOX2" s="726"/>
      <c r="OOY2" s="718"/>
      <c r="OOZ2" s="725"/>
      <c r="OPA2" s="725"/>
      <c r="OPB2" s="725"/>
      <c r="OPC2" s="725"/>
      <c r="OPD2" s="725"/>
      <c r="OPE2" s="725"/>
      <c r="OPF2" s="725"/>
      <c r="OPG2" s="725"/>
      <c r="OPH2" s="725"/>
      <c r="OPI2" s="725"/>
      <c r="OPJ2" s="725"/>
      <c r="OPK2" s="725"/>
      <c r="OPL2" s="725"/>
      <c r="OPM2" s="725"/>
      <c r="OPN2" s="726"/>
      <c r="OPO2" s="718"/>
      <c r="OPP2" s="725"/>
      <c r="OPQ2" s="725"/>
      <c r="OPR2" s="725"/>
      <c r="OPS2" s="725"/>
      <c r="OPT2" s="725"/>
      <c r="OPU2" s="725"/>
      <c r="OPV2" s="725"/>
      <c r="OPW2" s="725"/>
      <c r="OPX2" s="725"/>
      <c r="OPY2" s="725"/>
      <c r="OPZ2" s="725"/>
      <c r="OQA2" s="725"/>
      <c r="OQB2" s="725"/>
      <c r="OQC2" s="725"/>
      <c r="OQD2" s="726"/>
      <c r="OQE2" s="718"/>
      <c r="OQF2" s="725"/>
      <c r="OQG2" s="725"/>
      <c r="OQH2" s="725"/>
      <c r="OQI2" s="725"/>
      <c r="OQJ2" s="725"/>
      <c r="OQK2" s="725"/>
      <c r="OQL2" s="725"/>
      <c r="OQM2" s="725"/>
      <c r="OQN2" s="725"/>
      <c r="OQO2" s="725"/>
      <c r="OQP2" s="725"/>
      <c r="OQQ2" s="725"/>
      <c r="OQR2" s="725"/>
      <c r="OQS2" s="725"/>
      <c r="OQT2" s="726"/>
      <c r="OQU2" s="718"/>
      <c r="OQV2" s="725"/>
      <c r="OQW2" s="725"/>
      <c r="OQX2" s="725"/>
      <c r="OQY2" s="725"/>
      <c r="OQZ2" s="725"/>
      <c r="ORA2" s="725"/>
      <c r="ORB2" s="725"/>
      <c r="ORC2" s="725"/>
      <c r="ORD2" s="725"/>
      <c r="ORE2" s="725"/>
      <c r="ORF2" s="725"/>
      <c r="ORG2" s="725"/>
      <c r="ORH2" s="725"/>
      <c r="ORI2" s="725"/>
      <c r="ORJ2" s="726"/>
      <c r="ORK2" s="718"/>
      <c r="ORL2" s="725"/>
      <c r="ORM2" s="725"/>
      <c r="ORN2" s="725"/>
      <c r="ORO2" s="725"/>
      <c r="ORP2" s="725"/>
      <c r="ORQ2" s="725"/>
      <c r="ORR2" s="725"/>
      <c r="ORS2" s="725"/>
      <c r="ORT2" s="725"/>
      <c r="ORU2" s="725"/>
      <c r="ORV2" s="725"/>
      <c r="ORW2" s="725"/>
      <c r="ORX2" s="725"/>
      <c r="ORY2" s="725"/>
      <c r="ORZ2" s="726"/>
      <c r="OSA2" s="718"/>
      <c r="OSB2" s="725"/>
      <c r="OSC2" s="725"/>
      <c r="OSD2" s="725"/>
      <c r="OSE2" s="725"/>
      <c r="OSF2" s="725"/>
      <c r="OSG2" s="725"/>
      <c r="OSH2" s="725"/>
      <c r="OSI2" s="725"/>
      <c r="OSJ2" s="725"/>
      <c r="OSK2" s="725"/>
      <c r="OSL2" s="725"/>
      <c r="OSM2" s="725"/>
      <c r="OSN2" s="725"/>
      <c r="OSO2" s="725"/>
      <c r="OSP2" s="726"/>
      <c r="OSQ2" s="718"/>
      <c r="OSR2" s="725"/>
      <c r="OSS2" s="725"/>
      <c r="OST2" s="725"/>
      <c r="OSU2" s="725"/>
      <c r="OSV2" s="725"/>
      <c r="OSW2" s="725"/>
      <c r="OSX2" s="725"/>
      <c r="OSY2" s="725"/>
      <c r="OSZ2" s="725"/>
      <c r="OTA2" s="725"/>
      <c r="OTB2" s="725"/>
      <c r="OTC2" s="725"/>
      <c r="OTD2" s="725"/>
      <c r="OTE2" s="725"/>
      <c r="OTF2" s="726"/>
      <c r="OTG2" s="718"/>
      <c r="OTH2" s="725"/>
      <c r="OTI2" s="725"/>
      <c r="OTJ2" s="725"/>
      <c r="OTK2" s="725"/>
      <c r="OTL2" s="725"/>
      <c r="OTM2" s="725"/>
      <c r="OTN2" s="725"/>
      <c r="OTO2" s="725"/>
      <c r="OTP2" s="725"/>
      <c r="OTQ2" s="725"/>
      <c r="OTR2" s="725"/>
      <c r="OTS2" s="725"/>
      <c r="OTT2" s="725"/>
      <c r="OTU2" s="725"/>
      <c r="OTV2" s="726"/>
      <c r="OTW2" s="718"/>
      <c r="OTX2" s="725"/>
      <c r="OTY2" s="725"/>
      <c r="OTZ2" s="725"/>
      <c r="OUA2" s="725"/>
      <c r="OUB2" s="725"/>
      <c r="OUC2" s="725"/>
      <c r="OUD2" s="725"/>
      <c r="OUE2" s="725"/>
      <c r="OUF2" s="725"/>
      <c r="OUG2" s="725"/>
      <c r="OUH2" s="725"/>
      <c r="OUI2" s="725"/>
      <c r="OUJ2" s="725"/>
      <c r="OUK2" s="725"/>
      <c r="OUL2" s="726"/>
      <c r="OUM2" s="718"/>
      <c r="OUN2" s="725"/>
      <c r="OUO2" s="725"/>
      <c r="OUP2" s="725"/>
      <c r="OUQ2" s="725"/>
      <c r="OUR2" s="725"/>
      <c r="OUS2" s="725"/>
      <c r="OUT2" s="725"/>
      <c r="OUU2" s="725"/>
      <c r="OUV2" s="725"/>
      <c r="OUW2" s="725"/>
      <c r="OUX2" s="725"/>
      <c r="OUY2" s="725"/>
      <c r="OUZ2" s="725"/>
      <c r="OVA2" s="725"/>
      <c r="OVB2" s="726"/>
      <c r="OVC2" s="718"/>
      <c r="OVD2" s="725"/>
      <c r="OVE2" s="725"/>
      <c r="OVF2" s="725"/>
      <c r="OVG2" s="725"/>
      <c r="OVH2" s="725"/>
      <c r="OVI2" s="725"/>
      <c r="OVJ2" s="725"/>
      <c r="OVK2" s="725"/>
      <c r="OVL2" s="725"/>
      <c r="OVM2" s="725"/>
      <c r="OVN2" s="725"/>
      <c r="OVO2" s="725"/>
      <c r="OVP2" s="725"/>
      <c r="OVQ2" s="725"/>
      <c r="OVR2" s="726"/>
      <c r="OVS2" s="718"/>
      <c r="OVT2" s="725"/>
      <c r="OVU2" s="725"/>
      <c r="OVV2" s="725"/>
      <c r="OVW2" s="725"/>
      <c r="OVX2" s="725"/>
      <c r="OVY2" s="725"/>
      <c r="OVZ2" s="725"/>
      <c r="OWA2" s="725"/>
      <c r="OWB2" s="725"/>
      <c r="OWC2" s="725"/>
      <c r="OWD2" s="725"/>
      <c r="OWE2" s="725"/>
      <c r="OWF2" s="725"/>
      <c r="OWG2" s="725"/>
      <c r="OWH2" s="726"/>
      <c r="OWI2" s="718"/>
      <c r="OWJ2" s="725"/>
      <c r="OWK2" s="725"/>
      <c r="OWL2" s="725"/>
      <c r="OWM2" s="725"/>
      <c r="OWN2" s="725"/>
      <c r="OWO2" s="725"/>
      <c r="OWP2" s="725"/>
      <c r="OWQ2" s="725"/>
      <c r="OWR2" s="725"/>
      <c r="OWS2" s="725"/>
      <c r="OWT2" s="725"/>
      <c r="OWU2" s="725"/>
      <c r="OWV2" s="725"/>
      <c r="OWW2" s="725"/>
      <c r="OWX2" s="726"/>
      <c r="OWY2" s="718"/>
      <c r="OWZ2" s="725"/>
      <c r="OXA2" s="725"/>
      <c r="OXB2" s="725"/>
      <c r="OXC2" s="725"/>
      <c r="OXD2" s="725"/>
      <c r="OXE2" s="725"/>
      <c r="OXF2" s="725"/>
      <c r="OXG2" s="725"/>
      <c r="OXH2" s="725"/>
      <c r="OXI2" s="725"/>
      <c r="OXJ2" s="725"/>
      <c r="OXK2" s="725"/>
      <c r="OXL2" s="725"/>
      <c r="OXM2" s="725"/>
      <c r="OXN2" s="726"/>
      <c r="OXO2" s="718"/>
      <c r="OXP2" s="725"/>
      <c r="OXQ2" s="725"/>
      <c r="OXR2" s="725"/>
      <c r="OXS2" s="725"/>
      <c r="OXT2" s="725"/>
      <c r="OXU2" s="725"/>
      <c r="OXV2" s="725"/>
      <c r="OXW2" s="725"/>
      <c r="OXX2" s="725"/>
      <c r="OXY2" s="725"/>
      <c r="OXZ2" s="725"/>
      <c r="OYA2" s="725"/>
      <c r="OYB2" s="725"/>
      <c r="OYC2" s="725"/>
      <c r="OYD2" s="726"/>
      <c r="OYE2" s="718"/>
      <c r="OYF2" s="725"/>
      <c r="OYG2" s="725"/>
      <c r="OYH2" s="725"/>
      <c r="OYI2" s="725"/>
      <c r="OYJ2" s="725"/>
      <c r="OYK2" s="725"/>
      <c r="OYL2" s="725"/>
      <c r="OYM2" s="725"/>
      <c r="OYN2" s="725"/>
      <c r="OYO2" s="725"/>
      <c r="OYP2" s="725"/>
      <c r="OYQ2" s="725"/>
      <c r="OYR2" s="725"/>
      <c r="OYS2" s="725"/>
      <c r="OYT2" s="726"/>
      <c r="OYU2" s="718"/>
      <c r="OYV2" s="725"/>
      <c r="OYW2" s="725"/>
      <c r="OYX2" s="725"/>
      <c r="OYY2" s="725"/>
      <c r="OYZ2" s="725"/>
      <c r="OZA2" s="725"/>
      <c r="OZB2" s="725"/>
      <c r="OZC2" s="725"/>
      <c r="OZD2" s="725"/>
      <c r="OZE2" s="725"/>
      <c r="OZF2" s="725"/>
      <c r="OZG2" s="725"/>
      <c r="OZH2" s="725"/>
      <c r="OZI2" s="725"/>
      <c r="OZJ2" s="726"/>
      <c r="OZK2" s="718"/>
      <c r="OZL2" s="725"/>
      <c r="OZM2" s="725"/>
      <c r="OZN2" s="725"/>
      <c r="OZO2" s="725"/>
      <c r="OZP2" s="725"/>
      <c r="OZQ2" s="725"/>
      <c r="OZR2" s="725"/>
      <c r="OZS2" s="725"/>
      <c r="OZT2" s="725"/>
      <c r="OZU2" s="725"/>
      <c r="OZV2" s="725"/>
      <c r="OZW2" s="725"/>
      <c r="OZX2" s="725"/>
      <c r="OZY2" s="725"/>
      <c r="OZZ2" s="726"/>
      <c r="PAA2" s="718"/>
      <c r="PAB2" s="725"/>
      <c r="PAC2" s="725"/>
      <c r="PAD2" s="725"/>
      <c r="PAE2" s="725"/>
      <c r="PAF2" s="725"/>
      <c r="PAG2" s="725"/>
      <c r="PAH2" s="725"/>
      <c r="PAI2" s="725"/>
      <c r="PAJ2" s="725"/>
      <c r="PAK2" s="725"/>
      <c r="PAL2" s="725"/>
      <c r="PAM2" s="725"/>
      <c r="PAN2" s="725"/>
      <c r="PAO2" s="725"/>
      <c r="PAP2" s="726"/>
      <c r="PAQ2" s="718"/>
      <c r="PAR2" s="725"/>
      <c r="PAS2" s="725"/>
      <c r="PAT2" s="725"/>
      <c r="PAU2" s="725"/>
      <c r="PAV2" s="725"/>
      <c r="PAW2" s="725"/>
      <c r="PAX2" s="725"/>
      <c r="PAY2" s="725"/>
      <c r="PAZ2" s="725"/>
      <c r="PBA2" s="725"/>
      <c r="PBB2" s="725"/>
      <c r="PBC2" s="725"/>
      <c r="PBD2" s="725"/>
      <c r="PBE2" s="725"/>
      <c r="PBF2" s="726"/>
      <c r="PBG2" s="718"/>
      <c r="PBH2" s="725"/>
      <c r="PBI2" s="725"/>
      <c r="PBJ2" s="725"/>
      <c r="PBK2" s="725"/>
      <c r="PBL2" s="725"/>
      <c r="PBM2" s="725"/>
      <c r="PBN2" s="725"/>
      <c r="PBO2" s="725"/>
      <c r="PBP2" s="725"/>
      <c r="PBQ2" s="725"/>
      <c r="PBR2" s="725"/>
      <c r="PBS2" s="725"/>
      <c r="PBT2" s="725"/>
      <c r="PBU2" s="725"/>
      <c r="PBV2" s="726"/>
      <c r="PBW2" s="718"/>
      <c r="PBX2" s="725"/>
      <c r="PBY2" s="725"/>
      <c r="PBZ2" s="725"/>
      <c r="PCA2" s="725"/>
      <c r="PCB2" s="725"/>
      <c r="PCC2" s="725"/>
      <c r="PCD2" s="725"/>
      <c r="PCE2" s="725"/>
      <c r="PCF2" s="725"/>
      <c r="PCG2" s="725"/>
      <c r="PCH2" s="725"/>
      <c r="PCI2" s="725"/>
      <c r="PCJ2" s="725"/>
      <c r="PCK2" s="725"/>
      <c r="PCL2" s="726"/>
      <c r="PCM2" s="718"/>
      <c r="PCN2" s="725"/>
      <c r="PCO2" s="725"/>
      <c r="PCP2" s="725"/>
      <c r="PCQ2" s="725"/>
      <c r="PCR2" s="725"/>
      <c r="PCS2" s="725"/>
      <c r="PCT2" s="725"/>
      <c r="PCU2" s="725"/>
      <c r="PCV2" s="725"/>
      <c r="PCW2" s="725"/>
      <c r="PCX2" s="725"/>
      <c r="PCY2" s="725"/>
      <c r="PCZ2" s="725"/>
      <c r="PDA2" s="725"/>
      <c r="PDB2" s="726"/>
      <c r="PDC2" s="718"/>
      <c r="PDD2" s="725"/>
      <c r="PDE2" s="725"/>
      <c r="PDF2" s="725"/>
      <c r="PDG2" s="725"/>
      <c r="PDH2" s="725"/>
      <c r="PDI2" s="725"/>
      <c r="PDJ2" s="725"/>
      <c r="PDK2" s="725"/>
      <c r="PDL2" s="725"/>
      <c r="PDM2" s="725"/>
      <c r="PDN2" s="725"/>
      <c r="PDO2" s="725"/>
      <c r="PDP2" s="725"/>
      <c r="PDQ2" s="725"/>
      <c r="PDR2" s="726"/>
      <c r="PDS2" s="718"/>
      <c r="PDT2" s="725"/>
      <c r="PDU2" s="725"/>
      <c r="PDV2" s="725"/>
      <c r="PDW2" s="725"/>
      <c r="PDX2" s="725"/>
      <c r="PDY2" s="725"/>
      <c r="PDZ2" s="725"/>
      <c r="PEA2" s="725"/>
      <c r="PEB2" s="725"/>
      <c r="PEC2" s="725"/>
      <c r="PED2" s="725"/>
      <c r="PEE2" s="725"/>
      <c r="PEF2" s="725"/>
      <c r="PEG2" s="725"/>
      <c r="PEH2" s="726"/>
      <c r="PEI2" s="718"/>
      <c r="PEJ2" s="725"/>
      <c r="PEK2" s="725"/>
      <c r="PEL2" s="725"/>
      <c r="PEM2" s="725"/>
      <c r="PEN2" s="725"/>
      <c r="PEO2" s="725"/>
      <c r="PEP2" s="725"/>
      <c r="PEQ2" s="725"/>
      <c r="PER2" s="725"/>
      <c r="PES2" s="725"/>
      <c r="PET2" s="725"/>
      <c r="PEU2" s="725"/>
      <c r="PEV2" s="725"/>
      <c r="PEW2" s="725"/>
      <c r="PEX2" s="726"/>
      <c r="PEY2" s="718"/>
      <c r="PEZ2" s="725"/>
      <c r="PFA2" s="725"/>
      <c r="PFB2" s="725"/>
      <c r="PFC2" s="725"/>
      <c r="PFD2" s="725"/>
      <c r="PFE2" s="725"/>
      <c r="PFF2" s="725"/>
      <c r="PFG2" s="725"/>
      <c r="PFH2" s="725"/>
      <c r="PFI2" s="725"/>
      <c r="PFJ2" s="725"/>
      <c r="PFK2" s="725"/>
      <c r="PFL2" s="725"/>
      <c r="PFM2" s="725"/>
      <c r="PFN2" s="726"/>
      <c r="PFO2" s="718"/>
      <c r="PFP2" s="725"/>
      <c r="PFQ2" s="725"/>
      <c r="PFR2" s="725"/>
      <c r="PFS2" s="725"/>
      <c r="PFT2" s="725"/>
      <c r="PFU2" s="725"/>
      <c r="PFV2" s="725"/>
      <c r="PFW2" s="725"/>
      <c r="PFX2" s="725"/>
      <c r="PFY2" s="725"/>
      <c r="PFZ2" s="725"/>
      <c r="PGA2" s="725"/>
      <c r="PGB2" s="725"/>
      <c r="PGC2" s="725"/>
      <c r="PGD2" s="726"/>
      <c r="PGE2" s="718"/>
      <c r="PGF2" s="725"/>
      <c r="PGG2" s="725"/>
      <c r="PGH2" s="725"/>
      <c r="PGI2" s="725"/>
      <c r="PGJ2" s="725"/>
      <c r="PGK2" s="725"/>
      <c r="PGL2" s="725"/>
      <c r="PGM2" s="725"/>
      <c r="PGN2" s="725"/>
      <c r="PGO2" s="725"/>
      <c r="PGP2" s="725"/>
      <c r="PGQ2" s="725"/>
      <c r="PGR2" s="725"/>
      <c r="PGS2" s="725"/>
      <c r="PGT2" s="726"/>
      <c r="PGU2" s="718"/>
      <c r="PGV2" s="725"/>
      <c r="PGW2" s="725"/>
      <c r="PGX2" s="725"/>
      <c r="PGY2" s="725"/>
      <c r="PGZ2" s="725"/>
      <c r="PHA2" s="725"/>
      <c r="PHB2" s="725"/>
      <c r="PHC2" s="725"/>
      <c r="PHD2" s="725"/>
      <c r="PHE2" s="725"/>
      <c r="PHF2" s="725"/>
      <c r="PHG2" s="725"/>
      <c r="PHH2" s="725"/>
      <c r="PHI2" s="725"/>
      <c r="PHJ2" s="726"/>
      <c r="PHK2" s="718"/>
      <c r="PHL2" s="725"/>
      <c r="PHM2" s="725"/>
      <c r="PHN2" s="725"/>
      <c r="PHO2" s="725"/>
      <c r="PHP2" s="725"/>
      <c r="PHQ2" s="725"/>
      <c r="PHR2" s="725"/>
      <c r="PHS2" s="725"/>
      <c r="PHT2" s="725"/>
      <c r="PHU2" s="725"/>
      <c r="PHV2" s="725"/>
      <c r="PHW2" s="725"/>
      <c r="PHX2" s="725"/>
      <c r="PHY2" s="725"/>
      <c r="PHZ2" s="726"/>
      <c r="PIA2" s="718"/>
      <c r="PIB2" s="725"/>
      <c r="PIC2" s="725"/>
      <c r="PID2" s="725"/>
      <c r="PIE2" s="725"/>
      <c r="PIF2" s="725"/>
      <c r="PIG2" s="725"/>
      <c r="PIH2" s="725"/>
      <c r="PII2" s="725"/>
      <c r="PIJ2" s="725"/>
      <c r="PIK2" s="725"/>
      <c r="PIL2" s="725"/>
      <c r="PIM2" s="725"/>
      <c r="PIN2" s="725"/>
      <c r="PIO2" s="725"/>
      <c r="PIP2" s="726"/>
      <c r="PIQ2" s="718"/>
      <c r="PIR2" s="725"/>
      <c r="PIS2" s="725"/>
      <c r="PIT2" s="725"/>
      <c r="PIU2" s="725"/>
      <c r="PIV2" s="725"/>
      <c r="PIW2" s="725"/>
      <c r="PIX2" s="725"/>
      <c r="PIY2" s="725"/>
      <c r="PIZ2" s="725"/>
      <c r="PJA2" s="725"/>
      <c r="PJB2" s="725"/>
      <c r="PJC2" s="725"/>
      <c r="PJD2" s="725"/>
      <c r="PJE2" s="725"/>
      <c r="PJF2" s="726"/>
      <c r="PJG2" s="718"/>
      <c r="PJH2" s="725"/>
      <c r="PJI2" s="725"/>
      <c r="PJJ2" s="725"/>
      <c r="PJK2" s="725"/>
      <c r="PJL2" s="725"/>
      <c r="PJM2" s="725"/>
      <c r="PJN2" s="725"/>
      <c r="PJO2" s="725"/>
      <c r="PJP2" s="725"/>
      <c r="PJQ2" s="725"/>
      <c r="PJR2" s="725"/>
      <c r="PJS2" s="725"/>
      <c r="PJT2" s="725"/>
      <c r="PJU2" s="725"/>
      <c r="PJV2" s="726"/>
      <c r="PJW2" s="718"/>
      <c r="PJX2" s="725"/>
      <c r="PJY2" s="725"/>
      <c r="PJZ2" s="725"/>
      <c r="PKA2" s="725"/>
      <c r="PKB2" s="725"/>
      <c r="PKC2" s="725"/>
      <c r="PKD2" s="725"/>
      <c r="PKE2" s="725"/>
      <c r="PKF2" s="725"/>
      <c r="PKG2" s="725"/>
      <c r="PKH2" s="725"/>
      <c r="PKI2" s="725"/>
      <c r="PKJ2" s="725"/>
      <c r="PKK2" s="725"/>
      <c r="PKL2" s="726"/>
      <c r="PKM2" s="718"/>
      <c r="PKN2" s="725"/>
      <c r="PKO2" s="725"/>
      <c r="PKP2" s="725"/>
      <c r="PKQ2" s="725"/>
      <c r="PKR2" s="725"/>
      <c r="PKS2" s="725"/>
      <c r="PKT2" s="725"/>
      <c r="PKU2" s="725"/>
      <c r="PKV2" s="725"/>
      <c r="PKW2" s="725"/>
      <c r="PKX2" s="725"/>
      <c r="PKY2" s="725"/>
      <c r="PKZ2" s="725"/>
      <c r="PLA2" s="725"/>
      <c r="PLB2" s="726"/>
      <c r="PLC2" s="718"/>
      <c r="PLD2" s="725"/>
      <c r="PLE2" s="725"/>
      <c r="PLF2" s="725"/>
      <c r="PLG2" s="725"/>
      <c r="PLH2" s="725"/>
      <c r="PLI2" s="725"/>
      <c r="PLJ2" s="725"/>
      <c r="PLK2" s="725"/>
      <c r="PLL2" s="725"/>
      <c r="PLM2" s="725"/>
      <c r="PLN2" s="725"/>
      <c r="PLO2" s="725"/>
      <c r="PLP2" s="725"/>
      <c r="PLQ2" s="725"/>
      <c r="PLR2" s="726"/>
      <c r="PLS2" s="718"/>
      <c r="PLT2" s="725"/>
      <c r="PLU2" s="725"/>
      <c r="PLV2" s="725"/>
      <c r="PLW2" s="725"/>
      <c r="PLX2" s="725"/>
      <c r="PLY2" s="725"/>
      <c r="PLZ2" s="725"/>
      <c r="PMA2" s="725"/>
      <c r="PMB2" s="725"/>
      <c r="PMC2" s="725"/>
      <c r="PMD2" s="725"/>
      <c r="PME2" s="725"/>
      <c r="PMF2" s="725"/>
      <c r="PMG2" s="725"/>
      <c r="PMH2" s="726"/>
      <c r="PMI2" s="718"/>
      <c r="PMJ2" s="725"/>
      <c r="PMK2" s="725"/>
      <c r="PML2" s="725"/>
      <c r="PMM2" s="725"/>
      <c r="PMN2" s="725"/>
      <c r="PMO2" s="725"/>
      <c r="PMP2" s="725"/>
      <c r="PMQ2" s="725"/>
      <c r="PMR2" s="725"/>
      <c r="PMS2" s="725"/>
      <c r="PMT2" s="725"/>
      <c r="PMU2" s="725"/>
      <c r="PMV2" s="725"/>
      <c r="PMW2" s="725"/>
      <c r="PMX2" s="726"/>
      <c r="PMY2" s="718"/>
      <c r="PMZ2" s="725"/>
      <c r="PNA2" s="725"/>
      <c r="PNB2" s="725"/>
      <c r="PNC2" s="725"/>
      <c r="PND2" s="725"/>
      <c r="PNE2" s="725"/>
      <c r="PNF2" s="725"/>
      <c r="PNG2" s="725"/>
      <c r="PNH2" s="725"/>
      <c r="PNI2" s="725"/>
      <c r="PNJ2" s="725"/>
      <c r="PNK2" s="725"/>
      <c r="PNL2" s="725"/>
      <c r="PNM2" s="725"/>
      <c r="PNN2" s="726"/>
      <c r="PNO2" s="718"/>
      <c r="PNP2" s="725"/>
      <c r="PNQ2" s="725"/>
      <c r="PNR2" s="725"/>
      <c r="PNS2" s="725"/>
      <c r="PNT2" s="725"/>
      <c r="PNU2" s="725"/>
      <c r="PNV2" s="725"/>
      <c r="PNW2" s="725"/>
      <c r="PNX2" s="725"/>
      <c r="PNY2" s="725"/>
      <c r="PNZ2" s="725"/>
      <c r="POA2" s="725"/>
      <c r="POB2" s="725"/>
      <c r="POC2" s="725"/>
      <c r="POD2" s="726"/>
      <c r="POE2" s="718"/>
      <c r="POF2" s="725"/>
      <c r="POG2" s="725"/>
      <c r="POH2" s="725"/>
      <c r="POI2" s="725"/>
      <c r="POJ2" s="725"/>
      <c r="POK2" s="725"/>
      <c r="POL2" s="725"/>
      <c r="POM2" s="725"/>
      <c r="PON2" s="725"/>
      <c r="POO2" s="725"/>
      <c r="POP2" s="725"/>
      <c r="POQ2" s="725"/>
      <c r="POR2" s="725"/>
      <c r="POS2" s="725"/>
      <c r="POT2" s="726"/>
      <c r="POU2" s="718"/>
      <c r="POV2" s="725"/>
      <c r="POW2" s="725"/>
      <c r="POX2" s="725"/>
      <c r="POY2" s="725"/>
      <c r="POZ2" s="725"/>
      <c r="PPA2" s="725"/>
      <c r="PPB2" s="725"/>
      <c r="PPC2" s="725"/>
      <c r="PPD2" s="725"/>
      <c r="PPE2" s="725"/>
      <c r="PPF2" s="725"/>
      <c r="PPG2" s="725"/>
      <c r="PPH2" s="725"/>
      <c r="PPI2" s="725"/>
      <c r="PPJ2" s="726"/>
      <c r="PPK2" s="718"/>
      <c r="PPL2" s="725"/>
      <c r="PPM2" s="725"/>
      <c r="PPN2" s="725"/>
      <c r="PPO2" s="725"/>
      <c r="PPP2" s="725"/>
      <c r="PPQ2" s="725"/>
      <c r="PPR2" s="725"/>
      <c r="PPS2" s="725"/>
      <c r="PPT2" s="725"/>
      <c r="PPU2" s="725"/>
      <c r="PPV2" s="725"/>
      <c r="PPW2" s="725"/>
      <c r="PPX2" s="725"/>
      <c r="PPY2" s="725"/>
      <c r="PPZ2" s="726"/>
      <c r="PQA2" s="718"/>
      <c r="PQB2" s="725"/>
      <c r="PQC2" s="725"/>
      <c r="PQD2" s="725"/>
      <c r="PQE2" s="725"/>
      <c r="PQF2" s="725"/>
      <c r="PQG2" s="725"/>
      <c r="PQH2" s="725"/>
      <c r="PQI2" s="725"/>
      <c r="PQJ2" s="725"/>
      <c r="PQK2" s="725"/>
      <c r="PQL2" s="725"/>
      <c r="PQM2" s="725"/>
      <c r="PQN2" s="725"/>
      <c r="PQO2" s="725"/>
      <c r="PQP2" s="726"/>
      <c r="PQQ2" s="718"/>
      <c r="PQR2" s="725"/>
      <c r="PQS2" s="725"/>
      <c r="PQT2" s="725"/>
      <c r="PQU2" s="725"/>
      <c r="PQV2" s="725"/>
      <c r="PQW2" s="725"/>
      <c r="PQX2" s="725"/>
      <c r="PQY2" s="725"/>
      <c r="PQZ2" s="725"/>
      <c r="PRA2" s="725"/>
      <c r="PRB2" s="725"/>
      <c r="PRC2" s="725"/>
      <c r="PRD2" s="725"/>
      <c r="PRE2" s="725"/>
      <c r="PRF2" s="726"/>
      <c r="PRG2" s="718"/>
      <c r="PRH2" s="725"/>
      <c r="PRI2" s="725"/>
      <c r="PRJ2" s="725"/>
      <c r="PRK2" s="725"/>
      <c r="PRL2" s="725"/>
      <c r="PRM2" s="725"/>
      <c r="PRN2" s="725"/>
      <c r="PRO2" s="725"/>
      <c r="PRP2" s="725"/>
      <c r="PRQ2" s="725"/>
      <c r="PRR2" s="725"/>
      <c r="PRS2" s="725"/>
      <c r="PRT2" s="725"/>
      <c r="PRU2" s="725"/>
      <c r="PRV2" s="726"/>
      <c r="PRW2" s="718"/>
      <c r="PRX2" s="725"/>
      <c r="PRY2" s="725"/>
      <c r="PRZ2" s="725"/>
      <c r="PSA2" s="725"/>
      <c r="PSB2" s="725"/>
      <c r="PSC2" s="725"/>
      <c r="PSD2" s="725"/>
      <c r="PSE2" s="725"/>
      <c r="PSF2" s="725"/>
      <c r="PSG2" s="725"/>
      <c r="PSH2" s="725"/>
      <c r="PSI2" s="725"/>
      <c r="PSJ2" s="725"/>
      <c r="PSK2" s="725"/>
      <c r="PSL2" s="726"/>
      <c r="PSM2" s="718"/>
      <c r="PSN2" s="725"/>
      <c r="PSO2" s="725"/>
      <c r="PSP2" s="725"/>
      <c r="PSQ2" s="725"/>
      <c r="PSR2" s="725"/>
      <c r="PSS2" s="725"/>
      <c r="PST2" s="725"/>
      <c r="PSU2" s="725"/>
      <c r="PSV2" s="725"/>
      <c r="PSW2" s="725"/>
      <c r="PSX2" s="725"/>
      <c r="PSY2" s="725"/>
      <c r="PSZ2" s="725"/>
      <c r="PTA2" s="725"/>
      <c r="PTB2" s="726"/>
      <c r="PTC2" s="718"/>
      <c r="PTD2" s="725"/>
      <c r="PTE2" s="725"/>
      <c r="PTF2" s="725"/>
      <c r="PTG2" s="725"/>
      <c r="PTH2" s="725"/>
      <c r="PTI2" s="725"/>
      <c r="PTJ2" s="725"/>
      <c r="PTK2" s="725"/>
      <c r="PTL2" s="725"/>
      <c r="PTM2" s="725"/>
      <c r="PTN2" s="725"/>
      <c r="PTO2" s="725"/>
      <c r="PTP2" s="725"/>
      <c r="PTQ2" s="725"/>
      <c r="PTR2" s="726"/>
      <c r="PTS2" s="718"/>
      <c r="PTT2" s="725"/>
      <c r="PTU2" s="725"/>
      <c r="PTV2" s="725"/>
      <c r="PTW2" s="725"/>
      <c r="PTX2" s="725"/>
      <c r="PTY2" s="725"/>
      <c r="PTZ2" s="725"/>
      <c r="PUA2" s="725"/>
      <c r="PUB2" s="725"/>
      <c r="PUC2" s="725"/>
      <c r="PUD2" s="725"/>
      <c r="PUE2" s="725"/>
      <c r="PUF2" s="725"/>
      <c r="PUG2" s="725"/>
      <c r="PUH2" s="726"/>
      <c r="PUI2" s="718"/>
      <c r="PUJ2" s="725"/>
      <c r="PUK2" s="725"/>
      <c r="PUL2" s="725"/>
      <c r="PUM2" s="725"/>
      <c r="PUN2" s="725"/>
      <c r="PUO2" s="725"/>
      <c r="PUP2" s="725"/>
      <c r="PUQ2" s="725"/>
      <c r="PUR2" s="725"/>
      <c r="PUS2" s="725"/>
      <c r="PUT2" s="725"/>
      <c r="PUU2" s="725"/>
      <c r="PUV2" s="725"/>
      <c r="PUW2" s="725"/>
      <c r="PUX2" s="726"/>
      <c r="PUY2" s="718"/>
      <c r="PUZ2" s="725"/>
      <c r="PVA2" s="725"/>
      <c r="PVB2" s="725"/>
      <c r="PVC2" s="725"/>
      <c r="PVD2" s="725"/>
      <c r="PVE2" s="725"/>
      <c r="PVF2" s="725"/>
      <c r="PVG2" s="725"/>
      <c r="PVH2" s="725"/>
      <c r="PVI2" s="725"/>
      <c r="PVJ2" s="725"/>
      <c r="PVK2" s="725"/>
      <c r="PVL2" s="725"/>
      <c r="PVM2" s="725"/>
      <c r="PVN2" s="726"/>
      <c r="PVO2" s="718"/>
      <c r="PVP2" s="725"/>
      <c r="PVQ2" s="725"/>
      <c r="PVR2" s="725"/>
      <c r="PVS2" s="725"/>
      <c r="PVT2" s="725"/>
      <c r="PVU2" s="725"/>
      <c r="PVV2" s="725"/>
      <c r="PVW2" s="725"/>
      <c r="PVX2" s="725"/>
      <c r="PVY2" s="725"/>
      <c r="PVZ2" s="725"/>
      <c r="PWA2" s="725"/>
      <c r="PWB2" s="725"/>
      <c r="PWC2" s="725"/>
      <c r="PWD2" s="726"/>
      <c r="PWE2" s="718"/>
      <c r="PWF2" s="725"/>
      <c r="PWG2" s="725"/>
      <c r="PWH2" s="725"/>
      <c r="PWI2" s="725"/>
      <c r="PWJ2" s="725"/>
      <c r="PWK2" s="725"/>
      <c r="PWL2" s="725"/>
      <c r="PWM2" s="725"/>
      <c r="PWN2" s="725"/>
      <c r="PWO2" s="725"/>
      <c r="PWP2" s="725"/>
      <c r="PWQ2" s="725"/>
      <c r="PWR2" s="725"/>
      <c r="PWS2" s="725"/>
      <c r="PWT2" s="726"/>
      <c r="PWU2" s="718"/>
      <c r="PWV2" s="725"/>
      <c r="PWW2" s="725"/>
      <c r="PWX2" s="725"/>
      <c r="PWY2" s="725"/>
      <c r="PWZ2" s="725"/>
      <c r="PXA2" s="725"/>
      <c r="PXB2" s="725"/>
      <c r="PXC2" s="725"/>
      <c r="PXD2" s="725"/>
      <c r="PXE2" s="725"/>
      <c r="PXF2" s="725"/>
      <c r="PXG2" s="725"/>
      <c r="PXH2" s="725"/>
      <c r="PXI2" s="725"/>
      <c r="PXJ2" s="726"/>
      <c r="PXK2" s="718"/>
      <c r="PXL2" s="725"/>
      <c r="PXM2" s="725"/>
      <c r="PXN2" s="725"/>
      <c r="PXO2" s="725"/>
      <c r="PXP2" s="725"/>
      <c r="PXQ2" s="725"/>
      <c r="PXR2" s="725"/>
      <c r="PXS2" s="725"/>
      <c r="PXT2" s="725"/>
      <c r="PXU2" s="725"/>
      <c r="PXV2" s="725"/>
      <c r="PXW2" s="725"/>
      <c r="PXX2" s="725"/>
      <c r="PXY2" s="725"/>
      <c r="PXZ2" s="726"/>
      <c r="PYA2" s="718"/>
      <c r="PYB2" s="725"/>
      <c r="PYC2" s="725"/>
      <c r="PYD2" s="725"/>
      <c r="PYE2" s="725"/>
      <c r="PYF2" s="725"/>
      <c r="PYG2" s="725"/>
      <c r="PYH2" s="725"/>
      <c r="PYI2" s="725"/>
      <c r="PYJ2" s="725"/>
      <c r="PYK2" s="725"/>
      <c r="PYL2" s="725"/>
      <c r="PYM2" s="725"/>
      <c r="PYN2" s="725"/>
      <c r="PYO2" s="725"/>
      <c r="PYP2" s="726"/>
      <c r="PYQ2" s="718"/>
      <c r="PYR2" s="725"/>
      <c r="PYS2" s="725"/>
      <c r="PYT2" s="725"/>
      <c r="PYU2" s="725"/>
      <c r="PYV2" s="725"/>
      <c r="PYW2" s="725"/>
      <c r="PYX2" s="725"/>
      <c r="PYY2" s="725"/>
      <c r="PYZ2" s="725"/>
      <c r="PZA2" s="725"/>
      <c r="PZB2" s="725"/>
      <c r="PZC2" s="725"/>
      <c r="PZD2" s="725"/>
      <c r="PZE2" s="725"/>
      <c r="PZF2" s="726"/>
      <c r="PZG2" s="718"/>
      <c r="PZH2" s="725"/>
      <c r="PZI2" s="725"/>
      <c r="PZJ2" s="725"/>
      <c r="PZK2" s="725"/>
      <c r="PZL2" s="725"/>
      <c r="PZM2" s="725"/>
      <c r="PZN2" s="725"/>
      <c r="PZO2" s="725"/>
      <c r="PZP2" s="725"/>
      <c r="PZQ2" s="725"/>
      <c r="PZR2" s="725"/>
      <c r="PZS2" s="725"/>
      <c r="PZT2" s="725"/>
      <c r="PZU2" s="725"/>
      <c r="PZV2" s="726"/>
      <c r="PZW2" s="718"/>
      <c r="PZX2" s="725"/>
      <c r="PZY2" s="725"/>
      <c r="PZZ2" s="725"/>
      <c r="QAA2" s="725"/>
      <c r="QAB2" s="725"/>
      <c r="QAC2" s="725"/>
      <c r="QAD2" s="725"/>
      <c r="QAE2" s="725"/>
      <c r="QAF2" s="725"/>
      <c r="QAG2" s="725"/>
      <c r="QAH2" s="725"/>
      <c r="QAI2" s="725"/>
      <c r="QAJ2" s="725"/>
      <c r="QAK2" s="725"/>
      <c r="QAL2" s="726"/>
      <c r="QAM2" s="718"/>
      <c r="QAN2" s="725"/>
      <c r="QAO2" s="725"/>
      <c r="QAP2" s="725"/>
      <c r="QAQ2" s="725"/>
      <c r="QAR2" s="725"/>
      <c r="QAS2" s="725"/>
      <c r="QAT2" s="725"/>
      <c r="QAU2" s="725"/>
      <c r="QAV2" s="725"/>
      <c r="QAW2" s="725"/>
      <c r="QAX2" s="725"/>
      <c r="QAY2" s="725"/>
      <c r="QAZ2" s="725"/>
      <c r="QBA2" s="725"/>
      <c r="QBB2" s="726"/>
      <c r="QBC2" s="718"/>
      <c r="QBD2" s="725"/>
      <c r="QBE2" s="725"/>
      <c r="QBF2" s="725"/>
      <c r="QBG2" s="725"/>
      <c r="QBH2" s="725"/>
      <c r="QBI2" s="725"/>
      <c r="QBJ2" s="725"/>
      <c r="QBK2" s="725"/>
      <c r="QBL2" s="725"/>
      <c r="QBM2" s="725"/>
      <c r="QBN2" s="725"/>
      <c r="QBO2" s="725"/>
      <c r="QBP2" s="725"/>
      <c r="QBQ2" s="725"/>
      <c r="QBR2" s="726"/>
      <c r="QBS2" s="718"/>
      <c r="QBT2" s="725"/>
      <c r="QBU2" s="725"/>
      <c r="QBV2" s="725"/>
      <c r="QBW2" s="725"/>
      <c r="QBX2" s="725"/>
      <c r="QBY2" s="725"/>
      <c r="QBZ2" s="725"/>
      <c r="QCA2" s="725"/>
      <c r="QCB2" s="725"/>
      <c r="QCC2" s="725"/>
      <c r="QCD2" s="725"/>
      <c r="QCE2" s="725"/>
      <c r="QCF2" s="725"/>
      <c r="QCG2" s="725"/>
      <c r="QCH2" s="726"/>
      <c r="QCI2" s="718"/>
      <c r="QCJ2" s="725"/>
      <c r="QCK2" s="725"/>
      <c r="QCL2" s="725"/>
      <c r="QCM2" s="725"/>
      <c r="QCN2" s="725"/>
      <c r="QCO2" s="725"/>
      <c r="QCP2" s="725"/>
      <c r="QCQ2" s="725"/>
      <c r="QCR2" s="725"/>
      <c r="QCS2" s="725"/>
      <c r="QCT2" s="725"/>
      <c r="QCU2" s="725"/>
      <c r="QCV2" s="725"/>
      <c r="QCW2" s="725"/>
      <c r="QCX2" s="726"/>
      <c r="QCY2" s="718"/>
      <c r="QCZ2" s="725"/>
      <c r="QDA2" s="725"/>
      <c r="QDB2" s="725"/>
      <c r="QDC2" s="725"/>
      <c r="QDD2" s="725"/>
      <c r="QDE2" s="725"/>
      <c r="QDF2" s="725"/>
      <c r="QDG2" s="725"/>
      <c r="QDH2" s="725"/>
      <c r="QDI2" s="725"/>
      <c r="QDJ2" s="725"/>
      <c r="QDK2" s="725"/>
      <c r="QDL2" s="725"/>
      <c r="QDM2" s="725"/>
      <c r="QDN2" s="726"/>
      <c r="QDO2" s="718"/>
      <c r="QDP2" s="725"/>
      <c r="QDQ2" s="725"/>
      <c r="QDR2" s="725"/>
      <c r="QDS2" s="725"/>
      <c r="QDT2" s="725"/>
      <c r="QDU2" s="725"/>
      <c r="QDV2" s="725"/>
      <c r="QDW2" s="725"/>
      <c r="QDX2" s="725"/>
      <c r="QDY2" s="725"/>
      <c r="QDZ2" s="725"/>
      <c r="QEA2" s="725"/>
      <c r="QEB2" s="725"/>
      <c r="QEC2" s="725"/>
      <c r="QED2" s="726"/>
      <c r="QEE2" s="718"/>
      <c r="QEF2" s="725"/>
      <c r="QEG2" s="725"/>
      <c r="QEH2" s="725"/>
      <c r="QEI2" s="725"/>
      <c r="QEJ2" s="725"/>
      <c r="QEK2" s="725"/>
      <c r="QEL2" s="725"/>
      <c r="QEM2" s="725"/>
      <c r="QEN2" s="725"/>
      <c r="QEO2" s="725"/>
      <c r="QEP2" s="725"/>
      <c r="QEQ2" s="725"/>
      <c r="QER2" s="725"/>
      <c r="QES2" s="725"/>
      <c r="QET2" s="726"/>
      <c r="QEU2" s="718"/>
      <c r="QEV2" s="725"/>
      <c r="QEW2" s="725"/>
      <c r="QEX2" s="725"/>
      <c r="QEY2" s="725"/>
      <c r="QEZ2" s="725"/>
      <c r="QFA2" s="725"/>
      <c r="QFB2" s="725"/>
      <c r="QFC2" s="725"/>
      <c r="QFD2" s="725"/>
      <c r="QFE2" s="725"/>
      <c r="QFF2" s="725"/>
      <c r="QFG2" s="725"/>
      <c r="QFH2" s="725"/>
      <c r="QFI2" s="725"/>
      <c r="QFJ2" s="726"/>
      <c r="QFK2" s="718"/>
      <c r="QFL2" s="725"/>
      <c r="QFM2" s="725"/>
      <c r="QFN2" s="725"/>
      <c r="QFO2" s="725"/>
      <c r="QFP2" s="725"/>
      <c r="QFQ2" s="725"/>
      <c r="QFR2" s="725"/>
      <c r="QFS2" s="725"/>
      <c r="QFT2" s="725"/>
      <c r="QFU2" s="725"/>
      <c r="QFV2" s="725"/>
      <c r="QFW2" s="725"/>
      <c r="QFX2" s="725"/>
      <c r="QFY2" s="725"/>
      <c r="QFZ2" s="726"/>
      <c r="QGA2" s="718"/>
      <c r="QGB2" s="725"/>
      <c r="QGC2" s="725"/>
      <c r="QGD2" s="725"/>
      <c r="QGE2" s="725"/>
      <c r="QGF2" s="725"/>
      <c r="QGG2" s="725"/>
      <c r="QGH2" s="725"/>
      <c r="QGI2" s="725"/>
      <c r="QGJ2" s="725"/>
      <c r="QGK2" s="725"/>
      <c r="QGL2" s="725"/>
      <c r="QGM2" s="725"/>
      <c r="QGN2" s="725"/>
      <c r="QGO2" s="725"/>
      <c r="QGP2" s="726"/>
      <c r="QGQ2" s="718"/>
      <c r="QGR2" s="725"/>
      <c r="QGS2" s="725"/>
      <c r="QGT2" s="725"/>
      <c r="QGU2" s="725"/>
      <c r="QGV2" s="725"/>
      <c r="QGW2" s="725"/>
      <c r="QGX2" s="725"/>
      <c r="QGY2" s="725"/>
      <c r="QGZ2" s="725"/>
      <c r="QHA2" s="725"/>
      <c r="QHB2" s="725"/>
      <c r="QHC2" s="725"/>
      <c r="QHD2" s="725"/>
      <c r="QHE2" s="725"/>
      <c r="QHF2" s="726"/>
      <c r="QHG2" s="718"/>
      <c r="QHH2" s="725"/>
      <c r="QHI2" s="725"/>
      <c r="QHJ2" s="725"/>
      <c r="QHK2" s="725"/>
      <c r="QHL2" s="725"/>
      <c r="QHM2" s="725"/>
      <c r="QHN2" s="725"/>
      <c r="QHO2" s="725"/>
      <c r="QHP2" s="725"/>
      <c r="QHQ2" s="725"/>
      <c r="QHR2" s="725"/>
      <c r="QHS2" s="725"/>
      <c r="QHT2" s="725"/>
      <c r="QHU2" s="725"/>
      <c r="QHV2" s="726"/>
      <c r="QHW2" s="718"/>
      <c r="QHX2" s="725"/>
      <c r="QHY2" s="725"/>
      <c r="QHZ2" s="725"/>
      <c r="QIA2" s="725"/>
      <c r="QIB2" s="725"/>
      <c r="QIC2" s="725"/>
      <c r="QID2" s="725"/>
      <c r="QIE2" s="725"/>
      <c r="QIF2" s="725"/>
      <c r="QIG2" s="725"/>
      <c r="QIH2" s="725"/>
      <c r="QII2" s="725"/>
      <c r="QIJ2" s="725"/>
      <c r="QIK2" s="725"/>
      <c r="QIL2" s="726"/>
      <c r="QIM2" s="718"/>
      <c r="QIN2" s="725"/>
      <c r="QIO2" s="725"/>
      <c r="QIP2" s="725"/>
      <c r="QIQ2" s="725"/>
      <c r="QIR2" s="725"/>
      <c r="QIS2" s="725"/>
      <c r="QIT2" s="725"/>
      <c r="QIU2" s="725"/>
      <c r="QIV2" s="725"/>
      <c r="QIW2" s="725"/>
      <c r="QIX2" s="725"/>
      <c r="QIY2" s="725"/>
      <c r="QIZ2" s="725"/>
      <c r="QJA2" s="725"/>
      <c r="QJB2" s="726"/>
      <c r="QJC2" s="718"/>
      <c r="QJD2" s="725"/>
      <c r="QJE2" s="725"/>
      <c r="QJF2" s="725"/>
      <c r="QJG2" s="725"/>
      <c r="QJH2" s="725"/>
      <c r="QJI2" s="725"/>
      <c r="QJJ2" s="725"/>
      <c r="QJK2" s="725"/>
      <c r="QJL2" s="725"/>
      <c r="QJM2" s="725"/>
      <c r="QJN2" s="725"/>
      <c r="QJO2" s="725"/>
      <c r="QJP2" s="725"/>
      <c r="QJQ2" s="725"/>
      <c r="QJR2" s="726"/>
      <c r="QJS2" s="718"/>
      <c r="QJT2" s="725"/>
      <c r="QJU2" s="725"/>
      <c r="QJV2" s="725"/>
      <c r="QJW2" s="725"/>
      <c r="QJX2" s="725"/>
      <c r="QJY2" s="725"/>
      <c r="QJZ2" s="725"/>
      <c r="QKA2" s="725"/>
      <c r="QKB2" s="725"/>
      <c r="QKC2" s="725"/>
      <c r="QKD2" s="725"/>
      <c r="QKE2" s="725"/>
      <c r="QKF2" s="725"/>
      <c r="QKG2" s="725"/>
      <c r="QKH2" s="726"/>
      <c r="QKI2" s="718"/>
      <c r="QKJ2" s="725"/>
      <c r="QKK2" s="725"/>
      <c r="QKL2" s="725"/>
      <c r="QKM2" s="725"/>
      <c r="QKN2" s="725"/>
      <c r="QKO2" s="725"/>
      <c r="QKP2" s="725"/>
      <c r="QKQ2" s="725"/>
      <c r="QKR2" s="725"/>
      <c r="QKS2" s="725"/>
      <c r="QKT2" s="725"/>
      <c r="QKU2" s="725"/>
      <c r="QKV2" s="725"/>
      <c r="QKW2" s="725"/>
      <c r="QKX2" s="726"/>
      <c r="QKY2" s="718"/>
      <c r="QKZ2" s="725"/>
      <c r="QLA2" s="725"/>
      <c r="QLB2" s="725"/>
      <c r="QLC2" s="725"/>
      <c r="QLD2" s="725"/>
      <c r="QLE2" s="725"/>
      <c r="QLF2" s="725"/>
      <c r="QLG2" s="725"/>
      <c r="QLH2" s="725"/>
      <c r="QLI2" s="725"/>
      <c r="QLJ2" s="725"/>
      <c r="QLK2" s="725"/>
      <c r="QLL2" s="725"/>
      <c r="QLM2" s="725"/>
      <c r="QLN2" s="726"/>
      <c r="QLO2" s="718"/>
      <c r="QLP2" s="725"/>
      <c r="QLQ2" s="725"/>
      <c r="QLR2" s="725"/>
      <c r="QLS2" s="725"/>
      <c r="QLT2" s="725"/>
      <c r="QLU2" s="725"/>
      <c r="QLV2" s="725"/>
      <c r="QLW2" s="725"/>
      <c r="QLX2" s="725"/>
      <c r="QLY2" s="725"/>
      <c r="QLZ2" s="725"/>
      <c r="QMA2" s="725"/>
      <c r="QMB2" s="725"/>
      <c r="QMC2" s="725"/>
      <c r="QMD2" s="726"/>
      <c r="QME2" s="718"/>
      <c r="QMF2" s="725"/>
      <c r="QMG2" s="725"/>
      <c r="QMH2" s="725"/>
      <c r="QMI2" s="725"/>
      <c r="QMJ2" s="725"/>
      <c r="QMK2" s="725"/>
      <c r="QML2" s="725"/>
      <c r="QMM2" s="725"/>
      <c r="QMN2" s="725"/>
      <c r="QMO2" s="725"/>
      <c r="QMP2" s="725"/>
      <c r="QMQ2" s="725"/>
      <c r="QMR2" s="725"/>
      <c r="QMS2" s="725"/>
      <c r="QMT2" s="726"/>
      <c r="QMU2" s="718"/>
      <c r="QMV2" s="725"/>
      <c r="QMW2" s="725"/>
      <c r="QMX2" s="725"/>
      <c r="QMY2" s="725"/>
      <c r="QMZ2" s="725"/>
      <c r="QNA2" s="725"/>
      <c r="QNB2" s="725"/>
      <c r="QNC2" s="725"/>
      <c r="QND2" s="725"/>
      <c r="QNE2" s="725"/>
      <c r="QNF2" s="725"/>
      <c r="QNG2" s="725"/>
      <c r="QNH2" s="725"/>
      <c r="QNI2" s="725"/>
      <c r="QNJ2" s="726"/>
      <c r="QNK2" s="718"/>
      <c r="QNL2" s="725"/>
      <c r="QNM2" s="725"/>
      <c r="QNN2" s="725"/>
      <c r="QNO2" s="725"/>
      <c r="QNP2" s="725"/>
      <c r="QNQ2" s="725"/>
      <c r="QNR2" s="725"/>
      <c r="QNS2" s="725"/>
      <c r="QNT2" s="725"/>
      <c r="QNU2" s="725"/>
      <c r="QNV2" s="725"/>
      <c r="QNW2" s="725"/>
      <c r="QNX2" s="725"/>
      <c r="QNY2" s="725"/>
      <c r="QNZ2" s="726"/>
      <c r="QOA2" s="718"/>
      <c r="QOB2" s="725"/>
      <c r="QOC2" s="725"/>
      <c r="QOD2" s="725"/>
      <c r="QOE2" s="725"/>
      <c r="QOF2" s="725"/>
      <c r="QOG2" s="725"/>
      <c r="QOH2" s="725"/>
      <c r="QOI2" s="725"/>
      <c r="QOJ2" s="725"/>
      <c r="QOK2" s="725"/>
      <c r="QOL2" s="725"/>
      <c r="QOM2" s="725"/>
      <c r="QON2" s="725"/>
      <c r="QOO2" s="725"/>
      <c r="QOP2" s="726"/>
      <c r="QOQ2" s="718"/>
      <c r="QOR2" s="725"/>
      <c r="QOS2" s="725"/>
      <c r="QOT2" s="725"/>
      <c r="QOU2" s="725"/>
      <c r="QOV2" s="725"/>
      <c r="QOW2" s="725"/>
      <c r="QOX2" s="725"/>
      <c r="QOY2" s="725"/>
      <c r="QOZ2" s="725"/>
      <c r="QPA2" s="725"/>
      <c r="QPB2" s="725"/>
      <c r="QPC2" s="725"/>
      <c r="QPD2" s="725"/>
      <c r="QPE2" s="725"/>
      <c r="QPF2" s="726"/>
      <c r="QPG2" s="718"/>
      <c r="QPH2" s="725"/>
      <c r="QPI2" s="725"/>
      <c r="QPJ2" s="725"/>
      <c r="QPK2" s="725"/>
      <c r="QPL2" s="725"/>
      <c r="QPM2" s="725"/>
      <c r="QPN2" s="725"/>
      <c r="QPO2" s="725"/>
      <c r="QPP2" s="725"/>
      <c r="QPQ2" s="725"/>
      <c r="QPR2" s="725"/>
      <c r="QPS2" s="725"/>
      <c r="QPT2" s="725"/>
      <c r="QPU2" s="725"/>
      <c r="QPV2" s="726"/>
      <c r="QPW2" s="718"/>
      <c r="QPX2" s="725"/>
      <c r="QPY2" s="725"/>
      <c r="QPZ2" s="725"/>
      <c r="QQA2" s="725"/>
      <c r="QQB2" s="725"/>
      <c r="QQC2" s="725"/>
      <c r="QQD2" s="725"/>
      <c r="QQE2" s="725"/>
      <c r="QQF2" s="725"/>
      <c r="QQG2" s="725"/>
      <c r="QQH2" s="725"/>
      <c r="QQI2" s="725"/>
      <c r="QQJ2" s="725"/>
      <c r="QQK2" s="725"/>
      <c r="QQL2" s="726"/>
      <c r="QQM2" s="718"/>
      <c r="QQN2" s="725"/>
      <c r="QQO2" s="725"/>
      <c r="QQP2" s="725"/>
      <c r="QQQ2" s="725"/>
      <c r="QQR2" s="725"/>
      <c r="QQS2" s="725"/>
      <c r="QQT2" s="725"/>
      <c r="QQU2" s="725"/>
      <c r="QQV2" s="725"/>
      <c r="QQW2" s="725"/>
      <c r="QQX2" s="725"/>
      <c r="QQY2" s="725"/>
      <c r="QQZ2" s="725"/>
      <c r="QRA2" s="725"/>
      <c r="QRB2" s="726"/>
      <c r="QRC2" s="718"/>
      <c r="QRD2" s="725"/>
      <c r="QRE2" s="725"/>
      <c r="QRF2" s="725"/>
      <c r="QRG2" s="725"/>
      <c r="QRH2" s="725"/>
      <c r="QRI2" s="725"/>
      <c r="QRJ2" s="725"/>
      <c r="QRK2" s="725"/>
      <c r="QRL2" s="725"/>
      <c r="QRM2" s="725"/>
      <c r="QRN2" s="725"/>
      <c r="QRO2" s="725"/>
      <c r="QRP2" s="725"/>
      <c r="QRQ2" s="725"/>
      <c r="QRR2" s="726"/>
      <c r="QRS2" s="718"/>
      <c r="QRT2" s="725"/>
      <c r="QRU2" s="725"/>
      <c r="QRV2" s="725"/>
      <c r="QRW2" s="725"/>
      <c r="QRX2" s="725"/>
      <c r="QRY2" s="725"/>
      <c r="QRZ2" s="725"/>
      <c r="QSA2" s="725"/>
      <c r="QSB2" s="725"/>
      <c r="QSC2" s="725"/>
      <c r="QSD2" s="725"/>
      <c r="QSE2" s="725"/>
      <c r="QSF2" s="725"/>
      <c r="QSG2" s="725"/>
      <c r="QSH2" s="726"/>
      <c r="QSI2" s="718"/>
      <c r="QSJ2" s="725"/>
      <c r="QSK2" s="725"/>
      <c r="QSL2" s="725"/>
      <c r="QSM2" s="725"/>
      <c r="QSN2" s="725"/>
      <c r="QSO2" s="725"/>
      <c r="QSP2" s="725"/>
      <c r="QSQ2" s="725"/>
      <c r="QSR2" s="725"/>
      <c r="QSS2" s="725"/>
      <c r="QST2" s="725"/>
      <c r="QSU2" s="725"/>
      <c r="QSV2" s="725"/>
      <c r="QSW2" s="725"/>
      <c r="QSX2" s="726"/>
      <c r="QSY2" s="718"/>
      <c r="QSZ2" s="725"/>
      <c r="QTA2" s="725"/>
      <c r="QTB2" s="725"/>
      <c r="QTC2" s="725"/>
      <c r="QTD2" s="725"/>
      <c r="QTE2" s="725"/>
      <c r="QTF2" s="725"/>
      <c r="QTG2" s="725"/>
      <c r="QTH2" s="725"/>
      <c r="QTI2" s="725"/>
      <c r="QTJ2" s="725"/>
      <c r="QTK2" s="725"/>
      <c r="QTL2" s="725"/>
      <c r="QTM2" s="725"/>
      <c r="QTN2" s="726"/>
      <c r="QTO2" s="718"/>
      <c r="QTP2" s="725"/>
      <c r="QTQ2" s="725"/>
      <c r="QTR2" s="725"/>
      <c r="QTS2" s="725"/>
      <c r="QTT2" s="725"/>
      <c r="QTU2" s="725"/>
      <c r="QTV2" s="725"/>
      <c r="QTW2" s="725"/>
      <c r="QTX2" s="725"/>
      <c r="QTY2" s="725"/>
      <c r="QTZ2" s="725"/>
      <c r="QUA2" s="725"/>
      <c r="QUB2" s="725"/>
      <c r="QUC2" s="725"/>
      <c r="QUD2" s="726"/>
      <c r="QUE2" s="718"/>
      <c r="QUF2" s="725"/>
      <c r="QUG2" s="725"/>
      <c r="QUH2" s="725"/>
      <c r="QUI2" s="725"/>
      <c r="QUJ2" s="725"/>
      <c r="QUK2" s="725"/>
      <c r="QUL2" s="725"/>
      <c r="QUM2" s="725"/>
      <c r="QUN2" s="725"/>
      <c r="QUO2" s="725"/>
      <c r="QUP2" s="725"/>
      <c r="QUQ2" s="725"/>
      <c r="QUR2" s="725"/>
      <c r="QUS2" s="725"/>
      <c r="QUT2" s="726"/>
      <c r="QUU2" s="718"/>
      <c r="QUV2" s="725"/>
      <c r="QUW2" s="725"/>
      <c r="QUX2" s="725"/>
      <c r="QUY2" s="725"/>
      <c r="QUZ2" s="725"/>
      <c r="QVA2" s="725"/>
      <c r="QVB2" s="725"/>
      <c r="QVC2" s="725"/>
      <c r="QVD2" s="725"/>
      <c r="QVE2" s="725"/>
      <c r="QVF2" s="725"/>
      <c r="QVG2" s="725"/>
      <c r="QVH2" s="725"/>
      <c r="QVI2" s="725"/>
      <c r="QVJ2" s="726"/>
      <c r="QVK2" s="718"/>
      <c r="QVL2" s="725"/>
      <c r="QVM2" s="725"/>
      <c r="QVN2" s="725"/>
      <c r="QVO2" s="725"/>
      <c r="QVP2" s="725"/>
      <c r="QVQ2" s="725"/>
      <c r="QVR2" s="725"/>
      <c r="QVS2" s="725"/>
      <c r="QVT2" s="725"/>
      <c r="QVU2" s="725"/>
      <c r="QVV2" s="725"/>
      <c r="QVW2" s="725"/>
      <c r="QVX2" s="725"/>
      <c r="QVY2" s="725"/>
      <c r="QVZ2" s="726"/>
      <c r="QWA2" s="718"/>
      <c r="QWB2" s="725"/>
      <c r="QWC2" s="725"/>
      <c r="QWD2" s="725"/>
      <c r="QWE2" s="725"/>
      <c r="QWF2" s="725"/>
      <c r="QWG2" s="725"/>
      <c r="QWH2" s="725"/>
      <c r="QWI2" s="725"/>
      <c r="QWJ2" s="725"/>
      <c r="QWK2" s="725"/>
      <c r="QWL2" s="725"/>
      <c r="QWM2" s="725"/>
      <c r="QWN2" s="725"/>
      <c r="QWO2" s="725"/>
      <c r="QWP2" s="726"/>
      <c r="QWQ2" s="718"/>
      <c r="QWR2" s="725"/>
      <c r="QWS2" s="725"/>
      <c r="QWT2" s="725"/>
      <c r="QWU2" s="725"/>
      <c r="QWV2" s="725"/>
      <c r="QWW2" s="725"/>
      <c r="QWX2" s="725"/>
      <c r="QWY2" s="725"/>
      <c r="QWZ2" s="725"/>
      <c r="QXA2" s="725"/>
      <c r="QXB2" s="725"/>
      <c r="QXC2" s="725"/>
      <c r="QXD2" s="725"/>
      <c r="QXE2" s="725"/>
      <c r="QXF2" s="726"/>
      <c r="QXG2" s="718"/>
      <c r="QXH2" s="725"/>
      <c r="QXI2" s="725"/>
      <c r="QXJ2" s="725"/>
      <c r="QXK2" s="725"/>
      <c r="QXL2" s="725"/>
      <c r="QXM2" s="725"/>
      <c r="QXN2" s="725"/>
      <c r="QXO2" s="725"/>
      <c r="QXP2" s="725"/>
      <c r="QXQ2" s="725"/>
      <c r="QXR2" s="725"/>
      <c r="QXS2" s="725"/>
      <c r="QXT2" s="725"/>
      <c r="QXU2" s="725"/>
      <c r="QXV2" s="726"/>
      <c r="QXW2" s="718"/>
      <c r="QXX2" s="725"/>
      <c r="QXY2" s="725"/>
      <c r="QXZ2" s="725"/>
      <c r="QYA2" s="725"/>
      <c r="QYB2" s="725"/>
      <c r="QYC2" s="725"/>
      <c r="QYD2" s="725"/>
      <c r="QYE2" s="725"/>
      <c r="QYF2" s="725"/>
      <c r="QYG2" s="725"/>
      <c r="QYH2" s="725"/>
      <c r="QYI2" s="725"/>
      <c r="QYJ2" s="725"/>
      <c r="QYK2" s="725"/>
      <c r="QYL2" s="726"/>
      <c r="QYM2" s="718"/>
      <c r="QYN2" s="725"/>
      <c r="QYO2" s="725"/>
      <c r="QYP2" s="725"/>
      <c r="QYQ2" s="725"/>
      <c r="QYR2" s="725"/>
      <c r="QYS2" s="725"/>
      <c r="QYT2" s="725"/>
      <c r="QYU2" s="725"/>
      <c r="QYV2" s="725"/>
      <c r="QYW2" s="725"/>
      <c r="QYX2" s="725"/>
      <c r="QYY2" s="725"/>
      <c r="QYZ2" s="725"/>
      <c r="QZA2" s="725"/>
      <c r="QZB2" s="726"/>
      <c r="QZC2" s="718"/>
      <c r="QZD2" s="725"/>
      <c r="QZE2" s="725"/>
      <c r="QZF2" s="725"/>
      <c r="QZG2" s="725"/>
      <c r="QZH2" s="725"/>
      <c r="QZI2" s="725"/>
      <c r="QZJ2" s="725"/>
      <c r="QZK2" s="725"/>
      <c r="QZL2" s="725"/>
      <c r="QZM2" s="725"/>
      <c r="QZN2" s="725"/>
      <c r="QZO2" s="725"/>
      <c r="QZP2" s="725"/>
      <c r="QZQ2" s="725"/>
      <c r="QZR2" s="726"/>
      <c r="QZS2" s="718"/>
      <c r="QZT2" s="725"/>
      <c r="QZU2" s="725"/>
      <c r="QZV2" s="725"/>
      <c r="QZW2" s="725"/>
      <c r="QZX2" s="725"/>
      <c r="QZY2" s="725"/>
      <c r="QZZ2" s="725"/>
      <c r="RAA2" s="725"/>
      <c r="RAB2" s="725"/>
      <c r="RAC2" s="725"/>
      <c r="RAD2" s="725"/>
      <c r="RAE2" s="725"/>
      <c r="RAF2" s="725"/>
      <c r="RAG2" s="725"/>
      <c r="RAH2" s="726"/>
      <c r="RAI2" s="718"/>
      <c r="RAJ2" s="725"/>
      <c r="RAK2" s="725"/>
      <c r="RAL2" s="725"/>
      <c r="RAM2" s="725"/>
      <c r="RAN2" s="725"/>
      <c r="RAO2" s="725"/>
      <c r="RAP2" s="725"/>
      <c r="RAQ2" s="725"/>
      <c r="RAR2" s="725"/>
      <c r="RAS2" s="725"/>
      <c r="RAT2" s="725"/>
      <c r="RAU2" s="725"/>
      <c r="RAV2" s="725"/>
      <c r="RAW2" s="725"/>
      <c r="RAX2" s="726"/>
      <c r="RAY2" s="718"/>
      <c r="RAZ2" s="725"/>
      <c r="RBA2" s="725"/>
      <c r="RBB2" s="725"/>
      <c r="RBC2" s="725"/>
      <c r="RBD2" s="725"/>
      <c r="RBE2" s="725"/>
      <c r="RBF2" s="725"/>
      <c r="RBG2" s="725"/>
      <c r="RBH2" s="725"/>
      <c r="RBI2" s="725"/>
      <c r="RBJ2" s="725"/>
      <c r="RBK2" s="725"/>
      <c r="RBL2" s="725"/>
      <c r="RBM2" s="725"/>
      <c r="RBN2" s="726"/>
      <c r="RBO2" s="718"/>
      <c r="RBP2" s="725"/>
      <c r="RBQ2" s="725"/>
      <c r="RBR2" s="725"/>
      <c r="RBS2" s="725"/>
      <c r="RBT2" s="725"/>
      <c r="RBU2" s="725"/>
      <c r="RBV2" s="725"/>
      <c r="RBW2" s="725"/>
      <c r="RBX2" s="725"/>
      <c r="RBY2" s="725"/>
      <c r="RBZ2" s="725"/>
      <c r="RCA2" s="725"/>
      <c r="RCB2" s="725"/>
      <c r="RCC2" s="725"/>
      <c r="RCD2" s="726"/>
      <c r="RCE2" s="718"/>
      <c r="RCF2" s="725"/>
      <c r="RCG2" s="725"/>
      <c r="RCH2" s="725"/>
      <c r="RCI2" s="725"/>
      <c r="RCJ2" s="725"/>
      <c r="RCK2" s="725"/>
      <c r="RCL2" s="725"/>
      <c r="RCM2" s="725"/>
      <c r="RCN2" s="725"/>
      <c r="RCO2" s="725"/>
      <c r="RCP2" s="725"/>
      <c r="RCQ2" s="725"/>
      <c r="RCR2" s="725"/>
      <c r="RCS2" s="725"/>
      <c r="RCT2" s="726"/>
      <c r="RCU2" s="718"/>
      <c r="RCV2" s="725"/>
      <c r="RCW2" s="725"/>
      <c r="RCX2" s="725"/>
      <c r="RCY2" s="725"/>
      <c r="RCZ2" s="725"/>
      <c r="RDA2" s="725"/>
      <c r="RDB2" s="725"/>
      <c r="RDC2" s="725"/>
      <c r="RDD2" s="725"/>
      <c r="RDE2" s="725"/>
      <c r="RDF2" s="725"/>
      <c r="RDG2" s="725"/>
      <c r="RDH2" s="725"/>
      <c r="RDI2" s="725"/>
      <c r="RDJ2" s="726"/>
      <c r="RDK2" s="718"/>
      <c r="RDL2" s="725"/>
      <c r="RDM2" s="725"/>
      <c r="RDN2" s="725"/>
      <c r="RDO2" s="725"/>
      <c r="RDP2" s="725"/>
      <c r="RDQ2" s="725"/>
      <c r="RDR2" s="725"/>
      <c r="RDS2" s="725"/>
      <c r="RDT2" s="725"/>
      <c r="RDU2" s="725"/>
      <c r="RDV2" s="725"/>
      <c r="RDW2" s="725"/>
      <c r="RDX2" s="725"/>
      <c r="RDY2" s="725"/>
      <c r="RDZ2" s="726"/>
      <c r="REA2" s="718"/>
      <c r="REB2" s="725"/>
      <c r="REC2" s="725"/>
      <c r="RED2" s="725"/>
      <c r="REE2" s="725"/>
      <c r="REF2" s="725"/>
      <c r="REG2" s="725"/>
      <c r="REH2" s="725"/>
      <c r="REI2" s="725"/>
      <c r="REJ2" s="725"/>
      <c r="REK2" s="725"/>
      <c r="REL2" s="725"/>
      <c r="REM2" s="725"/>
      <c r="REN2" s="725"/>
      <c r="REO2" s="725"/>
      <c r="REP2" s="726"/>
      <c r="REQ2" s="718"/>
      <c r="RER2" s="725"/>
      <c r="RES2" s="725"/>
      <c r="RET2" s="725"/>
      <c r="REU2" s="725"/>
      <c r="REV2" s="725"/>
      <c r="REW2" s="725"/>
      <c r="REX2" s="725"/>
      <c r="REY2" s="725"/>
      <c r="REZ2" s="725"/>
      <c r="RFA2" s="725"/>
      <c r="RFB2" s="725"/>
      <c r="RFC2" s="725"/>
      <c r="RFD2" s="725"/>
      <c r="RFE2" s="725"/>
      <c r="RFF2" s="726"/>
      <c r="RFG2" s="718"/>
      <c r="RFH2" s="725"/>
      <c r="RFI2" s="725"/>
      <c r="RFJ2" s="725"/>
      <c r="RFK2" s="725"/>
      <c r="RFL2" s="725"/>
      <c r="RFM2" s="725"/>
      <c r="RFN2" s="725"/>
      <c r="RFO2" s="725"/>
      <c r="RFP2" s="725"/>
      <c r="RFQ2" s="725"/>
      <c r="RFR2" s="725"/>
      <c r="RFS2" s="725"/>
      <c r="RFT2" s="725"/>
      <c r="RFU2" s="725"/>
      <c r="RFV2" s="726"/>
      <c r="RFW2" s="718"/>
      <c r="RFX2" s="725"/>
      <c r="RFY2" s="725"/>
      <c r="RFZ2" s="725"/>
      <c r="RGA2" s="725"/>
      <c r="RGB2" s="725"/>
      <c r="RGC2" s="725"/>
      <c r="RGD2" s="725"/>
      <c r="RGE2" s="725"/>
      <c r="RGF2" s="725"/>
      <c r="RGG2" s="725"/>
      <c r="RGH2" s="725"/>
      <c r="RGI2" s="725"/>
      <c r="RGJ2" s="725"/>
      <c r="RGK2" s="725"/>
      <c r="RGL2" s="726"/>
      <c r="RGM2" s="718"/>
      <c r="RGN2" s="725"/>
      <c r="RGO2" s="725"/>
      <c r="RGP2" s="725"/>
      <c r="RGQ2" s="725"/>
      <c r="RGR2" s="725"/>
      <c r="RGS2" s="725"/>
      <c r="RGT2" s="725"/>
      <c r="RGU2" s="725"/>
      <c r="RGV2" s="725"/>
      <c r="RGW2" s="725"/>
      <c r="RGX2" s="725"/>
      <c r="RGY2" s="725"/>
      <c r="RGZ2" s="725"/>
      <c r="RHA2" s="725"/>
      <c r="RHB2" s="726"/>
      <c r="RHC2" s="718"/>
      <c r="RHD2" s="725"/>
      <c r="RHE2" s="725"/>
      <c r="RHF2" s="725"/>
      <c r="RHG2" s="725"/>
      <c r="RHH2" s="725"/>
      <c r="RHI2" s="725"/>
      <c r="RHJ2" s="725"/>
      <c r="RHK2" s="725"/>
      <c r="RHL2" s="725"/>
      <c r="RHM2" s="725"/>
      <c r="RHN2" s="725"/>
      <c r="RHO2" s="725"/>
      <c r="RHP2" s="725"/>
      <c r="RHQ2" s="725"/>
      <c r="RHR2" s="726"/>
      <c r="RHS2" s="718"/>
      <c r="RHT2" s="725"/>
      <c r="RHU2" s="725"/>
      <c r="RHV2" s="725"/>
      <c r="RHW2" s="725"/>
      <c r="RHX2" s="725"/>
      <c r="RHY2" s="725"/>
      <c r="RHZ2" s="725"/>
      <c r="RIA2" s="725"/>
      <c r="RIB2" s="725"/>
      <c r="RIC2" s="725"/>
      <c r="RID2" s="725"/>
      <c r="RIE2" s="725"/>
      <c r="RIF2" s="725"/>
      <c r="RIG2" s="725"/>
      <c r="RIH2" s="726"/>
      <c r="RII2" s="718"/>
      <c r="RIJ2" s="725"/>
      <c r="RIK2" s="725"/>
      <c r="RIL2" s="725"/>
      <c r="RIM2" s="725"/>
      <c r="RIN2" s="725"/>
      <c r="RIO2" s="725"/>
      <c r="RIP2" s="725"/>
      <c r="RIQ2" s="725"/>
      <c r="RIR2" s="725"/>
      <c r="RIS2" s="725"/>
      <c r="RIT2" s="725"/>
      <c r="RIU2" s="725"/>
      <c r="RIV2" s="725"/>
      <c r="RIW2" s="725"/>
      <c r="RIX2" s="726"/>
      <c r="RIY2" s="718"/>
      <c r="RIZ2" s="725"/>
      <c r="RJA2" s="725"/>
      <c r="RJB2" s="725"/>
      <c r="RJC2" s="725"/>
      <c r="RJD2" s="725"/>
      <c r="RJE2" s="725"/>
      <c r="RJF2" s="725"/>
      <c r="RJG2" s="725"/>
      <c r="RJH2" s="725"/>
      <c r="RJI2" s="725"/>
      <c r="RJJ2" s="725"/>
      <c r="RJK2" s="725"/>
      <c r="RJL2" s="725"/>
      <c r="RJM2" s="725"/>
      <c r="RJN2" s="726"/>
      <c r="RJO2" s="718"/>
      <c r="RJP2" s="725"/>
      <c r="RJQ2" s="725"/>
      <c r="RJR2" s="725"/>
      <c r="RJS2" s="725"/>
      <c r="RJT2" s="725"/>
      <c r="RJU2" s="725"/>
      <c r="RJV2" s="725"/>
      <c r="RJW2" s="725"/>
      <c r="RJX2" s="725"/>
      <c r="RJY2" s="725"/>
      <c r="RJZ2" s="725"/>
      <c r="RKA2" s="725"/>
      <c r="RKB2" s="725"/>
      <c r="RKC2" s="725"/>
      <c r="RKD2" s="726"/>
      <c r="RKE2" s="718"/>
      <c r="RKF2" s="725"/>
      <c r="RKG2" s="725"/>
      <c r="RKH2" s="725"/>
      <c r="RKI2" s="725"/>
      <c r="RKJ2" s="725"/>
      <c r="RKK2" s="725"/>
      <c r="RKL2" s="725"/>
      <c r="RKM2" s="725"/>
      <c r="RKN2" s="725"/>
      <c r="RKO2" s="725"/>
      <c r="RKP2" s="725"/>
      <c r="RKQ2" s="725"/>
      <c r="RKR2" s="725"/>
      <c r="RKS2" s="725"/>
      <c r="RKT2" s="726"/>
      <c r="RKU2" s="718"/>
      <c r="RKV2" s="725"/>
      <c r="RKW2" s="725"/>
      <c r="RKX2" s="725"/>
      <c r="RKY2" s="725"/>
      <c r="RKZ2" s="725"/>
      <c r="RLA2" s="725"/>
      <c r="RLB2" s="725"/>
      <c r="RLC2" s="725"/>
      <c r="RLD2" s="725"/>
      <c r="RLE2" s="725"/>
      <c r="RLF2" s="725"/>
      <c r="RLG2" s="725"/>
      <c r="RLH2" s="725"/>
      <c r="RLI2" s="725"/>
      <c r="RLJ2" s="726"/>
      <c r="RLK2" s="718"/>
      <c r="RLL2" s="725"/>
      <c r="RLM2" s="725"/>
      <c r="RLN2" s="725"/>
      <c r="RLO2" s="725"/>
      <c r="RLP2" s="725"/>
      <c r="RLQ2" s="725"/>
      <c r="RLR2" s="725"/>
      <c r="RLS2" s="725"/>
      <c r="RLT2" s="725"/>
      <c r="RLU2" s="725"/>
      <c r="RLV2" s="725"/>
      <c r="RLW2" s="725"/>
      <c r="RLX2" s="725"/>
      <c r="RLY2" s="725"/>
      <c r="RLZ2" s="726"/>
      <c r="RMA2" s="718"/>
      <c r="RMB2" s="725"/>
      <c r="RMC2" s="725"/>
      <c r="RMD2" s="725"/>
      <c r="RME2" s="725"/>
      <c r="RMF2" s="725"/>
      <c r="RMG2" s="725"/>
      <c r="RMH2" s="725"/>
      <c r="RMI2" s="725"/>
      <c r="RMJ2" s="725"/>
      <c r="RMK2" s="725"/>
      <c r="RML2" s="725"/>
      <c r="RMM2" s="725"/>
      <c r="RMN2" s="725"/>
      <c r="RMO2" s="725"/>
      <c r="RMP2" s="726"/>
      <c r="RMQ2" s="718"/>
      <c r="RMR2" s="725"/>
      <c r="RMS2" s="725"/>
      <c r="RMT2" s="725"/>
      <c r="RMU2" s="725"/>
      <c r="RMV2" s="725"/>
      <c r="RMW2" s="725"/>
      <c r="RMX2" s="725"/>
      <c r="RMY2" s="725"/>
      <c r="RMZ2" s="725"/>
      <c r="RNA2" s="725"/>
      <c r="RNB2" s="725"/>
      <c r="RNC2" s="725"/>
      <c r="RND2" s="725"/>
      <c r="RNE2" s="725"/>
      <c r="RNF2" s="726"/>
      <c r="RNG2" s="718"/>
      <c r="RNH2" s="725"/>
      <c r="RNI2" s="725"/>
      <c r="RNJ2" s="725"/>
      <c r="RNK2" s="725"/>
      <c r="RNL2" s="725"/>
      <c r="RNM2" s="725"/>
      <c r="RNN2" s="725"/>
      <c r="RNO2" s="725"/>
      <c r="RNP2" s="725"/>
      <c r="RNQ2" s="725"/>
      <c r="RNR2" s="725"/>
      <c r="RNS2" s="725"/>
      <c r="RNT2" s="725"/>
      <c r="RNU2" s="725"/>
      <c r="RNV2" s="726"/>
      <c r="RNW2" s="718"/>
      <c r="RNX2" s="725"/>
      <c r="RNY2" s="725"/>
      <c r="RNZ2" s="725"/>
      <c r="ROA2" s="725"/>
      <c r="ROB2" s="725"/>
      <c r="ROC2" s="725"/>
      <c r="ROD2" s="725"/>
      <c r="ROE2" s="725"/>
      <c r="ROF2" s="725"/>
      <c r="ROG2" s="725"/>
      <c r="ROH2" s="725"/>
      <c r="ROI2" s="725"/>
      <c r="ROJ2" s="725"/>
      <c r="ROK2" s="725"/>
      <c r="ROL2" s="726"/>
      <c r="ROM2" s="718"/>
      <c r="RON2" s="725"/>
      <c r="ROO2" s="725"/>
      <c r="ROP2" s="725"/>
      <c r="ROQ2" s="725"/>
      <c r="ROR2" s="725"/>
      <c r="ROS2" s="725"/>
      <c r="ROT2" s="725"/>
      <c r="ROU2" s="725"/>
      <c r="ROV2" s="725"/>
      <c r="ROW2" s="725"/>
      <c r="ROX2" s="725"/>
      <c r="ROY2" s="725"/>
      <c r="ROZ2" s="725"/>
      <c r="RPA2" s="725"/>
      <c r="RPB2" s="726"/>
      <c r="RPC2" s="718"/>
      <c r="RPD2" s="725"/>
      <c r="RPE2" s="725"/>
      <c r="RPF2" s="725"/>
      <c r="RPG2" s="725"/>
      <c r="RPH2" s="725"/>
      <c r="RPI2" s="725"/>
      <c r="RPJ2" s="725"/>
      <c r="RPK2" s="725"/>
      <c r="RPL2" s="725"/>
      <c r="RPM2" s="725"/>
      <c r="RPN2" s="725"/>
      <c r="RPO2" s="725"/>
      <c r="RPP2" s="725"/>
      <c r="RPQ2" s="725"/>
      <c r="RPR2" s="726"/>
      <c r="RPS2" s="718"/>
      <c r="RPT2" s="725"/>
      <c r="RPU2" s="725"/>
      <c r="RPV2" s="725"/>
      <c r="RPW2" s="725"/>
      <c r="RPX2" s="725"/>
      <c r="RPY2" s="725"/>
      <c r="RPZ2" s="725"/>
      <c r="RQA2" s="725"/>
      <c r="RQB2" s="725"/>
      <c r="RQC2" s="725"/>
      <c r="RQD2" s="725"/>
      <c r="RQE2" s="725"/>
      <c r="RQF2" s="725"/>
      <c r="RQG2" s="725"/>
      <c r="RQH2" s="726"/>
      <c r="RQI2" s="718"/>
      <c r="RQJ2" s="725"/>
      <c r="RQK2" s="725"/>
      <c r="RQL2" s="725"/>
      <c r="RQM2" s="725"/>
      <c r="RQN2" s="725"/>
      <c r="RQO2" s="725"/>
      <c r="RQP2" s="725"/>
      <c r="RQQ2" s="725"/>
      <c r="RQR2" s="725"/>
      <c r="RQS2" s="725"/>
      <c r="RQT2" s="725"/>
      <c r="RQU2" s="725"/>
      <c r="RQV2" s="725"/>
      <c r="RQW2" s="725"/>
      <c r="RQX2" s="726"/>
      <c r="RQY2" s="718"/>
      <c r="RQZ2" s="725"/>
      <c r="RRA2" s="725"/>
      <c r="RRB2" s="725"/>
      <c r="RRC2" s="725"/>
      <c r="RRD2" s="725"/>
      <c r="RRE2" s="725"/>
      <c r="RRF2" s="725"/>
      <c r="RRG2" s="725"/>
      <c r="RRH2" s="725"/>
      <c r="RRI2" s="725"/>
      <c r="RRJ2" s="725"/>
      <c r="RRK2" s="725"/>
      <c r="RRL2" s="725"/>
      <c r="RRM2" s="725"/>
      <c r="RRN2" s="726"/>
      <c r="RRO2" s="718"/>
      <c r="RRP2" s="725"/>
      <c r="RRQ2" s="725"/>
      <c r="RRR2" s="725"/>
      <c r="RRS2" s="725"/>
      <c r="RRT2" s="725"/>
      <c r="RRU2" s="725"/>
      <c r="RRV2" s="725"/>
      <c r="RRW2" s="725"/>
      <c r="RRX2" s="725"/>
      <c r="RRY2" s="725"/>
      <c r="RRZ2" s="725"/>
      <c r="RSA2" s="725"/>
      <c r="RSB2" s="725"/>
      <c r="RSC2" s="725"/>
      <c r="RSD2" s="726"/>
      <c r="RSE2" s="718"/>
      <c r="RSF2" s="725"/>
      <c r="RSG2" s="725"/>
      <c r="RSH2" s="725"/>
      <c r="RSI2" s="725"/>
      <c r="RSJ2" s="725"/>
      <c r="RSK2" s="725"/>
      <c r="RSL2" s="725"/>
      <c r="RSM2" s="725"/>
      <c r="RSN2" s="725"/>
      <c r="RSO2" s="725"/>
      <c r="RSP2" s="725"/>
      <c r="RSQ2" s="725"/>
      <c r="RSR2" s="725"/>
      <c r="RSS2" s="725"/>
      <c r="RST2" s="726"/>
      <c r="RSU2" s="718"/>
      <c r="RSV2" s="725"/>
      <c r="RSW2" s="725"/>
      <c r="RSX2" s="725"/>
      <c r="RSY2" s="725"/>
      <c r="RSZ2" s="725"/>
      <c r="RTA2" s="725"/>
      <c r="RTB2" s="725"/>
      <c r="RTC2" s="725"/>
      <c r="RTD2" s="725"/>
      <c r="RTE2" s="725"/>
      <c r="RTF2" s="725"/>
      <c r="RTG2" s="725"/>
      <c r="RTH2" s="725"/>
      <c r="RTI2" s="725"/>
      <c r="RTJ2" s="726"/>
      <c r="RTK2" s="718"/>
      <c r="RTL2" s="725"/>
      <c r="RTM2" s="725"/>
      <c r="RTN2" s="725"/>
      <c r="RTO2" s="725"/>
      <c r="RTP2" s="725"/>
      <c r="RTQ2" s="725"/>
      <c r="RTR2" s="725"/>
      <c r="RTS2" s="725"/>
      <c r="RTT2" s="725"/>
      <c r="RTU2" s="725"/>
      <c r="RTV2" s="725"/>
      <c r="RTW2" s="725"/>
      <c r="RTX2" s="725"/>
      <c r="RTY2" s="725"/>
      <c r="RTZ2" s="726"/>
      <c r="RUA2" s="718"/>
      <c r="RUB2" s="725"/>
      <c r="RUC2" s="725"/>
      <c r="RUD2" s="725"/>
      <c r="RUE2" s="725"/>
      <c r="RUF2" s="725"/>
      <c r="RUG2" s="725"/>
      <c r="RUH2" s="725"/>
      <c r="RUI2" s="725"/>
      <c r="RUJ2" s="725"/>
      <c r="RUK2" s="725"/>
      <c r="RUL2" s="725"/>
      <c r="RUM2" s="725"/>
      <c r="RUN2" s="725"/>
      <c r="RUO2" s="725"/>
      <c r="RUP2" s="726"/>
      <c r="RUQ2" s="718"/>
      <c r="RUR2" s="725"/>
      <c r="RUS2" s="725"/>
      <c r="RUT2" s="725"/>
      <c r="RUU2" s="725"/>
      <c r="RUV2" s="725"/>
      <c r="RUW2" s="725"/>
      <c r="RUX2" s="725"/>
      <c r="RUY2" s="725"/>
      <c r="RUZ2" s="725"/>
      <c r="RVA2" s="725"/>
      <c r="RVB2" s="725"/>
      <c r="RVC2" s="725"/>
      <c r="RVD2" s="725"/>
      <c r="RVE2" s="725"/>
      <c r="RVF2" s="726"/>
      <c r="RVG2" s="718"/>
      <c r="RVH2" s="725"/>
      <c r="RVI2" s="725"/>
      <c r="RVJ2" s="725"/>
      <c r="RVK2" s="725"/>
      <c r="RVL2" s="725"/>
      <c r="RVM2" s="725"/>
      <c r="RVN2" s="725"/>
      <c r="RVO2" s="725"/>
      <c r="RVP2" s="725"/>
      <c r="RVQ2" s="725"/>
      <c r="RVR2" s="725"/>
      <c r="RVS2" s="725"/>
      <c r="RVT2" s="725"/>
      <c r="RVU2" s="725"/>
      <c r="RVV2" s="726"/>
      <c r="RVW2" s="718"/>
      <c r="RVX2" s="725"/>
      <c r="RVY2" s="725"/>
      <c r="RVZ2" s="725"/>
      <c r="RWA2" s="725"/>
      <c r="RWB2" s="725"/>
      <c r="RWC2" s="725"/>
      <c r="RWD2" s="725"/>
      <c r="RWE2" s="725"/>
      <c r="RWF2" s="725"/>
      <c r="RWG2" s="725"/>
      <c r="RWH2" s="725"/>
      <c r="RWI2" s="725"/>
      <c r="RWJ2" s="725"/>
      <c r="RWK2" s="725"/>
      <c r="RWL2" s="726"/>
      <c r="RWM2" s="718"/>
      <c r="RWN2" s="725"/>
      <c r="RWO2" s="725"/>
      <c r="RWP2" s="725"/>
      <c r="RWQ2" s="725"/>
      <c r="RWR2" s="725"/>
      <c r="RWS2" s="725"/>
      <c r="RWT2" s="725"/>
      <c r="RWU2" s="725"/>
      <c r="RWV2" s="725"/>
      <c r="RWW2" s="725"/>
      <c r="RWX2" s="725"/>
      <c r="RWY2" s="725"/>
      <c r="RWZ2" s="725"/>
      <c r="RXA2" s="725"/>
      <c r="RXB2" s="726"/>
      <c r="RXC2" s="718"/>
      <c r="RXD2" s="725"/>
      <c r="RXE2" s="725"/>
      <c r="RXF2" s="725"/>
      <c r="RXG2" s="725"/>
      <c r="RXH2" s="725"/>
      <c r="RXI2" s="725"/>
      <c r="RXJ2" s="725"/>
      <c r="RXK2" s="725"/>
      <c r="RXL2" s="725"/>
      <c r="RXM2" s="725"/>
      <c r="RXN2" s="725"/>
      <c r="RXO2" s="725"/>
      <c r="RXP2" s="725"/>
      <c r="RXQ2" s="725"/>
      <c r="RXR2" s="726"/>
      <c r="RXS2" s="718"/>
      <c r="RXT2" s="725"/>
      <c r="RXU2" s="725"/>
      <c r="RXV2" s="725"/>
      <c r="RXW2" s="725"/>
      <c r="RXX2" s="725"/>
      <c r="RXY2" s="725"/>
      <c r="RXZ2" s="725"/>
      <c r="RYA2" s="725"/>
      <c r="RYB2" s="725"/>
      <c r="RYC2" s="725"/>
      <c r="RYD2" s="725"/>
      <c r="RYE2" s="725"/>
      <c r="RYF2" s="725"/>
      <c r="RYG2" s="725"/>
      <c r="RYH2" s="726"/>
      <c r="RYI2" s="718"/>
      <c r="RYJ2" s="725"/>
      <c r="RYK2" s="725"/>
      <c r="RYL2" s="725"/>
      <c r="RYM2" s="725"/>
      <c r="RYN2" s="725"/>
      <c r="RYO2" s="725"/>
      <c r="RYP2" s="725"/>
      <c r="RYQ2" s="725"/>
      <c r="RYR2" s="725"/>
      <c r="RYS2" s="725"/>
      <c r="RYT2" s="725"/>
      <c r="RYU2" s="725"/>
      <c r="RYV2" s="725"/>
      <c r="RYW2" s="725"/>
      <c r="RYX2" s="726"/>
      <c r="RYY2" s="718"/>
      <c r="RYZ2" s="725"/>
      <c r="RZA2" s="725"/>
      <c r="RZB2" s="725"/>
      <c r="RZC2" s="725"/>
      <c r="RZD2" s="725"/>
      <c r="RZE2" s="725"/>
      <c r="RZF2" s="725"/>
      <c r="RZG2" s="725"/>
      <c r="RZH2" s="725"/>
      <c r="RZI2" s="725"/>
      <c r="RZJ2" s="725"/>
      <c r="RZK2" s="725"/>
      <c r="RZL2" s="725"/>
      <c r="RZM2" s="725"/>
      <c r="RZN2" s="726"/>
      <c r="RZO2" s="718"/>
      <c r="RZP2" s="725"/>
      <c r="RZQ2" s="725"/>
      <c r="RZR2" s="725"/>
      <c r="RZS2" s="725"/>
      <c r="RZT2" s="725"/>
      <c r="RZU2" s="725"/>
      <c r="RZV2" s="725"/>
      <c r="RZW2" s="725"/>
      <c r="RZX2" s="725"/>
      <c r="RZY2" s="725"/>
      <c r="RZZ2" s="725"/>
      <c r="SAA2" s="725"/>
      <c r="SAB2" s="725"/>
      <c r="SAC2" s="725"/>
      <c r="SAD2" s="726"/>
      <c r="SAE2" s="718"/>
      <c r="SAF2" s="725"/>
      <c r="SAG2" s="725"/>
      <c r="SAH2" s="725"/>
      <c r="SAI2" s="725"/>
      <c r="SAJ2" s="725"/>
      <c r="SAK2" s="725"/>
      <c r="SAL2" s="725"/>
      <c r="SAM2" s="725"/>
      <c r="SAN2" s="725"/>
      <c r="SAO2" s="725"/>
      <c r="SAP2" s="725"/>
      <c r="SAQ2" s="725"/>
      <c r="SAR2" s="725"/>
      <c r="SAS2" s="725"/>
      <c r="SAT2" s="726"/>
      <c r="SAU2" s="718"/>
      <c r="SAV2" s="725"/>
      <c r="SAW2" s="725"/>
      <c r="SAX2" s="725"/>
      <c r="SAY2" s="725"/>
      <c r="SAZ2" s="725"/>
      <c r="SBA2" s="725"/>
      <c r="SBB2" s="725"/>
      <c r="SBC2" s="725"/>
      <c r="SBD2" s="725"/>
      <c r="SBE2" s="725"/>
      <c r="SBF2" s="725"/>
      <c r="SBG2" s="725"/>
      <c r="SBH2" s="725"/>
      <c r="SBI2" s="725"/>
      <c r="SBJ2" s="726"/>
      <c r="SBK2" s="718"/>
      <c r="SBL2" s="725"/>
      <c r="SBM2" s="725"/>
      <c r="SBN2" s="725"/>
      <c r="SBO2" s="725"/>
      <c r="SBP2" s="725"/>
      <c r="SBQ2" s="725"/>
      <c r="SBR2" s="725"/>
      <c r="SBS2" s="725"/>
      <c r="SBT2" s="725"/>
      <c r="SBU2" s="725"/>
      <c r="SBV2" s="725"/>
      <c r="SBW2" s="725"/>
      <c r="SBX2" s="725"/>
      <c r="SBY2" s="725"/>
      <c r="SBZ2" s="726"/>
      <c r="SCA2" s="718"/>
      <c r="SCB2" s="725"/>
      <c r="SCC2" s="725"/>
      <c r="SCD2" s="725"/>
      <c r="SCE2" s="725"/>
      <c r="SCF2" s="725"/>
      <c r="SCG2" s="725"/>
      <c r="SCH2" s="725"/>
      <c r="SCI2" s="725"/>
      <c r="SCJ2" s="725"/>
      <c r="SCK2" s="725"/>
      <c r="SCL2" s="725"/>
      <c r="SCM2" s="725"/>
      <c r="SCN2" s="725"/>
      <c r="SCO2" s="725"/>
      <c r="SCP2" s="726"/>
      <c r="SCQ2" s="718"/>
      <c r="SCR2" s="725"/>
      <c r="SCS2" s="725"/>
      <c r="SCT2" s="725"/>
      <c r="SCU2" s="725"/>
      <c r="SCV2" s="725"/>
      <c r="SCW2" s="725"/>
      <c r="SCX2" s="725"/>
      <c r="SCY2" s="725"/>
      <c r="SCZ2" s="725"/>
      <c r="SDA2" s="725"/>
      <c r="SDB2" s="725"/>
      <c r="SDC2" s="725"/>
      <c r="SDD2" s="725"/>
      <c r="SDE2" s="725"/>
      <c r="SDF2" s="726"/>
      <c r="SDG2" s="718"/>
      <c r="SDH2" s="725"/>
      <c r="SDI2" s="725"/>
      <c r="SDJ2" s="725"/>
      <c r="SDK2" s="725"/>
      <c r="SDL2" s="725"/>
      <c r="SDM2" s="725"/>
      <c r="SDN2" s="725"/>
      <c r="SDO2" s="725"/>
      <c r="SDP2" s="725"/>
      <c r="SDQ2" s="725"/>
      <c r="SDR2" s="725"/>
      <c r="SDS2" s="725"/>
      <c r="SDT2" s="725"/>
      <c r="SDU2" s="725"/>
      <c r="SDV2" s="726"/>
      <c r="SDW2" s="718"/>
      <c r="SDX2" s="725"/>
      <c r="SDY2" s="725"/>
      <c r="SDZ2" s="725"/>
      <c r="SEA2" s="725"/>
      <c r="SEB2" s="725"/>
      <c r="SEC2" s="725"/>
      <c r="SED2" s="725"/>
      <c r="SEE2" s="725"/>
      <c r="SEF2" s="725"/>
      <c r="SEG2" s="725"/>
      <c r="SEH2" s="725"/>
      <c r="SEI2" s="725"/>
      <c r="SEJ2" s="725"/>
      <c r="SEK2" s="725"/>
      <c r="SEL2" s="726"/>
      <c r="SEM2" s="718"/>
      <c r="SEN2" s="725"/>
      <c r="SEO2" s="725"/>
      <c r="SEP2" s="725"/>
      <c r="SEQ2" s="725"/>
      <c r="SER2" s="725"/>
      <c r="SES2" s="725"/>
      <c r="SET2" s="725"/>
      <c r="SEU2" s="725"/>
      <c r="SEV2" s="725"/>
      <c r="SEW2" s="725"/>
      <c r="SEX2" s="725"/>
      <c r="SEY2" s="725"/>
      <c r="SEZ2" s="725"/>
      <c r="SFA2" s="725"/>
      <c r="SFB2" s="726"/>
      <c r="SFC2" s="718"/>
      <c r="SFD2" s="725"/>
      <c r="SFE2" s="725"/>
      <c r="SFF2" s="725"/>
      <c r="SFG2" s="725"/>
      <c r="SFH2" s="725"/>
      <c r="SFI2" s="725"/>
      <c r="SFJ2" s="725"/>
      <c r="SFK2" s="725"/>
      <c r="SFL2" s="725"/>
      <c r="SFM2" s="725"/>
      <c r="SFN2" s="725"/>
      <c r="SFO2" s="725"/>
      <c r="SFP2" s="725"/>
      <c r="SFQ2" s="725"/>
      <c r="SFR2" s="726"/>
      <c r="SFS2" s="718"/>
      <c r="SFT2" s="725"/>
      <c r="SFU2" s="725"/>
      <c r="SFV2" s="725"/>
      <c r="SFW2" s="725"/>
      <c r="SFX2" s="725"/>
      <c r="SFY2" s="725"/>
      <c r="SFZ2" s="725"/>
      <c r="SGA2" s="725"/>
      <c r="SGB2" s="725"/>
      <c r="SGC2" s="725"/>
      <c r="SGD2" s="725"/>
      <c r="SGE2" s="725"/>
      <c r="SGF2" s="725"/>
      <c r="SGG2" s="725"/>
      <c r="SGH2" s="726"/>
      <c r="SGI2" s="718"/>
      <c r="SGJ2" s="725"/>
      <c r="SGK2" s="725"/>
      <c r="SGL2" s="725"/>
      <c r="SGM2" s="725"/>
      <c r="SGN2" s="725"/>
      <c r="SGO2" s="725"/>
      <c r="SGP2" s="725"/>
      <c r="SGQ2" s="725"/>
      <c r="SGR2" s="725"/>
      <c r="SGS2" s="725"/>
      <c r="SGT2" s="725"/>
      <c r="SGU2" s="725"/>
      <c r="SGV2" s="725"/>
      <c r="SGW2" s="725"/>
      <c r="SGX2" s="726"/>
      <c r="SGY2" s="718"/>
      <c r="SGZ2" s="725"/>
      <c r="SHA2" s="725"/>
      <c r="SHB2" s="725"/>
      <c r="SHC2" s="725"/>
      <c r="SHD2" s="725"/>
      <c r="SHE2" s="725"/>
      <c r="SHF2" s="725"/>
      <c r="SHG2" s="725"/>
      <c r="SHH2" s="725"/>
      <c r="SHI2" s="725"/>
      <c r="SHJ2" s="725"/>
      <c r="SHK2" s="725"/>
      <c r="SHL2" s="725"/>
      <c r="SHM2" s="725"/>
      <c r="SHN2" s="726"/>
      <c r="SHO2" s="718"/>
      <c r="SHP2" s="725"/>
      <c r="SHQ2" s="725"/>
      <c r="SHR2" s="725"/>
      <c r="SHS2" s="725"/>
      <c r="SHT2" s="725"/>
      <c r="SHU2" s="725"/>
      <c r="SHV2" s="725"/>
      <c r="SHW2" s="725"/>
      <c r="SHX2" s="725"/>
      <c r="SHY2" s="725"/>
      <c r="SHZ2" s="725"/>
      <c r="SIA2" s="725"/>
      <c r="SIB2" s="725"/>
      <c r="SIC2" s="725"/>
      <c r="SID2" s="726"/>
      <c r="SIE2" s="718"/>
      <c r="SIF2" s="725"/>
      <c r="SIG2" s="725"/>
      <c r="SIH2" s="725"/>
      <c r="SII2" s="725"/>
      <c r="SIJ2" s="725"/>
      <c r="SIK2" s="725"/>
      <c r="SIL2" s="725"/>
      <c r="SIM2" s="725"/>
      <c r="SIN2" s="725"/>
      <c r="SIO2" s="725"/>
      <c r="SIP2" s="725"/>
      <c r="SIQ2" s="725"/>
      <c r="SIR2" s="725"/>
      <c r="SIS2" s="725"/>
      <c r="SIT2" s="726"/>
      <c r="SIU2" s="718"/>
      <c r="SIV2" s="725"/>
      <c r="SIW2" s="725"/>
      <c r="SIX2" s="725"/>
      <c r="SIY2" s="725"/>
      <c r="SIZ2" s="725"/>
      <c r="SJA2" s="725"/>
      <c r="SJB2" s="725"/>
      <c r="SJC2" s="725"/>
      <c r="SJD2" s="725"/>
      <c r="SJE2" s="725"/>
      <c r="SJF2" s="725"/>
      <c r="SJG2" s="725"/>
      <c r="SJH2" s="725"/>
      <c r="SJI2" s="725"/>
      <c r="SJJ2" s="726"/>
      <c r="SJK2" s="718"/>
      <c r="SJL2" s="725"/>
      <c r="SJM2" s="725"/>
      <c r="SJN2" s="725"/>
      <c r="SJO2" s="725"/>
      <c r="SJP2" s="725"/>
      <c r="SJQ2" s="725"/>
      <c r="SJR2" s="725"/>
      <c r="SJS2" s="725"/>
      <c r="SJT2" s="725"/>
      <c r="SJU2" s="725"/>
      <c r="SJV2" s="725"/>
      <c r="SJW2" s="725"/>
      <c r="SJX2" s="725"/>
      <c r="SJY2" s="725"/>
      <c r="SJZ2" s="726"/>
      <c r="SKA2" s="718"/>
      <c r="SKB2" s="725"/>
      <c r="SKC2" s="725"/>
      <c r="SKD2" s="725"/>
      <c r="SKE2" s="725"/>
      <c r="SKF2" s="725"/>
      <c r="SKG2" s="725"/>
      <c r="SKH2" s="725"/>
      <c r="SKI2" s="725"/>
      <c r="SKJ2" s="725"/>
      <c r="SKK2" s="725"/>
      <c r="SKL2" s="725"/>
      <c r="SKM2" s="725"/>
      <c r="SKN2" s="725"/>
      <c r="SKO2" s="725"/>
      <c r="SKP2" s="726"/>
      <c r="SKQ2" s="718"/>
      <c r="SKR2" s="725"/>
      <c r="SKS2" s="725"/>
      <c r="SKT2" s="725"/>
      <c r="SKU2" s="725"/>
      <c r="SKV2" s="725"/>
      <c r="SKW2" s="725"/>
      <c r="SKX2" s="725"/>
      <c r="SKY2" s="725"/>
      <c r="SKZ2" s="725"/>
      <c r="SLA2" s="725"/>
      <c r="SLB2" s="725"/>
      <c r="SLC2" s="725"/>
      <c r="SLD2" s="725"/>
      <c r="SLE2" s="725"/>
      <c r="SLF2" s="726"/>
      <c r="SLG2" s="718"/>
      <c r="SLH2" s="725"/>
      <c r="SLI2" s="725"/>
      <c r="SLJ2" s="725"/>
      <c r="SLK2" s="725"/>
      <c r="SLL2" s="725"/>
      <c r="SLM2" s="725"/>
      <c r="SLN2" s="725"/>
      <c r="SLO2" s="725"/>
      <c r="SLP2" s="725"/>
      <c r="SLQ2" s="725"/>
      <c r="SLR2" s="725"/>
      <c r="SLS2" s="725"/>
      <c r="SLT2" s="725"/>
      <c r="SLU2" s="725"/>
      <c r="SLV2" s="726"/>
      <c r="SLW2" s="718"/>
      <c r="SLX2" s="725"/>
      <c r="SLY2" s="725"/>
      <c r="SLZ2" s="725"/>
      <c r="SMA2" s="725"/>
      <c r="SMB2" s="725"/>
      <c r="SMC2" s="725"/>
      <c r="SMD2" s="725"/>
      <c r="SME2" s="725"/>
      <c r="SMF2" s="725"/>
      <c r="SMG2" s="725"/>
      <c r="SMH2" s="725"/>
      <c r="SMI2" s="725"/>
      <c r="SMJ2" s="725"/>
      <c r="SMK2" s="725"/>
      <c r="SML2" s="726"/>
      <c r="SMM2" s="718"/>
      <c r="SMN2" s="725"/>
      <c r="SMO2" s="725"/>
      <c r="SMP2" s="725"/>
      <c r="SMQ2" s="725"/>
      <c r="SMR2" s="725"/>
      <c r="SMS2" s="725"/>
      <c r="SMT2" s="725"/>
      <c r="SMU2" s="725"/>
      <c r="SMV2" s="725"/>
      <c r="SMW2" s="725"/>
      <c r="SMX2" s="725"/>
      <c r="SMY2" s="725"/>
      <c r="SMZ2" s="725"/>
      <c r="SNA2" s="725"/>
      <c r="SNB2" s="726"/>
      <c r="SNC2" s="718"/>
      <c r="SND2" s="725"/>
      <c r="SNE2" s="725"/>
      <c r="SNF2" s="725"/>
      <c r="SNG2" s="725"/>
      <c r="SNH2" s="725"/>
      <c r="SNI2" s="725"/>
      <c r="SNJ2" s="725"/>
      <c r="SNK2" s="725"/>
      <c r="SNL2" s="725"/>
      <c r="SNM2" s="725"/>
      <c r="SNN2" s="725"/>
      <c r="SNO2" s="725"/>
      <c r="SNP2" s="725"/>
      <c r="SNQ2" s="725"/>
      <c r="SNR2" s="726"/>
      <c r="SNS2" s="718"/>
      <c r="SNT2" s="725"/>
      <c r="SNU2" s="725"/>
      <c r="SNV2" s="725"/>
      <c r="SNW2" s="725"/>
      <c r="SNX2" s="725"/>
      <c r="SNY2" s="725"/>
      <c r="SNZ2" s="725"/>
      <c r="SOA2" s="725"/>
      <c r="SOB2" s="725"/>
      <c r="SOC2" s="725"/>
      <c r="SOD2" s="725"/>
      <c r="SOE2" s="725"/>
      <c r="SOF2" s="725"/>
      <c r="SOG2" s="725"/>
      <c r="SOH2" s="726"/>
      <c r="SOI2" s="718"/>
      <c r="SOJ2" s="725"/>
      <c r="SOK2" s="725"/>
      <c r="SOL2" s="725"/>
      <c r="SOM2" s="725"/>
      <c r="SON2" s="725"/>
      <c r="SOO2" s="725"/>
      <c r="SOP2" s="725"/>
      <c r="SOQ2" s="725"/>
      <c r="SOR2" s="725"/>
      <c r="SOS2" s="725"/>
      <c r="SOT2" s="725"/>
      <c r="SOU2" s="725"/>
      <c r="SOV2" s="725"/>
      <c r="SOW2" s="725"/>
      <c r="SOX2" s="726"/>
      <c r="SOY2" s="718"/>
      <c r="SOZ2" s="725"/>
      <c r="SPA2" s="725"/>
      <c r="SPB2" s="725"/>
      <c r="SPC2" s="725"/>
      <c r="SPD2" s="725"/>
      <c r="SPE2" s="725"/>
      <c r="SPF2" s="725"/>
      <c r="SPG2" s="725"/>
      <c r="SPH2" s="725"/>
      <c r="SPI2" s="725"/>
      <c r="SPJ2" s="725"/>
      <c r="SPK2" s="725"/>
      <c r="SPL2" s="725"/>
      <c r="SPM2" s="725"/>
      <c r="SPN2" s="726"/>
      <c r="SPO2" s="718"/>
      <c r="SPP2" s="725"/>
      <c r="SPQ2" s="725"/>
      <c r="SPR2" s="725"/>
      <c r="SPS2" s="725"/>
      <c r="SPT2" s="725"/>
      <c r="SPU2" s="725"/>
      <c r="SPV2" s="725"/>
      <c r="SPW2" s="725"/>
      <c r="SPX2" s="725"/>
      <c r="SPY2" s="725"/>
      <c r="SPZ2" s="725"/>
      <c r="SQA2" s="725"/>
      <c r="SQB2" s="725"/>
      <c r="SQC2" s="725"/>
      <c r="SQD2" s="726"/>
      <c r="SQE2" s="718"/>
      <c r="SQF2" s="725"/>
      <c r="SQG2" s="725"/>
      <c r="SQH2" s="725"/>
      <c r="SQI2" s="725"/>
      <c r="SQJ2" s="725"/>
      <c r="SQK2" s="725"/>
      <c r="SQL2" s="725"/>
      <c r="SQM2" s="725"/>
      <c r="SQN2" s="725"/>
      <c r="SQO2" s="725"/>
      <c r="SQP2" s="725"/>
      <c r="SQQ2" s="725"/>
      <c r="SQR2" s="725"/>
      <c r="SQS2" s="725"/>
      <c r="SQT2" s="726"/>
      <c r="SQU2" s="718"/>
      <c r="SQV2" s="725"/>
      <c r="SQW2" s="725"/>
      <c r="SQX2" s="725"/>
      <c r="SQY2" s="725"/>
      <c r="SQZ2" s="725"/>
      <c r="SRA2" s="725"/>
      <c r="SRB2" s="725"/>
      <c r="SRC2" s="725"/>
      <c r="SRD2" s="725"/>
      <c r="SRE2" s="725"/>
      <c r="SRF2" s="725"/>
      <c r="SRG2" s="725"/>
      <c r="SRH2" s="725"/>
      <c r="SRI2" s="725"/>
      <c r="SRJ2" s="726"/>
      <c r="SRK2" s="718"/>
      <c r="SRL2" s="725"/>
      <c r="SRM2" s="725"/>
      <c r="SRN2" s="725"/>
      <c r="SRO2" s="725"/>
      <c r="SRP2" s="725"/>
      <c r="SRQ2" s="725"/>
      <c r="SRR2" s="725"/>
      <c r="SRS2" s="725"/>
      <c r="SRT2" s="725"/>
      <c r="SRU2" s="725"/>
      <c r="SRV2" s="725"/>
      <c r="SRW2" s="725"/>
      <c r="SRX2" s="725"/>
      <c r="SRY2" s="725"/>
      <c r="SRZ2" s="726"/>
      <c r="SSA2" s="718"/>
      <c r="SSB2" s="725"/>
      <c r="SSC2" s="725"/>
      <c r="SSD2" s="725"/>
      <c r="SSE2" s="725"/>
      <c r="SSF2" s="725"/>
      <c r="SSG2" s="725"/>
      <c r="SSH2" s="725"/>
      <c r="SSI2" s="725"/>
      <c r="SSJ2" s="725"/>
      <c r="SSK2" s="725"/>
      <c r="SSL2" s="725"/>
      <c r="SSM2" s="725"/>
      <c r="SSN2" s="725"/>
      <c r="SSO2" s="725"/>
      <c r="SSP2" s="726"/>
      <c r="SSQ2" s="718"/>
      <c r="SSR2" s="725"/>
      <c r="SSS2" s="725"/>
      <c r="SST2" s="725"/>
      <c r="SSU2" s="725"/>
      <c r="SSV2" s="725"/>
      <c r="SSW2" s="725"/>
      <c r="SSX2" s="725"/>
      <c r="SSY2" s="725"/>
      <c r="SSZ2" s="725"/>
      <c r="STA2" s="725"/>
      <c r="STB2" s="725"/>
      <c r="STC2" s="725"/>
      <c r="STD2" s="725"/>
      <c r="STE2" s="725"/>
      <c r="STF2" s="726"/>
      <c r="STG2" s="718"/>
      <c r="STH2" s="725"/>
      <c r="STI2" s="725"/>
      <c r="STJ2" s="725"/>
      <c r="STK2" s="725"/>
      <c r="STL2" s="725"/>
      <c r="STM2" s="725"/>
      <c r="STN2" s="725"/>
      <c r="STO2" s="725"/>
      <c r="STP2" s="725"/>
      <c r="STQ2" s="725"/>
      <c r="STR2" s="725"/>
      <c r="STS2" s="725"/>
      <c r="STT2" s="725"/>
      <c r="STU2" s="725"/>
      <c r="STV2" s="726"/>
      <c r="STW2" s="718"/>
      <c r="STX2" s="725"/>
      <c r="STY2" s="725"/>
      <c r="STZ2" s="725"/>
      <c r="SUA2" s="725"/>
      <c r="SUB2" s="725"/>
      <c r="SUC2" s="725"/>
      <c r="SUD2" s="725"/>
      <c r="SUE2" s="725"/>
      <c r="SUF2" s="725"/>
      <c r="SUG2" s="725"/>
      <c r="SUH2" s="725"/>
      <c r="SUI2" s="725"/>
      <c r="SUJ2" s="725"/>
      <c r="SUK2" s="725"/>
      <c r="SUL2" s="726"/>
      <c r="SUM2" s="718"/>
      <c r="SUN2" s="725"/>
      <c r="SUO2" s="725"/>
      <c r="SUP2" s="725"/>
      <c r="SUQ2" s="725"/>
      <c r="SUR2" s="725"/>
      <c r="SUS2" s="725"/>
      <c r="SUT2" s="725"/>
      <c r="SUU2" s="725"/>
      <c r="SUV2" s="725"/>
      <c r="SUW2" s="725"/>
      <c r="SUX2" s="725"/>
      <c r="SUY2" s="725"/>
      <c r="SUZ2" s="725"/>
      <c r="SVA2" s="725"/>
      <c r="SVB2" s="726"/>
      <c r="SVC2" s="718"/>
      <c r="SVD2" s="725"/>
      <c r="SVE2" s="725"/>
      <c r="SVF2" s="725"/>
      <c r="SVG2" s="725"/>
      <c r="SVH2" s="725"/>
      <c r="SVI2" s="725"/>
      <c r="SVJ2" s="725"/>
      <c r="SVK2" s="725"/>
      <c r="SVL2" s="725"/>
      <c r="SVM2" s="725"/>
      <c r="SVN2" s="725"/>
      <c r="SVO2" s="725"/>
      <c r="SVP2" s="725"/>
      <c r="SVQ2" s="725"/>
      <c r="SVR2" s="726"/>
      <c r="SVS2" s="718"/>
      <c r="SVT2" s="725"/>
      <c r="SVU2" s="725"/>
      <c r="SVV2" s="725"/>
      <c r="SVW2" s="725"/>
      <c r="SVX2" s="725"/>
      <c r="SVY2" s="725"/>
      <c r="SVZ2" s="725"/>
      <c r="SWA2" s="725"/>
      <c r="SWB2" s="725"/>
      <c r="SWC2" s="725"/>
      <c r="SWD2" s="725"/>
      <c r="SWE2" s="725"/>
      <c r="SWF2" s="725"/>
      <c r="SWG2" s="725"/>
      <c r="SWH2" s="726"/>
      <c r="SWI2" s="718"/>
      <c r="SWJ2" s="725"/>
      <c r="SWK2" s="725"/>
      <c r="SWL2" s="725"/>
      <c r="SWM2" s="725"/>
      <c r="SWN2" s="725"/>
      <c r="SWO2" s="725"/>
      <c r="SWP2" s="725"/>
      <c r="SWQ2" s="725"/>
      <c r="SWR2" s="725"/>
      <c r="SWS2" s="725"/>
      <c r="SWT2" s="725"/>
      <c r="SWU2" s="725"/>
      <c r="SWV2" s="725"/>
      <c r="SWW2" s="725"/>
      <c r="SWX2" s="726"/>
      <c r="SWY2" s="718"/>
      <c r="SWZ2" s="725"/>
      <c r="SXA2" s="725"/>
      <c r="SXB2" s="725"/>
      <c r="SXC2" s="725"/>
      <c r="SXD2" s="725"/>
      <c r="SXE2" s="725"/>
      <c r="SXF2" s="725"/>
      <c r="SXG2" s="725"/>
      <c r="SXH2" s="725"/>
      <c r="SXI2" s="725"/>
      <c r="SXJ2" s="725"/>
      <c r="SXK2" s="725"/>
      <c r="SXL2" s="725"/>
      <c r="SXM2" s="725"/>
      <c r="SXN2" s="726"/>
      <c r="SXO2" s="718"/>
      <c r="SXP2" s="725"/>
      <c r="SXQ2" s="725"/>
      <c r="SXR2" s="725"/>
      <c r="SXS2" s="725"/>
      <c r="SXT2" s="725"/>
      <c r="SXU2" s="725"/>
      <c r="SXV2" s="725"/>
      <c r="SXW2" s="725"/>
      <c r="SXX2" s="725"/>
      <c r="SXY2" s="725"/>
      <c r="SXZ2" s="725"/>
      <c r="SYA2" s="725"/>
      <c r="SYB2" s="725"/>
      <c r="SYC2" s="725"/>
      <c r="SYD2" s="726"/>
      <c r="SYE2" s="718"/>
      <c r="SYF2" s="725"/>
      <c r="SYG2" s="725"/>
      <c r="SYH2" s="725"/>
      <c r="SYI2" s="725"/>
      <c r="SYJ2" s="725"/>
      <c r="SYK2" s="725"/>
      <c r="SYL2" s="725"/>
      <c r="SYM2" s="725"/>
      <c r="SYN2" s="725"/>
      <c r="SYO2" s="725"/>
      <c r="SYP2" s="725"/>
      <c r="SYQ2" s="725"/>
      <c r="SYR2" s="725"/>
      <c r="SYS2" s="725"/>
      <c r="SYT2" s="726"/>
      <c r="SYU2" s="718"/>
      <c r="SYV2" s="725"/>
      <c r="SYW2" s="725"/>
      <c r="SYX2" s="725"/>
      <c r="SYY2" s="725"/>
      <c r="SYZ2" s="725"/>
      <c r="SZA2" s="725"/>
      <c r="SZB2" s="725"/>
      <c r="SZC2" s="725"/>
      <c r="SZD2" s="725"/>
      <c r="SZE2" s="725"/>
      <c r="SZF2" s="725"/>
      <c r="SZG2" s="725"/>
      <c r="SZH2" s="725"/>
      <c r="SZI2" s="725"/>
      <c r="SZJ2" s="726"/>
      <c r="SZK2" s="718"/>
      <c r="SZL2" s="725"/>
      <c r="SZM2" s="725"/>
      <c r="SZN2" s="725"/>
      <c r="SZO2" s="725"/>
      <c r="SZP2" s="725"/>
      <c r="SZQ2" s="725"/>
      <c r="SZR2" s="725"/>
      <c r="SZS2" s="725"/>
      <c r="SZT2" s="725"/>
      <c r="SZU2" s="725"/>
      <c r="SZV2" s="725"/>
      <c r="SZW2" s="725"/>
      <c r="SZX2" s="725"/>
      <c r="SZY2" s="725"/>
      <c r="SZZ2" s="726"/>
      <c r="TAA2" s="718"/>
      <c r="TAB2" s="725"/>
      <c r="TAC2" s="725"/>
      <c r="TAD2" s="725"/>
      <c r="TAE2" s="725"/>
      <c r="TAF2" s="725"/>
      <c r="TAG2" s="725"/>
      <c r="TAH2" s="725"/>
      <c r="TAI2" s="725"/>
      <c r="TAJ2" s="725"/>
      <c r="TAK2" s="725"/>
      <c r="TAL2" s="725"/>
      <c r="TAM2" s="725"/>
      <c r="TAN2" s="725"/>
      <c r="TAO2" s="725"/>
      <c r="TAP2" s="726"/>
      <c r="TAQ2" s="718"/>
      <c r="TAR2" s="725"/>
      <c r="TAS2" s="725"/>
      <c r="TAT2" s="725"/>
      <c r="TAU2" s="725"/>
      <c r="TAV2" s="725"/>
      <c r="TAW2" s="725"/>
      <c r="TAX2" s="725"/>
      <c r="TAY2" s="725"/>
      <c r="TAZ2" s="725"/>
      <c r="TBA2" s="725"/>
      <c r="TBB2" s="725"/>
      <c r="TBC2" s="725"/>
      <c r="TBD2" s="725"/>
      <c r="TBE2" s="725"/>
      <c r="TBF2" s="726"/>
      <c r="TBG2" s="718"/>
      <c r="TBH2" s="725"/>
      <c r="TBI2" s="725"/>
      <c r="TBJ2" s="725"/>
      <c r="TBK2" s="725"/>
      <c r="TBL2" s="725"/>
      <c r="TBM2" s="725"/>
      <c r="TBN2" s="725"/>
      <c r="TBO2" s="725"/>
      <c r="TBP2" s="725"/>
      <c r="TBQ2" s="725"/>
      <c r="TBR2" s="725"/>
      <c r="TBS2" s="725"/>
      <c r="TBT2" s="725"/>
      <c r="TBU2" s="725"/>
      <c r="TBV2" s="726"/>
      <c r="TBW2" s="718"/>
      <c r="TBX2" s="725"/>
      <c r="TBY2" s="725"/>
      <c r="TBZ2" s="725"/>
      <c r="TCA2" s="725"/>
      <c r="TCB2" s="725"/>
      <c r="TCC2" s="725"/>
      <c r="TCD2" s="725"/>
      <c r="TCE2" s="725"/>
      <c r="TCF2" s="725"/>
      <c r="TCG2" s="725"/>
      <c r="TCH2" s="725"/>
      <c r="TCI2" s="725"/>
      <c r="TCJ2" s="725"/>
      <c r="TCK2" s="725"/>
      <c r="TCL2" s="726"/>
      <c r="TCM2" s="718"/>
      <c r="TCN2" s="725"/>
      <c r="TCO2" s="725"/>
      <c r="TCP2" s="725"/>
      <c r="TCQ2" s="725"/>
      <c r="TCR2" s="725"/>
      <c r="TCS2" s="725"/>
      <c r="TCT2" s="725"/>
      <c r="TCU2" s="725"/>
      <c r="TCV2" s="725"/>
      <c r="TCW2" s="725"/>
      <c r="TCX2" s="725"/>
      <c r="TCY2" s="725"/>
      <c r="TCZ2" s="725"/>
      <c r="TDA2" s="725"/>
      <c r="TDB2" s="726"/>
      <c r="TDC2" s="718"/>
      <c r="TDD2" s="725"/>
      <c r="TDE2" s="725"/>
      <c r="TDF2" s="725"/>
      <c r="TDG2" s="725"/>
      <c r="TDH2" s="725"/>
      <c r="TDI2" s="725"/>
      <c r="TDJ2" s="725"/>
      <c r="TDK2" s="725"/>
      <c r="TDL2" s="725"/>
      <c r="TDM2" s="725"/>
      <c r="TDN2" s="725"/>
      <c r="TDO2" s="725"/>
      <c r="TDP2" s="725"/>
      <c r="TDQ2" s="725"/>
      <c r="TDR2" s="726"/>
      <c r="TDS2" s="718"/>
      <c r="TDT2" s="725"/>
      <c r="TDU2" s="725"/>
      <c r="TDV2" s="725"/>
      <c r="TDW2" s="725"/>
      <c r="TDX2" s="725"/>
      <c r="TDY2" s="725"/>
      <c r="TDZ2" s="725"/>
      <c r="TEA2" s="725"/>
      <c r="TEB2" s="725"/>
      <c r="TEC2" s="725"/>
      <c r="TED2" s="725"/>
      <c r="TEE2" s="725"/>
      <c r="TEF2" s="725"/>
      <c r="TEG2" s="725"/>
      <c r="TEH2" s="726"/>
      <c r="TEI2" s="718"/>
      <c r="TEJ2" s="725"/>
      <c r="TEK2" s="725"/>
      <c r="TEL2" s="725"/>
      <c r="TEM2" s="725"/>
      <c r="TEN2" s="725"/>
      <c r="TEO2" s="725"/>
      <c r="TEP2" s="725"/>
      <c r="TEQ2" s="725"/>
      <c r="TER2" s="725"/>
      <c r="TES2" s="725"/>
      <c r="TET2" s="725"/>
      <c r="TEU2" s="725"/>
      <c r="TEV2" s="725"/>
      <c r="TEW2" s="725"/>
      <c r="TEX2" s="726"/>
      <c r="TEY2" s="718"/>
      <c r="TEZ2" s="725"/>
      <c r="TFA2" s="725"/>
      <c r="TFB2" s="725"/>
      <c r="TFC2" s="725"/>
      <c r="TFD2" s="725"/>
      <c r="TFE2" s="725"/>
      <c r="TFF2" s="725"/>
      <c r="TFG2" s="725"/>
      <c r="TFH2" s="725"/>
      <c r="TFI2" s="725"/>
      <c r="TFJ2" s="725"/>
      <c r="TFK2" s="725"/>
      <c r="TFL2" s="725"/>
      <c r="TFM2" s="725"/>
      <c r="TFN2" s="726"/>
      <c r="TFO2" s="718"/>
      <c r="TFP2" s="725"/>
      <c r="TFQ2" s="725"/>
      <c r="TFR2" s="725"/>
      <c r="TFS2" s="725"/>
      <c r="TFT2" s="725"/>
      <c r="TFU2" s="725"/>
      <c r="TFV2" s="725"/>
      <c r="TFW2" s="725"/>
      <c r="TFX2" s="725"/>
      <c r="TFY2" s="725"/>
      <c r="TFZ2" s="725"/>
      <c r="TGA2" s="725"/>
      <c r="TGB2" s="725"/>
      <c r="TGC2" s="725"/>
      <c r="TGD2" s="726"/>
      <c r="TGE2" s="718"/>
      <c r="TGF2" s="725"/>
      <c r="TGG2" s="725"/>
      <c r="TGH2" s="725"/>
      <c r="TGI2" s="725"/>
      <c r="TGJ2" s="725"/>
      <c r="TGK2" s="725"/>
      <c r="TGL2" s="725"/>
      <c r="TGM2" s="725"/>
      <c r="TGN2" s="725"/>
      <c r="TGO2" s="725"/>
      <c r="TGP2" s="725"/>
      <c r="TGQ2" s="725"/>
      <c r="TGR2" s="725"/>
      <c r="TGS2" s="725"/>
      <c r="TGT2" s="726"/>
      <c r="TGU2" s="718"/>
      <c r="TGV2" s="725"/>
      <c r="TGW2" s="725"/>
      <c r="TGX2" s="725"/>
      <c r="TGY2" s="725"/>
      <c r="TGZ2" s="725"/>
      <c r="THA2" s="725"/>
      <c r="THB2" s="725"/>
      <c r="THC2" s="725"/>
      <c r="THD2" s="725"/>
      <c r="THE2" s="725"/>
      <c r="THF2" s="725"/>
      <c r="THG2" s="725"/>
      <c r="THH2" s="725"/>
      <c r="THI2" s="725"/>
      <c r="THJ2" s="726"/>
      <c r="THK2" s="718"/>
      <c r="THL2" s="725"/>
      <c r="THM2" s="725"/>
      <c r="THN2" s="725"/>
      <c r="THO2" s="725"/>
      <c r="THP2" s="725"/>
      <c r="THQ2" s="725"/>
      <c r="THR2" s="725"/>
      <c r="THS2" s="725"/>
      <c r="THT2" s="725"/>
      <c r="THU2" s="725"/>
      <c r="THV2" s="725"/>
      <c r="THW2" s="725"/>
      <c r="THX2" s="725"/>
      <c r="THY2" s="725"/>
      <c r="THZ2" s="726"/>
      <c r="TIA2" s="718"/>
      <c r="TIB2" s="725"/>
      <c r="TIC2" s="725"/>
      <c r="TID2" s="725"/>
      <c r="TIE2" s="725"/>
      <c r="TIF2" s="725"/>
      <c r="TIG2" s="725"/>
      <c r="TIH2" s="725"/>
      <c r="TII2" s="725"/>
      <c r="TIJ2" s="725"/>
      <c r="TIK2" s="725"/>
      <c r="TIL2" s="725"/>
      <c r="TIM2" s="725"/>
      <c r="TIN2" s="725"/>
      <c r="TIO2" s="725"/>
      <c r="TIP2" s="726"/>
      <c r="TIQ2" s="718"/>
      <c r="TIR2" s="725"/>
      <c r="TIS2" s="725"/>
      <c r="TIT2" s="725"/>
      <c r="TIU2" s="725"/>
      <c r="TIV2" s="725"/>
      <c r="TIW2" s="725"/>
      <c r="TIX2" s="725"/>
      <c r="TIY2" s="725"/>
      <c r="TIZ2" s="725"/>
      <c r="TJA2" s="725"/>
      <c r="TJB2" s="725"/>
      <c r="TJC2" s="725"/>
      <c r="TJD2" s="725"/>
      <c r="TJE2" s="725"/>
      <c r="TJF2" s="726"/>
      <c r="TJG2" s="718"/>
      <c r="TJH2" s="725"/>
      <c r="TJI2" s="725"/>
      <c r="TJJ2" s="725"/>
      <c r="TJK2" s="725"/>
      <c r="TJL2" s="725"/>
      <c r="TJM2" s="725"/>
      <c r="TJN2" s="725"/>
      <c r="TJO2" s="725"/>
      <c r="TJP2" s="725"/>
      <c r="TJQ2" s="725"/>
      <c r="TJR2" s="725"/>
      <c r="TJS2" s="725"/>
      <c r="TJT2" s="725"/>
      <c r="TJU2" s="725"/>
      <c r="TJV2" s="726"/>
      <c r="TJW2" s="718"/>
      <c r="TJX2" s="725"/>
      <c r="TJY2" s="725"/>
      <c r="TJZ2" s="725"/>
      <c r="TKA2" s="725"/>
      <c r="TKB2" s="725"/>
      <c r="TKC2" s="725"/>
      <c r="TKD2" s="725"/>
      <c r="TKE2" s="725"/>
      <c r="TKF2" s="725"/>
      <c r="TKG2" s="725"/>
      <c r="TKH2" s="725"/>
      <c r="TKI2" s="725"/>
      <c r="TKJ2" s="725"/>
      <c r="TKK2" s="725"/>
      <c r="TKL2" s="726"/>
      <c r="TKM2" s="718"/>
      <c r="TKN2" s="725"/>
      <c r="TKO2" s="725"/>
      <c r="TKP2" s="725"/>
      <c r="TKQ2" s="725"/>
      <c r="TKR2" s="725"/>
      <c r="TKS2" s="725"/>
      <c r="TKT2" s="725"/>
      <c r="TKU2" s="725"/>
      <c r="TKV2" s="725"/>
      <c r="TKW2" s="725"/>
      <c r="TKX2" s="725"/>
      <c r="TKY2" s="725"/>
      <c r="TKZ2" s="725"/>
      <c r="TLA2" s="725"/>
      <c r="TLB2" s="726"/>
      <c r="TLC2" s="718"/>
      <c r="TLD2" s="725"/>
      <c r="TLE2" s="725"/>
      <c r="TLF2" s="725"/>
      <c r="TLG2" s="725"/>
      <c r="TLH2" s="725"/>
      <c r="TLI2" s="725"/>
      <c r="TLJ2" s="725"/>
      <c r="TLK2" s="725"/>
      <c r="TLL2" s="725"/>
      <c r="TLM2" s="725"/>
      <c r="TLN2" s="725"/>
      <c r="TLO2" s="725"/>
      <c r="TLP2" s="725"/>
      <c r="TLQ2" s="725"/>
      <c r="TLR2" s="726"/>
      <c r="TLS2" s="718"/>
      <c r="TLT2" s="725"/>
      <c r="TLU2" s="725"/>
      <c r="TLV2" s="725"/>
      <c r="TLW2" s="725"/>
      <c r="TLX2" s="725"/>
      <c r="TLY2" s="725"/>
      <c r="TLZ2" s="725"/>
      <c r="TMA2" s="725"/>
      <c r="TMB2" s="725"/>
      <c r="TMC2" s="725"/>
      <c r="TMD2" s="725"/>
      <c r="TME2" s="725"/>
      <c r="TMF2" s="725"/>
      <c r="TMG2" s="725"/>
      <c r="TMH2" s="726"/>
      <c r="TMI2" s="718"/>
      <c r="TMJ2" s="725"/>
      <c r="TMK2" s="725"/>
      <c r="TML2" s="725"/>
      <c r="TMM2" s="725"/>
      <c r="TMN2" s="725"/>
      <c r="TMO2" s="725"/>
      <c r="TMP2" s="725"/>
      <c r="TMQ2" s="725"/>
      <c r="TMR2" s="725"/>
      <c r="TMS2" s="725"/>
      <c r="TMT2" s="725"/>
      <c r="TMU2" s="725"/>
      <c r="TMV2" s="725"/>
      <c r="TMW2" s="725"/>
      <c r="TMX2" s="726"/>
      <c r="TMY2" s="718"/>
      <c r="TMZ2" s="725"/>
      <c r="TNA2" s="725"/>
      <c r="TNB2" s="725"/>
      <c r="TNC2" s="725"/>
      <c r="TND2" s="725"/>
      <c r="TNE2" s="725"/>
      <c r="TNF2" s="725"/>
      <c r="TNG2" s="725"/>
      <c r="TNH2" s="725"/>
      <c r="TNI2" s="725"/>
      <c r="TNJ2" s="725"/>
      <c r="TNK2" s="725"/>
      <c r="TNL2" s="725"/>
      <c r="TNM2" s="725"/>
      <c r="TNN2" s="726"/>
      <c r="TNO2" s="718"/>
      <c r="TNP2" s="725"/>
      <c r="TNQ2" s="725"/>
      <c r="TNR2" s="725"/>
      <c r="TNS2" s="725"/>
      <c r="TNT2" s="725"/>
      <c r="TNU2" s="725"/>
      <c r="TNV2" s="725"/>
      <c r="TNW2" s="725"/>
      <c r="TNX2" s="725"/>
      <c r="TNY2" s="725"/>
      <c r="TNZ2" s="725"/>
      <c r="TOA2" s="725"/>
      <c r="TOB2" s="725"/>
      <c r="TOC2" s="725"/>
      <c r="TOD2" s="726"/>
      <c r="TOE2" s="718"/>
      <c r="TOF2" s="725"/>
      <c r="TOG2" s="725"/>
      <c r="TOH2" s="725"/>
      <c r="TOI2" s="725"/>
      <c r="TOJ2" s="725"/>
      <c r="TOK2" s="725"/>
      <c r="TOL2" s="725"/>
      <c r="TOM2" s="725"/>
      <c r="TON2" s="725"/>
      <c r="TOO2" s="725"/>
      <c r="TOP2" s="725"/>
      <c r="TOQ2" s="725"/>
      <c r="TOR2" s="725"/>
      <c r="TOS2" s="725"/>
      <c r="TOT2" s="726"/>
      <c r="TOU2" s="718"/>
      <c r="TOV2" s="725"/>
      <c r="TOW2" s="725"/>
      <c r="TOX2" s="725"/>
      <c r="TOY2" s="725"/>
      <c r="TOZ2" s="725"/>
      <c r="TPA2" s="725"/>
      <c r="TPB2" s="725"/>
      <c r="TPC2" s="725"/>
      <c r="TPD2" s="725"/>
      <c r="TPE2" s="725"/>
      <c r="TPF2" s="725"/>
      <c r="TPG2" s="725"/>
      <c r="TPH2" s="725"/>
      <c r="TPI2" s="725"/>
      <c r="TPJ2" s="726"/>
      <c r="TPK2" s="718"/>
      <c r="TPL2" s="725"/>
      <c r="TPM2" s="725"/>
      <c r="TPN2" s="725"/>
      <c r="TPO2" s="725"/>
      <c r="TPP2" s="725"/>
      <c r="TPQ2" s="725"/>
      <c r="TPR2" s="725"/>
      <c r="TPS2" s="725"/>
      <c r="TPT2" s="725"/>
      <c r="TPU2" s="725"/>
      <c r="TPV2" s="725"/>
      <c r="TPW2" s="725"/>
      <c r="TPX2" s="725"/>
      <c r="TPY2" s="725"/>
      <c r="TPZ2" s="726"/>
      <c r="TQA2" s="718"/>
      <c r="TQB2" s="725"/>
      <c r="TQC2" s="725"/>
      <c r="TQD2" s="725"/>
      <c r="TQE2" s="725"/>
      <c r="TQF2" s="725"/>
      <c r="TQG2" s="725"/>
      <c r="TQH2" s="725"/>
      <c r="TQI2" s="725"/>
      <c r="TQJ2" s="725"/>
      <c r="TQK2" s="725"/>
      <c r="TQL2" s="725"/>
      <c r="TQM2" s="725"/>
      <c r="TQN2" s="725"/>
      <c r="TQO2" s="725"/>
      <c r="TQP2" s="726"/>
      <c r="TQQ2" s="718"/>
      <c r="TQR2" s="725"/>
      <c r="TQS2" s="725"/>
      <c r="TQT2" s="725"/>
      <c r="TQU2" s="725"/>
      <c r="TQV2" s="725"/>
      <c r="TQW2" s="725"/>
      <c r="TQX2" s="725"/>
      <c r="TQY2" s="725"/>
      <c r="TQZ2" s="725"/>
      <c r="TRA2" s="725"/>
      <c r="TRB2" s="725"/>
      <c r="TRC2" s="725"/>
      <c r="TRD2" s="725"/>
      <c r="TRE2" s="725"/>
      <c r="TRF2" s="726"/>
      <c r="TRG2" s="718"/>
      <c r="TRH2" s="725"/>
      <c r="TRI2" s="725"/>
      <c r="TRJ2" s="725"/>
      <c r="TRK2" s="725"/>
      <c r="TRL2" s="725"/>
      <c r="TRM2" s="725"/>
      <c r="TRN2" s="725"/>
      <c r="TRO2" s="725"/>
      <c r="TRP2" s="725"/>
      <c r="TRQ2" s="725"/>
      <c r="TRR2" s="725"/>
      <c r="TRS2" s="725"/>
      <c r="TRT2" s="725"/>
      <c r="TRU2" s="725"/>
      <c r="TRV2" s="726"/>
      <c r="TRW2" s="718"/>
      <c r="TRX2" s="725"/>
      <c r="TRY2" s="725"/>
      <c r="TRZ2" s="725"/>
      <c r="TSA2" s="725"/>
      <c r="TSB2" s="725"/>
      <c r="TSC2" s="725"/>
      <c r="TSD2" s="725"/>
      <c r="TSE2" s="725"/>
      <c r="TSF2" s="725"/>
      <c r="TSG2" s="725"/>
      <c r="TSH2" s="725"/>
      <c r="TSI2" s="725"/>
      <c r="TSJ2" s="725"/>
      <c r="TSK2" s="725"/>
      <c r="TSL2" s="726"/>
      <c r="TSM2" s="718"/>
      <c r="TSN2" s="725"/>
      <c r="TSO2" s="725"/>
      <c r="TSP2" s="725"/>
      <c r="TSQ2" s="725"/>
      <c r="TSR2" s="725"/>
      <c r="TSS2" s="725"/>
      <c r="TST2" s="725"/>
      <c r="TSU2" s="725"/>
      <c r="TSV2" s="725"/>
      <c r="TSW2" s="725"/>
      <c r="TSX2" s="725"/>
      <c r="TSY2" s="725"/>
      <c r="TSZ2" s="725"/>
      <c r="TTA2" s="725"/>
      <c r="TTB2" s="726"/>
      <c r="TTC2" s="718"/>
      <c r="TTD2" s="725"/>
      <c r="TTE2" s="725"/>
      <c r="TTF2" s="725"/>
      <c r="TTG2" s="725"/>
      <c r="TTH2" s="725"/>
      <c r="TTI2" s="725"/>
      <c r="TTJ2" s="725"/>
      <c r="TTK2" s="725"/>
      <c r="TTL2" s="725"/>
      <c r="TTM2" s="725"/>
      <c r="TTN2" s="725"/>
      <c r="TTO2" s="725"/>
      <c r="TTP2" s="725"/>
      <c r="TTQ2" s="725"/>
      <c r="TTR2" s="726"/>
      <c r="TTS2" s="718"/>
      <c r="TTT2" s="725"/>
      <c r="TTU2" s="725"/>
      <c r="TTV2" s="725"/>
      <c r="TTW2" s="725"/>
      <c r="TTX2" s="725"/>
      <c r="TTY2" s="725"/>
      <c r="TTZ2" s="725"/>
      <c r="TUA2" s="725"/>
      <c r="TUB2" s="725"/>
      <c r="TUC2" s="725"/>
      <c r="TUD2" s="725"/>
      <c r="TUE2" s="725"/>
      <c r="TUF2" s="725"/>
      <c r="TUG2" s="725"/>
      <c r="TUH2" s="726"/>
      <c r="TUI2" s="718"/>
      <c r="TUJ2" s="725"/>
      <c r="TUK2" s="725"/>
      <c r="TUL2" s="725"/>
      <c r="TUM2" s="725"/>
      <c r="TUN2" s="725"/>
      <c r="TUO2" s="725"/>
      <c r="TUP2" s="725"/>
      <c r="TUQ2" s="725"/>
      <c r="TUR2" s="725"/>
      <c r="TUS2" s="725"/>
      <c r="TUT2" s="725"/>
      <c r="TUU2" s="725"/>
      <c r="TUV2" s="725"/>
      <c r="TUW2" s="725"/>
      <c r="TUX2" s="726"/>
      <c r="TUY2" s="718"/>
      <c r="TUZ2" s="725"/>
      <c r="TVA2" s="725"/>
      <c r="TVB2" s="725"/>
      <c r="TVC2" s="725"/>
      <c r="TVD2" s="725"/>
      <c r="TVE2" s="725"/>
      <c r="TVF2" s="725"/>
      <c r="TVG2" s="725"/>
      <c r="TVH2" s="725"/>
      <c r="TVI2" s="725"/>
      <c r="TVJ2" s="725"/>
      <c r="TVK2" s="725"/>
      <c r="TVL2" s="725"/>
      <c r="TVM2" s="725"/>
      <c r="TVN2" s="726"/>
      <c r="TVO2" s="718"/>
      <c r="TVP2" s="725"/>
      <c r="TVQ2" s="725"/>
      <c r="TVR2" s="725"/>
      <c r="TVS2" s="725"/>
      <c r="TVT2" s="725"/>
      <c r="TVU2" s="725"/>
      <c r="TVV2" s="725"/>
      <c r="TVW2" s="725"/>
      <c r="TVX2" s="725"/>
      <c r="TVY2" s="725"/>
      <c r="TVZ2" s="725"/>
      <c r="TWA2" s="725"/>
      <c r="TWB2" s="725"/>
      <c r="TWC2" s="725"/>
      <c r="TWD2" s="726"/>
      <c r="TWE2" s="718"/>
      <c r="TWF2" s="725"/>
      <c r="TWG2" s="725"/>
      <c r="TWH2" s="725"/>
      <c r="TWI2" s="725"/>
      <c r="TWJ2" s="725"/>
      <c r="TWK2" s="725"/>
      <c r="TWL2" s="725"/>
      <c r="TWM2" s="725"/>
      <c r="TWN2" s="725"/>
      <c r="TWO2" s="725"/>
      <c r="TWP2" s="725"/>
      <c r="TWQ2" s="725"/>
      <c r="TWR2" s="725"/>
      <c r="TWS2" s="725"/>
      <c r="TWT2" s="726"/>
      <c r="TWU2" s="718"/>
      <c r="TWV2" s="725"/>
      <c r="TWW2" s="725"/>
      <c r="TWX2" s="725"/>
      <c r="TWY2" s="725"/>
      <c r="TWZ2" s="725"/>
      <c r="TXA2" s="725"/>
      <c r="TXB2" s="725"/>
      <c r="TXC2" s="725"/>
      <c r="TXD2" s="725"/>
      <c r="TXE2" s="725"/>
      <c r="TXF2" s="725"/>
      <c r="TXG2" s="725"/>
      <c r="TXH2" s="725"/>
      <c r="TXI2" s="725"/>
      <c r="TXJ2" s="726"/>
      <c r="TXK2" s="718"/>
      <c r="TXL2" s="725"/>
      <c r="TXM2" s="725"/>
      <c r="TXN2" s="725"/>
      <c r="TXO2" s="725"/>
      <c r="TXP2" s="725"/>
      <c r="TXQ2" s="725"/>
      <c r="TXR2" s="725"/>
      <c r="TXS2" s="725"/>
      <c r="TXT2" s="725"/>
      <c r="TXU2" s="725"/>
      <c r="TXV2" s="725"/>
      <c r="TXW2" s="725"/>
      <c r="TXX2" s="725"/>
      <c r="TXY2" s="725"/>
      <c r="TXZ2" s="726"/>
      <c r="TYA2" s="718"/>
      <c r="TYB2" s="725"/>
      <c r="TYC2" s="725"/>
      <c r="TYD2" s="725"/>
      <c r="TYE2" s="725"/>
      <c r="TYF2" s="725"/>
      <c r="TYG2" s="725"/>
      <c r="TYH2" s="725"/>
      <c r="TYI2" s="725"/>
      <c r="TYJ2" s="725"/>
      <c r="TYK2" s="725"/>
      <c r="TYL2" s="725"/>
      <c r="TYM2" s="725"/>
      <c r="TYN2" s="725"/>
      <c r="TYO2" s="725"/>
      <c r="TYP2" s="726"/>
      <c r="TYQ2" s="718"/>
      <c r="TYR2" s="725"/>
      <c r="TYS2" s="725"/>
      <c r="TYT2" s="725"/>
      <c r="TYU2" s="725"/>
      <c r="TYV2" s="725"/>
      <c r="TYW2" s="725"/>
      <c r="TYX2" s="725"/>
      <c r="TYY2" s="725"/>
      <c r="TYZ2" s="725"/>
      <c r="TZA2" s="725"/>
      <c r="TZB2" s="725"/>
      <c r="TZC2" s="725"/>
      <c r="TZD2" s="725"/>
      <c r="TZE2" s="725"/>
      <c r="TZF2" s="726"/>
      <c r="TZG2" s="718"/>
      <c r="TZH2" s="725"/>
      <c r="TZI2" s="725"/>
      <c r="TZJ2" s="725"/>
      <c r="TZK2" s="725"/>
      <c r="TZL2" s="725"/>
      <c r="TZM2" s="725"/>
      <c r="TZN2" s="725"/>
      <c r="TZO2" s="725"/>
      <c r="TZP2" s="725"/>
      <c r="TZQ2" s="725"/>
      <c r="TZR2" s="725"/>
      <c r="TZS2" s="725"/>
      <c r="TZT2" s="725"/>
      <c r="TZU2" s="725"/>
      <c r="TZV2" s="726"/>
      <c r="TZW2" s="718"/>
      <c r="TZX2" s="725"/>
      <c r="TZY2" s="725"/>
      <c r="TZZ2" s="725"/>
      <c r="UAA2" s="725"/>
      <c r="UAB2" s="725"/>
      <c r="UAC2" s="725"/>
      <c r="UAD2" s="725"/>
      <c r="UAE2" s="725"/>
      <c r="UAF2" s="725"/>
      <c r="UAG2" s="725"/>
      <c r="UAH2" s="725"/>
      <c r="UAI2" s="725"/>
      <c r="UAJ2" s="725"/>
      <c r="UAK2" s="725"/>
      <c r="UAL2" s="726"/>
      <c r="UAM2" s="718"/>
      <c r="UAN2" s="725"/>
      <c r="UAO2" s="725"/>
      <c r="UAP2" s="725"/>
      <c r="UAQ2" s="725"/>
      <c r="UAR2" s="725"/>
      <c r="UAS2" s="725"/>
      <c r="UAT2" s="725"/>
      <c r="UAU2" s="725"/>
      <c r="UAV2" s="725"/>
      <c r="UAW2" s="725"/>
      <c r="UAX2" s="725"/>
      <c r="UAY2" s="725"/>
      <c r="UAZ2" s="725"/>
      <c r="UBA2" s="725"/>
      <c r="UBB2" s="726"/>
      <c r="UBC2" s="718"/>
      <c r="UBD2" s="725"/>
      <c r="UBE2" s="725"/>
      <c r="UBF2" s="725"/>
      <c r="UBG2" s="725"/>
      <c r="UBH2" s="725"/>
      <c r="UBI2" s="725"/>
      <c r="UBJ2" s="725"/>
      <c r="UBK2" s="725"/>
      <c r="UBL2" s="725"/>
      <c r="UBM2" s="725"/>
      <c r="UBN2" s="725"/>
      <c r="UBO2" s="725"/>
      <c r="UBP2" s="725"/>
      <c r="UBQ2" s="725"/>
      <c r="UBR2" s="726"/>
      <c r="UBS2" s="718"/>
      <c r="UBT2" s="725"/>
      <c r="UBU2" s="725"/>
      <c r="UBV2" s="725"/>
      <c r="UBW2" s="725"/>
      <c r="UBX2" s="725"/>
      <c r="UBY2" s="725"/>
      <c r="UBZ2" s="725"/>
      <c r="UCA2" s="725"/>
      <c r="UCB2" s="725"/>
      <c r="UCC2" s="725"/>
      <c r="UCD2" s="725"/>
      <c r="UCE2" s="725"/>
      <c r="UCF2" s="725"/>
      <c r="UCG2" s="725"/>
      <c r="UCH2" s="726"/>
      <c r="UCI2" s="718"/>
      <c r="UCJ2" s="725"/>
      <c r="UCK2" s="725"/>
      <c r="UCL2" s="725"/>
      <c r="UCM2" s="725"/>
      <c r="UCN2" s="725"/>
      <c r="UCO2" s="725"/>
      <c r="UCP2" s="725"/>
      <c r="UCQ2" s="725"/>
      <c r="UCR2" s="725"/>
      <c r="UCS2" s="725"/>
      <c r="UCT2" s="725"/>
      <c r="UCU2" s="725"/>
      <c r="UCV2" s="725"/>
      <c r="UCW2" s="725"/>
      <c r="UCX2" s="726"/>
      <c r="UCY2" s="718"/>
      <c r="UCZ2" s="725"/>
      <c r="UDA2" s="725"/>
      <c r="UDB2" s="725"/>
      <c r="UDC2" s="725"/>
      <c r="UDD2" s="725"/>
      <c r="UDE2" s="725"/>
      <c r="UDF2" s="725"/>
      <c r="UDG2" s="725"/>
      <c r="UDH2" s="725"/>
      <c r="UDI2" s="725"/>
      <c r="UDJ2" s="725"/>
      <c r="UDK2" s="725"/>
      <c r="UDL2" s="725"/>
      <c r="UDM2" s="725"/>
      <c r="UDN2" s="726"/>
      <c r="UDO2" s="718"/>
      <c r="UDP2" s="725"/>
      <c r="UDQ2" s="725"/>
      <c r="UDR2" s="725"/>
      <c r="UDS2" s="725"/>
      <c r="UDT2" s="725"/>
      <c r="UDU2" s="725"/>
      <c r="UDV2" s="725"/>
      <c r="UDW2" s="725"/>
      <c r="UDX2" s="725"/>
      <c r="UDY2" s="725"/>
      <c r="UDZ2" s="725"/>
      <c r="UEA2" s="725"/>
      <c r="UEB2" s="725"/>
      <c r="UEC2" s="725"/>
      <c r="UED2" s="726"/>
      <c r="UEE2" s="718"/>
      <c r="UEF2" s="725"/>
      <c r="UEG2" s="725"/>
      <c r="UEH2" s="725"/>
      <c r="UEI2" s="725"/>
      <c r="UEJ2" s="725"/>
      <c r="UEK2" s="725"/>
      <c r="UEL2" s="725"/>
      <c r="UEM2" s="725"/>
      <c r="UEN2" s="725"/>
      <c r="UEO2" s="725"/>
      <c r="UEP2" s="725"/>
      <c r="UEQ2" s="725"/>
      <c r="UER2" s="725"/>
      <c r="UES2" s="725"/>
      <c r="UET2" s="726"/>
      <c r="UEU2" s="718"/>
      <c r="UEV2" s="725"/>
      <c r="UEW2" s="725"/>
      <c r="UEX2" s="725"/>
      <c r="UEY2" s="725"/>
      <c r="UEZ2" s="725"/>
      <c r="UFA2" s="725"/>
      <c r="UFB2" s="725"/>
      <c r="UFC2" s="725"/>
      <c r="UFD2" s="725"/>
      <c r="UFE2" s="725"/>
      <c r="UFF2" s="725"/>
      <c r="UFG2" s="725"/>
      <c r="UFH2" s="725"/>
      <c r="UFI2" s="725"/>
      <c r="UFJ2" s="726"/>
      <c r="UFK2" s="718"/>
      <c r="UFL2" s="725"/>
      <c r="UFM2" s="725"/>
      <c r="UFN2" s="725"/>
      <c r="UFO2" s="725"/>
      <c r="UFP2" s="725"/>
      <c r="UFQ2" s="725"/>
      <c r="UFR2" s="725"/>
      <c r="UFS2" s="725"/>
      <c r="UFT2" s="725"/>
      <c r="UFU2" s="725"/>
      <c r="UFV2" s="725"/>
      <c r="UFW2" s="725"/>
      <c r="UFX2" s="725"/>
      <c r="UFY2" s="725"/>
      <c r="UFZ2" s="726"/>
      <c r="UGA2" s="718"/>
      <c r="UGB2" s="725"/>
      <c r="UGC2" s="725"/>
      <c r="UGD2" s="725"/>
      <c r="UGE2" s="725"/>
      <c r="UGF2" s="725"/>
      <c r="UGG2" s="725"/>
      <c r="UGH2" s="725"/>
      <c r="UGI2" s="725"/>
      <c r="UGJ2" s="725"/>
      <c r="UGK2" s="725"/>
      <c r="UGL2" s="725"/>
      <c r="UGM2" s="725"/>
      <c r="UGN2" s="725"/>
      <c r="UGO2" s="725"/>
      <c r="UGP2" s="726"/>
      <c r="UGQ2" s="718"/>
      <c r="UGR2" s="725"/>
      <c r="UGS2" s="725"/>
      <c r="UGT2" s="725"/>
      <c r="UGU2" s="725"/>
      <c r="UGV2" s="725"/>
      <c r="UGW2" s="725"/>
      <c r="UGX2" s="725"/>
      <c r="UGY2" s="725"/>
      <c r="UGZ2" s="725"/>
      <c r="UHA2" s="725"/>
      <c r="UHB2" s="725"/>
      <c r="UHC2" s="725"/>
      <c r="UHD2" s="725"/>
      <c r="UHE2" s="725"/>
      <c r="UHF2" s="726"/>
      <c r="UHG2" s="718"/>
      <c r="UHH2" s="725"/>
      <c r="UHI2" s="725"/>
      <c r="UHJ2" s="725"/>
      <c r="UHK2" s="725"/>
      <c r="UHL2" s="725"/>
      <c r="UHM2" s="725"/>
      <c r="UHN2" s="725"/>
      <c r="UHO2" s="725"/>
      <c r="UHP2" s="725"/>
      <c r="UHQ2" s="725"/>
      <c r="UHR2" s="725"/>
      <c r="UHS2" s="725"/>
      <c r="UHT2" s="725"/>
      <c r="UHU2" s="725"/>
      <c r="UHV2" s="726"/>
      <c r="UHW2" s="718"/>
      <c r="UHX2" s="725"/>
      <c r="UHY2" s="725"/>
      <c r="UHZ2" s="725"/>
      <c r="UIA2" s="725"/>
      <c r="UIB2" s="725"/>
      <c r="UIC2" s="725"/>
      <c r="UID2" s="725"/>
      <c r="UIE2" s="725"/>
      <c r="UIF2" s="725"/>
      <c r="UIG2" s="725"/>
      <c r="UIH2" s="725"/>
      <c r="UII2" s="725"/>
      <c r="UIJ2" s="725"/>
      <c r="UIK2" s="725"/>
      <c r="UIL2" s="726"/>
      <c r="UIM2" s="718"/>
      <c r="UIN2" s="725"/>
      <c r="UIO2" s="725"/>
      <c r="UIP2" s="725"/>
      <c r="UIQ2" s="725"/>
      <c r="UIR2" s="725"/>
      <c r="UIS2" s="725"/>
      <c r="UIT2" s="725"/>
      <c r="UIU2" s="725"/>
      <c r="UIV2" s="725"/>
      <c r="UIW2" s="725"/>
      <c r="UIX2" s="725"/>
      <c r="UIY2" s="725"/>
      <c r="UIZ2" s="725"/>
      <c r="UJA2" s="725"/>
      <c r="UJB2" s="726"/>
      <c r="UJC2" s="718"/>
      <c r="UJD2" s="725"/>
      <c r="UJE2" s="725"/>
      <c r="UJF2" s="725"/>
      <c r="UJG2" s="725"/>
      <c r="UJH2" s="725"/>
      <c r="UJI2" s="725"/>
      <c r="UJJ2" s="725"/>
      <c r="UJK2" s="725"/>
      <c r="UJL2" s="725"/>
      <c r="UJM2" s="725"/>
      <c r="UJN2" s="725"/>
      <c r="UJO2" s="725"/>
      <c r="UJP2" s="725"/>
      <c r="UJQ2" s="725"/>
      <c r="UJR2" s="726"/>
      <c r="UJS2" s="718"/>
      <c r="UJT2" s="725"/>
      <c r="UJU2" s="725"/>
      <c r="UJV2" s="725"/>
      <c r="UJW2" s="725"/>
      <c r="UJX2" s="725"/>
      <c r="UJY2" s="725"/>
      <c r="UJZ2" s="725"/>
      <c r="UKA2" s="725"/>
      <c r="UKB2" s="725"/>
      <c r="UKC2" s="725"/>
      <c r="UKD2" s="725"/>
      <c r="UKE2" s="725"/>
      <c r="UKF2" s="725"/>
      <c r="UKG2" s="725"/>
      <c r="UKH2" s="726"/>
      <c r="UKI2" s="718"/>
      <c r="UKJ2" s="725"/>
      <c r="UKK2" s="725"/>
      <c r="UKL2" s="725"/>
      <c r="UKM2" s="725"/>
      <c r="UKN2" s="725"/>
      <c r="UKO2" s="725"/>
      <c r="UKP2" s="725"/>
      <c r="UKQ2" s="725"/>
      <c r="UKR2" s="725"/>
      <c r="UKS2" s="725"/>
      <c r="UKT2" s="725"/>
      <c r="UKU2" s="725"/>
      <c r="UKV2" s="725"/>
      <c r="UKW2" s="725"/>
      <c r="UKX2" s="726"/>
      <c r="UKY2" s="718"/>
      <c r="UKZ2" s="725"/>
      <c r="ULA2" s="725"/>
      <c r="ULB2" s="725"/>
      <c r="ULC2" s="725"/>
      <c r="ULD2" s="725"/>
      <c r="ULE2" s="725"/>
      <c r="ULF2" s="725"/>
      <c r="ULG2" s="725"/>
      <c r="ULH2" s="725"/>
      <c r="ULI2" s="725"/>
      <c r="ULJ2" s="725"/>
      <c r="ULK2" s="725"/>
      <c r="ULL2" s="725"/>
      <c r="ULM2" s="725"/>
      <c r="ULN2" s="726"/>
      <c r="ULO2" s="718"/>
      <c r="ULP2" s="725"/>
      <c r="ULQ2" s="725"/>
      <c r="ULR2" s="725"/>
      <c r="ULS2" s="725"/>
      <c r="ULT2" s="725"/>
      <c r="ULU2" s="725"/>
      <c r="ULV2" s="725"/>
      <c r="ULW2" s="725"/>
      <c r="ULX2" s="725"/>
      <c r="ULY2" s="725"/>
      <c r="ULZ2" s="725"/>
      <c r="UMA2" s="725"/>
      <c r="UMB2" s="725"/>
      <c r="UMC2" s="725"/>
      <c r="UMD2" s="726"/>
      <c r="UME2" s="718"/>
      <c r="UMF2" s="725"/>
      <c r="UMG2" s="725"/>
      <c r="UMH2" s="725"/>
      <c r="UMI2" s="725"/>
      <c r="UMJ2" s="725"/>
      <c r="UMK2" s="725"/>
      <c r="UML2" s="725"/>
      <c r="UMM2" s="725"/>
      <c r="UMN2" s="725"/>
      <c r="UMO2" s="725"/>
      <c r="UMP2" s="725"/>
      <c r="UMQ2" s="725"/>
      <c r="UMR2" s="725"/>
      <c r="UMS2" s="725"/>
      <c r="UMT2" s="726"/>
      <c r="UMU2" s="718"/>
      <c r="UMV2" s="725"/>
      <c r="UMW2" s="725"/>
      <c r="UMX2" s="725"/>
      <c r="UMY2" s="725"/>
      <c r="UMZ2" s="725"/>
      <c r="UNA2" s="725"/>
      <c r="UNB2" s="725"/>
      <c r="UNC2" s="725"/>
      <c r="UND2" s="725"/>
      <c r="UNE2" s="725"/>
      <c r="UNF2" s="725"/>
      <c r="UNG2" s="725"/>
      <c r="UNH2" s="725"/>
      <c r="UNI2" s="725"/>
      <c r="UNJ2" s="726"/>
      <c r="UNK2" s="718"/>
      <c r="UNL2" s="725"/>
      <c r="UNM2" s="725"/>
      <c r="UNN2" s="725"/>
      <c r="UNO2" s="725"/>
      <c r="UNP2" s="725"/>
      <c r="UNQ2" s="725"/>
      <c r="UNR2" s="725"/>
      <c r="UNS2" s="725"/>
      <c r="UNT2" s="725"/>
      <c r="UNU2" s="725"/>
      <c r="UNV2" s="725"/>
      <c r="UNW2" s="725"/>
      <c r="UNX2" s="725"/>
      <c r="UNY2" s="725"/>
      <c r="UNZ2" s="726"/>
      <c r="UOA2" s="718"/>
      <c r="UOB2" s="725"/>
      <c r="UOC2" s="725"/>
      <c r="UOD2" s="725"/>
      <c r="UOE2" s="725"/>
      <c r="UOF2" s="725"/>
      <c r="UOG2" s="725"/>
      <c r="UOH2" s="725"/>
      <c r="UOI2" s="725"/>
      <c r="UOJ2" s="725"/>
      <c r="UOK2" s="725"/>
      <c r="UOL2" s="725"/>
      <c r="UOM2" s="725"/>
      <c r="UON2" s="725"/>
      <c r="UOO2" s="725"/>
      <c r="UOP2" s="726"/>
      <c r="UOQ2" s="718"/>
      <c r="UOR2" s="725"/>
      <c r="UOS2" s="725"/>
      <c r="UOT2" s="725"/>
      <c r="UOU2" s="725"/>
      <c r="UOV2" s="725"/>
      <c r="UOW2" s="725"/>
      <c r="UOX2" s="725"/>
      <c r="UOY2" s="725"/>
      <c r="UOZ2" s="725"/>
      <c r="UPA2" s="725"/>
      <c r="UPB2" s="725"/>
      <c r="UPC2" s="725"/>
      <c r="UPD2" s="725"/>
      <c r="UPE2" s="725"/>
      <c r="UPF2" s="726"/>
      <c r="UPG2" s="718"/>
      <c r="UPH2" s="725"/>
      <c r="UPI2" s="725"/>
      <c r="UPJ2" s="725"/>
      <c r="UPK2" s="725"/>
      <c r="UPL2" s="725"/>
      <c r="UPM2" s="725"/>
      <c r="UPN2" s="725"/>
      <c r="UPO2" s="725"/>
      <c r="UPP2" s="725"/>
      <c r="UPQ2" s="725"/>
      <c r="UPR2" s="725"/>
      <c r="UPS2" s="725"/>
      <c r="UPT2" s="725"/>
      <c r="UPU2" s="725"/>
      <c r="UPV2" s="726"/>
      <c r="UPW2" s="718"/>
      <c r="UPX2" s="725"/>
      <c r="UPY2" s="725"/>
      <c r="UPZ2" s="725"/>
      <c r="UQA2" s="725"/>
      <c r="UQB2" s="725"/>
      <c r="UQC2" s="725"/>
      <c r="UQD2" s="725"/>
      <c r="UQE2" s="725"/>
      <c r="UQF2" s="725"/>
      <c r="UQG2" s="725"/>
      <c r="UQH2" s="725"/>
      <c r="UQI2" s="725"/>
      <c r="UQJ2" s="725"/>
      <c r="UQK2" s="725"/>
      <c r="UQL2" s="726"/>
      <c r="UQM2" s="718"/>
      <c r="UQN2" s="725"/>
      <c r="UQO2" s="725"/>
      <c r="UQP2" s="725"/>
      <c r="UQQ2" s="725"/>
      <c r="UQR2" s="725"/>
      <c r="UQS2" s="725"/>
      <c r="UQT2" s="725"/>
      <c r="UQU2" s="725"/>
      <c r="UQV2" s="725"/>
      <c r="UQW2" s="725"/>
      <c r="UQX2" s="725"/>
      <c r="UQY2" s="725"/>
      <c r="UQZ2" s="725"/>
      <c r="URA2" s="725"/>
      <c r="URB2" s="726"/>
      <c r="URC2" s="718"/>
      <c r="URD2" s="725"/>
      <c r="URE2" s="725"/>
      <c r="URF2" s="725"/>
      <c r="URG2" s="725"/>
      <c r="URH2" s="725"/>
      <c r="URI2" s="725"/>
      <c r="URJ2" s="725"/>
      <c r="URK2" s="725"/>
      <c r="URL2" s="725"/>
      <c r="URM2" s="725"/>
      <c r="URN2" s="725"/>
      <c r="URO2" s="725"/>
      <c r="URP2" s="725"/>
      <c r="URQ2" s="725"/>
      <c r="URR2" s="726"/>
      <c r="URS2" s="718"/>
      <c r="URT2" s="725"/>
      <c r="URU2" s="725"/>
      <c r="URV2" s="725"/>
      <c r="URW2" s="725"/>
      <c r="URX2" s="725"/>
      <c r="URY2" s="725"/>
      <c r="URZ2" s="725"/>
      <c r="USA2" s="725"/>
      <c r="USB2" s="725"/>
      <c r="USC2" s="725"/>
      <c r="USD2" s="725"/>
      <c r="USE2" s="725"/>
      <c r="USF2" s="725"/>
      <c r="USG2" s="725"/>
      <c r="USH2" s="726"/>
      <c r="USI2" s="718"/>
      <c r="USJ2" s="725"/>
      <c r="USK2" s="725"/>
      <c r="USL2" s="725"/>
      <c r="USM2" s="725"/>
      <c r="USN2" s="725"/>
      <c r="USO2" s="725"/>
      <c r="USP2" s="725"/>
      <c r="USQ2" s="725"/>
      <c r="USR2" s="725"/>
      <c r="USS2" s="725"/>
      <c r="UST2" s="725"/>
      <c r="USU2" s="725"/>
      <c r="USV2" s="725"/>
      <c r="USW2" s="725"/>
      <c r="USX2" s="726"/>
      <c r="USY2" s="718"/>
      <c r="USZ2" s="725"/>
      <c r="UTA2" s="725"/>
      <c r="UTB2" s="725"/>
      <c r="UTC2" s="725"/>
      <c r="UTD2" s="725"/>
      <c r="UTE2" s="725"/>
      <c r="UTF2" s="725"/>
      <c r="UTG2" s="725"/>
      <c r="UTH2" s="725"/>
      <c r="UTI2" s="725"/>
      <c r="UTJ2" s="725"/>
      <c r="UTK2" s="725"/>
      <c r="UTL2" s="725"/>
      <c r="UTM2" s="725"/>
      <c r="UTN2" s="726"/>
      <c r="UTO2" s="718"/>
      <c r="UTP2" s="725"/>
      <c r="UTQ2" s="725"/>
      <c r="UTR2" s="725"/>
      <c r="UTS2" s="725"/>
      <c r="UTT2" s="725"/>
      <c r="UTU2" s="725"/>
      <c r="UTV2" s="725"/>
      <c r="UTW2" s="725"/>
      <c r="UTX2" s="725"/>
      <c r="UTY2" s="725"/>
      <c r="UTZ2" s="725"/>
      <c r="UUA2" s="725"/>
      <c r="UUB2" s="725"/>
      <c r="UUC2" s="725"/>
      <c r="UUD2" s="726"/>
      <c r="UUE2" s="718"/>
      <c r="UUF2" s="725"/>
      <c r="UUG2" s="725"/>
      <c r="UUH2" s="725"/>
      <c r="UUI2" s="725"/>
      <c r="UUJ2" s="725"/>
      <c r="UUK2" s="725"/>
      <c r="UUL2" s="725"/>
      <c r="UUM2" s="725"/>
      <c r="UUN2" s="725"/>
      <c r="UUO2" s="725"/>
      <c r="UUP2" s="725"/>
      <c r="UUQ2" s="725"/>
      <c r="UUR2" s="725"/>
      <c r="UUS2" s="725"/>
      <c r="UUT2" s="726"/>
      <c r="UUU2" s="718"/>
      <c r="UUV2" s="725"/>
      <c r="UUW2" s="725"/>
      <c r="UUX2" s="725"/>
      <c r="UUY2" s="725"/>
      <c r="UUZ2" s="725"/>
      <c r="UVA2" s="725"/>
      <c r="UVB2" s="725"/>
      <c r="UVC2" s="725"/>
      <c r="UVD2" s="725"/>
      <c r="UVE2" s="725"/>
      <c r="UVF2" s="725"/>
      <c r="UVG2" s="725"/>
      <c r="UVH2" s="725"/>
      <c r="UVI2" s="725"/>
      <c r="UVJ2" s="726"/>
      <c r="UVK2" s="718"/>
      <c r="UVL2" s="725"/>
      <c r="UVM2" s="725"/>
      <c r="UVN2" s="725"/>
      <c r="UVO2" s="725"/>
      <c r="UVP2" s="725"/>
      <c r="UVQ2" s="725"/>
      <c r="UVR2" s="725"/>
      <c r="UVS2" s="725"/>
      <c r="UVT2" s="725"/>
      <c r="UVU2" s="725"/>
      <c r="UVV2" s="725"/>
      <c r="UVW2" s="725"/>
      <c r="UVX2" s="725"/>
      <c r="UVY2" s="725"/>
      <c r="UVZ2" s="726"/>
      <c r="UWA2" s="718"/>
      <c r="UWB2" s="725"/>
      <c r="UWC2" s="725"/>
      <c r="UWD2" s="725"/>
      <c r="UWE2" s="725"/>
      <c r="UWF2" s="725"/>
      <c r="UWG2" s="725"/>
      <c r="UWH2" s="725"/>
      <c r="UWI2" s="725"/>
      <c r="UWJ2" s="725"/>
      <c r="UWK2" s="725"/>
      <c r="UWL2" s="725"/>
      <c r="UWM2" s="725"/>
      <c r="UWN2" s="725"/>
      <c r="UWO2" s="725"/>
      <c r="UWP2" s="726"/>
      <c r="UWQ2" s="718"/>
      <c r="UWR2" s="725"/>
      <c r="UWS2" s="725"/>
      <c r="UWT2" s="725"/>
      <c r="UWU2" s="725"/>
      <c r="UWV2" s="725"/>
      <c r="UWW2" s="725"/>
      <c r="UWX2" s="725"/>
      <c r="UWY2" s="725"/>
      <c r="UWZ2" s="725"/>
      <c r="UXA2" s="725"/>
      <c r="UXB2" s="725"/>
      <c r="UXC2" s="725"/>
      <c r="UXD2" s="725"/>
      <c r="UXE2" s="725"/>
      <c r="UXF2" s="726"/>
      <c r="UXG2" s="718"/>
      <c r="UXH2" s="725"/>
      <c r="UXI2" s="725"/>
      <c r="UXJ2" s="725"/>
      <c r="UXK2" s="725"/>
      <c r="UXL2" s="725"/>
      <c r="UXM2" s="725"/>
      <c r="UXN2" s="725"/>
      <c r="UXO2" s="725"/>
      <c r="UXP2" s="725"/>
      <c r="UXQ2" s="725"/>
      <c r="UXR2" s="725"/>
      <c r="UXS2" s="725"/>
      <c r="UXT2" s="725"/>
      <c r="UXU2" s="725"/>
      <c r="UXV2" s="726"/>
      <c r="UXW2" s="718"/>
      <c r="UXX2" s="725"/>
      <c r="UXY2" s="725"/>
      <c r="UXZ2" s="725"/>
      <c r="UYA2" s="725"/>
      <c r="UYB2" s="725"/>
      <c r="UYC2" s="725"/>
      <c r="UYD2" s="725"/>
      <c r="UYE2" s="725"/>
      <c r="UYF2" s="725"/>
      <c r="UYG2" s="725"/>
      <c r="UYH2" s="725"/>
      <c r="UYI2" s="725"/>
      <c r="UYJ2" s="725"/>
      <c r="UYK2" s="725"/>
      <c r="UYL2" s="726"/>
      <c r="UYM2" s="718"/>
      <c r="UYN2" s="725"/>
      <c r="UYO2" s="725"/>
      <c r="UYP2" s="725"/>
      <c r="UYQ2" s="725"/>
      <c r="UYR2" s="725"/>
      <c r="UYS2" s="725"/>
      <c r="UYT2" s="725"/>
      <c r="UYU2" s="725"/>
      <c r="UYV2" s="725"/>
      <c r="UYW2" s="725"/>
      <c r="UYX2" s="725"/>
      <c r="UYY2" s="725"/>
      <c r="UYZ2" s="725"/>
      <c r="UZA2" s="725"/>
      <c r="UZB2" s="726"/>
      <c r="UZC2" s="718"/>
      <c r="UZD2" s="725"/>
      <c r="UZE2" s="725"/>
      <c r="UZF2" s="725"/>
      <c r="UZG2" s="725"/>
      <c r="UZH2" s="725"/>
      <c r="UZI2" s="725"/>
      <c r="UZJ2" s="725"/>
      <c r="UZK2" s="725"/>
      <c r="UZL2" s="725"/>
      <c r="UZM2" s="725"/>
      <c r="UZN2" s="725"/>
      <c r="UZO2" s="725"/>
      <c r="UZP2" s="725"/>
      <c r="UZQ2" s="725"/>
      <c r="UZR2" s="726"/>
      <c r="UZS2" s="718"/>
      <c r="UZT2" s="725"/>
      <c r="UZU2" s="725"/>
      <c r="UZV2" s="725"/>
      <c r="UZW2" s="725"/>
      <c r="UZX2" s="725"/>
      <c r="UZY2" s="725"/>
      <c r="UZZ2" s="725"/>
      <c r="VAA2" s="725"/>
      <c r="VAB2" s="725"/>
      <c r="VAC2" s="725"/>
      <c r="VAD2" s="725"/>
      <c r="VAE2" s="725"/>
      <c r="VAF2" s="725"/>
      <c r="VAG2" s="725"/>
      <c r="VAH2" s="726"/>
      <c r="VAI2" s="718"/>
      <c r="VAJ2" s="725"/>
      <c r="VAK2" s="725"/>
      <c r="VAL2" s="725"/>
      <c r="VAM2" s="725"/>
      <c r="VAN2" s="725"/>
      <c r="VAO2" s="725"/>
      <c r="VAP2" s="725"/>
      <c r="VAQ2" s="725"/>
      <c r="VAR2" s="725"/>
      <c r="VAS2" s="725"/>
      <c r="VAT2" s="725"/>
      <c r="VAU2" s="725"/>
      <c r="VAV2" s="725"/>
      <c r="VAW2" s="725"/>
      <c r="VAX2" s="726"/>
      <c r="VAY2" s="718"/>
      <c r="VAZ2" s="725"/>
      <c r="VBA2" s="725"/>
      <c r="VBB2" s="725"/>
      <c r="VBC2" s="725"/>
      <c r="VBD2" s="725"/>
      <c r="VBE2" s="725"/>
      <c r="VBF2" s="725"/>
      <c r="VBG2" s="725"/>
      <c r="VBH2" s="725"/>
      <c r="VBI2" s="725"/>
      <c r="VBJ2" s="725"/>
      <c r="VBK2" s="725"/>
      <c r="VBL2" s="725"/>
      <c r="VBM2" s="725"/>
      <c r="VBN2" s="726"/>
      <c r="VBO2" s="718"/>
      <c r="VBP2" s="725"/>
      <c r="VBQ2" s="725"/>
      <c r="VBR2" s="725"/>
      <c r="VBS2" s="725"/>
      <c r="VBT2" s="725"/>
      <c r="VBU2" s="725"/>
      <c r="VBV2" s="725"/>
      <c r="VBW2" s="725"/>
      <c r="VBX2" s="725"/>
      <c r="VBY2" s="725"/>
      <c r="VBZ2" s="725"/>
      <c r="VCA2" s="725"/>
      <c r="VCB2" s="725"/>
      <c r="VCC2" s="725"/>
      <c r="VCD2" s="726"/>
      <c r="VCE2" s="718"/>
      <c r="VCF2" s="725"/>
      <c r="VCG2" s="725"/>
      <c r="VCH2" s="725"/>
      <c r="VCI2" s="725"/>
      <c r="VCJ2" s="725"/>
      <c r="VCK2" s="725"/>
      <c r="VCL2" s="725"/>
      <c r="VCM2" s="725"/>
      <c r="VCN2" s="725"/>
      <c r="VCO2" s="725"/>
      <c r="VCP2" s="725"/>
      <c r="VCQ2" s="725"/>
      <c r="VCR2" s="725"/>
      <c r="VCS2" s="725"/>
      <c r="VCT2" s="726"/>
      <c r="VCU2" s="718"/>
      <c r="VCV2" s="725"/>
      <c r="VCW2" s="725"/>
      <c r="VCX2" s="725"/>
      <c r="VCY2" s="725"/>
      <c r="VCZ2" s="725"/>
      <c r="VDA2" s="725"/>
      <c r="VDB2" s="725"/>
      <c r="VDC2" s="725"/>
      <c r="VDD2" s="725"/>
      <c r="VDE2" s="725"/>
      <c r="VDF2" s="725"/>
      <c r="VDG2" s="725"/>
      <c r="VDH2" s="725"/>
      <c r="VDI2" s="725"/>
      <c r="VDJ2" s="726"/>
      <c r="VDK2" s="718"/>
      <c r="VDL2" s="725"/>
      <c r="VDM2" s="725"/>
      <c r="VDN2" s="725"/>
      <c r="VDO2" s="725"/>
      <c r="VDP2" s="725"/>
      <c r="VDQ2" s="725"/>
      <c r="VDR2" s="725"/>
      <c r="VDS2" s="725"/>
      <c r="VDT2" s="725"/>
      <c r="VDU2" s="725"/>
      <c r="VDV2" s="725"/>
      <c r="VDW2" s="725"/>
      <c r="VDX2" s="725"/>
      <c r="VDY2" s="725"/>
      <c r="VDZ2" s="726"/>
      <c r="VEA2" s="718"/>
      <c r="VEB2" s="725"/>
      <c r="VEC2" s="725"/>
      <c r="VED2" s="725"/>
      <c r="VEE2" s="725"/>
      <c r="VEF2" s="725"/>
      <c r="VEG2" s="725"/>
      <c r="VEH2" s="725"/>
      <c r="VEI2" s="725"/>
      <c r="VEJ2" s="725"/>
      <c r="VEK2" s="725"/>
      <c r="VEL2" s="725"/>
      <c r="VEM2" s="725"/>
      <c r="VEN2" s="725"/>
      <c r="VEO2" s="725"/>
      <c r="VEP2" s="726"/>
      <c r="VEQ2" s="718"/>
      <c r="VER2" s="725"/>
      <c r="VES2" s="725"/>
      <c r="VET2" s="725"/>
      <c r="VEU2" s="725"/>
      <c r="VEV2" s="725"/>
      <c r="VEW2" s="725"/>
      <c r="VEX2" s="725"/>
      <c r="VEY2" s="725"/>
      <c r="VEZ2" s="725"/>
      <c r="VFA2" s="725"/>
      <c r="VFB2" s="725"/>
      <c r="VFC2" s="725"/>
      <c r="VFD2" s="725"/>
      <c r="VFE2" s="725"/>
      <c r="VFF2" s="726"/>
      <c r="VFG2" s="718"/>
      <c r="VFH2" s="725"/>
      <c r="VFI2" s="725"/>
      <c r="VFJ2" s="725"/>
      <c r="VFK2" s="725"/>
      <c r="VFL2" s="725"/>
      <c r="VFM2" s="725"/>
      <c r="VFN2" s="725"/>
      <c r="VFO2" s="725"/>
      <c r="VFP2" s="725"/>
      <c r="VFQ2" s="725"/>
      <c r="VFR2" s="725"/>
      <c r="VFS2" s="725"/>
      <c r="VFT2" s="725"/>
      <c r="VFU2" s="725"/>
      <c r="VFV2" s="726"/>
      <c r="VFW2" s="718"/>
      <c r="VFX2" s="725"/>
      <c r="VFY2" s="725"/>
      <c r="VFZ2" s="725"/>
      <c r="VGA2" s="725"/>
      <c r="VGB2" s="725"/>
      <c r="VGC2" s="725"/>
      <c r="VGD2" s="725"/>
      <c r="VGE2" s="725"/>
      <c r="VGF2" s="725"/>
      <c r="VGG2" s="725"/>
      <c r="VGH2" s="725"/>
      <c r="VGI2" s="725"/>
      <c r="VGJ2" s="725"/>
      <c r="VGK2" s="725"/>
      <c r="VGL2" s="726"/>
      <c r="VGM2" s="718"/>
      <c r="VGN2" s="725"/>
      <c r="VGO2" s="725"/>
      <c r="VGP2" s="725"/>
      <c r="VGQ2" s="725"/>
      <c r="VGR2" s="725"/>
      <c r="VGS2" s="725"/>
      <c r="VGT2" s="725"/>
      <c r="VGU2" s="725"/>
      <c r="VGV2" s="725"/>
      <c r="VGW2" s="725"/>
      <c r="VGX2" s="725"/>
      <c r="VGY2" s="725"/>
      <c r="VGZ2" s="725"/>
      <c r="VHA2" s="725"/>
      <c r="VHB2" s="726"/>
      <c r="VHC2" s="718"/>
      <c r="VHD2" s="725"/>
      <c r="VHE2" s="725"/>
      <c r="VHF2" s="725"/>
      <c r="VHG2" s="725"/>
      <c r="VHH2" s="725"/>
      <c r="VHI2" s="725"/>
      <c r="VHJ2" s="725"/>
      <c r="VHK2" s="725"/>
      <c r="VHL2" s="725"/>
      <c r="VHM2" s="725"/>
      <c r="VHN2" s="725"/>
      <c r="VHO2" s="725"/>
      <c r="VHP2" s="725"/>
      <c r="VHQ2" s="725"/>
      <c r="VHR2" s="726"/>
      <c r="VHS2" s="718"/>
      <c r="VHT2" s="725"/>
      <c r="VHU2" s="725"/>
      <c r="VHV2" s="725"/>
      <c r="VHW2" s="725"/>
      <c r="VHX2" s="725"/>
      <c r="VHY2" s="725"/>
      <c r="VHZ2" s="725"/>
      <c r="VIA2" s="725"/>
      <c r="VIB2" s="725"/>
      <c r="VIC2" s="725"/>
      <c r="VID2" s="725"/>
      <c r="VIE2" s="725"/>
      <c r="VIF2" s="725"/>
      <c r="VIG2" s="725"/>
      <c r="VIH2" s="726"/>
      <c r="VII2" s="718"/>
      <c r="VIJ2" s="725"/>
      <c r="VIK2" s="725"/>
      <c r="VIL2" s="725"/>
      <c r="VIM2" s="725"/>
      <c r="VIN2" s="725"/>
      <c r="VIO2" s="725"/>
      <c r="VIP2" s="725"/>
      <c r="VIQ2" s="725"/>
      <c r="VIR2" s="725"/>
      <c r="VIS2" s="725"/>
      <c r="VIT2" s="725"/>
      <c r="VIU2" s="725"/>
      <c r="VIV2" s="725"/>
      <c r="VIW2" s="725"/>
      <c r="VIX2" s="726"/>
      <c r="VIY2" s="718"/>
      <c r="VIZ2" s="725"/>
      <c r="VJA2" s="725"/>
      <c r="VJB2" s="725"/>
      <c r="VJC2" s="725"/>
      <c r="VJD2" s="725"/>
      <c r="VJE2" s="725"/>
      <c r="VJF2" s="725"/>
      <c r="VJG2" s="725"/>
      <c r="VJH2" s="725"/>
      <c r="VJI2" s="725"/>
      <c r="VJJ2" s="725"/>
      <c r="VJK2" s="725"/>
      <c r="VJL2" s="725"/>
      <c r="VJM2" s="725"/>
      <c r="VJN2" s="726"/>
      <c r="VJO2" s="718"/>
      <c r="VJP2" s="725"/>
      <c r="VJQ2" s="725"/>
      <c r="VJR2" s="725"/>
      <c r="VJS2" s="725"/>
      <c r="VJT2" s="725"/>
      <c r="VJU2" s="725"/>
      <c r="VJV2" s="725"/>
      <c r="VJW2" s="725"/>
      <c r="VJX2" s="725"/>
      <c r="VJY2" s="725"/>
      <c r="VJZ2" s="725"/>
      <c r="VKA2" s="725"/>
      <c r="VKB2" s="725"/>
      <c r="VKC2" s="725"/>
      <c r="VKD2" s="726"/>
      <c r="VKE2" s="718"/>
      <c r="VKF2" s="725"/>
      <c r="VKG2" s="725"/>
      <c r="VKH2" s="725"/>
      <c r="VKI2" s="725"/>
      <c r="VKJ2" s="725"/>
      <c r="VKK2" s="725"/>
      <c r="VKL2" s="725"/>
      <c r="VKM2" s="725"/>
      <c r="VKN2" s="725"/>
      <c r="VKO2" s="725"/>
      <c r="VKP2" s="725"/>
      <c r="VKQ2" s="725"/>
      <c r="VKR2" s="725"/>
      <c r="VKS2" s="725"/>
      <c r="VKT2" s="726"/>
      <c r="VKU2" s="718"/>
      <c r="VKV2" s="725"/>
      <c r="VKW2" s="725"/>
      <c r="VKX2" s="725"/>
      <c r="VKY2" s="725"/>
      <c r="VKZ2" s="725"/>
      <c r="VLA2" s="725"/>
      <c r="VLB2" s="725"/>
      <c r="VLC2" s="725"/>
      <c r="VLD2" s="725"/>
      <c r="VLE2" s="725"/>
      <c r="VLF2" s="725"/>
      <c r="VLG2" s="725"/>
      <c r="VLH2" s="725"/>
      <c r="VLI2" s="725"/>
      <c r="VLJ2" s="726"/>
      <c r="VLK2" s="718"/>
      <c r="VLL2" s="725"/>
      <c r="VLM2" s="725"/>
      <c r="VLN2" s="725"/>
      <c r="VLO2" s="725"/>
      <c r="VLP2" s="725"/>
      <c r="VLQ2" s="725"/>
      <c r="VLR2" s="725"/>
      <c r="VLS2" s="725"/>
      <c r="VLT2" s="725"/>
      <c r="VLU2" s="725"/>
      <c r="VLV2" s="725"/>
      <c r="VLW2" s="725"/>
      <c r="VLX2" s="725"/>
      <c r="VLY2" s="725"/>
      <c r="VLZ2" s="726"/>
      <c r="VMA2" s="718"/>
      <c r="VMB2" s="725"/>
      <c r="VMC2" s="725"/>
      <c r="VMD2" s="725"/>
      <c r="VME2" s="725"/>
      <c r="VMF2" s="725"/>
      <c r="VMG2" s="725"/>
      <c r="VMH2" s="725"/>
      <c r="VMI2" s="725"/>
      <c r="VMJ2" s="725"/>
      <c r="VMK2" s="725"/>
      <c r="VML2" s="725"/>
      <c r="VMM2" s="725"/>
      <c r="VMN2" s="725"/>
      <c r="VMO2" s="725"/>
      <c r="VMP2" s="726"/>
      <c r="VMQ2" s="718"/>
      <c r="VMR2" s="725"/>
      <c r="VMS2" s="725"/>
      <c r="VMT2" s="725"/>
      <c r="VMU2" s="725"/>
      <c r="VMV2" s="725"/>
      <c r="VMW2" s="725"/>
      <c r="VMX2" s="725"/>
      <c r="VMY2" s="725"/>
      <c r="VMZ2" s="725"/>
      <c r="VNA2" s="725"/>
      <c r="VNB2" s="725"/>
      <c r="VNC2" s="725"/>
      <c r="VND2" s="725"/>
      <c r="VNE2" s="725"/>
      <c r="VNF2" s="726"/>
      <c r="VNG2" s="718"/>
      <c r="VNH2" s="725"/>
      <c r="VNI2" s="725"/>
      <c r="VNJ2" s="725"/>
      <c r="VNK2" s="725"/>
      <c r="VNL2" s="725"/>
      <c r="VNM2" s="725"/>
      <c r="VNN2" s="725"/>
      <c r="VNO2" s="725"/>
      <c r="VNP2" s="725"/>
      <c r="VNQ2" s="725"/>
      <c r="VNR2" s="725"/>
      <c r="VNS2" s="725"/>
      <c r="VNT2" s="725"/>
      <c r="VNU2" s="725"/>
      <c r="VNV2" s="726"/>
      <c r="VNW2" s="718"/>
      <c r="VNX2" s="725"/>
      <c r="VNY2" s="725"/>
      <c r="VNZ2" s="725"/>
      <c r="VOA2" s="725"/>
      <c r="VOB2" s="725"/>
      <c r="VOC2" s="725"/>
      <c r="VOD2" s="725"/>
      <c r="VOE2" s="725"/>
      <c r="VOF2" s="725"/>
      <c r="VOG2" s="725"/>
      <c r="VOH2" s="725"/>
      <c r="VOI2" s="725"/>
      <c r="VOJ2" s="725"/>
      <c r="VOK2" s="725"/>
      <c r="VOL2" s="726"/>
      <c r="VOM2" s="718"/>
      <c r="VON2" s="725"/>
      <c r="VOO2" s="725"/>
      <c r="VOP2" s="725"/>
      <c r="VOQ2" s="725"/>
      <c r="VOR2" s="725"/>
      <c r="VOS2" s="725"/>
      <c r="VOT2" s="725"/>
      <c r="VOU2" s="725"/>
      <c r="VOV2" s="725"/>
      <c r="VOW2" s="725"/>
      <c r="VOX2" s="725"/>
      <c r="VOY2" s="725"/>
      <c r="VOZ2" s="725"/>
      <c r="VPA2" s="725"/>
      <c r="VPB2" s="726"/>
      <c r="VPC2" s="718"/>
      <c r="VPD2" s="725"/>
      <c r="VPE2" s="725"/>
      <c r="VPF2" s="725"/>
      <c r="VPG2" s="725"/>
      <c r="VPH2" s="725"/>
      <c r="VPI2" s="725"/>
      <c r="VPJ2" s="725"/>
      <c r="VPK2" s="725"/>
      <c r="VPL2" s="725"/>
      <c r="VPM2" s="725"/>
      <c r="VPN2" s="725"/>
      <c r="VPO2" s="725"/>
      <c r="VPP2" s="725"/>
      <c r="VPQ2" s="725"/>
      <c r="VPR2" s="726"/>
      <c r="VPS2" s="718"/>
      <c r="VPT2" s="725"/>
      <c r="VPU2" s="725"/>
      <c r="VPV2" s="725"/>
      <c r="VPW2" s="725"/>
      <c r="VPX2" s="725"/>
      <c r="VPY2" s="725"/>
      <c r="VPZ2" s="725"/>
      <c r="VQA2" s="725"/>
      <c r="VQB2" s="725"/>
      <c r="VQC2" s="725"/>
      <c r="VQD2" s="725"/>
      <c r="VQE2" s="725"/>
      <c r="VQF2" s="725"/>
      <c r="VQG2" s="725"/>
      <c r="VQH2" s="726"/>
      <c r="VQI2" s="718"/>
      <c r="VQJ2" s="725"/>
      <c r="VQK2" s="725"/>
      <c r="VQL2" s="725"/>
      <c r="VQM2" s="725"/>
      <c r="VQN2" s="725"/>
      <c r="VQO2" s="725"/>
      <c r="VQP2" s="725"/>
      <c r="VQQ2" s="725"/>
      <c r="VQR2" s="725"/>
      <c r="VQS2" s="725"/>
      <c r="VQT2" s="725"/>
      <c r="VQU2" s="725"/>
      <c r="VQV2" s="725"/>
      <c r="VQW2" s="725"/>
      <c r="VQX2" s="726"/>
      <c r="VQY2" s="718"/>
      <c r="VQZ2" s="725"/>
      <c r="VRA2" s="725"/>
      <c r="VRB2" s="725"/>
      <c r="VRC2" s="725"/>
      <c r="VRD2" s="725"/>
      <c r="VRE2" s="725"/>
      <c r="VRF2" s="725"/>
      <c r="VRG2" s="725"/>
      <c r="VRH2" s="725"/>
      <c r="VRI2" s="725"/>
      <c r="VRJ2" s="725"/>
      <c r="VRK2" s="725"/>
      <c r="VRL2" s="725"/>
      <c r="VRM2" s="725"/>
      <c r="VRN2" s="726"/>
      <c r="VRO2" s="718"/>
      <c r="VRP2" s="725"/>
      <c r="VRQ2" s="725"/>
      <c r="VRR2" s="725"/>
      <c r="VRS2" s="725"/>
      <c r="VRT2" s="725"/>
      <c r="VRU2" s="725"/>
      <c r="VRV2" s="725"/>
      <c r="VRW2" s="725"/>
      <c r="VRX2" s="725"/>
      <c r="VRY2" s="725"/>
      <c r="VRZ2" s="725"/>
      <c r="VSA2" s="725"/>
      <c r="VSB2" s="725"/>
      <c r="VSC2" s="725"/>
      <c r="VSD2" s="726"/>
      <c r="VSE2" s="718"/>
      <c r="VSF2" s="725"/>
      <c r="VSG2" s="725"/>
      <c r="VSH2" s="725"/>
      <c r="VSI2" s="725"/>
      <c r="VSJ2" s="725"/>
      <c r="VSK2" s="725"/>
      <c r="VSL2" s="725"/>
      <c r="VSM2" s="725"/>
      <c r="VSN2" s="725"/>
      <c r="VSO2" s="725"/>
      <c r="VSP2" s="725"/>
      <c r="VSQ2" s="725"/>
      <c r="VSR2" s="725"/>
      <c r="VSS2" s="725"/>
      <c r="VST2" s="726"/>
      <c r="VSU2" s="718"/>
      <c r="VSV2" s="725"/>
      <c r="VSW2" s="725"/>
      <c r="VSX2" s="725"/>
      <c r="VSY2" s="725"/>
      <c r="VSZ2" s="725"/>
      <c r="VTA2" s="725"/>
      <c r="VTB2" s="725"/>
      <c r="VTC2" s="725"/>
      <c r="VTD2" s="725"/>
      <c r="VTE2" s="725"/>
      <c r="VTF2" s="725"/>
      <c r="VTG2" s="725"/>
      <c r="VTH2" s="725"/>
      <c r="VTI2" s="725"/>
      <c r="VTJ2" s="726"/>
      <c r="VTK2" s="718"/>
      <c r="VTL2" s="725"/>
      <c r="VTM2" s="725"/>
      <c r="VTN2" s="725"/>
      <c r="VTO2" s="725"/>
      <c r="VTP2" s="725"/>
      <c r="VTQ2" s="725"/>
      <c r="VTR2" s="725"/>
      <c r="VTS2" s="725"/>
      <c r="VTT2" s="725"/>
      <c r="VTU2" s="725"/>
      <c r="VTV2" s="725"/>
      <c r="VTW2" s="725"/>
      <c r="VTX2" s="725"/>
      <c r="VTY2" s="725"/>
      <c r="VTZ2" s="726"/>
      <c r="VUA2" s="718"/>
      <c r="VUB2" s="725"/>
      <c r="VUC2" s="725"/>
      <c r="VUD2" s="725"/>
      <c r="VUE2" s="725"/>
      <c r="VUF2" s="725"/>
      <c r="VUG2" s="725"/>
      <c r="VUH2" s="725"/>
      <c r="VUI2" s="725"/>
      <c r="VUJ2" s="725"/>
      <c r="VUK2" s="725"/>
      <c r="VUL2" s="725"/>
      <c r="VUM2" s="725"/>
      <c r="VUN2" s="725"/>
      <c r="VUO2" s="725"/>
      <c r="VUP2" s="726"/>
      <c r="VUQ2" s="718"/>
      <c r="VUR2" s="725"/>
      <c r="VUS2" s="725"/>
      <c r="VUT2" s="725"/>
      <c r="VUU2" s="725"/>
      <c r="VUV2" s="725"/>
      <c r="VUW2" s="725"/>
      <c r="VUX2" s="725"/>
      <c r="VUY2" s="725"/>
      <c r="VUZ2" s="725"/>
      <c r="VVA2" s="725"/>
      <c r="VVB2" s="725"/>
      <c r="VVC2" s="725"/>
      <c r="VVD2" s="725"/>
      <c r="VVE2" s="725"/>
      <c r="VVF2" s="726"/>
      <c r="VVG2" s="718"/>
      <c r="VVH2" s="725"/>
      <c r="VVI2" s="725"/>
      <c r="VVJ2" s="725"/>
      <c r="VVK2" s="725"/>
      <c r="VVL2" s="725"/>
      <c r="VVM2" s="725"/>
      <c r="VVN2" s="725"/>
      <c r="VVO2" s="725"/>
      <c r="VVP2" s="725"/>
      <c r="VVQ2" s="725"/>
      <c r="VVR2" s="725"/>
      <c r="VVS2" s="725"/>
      <c r="VVT2" s="725"/>
      <c r="VVU2" s="725"/>
      <c r="VVV2" s="726"/>
      <c r="VVW2" s="718"/>
      <c r="VVX2" s="725"/>
      <c r="VVY2" s="725"/>
      <c r="VVZ2" s="725"/>
      <c r="VWA2" s="725"/>
      <c r="VWB2" s="725"/>
      <c r="VWC2" s="725"/>
      <c r="VWD2" s="725"/>
      <c r="VWE2" s="725"/>
      <c r="VWF2" s="725"/>
      <c r="VWG2" s="725"/>
      <c r="VWH2" s="725"/>
      <c r="VWI2" s="725"/>
      <c r="VWJ2" s="725"/>
      <c r="VWK2" s="725"/>
      <c r="VWL2" s="726"/>
      <c r="VWM2" s="718"/>
      <c r="VWN2" s="725"/>
      <c r="VWO2" s="725"/>
      <c r="VWP2" s="725"/>
      <c r="VWQ2" s="725"/>
      <c r="VWR2" s="725"/>
      <c r="VWS2" s="725"/>
      <c r="VWT2" s="725"/>
      <c r="VWU2" s="725"/>
      <c r="VWV2" s="725"/>
      <c r="VWW2" s="725"/>
      <c r="VWX2" s="725"/>
      <c r="VWY2" s="725"/>
      <c r="VWZ2" s="725"/>
      <c r="VXA2" s="725"/>
      <c r="VXB2" s="726"/>
      <c r="VXC2" s="718"/>
      <c r="VXD2" s="725"/>
      <c r="VXE2" s="725"/>
      <c r="VXF2" s="725"/>
      <c r="VXG2" s="725"/>
      <c r="VXH2" s="725"/>
      <c r="VXI2" s="725"/>
      <c r="VXJ2" s="725"/>
      <c r="VXK2" s="725"/>
      <c r="VXL2" s="725"/>
      <c r="VXM2" s="725"/>
      <c r="VXN2" s="725"/>
      <c r="VXO2" s="725"/>
      <c r="VXP2" s="725"/>
      <c r="VXQ2" s="725"/>
      <c r="VXR2" s="726"/>
      <c r="VXS2" s="718"/>
      <c r="VXT2" s="725"/>
      <c r="VXU2" s="725"/>
      <c r="VXV2" s="725"/>
      <c r="VXW2" s="725"/>
      <c r="VXX2" s="725"/>
      <c r="VXY2" s="725"/>
      <c r="VXZ2" s="725"/>
      <c r="VYA2" s="725"/>
      <c r="VYB2" s="725"/>
      <c r="VYC2" s="725"/>
      <c r="VYD2" s="725"/>
      <c r="VYE2" s="725"/>
      <c r="VYF2" s="725"/>
      <c r="VYG2" s="725"/>
      <c r="VYH2" s="726"/>
      <c r="VYI2" s="718"/>
      <c r="VYJ2" s="725"/>
      <c r="VYK2" s="725"/>
      <c r="VYL2" s="725"/>
      <c r="VYM2" s="725"/>
      <c r="VYN2" s="725"/>
      <c r="VYO2" s="725"/>
      <c r="VYP2" s="725"/>
      <c r="VYQ2" s="725"/>
      <c r="VYR2" s="725"/>
      <c r="VYS2" s="725"/>
      <c r="VYT2" s="725"/>
      <c r="VYU2" s="725"/>
      <c r="VYV2" s="725"/>
      <c r="VYW2" s="725"/>
      <c r="VYX2" s="726"/>
      <c r="VYY2" s="718"/>
      <c r="VYZ2" s="725"/>
      <c r="VZA2" s="725"/>
      <c r="VZB2" s="725"/>
      <c r="VZC2" s="725"/>
      <c r="VZD2" s="725"/>
      <c r="VZE2" s="725"/>
      <c r="VZF2" s="725"/>
      <c r="VZG2" s="725"/>
      <c r="VZH2" s="725"/>
      <c r="VZI2" s="725"/>
      <c r="VZJ2" s="725"/>
      <c r="VZK2" s="725"/>
      <c r="VZL2" s="725"/>
      <c r="VZM2" s="725"/>
      <c r="VZN2" s="726"/>
      <c r="VZO2" s="718"/>
      <c r="VZP2" s="725"/>
      <c r="VZQ2" s="725"/>
      <c r="VZR2" s="725"/>
      <c r="VZS2" s="725"/>
      <c r="VZT2" s="725"/>
      <c r="VZU2" s="725"/>
      <c r="VZV2" s="725"/>
      <c r="VZW2" s="725"/>
      <c r="VZX2" s="725"/>
      <c r="VZY2" s="725"/>
      <c r="VZZ2" s="725"/>
      <c r="WAA2" s="725"/>
      <c r="WAB2" s="725"/>
      <c r="WAC2" s="725"/>
      <c r="WAD2" s="726"/>
      <c r="WAE2" s="718"/>
      <c r="WAF2" s="725"/>
      <c r="WAG2" s="725"/>
      <c r="WAH2" s="725"/>
      <c r="WAI2" s="725"/>
      <c r="WAJ2" s="725"/>
      <c r="WAK2" s="725"/>
      <c r="WAL2" s="725"/>
      <c r="WAM2" s="725"/>
      <c r="WAN2" s="725"/>
      <c r="WAO2" s="725"/>
      <c r="WAP2" s="725"/>
      <c r="WAQ2" s="725"/>
      <c r="WAR2" s="725"/>
      <c r="WAS2" s="725"/>
      <c r="WAT2" s="726"/>
      <c r="WAU2" s="718"/>
      <c r="WAV2" s="725"/>
      <c r="WAW2" s="725"/>
      <c r="WAX2" s="725"/>
      <c r="WAY2" s="725"/>
      <c r="WAZ2" s="725"/>
      <c r="WBA2" s="725"/>
      <c r="WBB2" s="725"/>
      <c r="WBC2" s="725"/>
      <c r="WBD2" s="725"/>
      <c r="WBE2" s="725"/>
      <c r="WBF2" s="725"/>
      <c r="WBG2" s="725"/>
      <c r="WBH2" s="725"/>
      <c r="WBI2" s="725"/>
      <c r="WBJ2" s="726"/>
      <c r="WBK2" s="718"/>
      <c r="WBL2" s="725"/>
      <c r="WBM2" s="725"/>
      <c r="WBN2" s="725"/>
      <c r="WBO2" s="725"/>
      <c r="WBP2" s="725"/>
      <c r="WBQ2" s="725"/>
      <c r="WBR2" s="725"/>
      <c r="WBS2" s="725"/>
      <c r="WBT2" s="725"/>
      <c r="WBU2" s="725"/>
      <c r="WBV2" s="725"/>
      <c r="WBW2" s="725"/>
      <c r="WBX2" s="725"/>
      <c r="WBY2" s="725"/>
      <c r="WBZ2" s="726"/>
      <c r="WCA2" s="718"/>
      <c r="WCB2" s="725"/>
      <c r="WCC2" s="725"/>
      <c r="WCD2" s="725"/>
      <c r="WCE2" s="725"/>
      <c r="WCF2" s="725"/>
      <c r="WCG2" s="725"/>
      <c r="WCH2" s="725"/>
      <c r="WCI2" s="725"/>
      <c r="WCJ2" s="725"/>
      <c r="WCK2" s="725"/>
      <c r="WCL2" s="725"/>
      <c r="WCM2" s="725"/>
      <c r="WCN2" s="725"/>
      <c r="WCO2" s="725"/>
      <c r="WCP2" s="726"/>
      <c r="WCQ2" s="718"/>
      <c r="WCR2" s="725"/>
      <c r="WCS2" s="725"/>
      <c r="WCT2" s="725"/>
      <c r="WCU2" s="725"/>
      <c r="WCV2" s="725"/>
      <c r="WCW2" s="725"/>
      <c r="WCX2" s="725"/>
      <c r="WCY2" s="725"/>
      <c r="WCZ2" s="725"/>
      <c r="WDA2" s="725"/>
      <c r="WDB2" s="725"/>
      <c r="WDC2" s="725"/>
      <c r="WDD2" s="725"/>
      <c r="WDE2" s="725"/>
      <c r="WDF2" s="726"/>
      <c r="WDG2" s="718"/>
      <c r="WDH2" s="725"/>
      <c r="WDI2" s="725"/>
      <c r="WDJ2" s="725"/>
      <c r="WDK2" s="725"/>
      <c r="WDL2" s="725"/>
      <c r="WDM2" s="725"/>
      <c r="WDN2" s="725"/>
      <c r="WDO2" s="725"/>
      <c r="WDP2" s="725"/>
      <c r="WDQ2" s="725"/>
      <c r="WDR2" s="725"/>
      <c r="WDS2" s="725"/>
      <c r="WDT2" s="725"/>
      <c r="WDU2" s="725"/>
      <c r="WDV2" s="726"/>
      <c r="WDW2" s="718"/>
      <c r="WDX2" s="725"/>
      <c r="WDY2" s="725"/>
      <c r="WDZ2" s="725"/>
      <c r="WEA2" s="725"/>
      <c r="WEB2" s="725"/>
      <c r="WEC2" s="725"/>
      <c r="WED2" s="725"/>
      <c r="WEE2" s="725"/>
      <c r="WEF2" s="725"/>
      <c r="WEG2" s="725"/>
      <c r="WEH2" s="725"/>
      <c r="WEI2" s="725"/>
      <c r="WEJ2" s="725"/>
      <c r="WEK2" s="725"/>
      <c r="WEL2" s="726"/>
      <c r="WEM2" s="718"/>
      <c r="WEN2" s="725"/>
      <c r="WEO2" s="725"/>
      <c r="WEP2" s="725"/>
      <c r="WEQ2" s="725"/>
      <c r="WER2" s="725"/>
      <c r="WES2" s="725"/>
      <c r="WET2" s="725"/>
      <c r="WEU2" s="725"/>
      <c r="WEV2" s="725"/>
      <c r="WEW2" s="725"/>
      <c r="WEX2" s="725"/>
      <c r="WEY2" s="725"/>
      <c r="WEZ2" s="725"/>
      <c r="WFA2" s="725"/>
      <c r="WFB2" s="726"/>
      <c r="WFC2" s="718"/>
      <c r="WFD2" s="725"/>
      <c r="WFE2" s="725"/>
      <c r="WFF2" s="725"/>
      <c r="WFG2" s="725"/>
      <c r="WFH2" s="725"/>
      <c r="WFI2" s="725"/>
      <c r="WFJ2" s="725"/>
      <c r="WFK2" s="725"/>
      <c r="WFL2" s="725"/>
      <c r="WFM2" s="725"/>
      <c r="WFN2" s="725"/>
      <c r="WFO2" s="725"/>
      <c r="WFP2" s="725"/>
      <c r="WFQ2" s="725"/>
      <c r="WFR2" s="726"/>
      <c r="WFS2" s="718"/>
      <c r="WFT2" s="725"/>
      <c r="WFU2" s="725"/>
      <c r="WFV2" s="725"/>
      <c r="WFW2" s="725"/>
      <c r="WFX2" s="725"/>
      <c r="WFY2" s="725"/>
      <c r="WFZ2" s="725"/>
      <c r="WGA2" s="725"/>
      <c r="WGB2" s="725"/>
      <c r="WGC2" s="725"/>
      <c r="WGD2" s="725"/>
      <c r="WGE2" s="725"/>
      <c r="WGF2" s="725"/>
      <c r="WGG2" s="725"/>
      <c r="WGH2" s="726"/>
      <c r="WGI2" s="718"/>
      <c r="WGJ2" s="725"/>
      <c r="WGK2" s="725"/>
      <c r="WGL2" s="725"/>
      <c r="WGM2" s="725"/>
      <c r="WGN2" s="725"/>
      <c r="WGO2" s="725"/>
      <c r="WGP2" s="725"/>
      <c r="WGQ2" s="725"/>
      <c r="WGR2" s="725"/>
      <c r="WGS2" s="725"/>
      <c r="WGT2" s="725"/>
      <c r="WGU2" s="725"/>
      <c r="WGV2" s="725"/>
      <c r="WGW2" s="725"/>
      <c r="WGX2" s="726"/>
      <c r="WGY2" s="718"/>
      <c r="WGZ2" s="725"/>
      <c r="WHA2" s="725"/>
      <c r="WHB2" s="725"/>
      <c r="WHC2" s="725"/>
      <c r="WHD2" s="725"/>
      <c r="WHE2" s="725"/>
      <c r="WHF2" s="725"/>
      <c r="WHG2" s="725"/>
      <c r="WHH2" s="725"/>
      <c r="WHI2" s="725"/>
      <c r="WHJ2" s="725"/>
      <c r="WHK2" s="725"/>
      <c r="WHL2" s="725"/>
      <c r="WHM2" s="725"/>
      <c r="WHN2" s="726"/>
      <c r="WHO2" s="718"/>
      <c r="WHP2" s="725"/>
      <c r="WHQ2" s="725"/>
      <c r="WHR2" s="725"/>
      <c r="WHS2" s="725"/>
      <c r="WHT2" s="725"/>
      <c r="WHU2" s="725"/>
      <c r="WHV2" s="725"/>
      <c r="WHW2" s="725"/>
      <c r="WHX2" s="725"/>
      <c r="WHY2" s="725"/>
      <c r="WHZ2" s="725"/>
      <c r="WIA2" s="725"/>
      <c r="WIB2" s="725"/>
      <c r="WIC2" s="725"/>
      <c r="WID2" s="726"/>
      <c r="WIE2" s="718"/>
      <c r="WIF2" s="725"/>
      <c r="WIG2" s="725"/>
      <c r="WIH2" s="725"/>
      <c r="WII2" s="725"/>
      <c r="WIJ2" s="725"/>
      <c r="WIK2" s="725"/>
      <c r="WIL2" s="725"/>
      <c r="WIM2" s="725"/>
      <c r="WIN2" s="725"/>
      <c r="WIO2" s="725"/>
      <c r="WIP2" s="725"/>
      <c r="WIQ2" s="725"/>
      <c r="WIR2" s="725"/>
      <c r="WIS2" s="725"/>
      <c r="WIT2" s="726"/>
      <c r="WIU2" s="718"/>
      <c r="WIV2" s="725"/>
      <c r="WIW2" s="725"/>
      <c r="WIX2" s="725"/>
      <c r="WIY2" s="725"/>
      <c r="WIZ2" s="725"/>
      <c r="WJA2" s="725"/>
      <c r="WJB2" s="725"/>
      <c r="WJC2" s="725"/>
      <c r="WJD2" s="725"/>
      <c r="WJE2" s="725"/>
      <c r="WJF2" s="725"/>
      <c r="WJG2" s="725"/>
      <c r="WJH2" s="725"/>
      <c r="WJI2" s="725"/>
      <c r="WJJ2" s="726"/>
      <c r="WJK2" s="718"/>
      <c r="WJL2" s="725"/>
      <c r="WJM2" s="725"/>
      <c r="WJN2" s="725"/>
      <c r="WJO2" s="725"/>
      <c r="WJP2" s="725"/>
      <c r="WJQ2" s="725"/>
      <c r="WJR2" s="725"/>
      <c r="WJS2" s="725"/>
      <c r="WJT2" s="725"/>
      <c r="WJU2" s="725"/>
      <c r="WJV2" s="725"/>
      <c r="WJW2" s="725"/>
      <c r="WJX2" s="725"/>
      <c r="WJY2" s="725"/>
      <c r="WJZ2" s="726"/>
      <c r="WKA2" s="718"/>
      <c r="WKB2" s="725"/>
      <c r="WKC2" s="725"/>
      <c r="WKD2" s="725"/>
      <c r="WKE2" s="725"/>
      <c r="WKF2" s="725"/>
      <c r="WKG2" s="725"/>
      <c r="WKH2" s="725"/>
      <c r="WKI2" s="725"/>
      <c r="WKJ2" s="725"/>
      <c r="WKK2" s="725"/>
      <c r="WKL2" s="725"/>
      <c r="WKM2" s="725"/>
      <c r="WKN2" s="725"/>
      <c r="WKO2" s="725"/>
      <c r="WKP2" s="726"/>
      <c r="WKQ2" s="718"/>
      <c r="WKR2" s="725"/>
      <c r="WKS2" s="725"/>
      <c r="WKT2" s="725"/>
      <c r="WKU2" s="725"/>
      <c r="WKV2" s="725"/>
      <c r="WKW2" s="725"/>
      <c r="WKX2" s="725"/>
      <c r="WKY2" s="725"/>
      <c r="WKZ2" s="725"/>
      <c r="WLA2" s="725"/>
      <c r="WLB2" s="725"/>
      <c r="WLC2" s="725"/>
      <c r="WLD2" s="725"/>
      <c r="WLE2" s="725"/>
      <c r="WLF2" s="726"/>
      <c r="WLG2" s="718"/>
      <c r="WLH2" s="725"/>
      <c r="WLI2" s="725"/>
      <c r="WLJ2" s="725"/>
      <c r="WLK2" s="725"/>
      <c r="WLL2" s="725"/>
      <c r="WLM2" s="725"/>
      <c r="WLN2" s="725"/>
      <c r="WLO2" s="725"/>
      <c r="WLP2" s="725"/>
      <c r="WLQ2" s="725"/>
      <c r="WLR2" s="725"/>
      <c r="WLS2" s="725"/>
      <c r="WLT2" s="725"/>
      <c r="WLU2" s="725"/>
      <c r="WLV2" s="726"/>
      <c r="WLW2" s="718"/>
      <c r="WLX2" s="725"/>
      <c r="WLY2" s="725"/>
      <c r="WLZ2" s="725"/>
      <c r="WMA2" s="725"/>
      <c r="WMB2" s="725"/>
      <c r="WMC2" s="725"/>
      <c r="WMD2" s="725"/>
      <c r="WME2" s="725"/>
      <c r="WMF2" s="725"/>
      <c r="WMG2" s="725"/>
      <c r="WMH2" s="725"/>
      <c r="WMI2" s="725"/>
      <c r="WMJ2" s="725"/>
      <c r="WMK2" s="725"/>
      <c r="WML2" s="726"/>
      <c r="WMM2" s="718"/>
      <c r="WMN2" s="725"/>
      <c r="WMO2" s="725"/>
      <c r="WMP2" s="725"/>
      <c r="WMQ2" s="725"/>
      <c r="WMR2" s="725"/>
      <c r="WMS2" s="725"/>
      <c r="WMT2" s="725"/>
      <c r="WMU2" s="725"/>
      <c r="WMV2" s="725"/>
      <c r="WMW2" s="725"/>
      <c r="WMX2" s="725"/>
      <c r="WMY2" s="725"/>
      <c r="WMZ2" s="725"/>
      <c r="WNA2" s="725"/>
      <c r="WNB2" s="726"/>
      <c r="WNC2" s="718"/>
      <c r="WND2" s="725"/>
      <c r="WNE2" s="725"/>
      <c r="WNF2" s="725"/>
      <c r="WNG2" s="725"/>
      <c r="WNH2" s="725"/>
      <c r="WNI2" s="725"/>
      <c r="WNJ2" s="725"/>
      <c r="WNK2" s="725"/>
      <c r="WNL2" s="725"/>
      <c r="WNM2" s="725"/>
      <c r="WNN2" s="725"/>
      <c r="WNO2" s="725"/>
      <c r="WNP2" s="725"/>
      <c r="WNQ2" s="725"/>
      <c r="WNR2" s="726"/>
      <c r="WNS2" s="718"/>
      <c r="WNT2" s="725"/>
      <c r="WNU2" s="725"/>
      <c r="WNV2" s="725"/>
      <c r="WNW2" s="725"/>
      <c r="WNX2" s="725"/>
      <c r="WNY2" s="725"/>
      <c r="WNZ2" s="725"/>
      <c r="WOA2" s="725"/>
      <c r="WOB2" s="725"/>
      <c r="WOC2" s="725"/>
      <c r="WOD2" s="725"/>
      <c r="WOE2" s="725"/>
      <c r="WOF2" s="725"/>
      <c r="WOG2" s="725"/>
      <c r="WOH2" s="726"/>
      <c r="WOI2" s="718"/>
      <c r="WOJ2" s="725"/>
      <c r="WOK2" s="725"/>
      <c r="WOL2" s="725"/>
      <c r="WOM2" s="725"/>
      <c r="WON2" s="725"/>
      <c r="WOO2" s="725"/>
      <c r="WOP2" s="725"/>
      <c r="WOQ2" s="725"/>
      <c r="WOR2" s="725"/>
      <c r="WOS2" s="725"/>
      <c r="WOT2" s="725"/>
      <c r="WOU2" s="725"/>
      <c r="WOV2" s="725"/>
      <c r="WOW2" s="725"/>
      <c r="WOX2" s="726"/>
      <c r="WOY2" s="718"/>
      <c r="WOZ2" s="725"/>
      <c r="WPA2" s="725"/>
      <c r="WPB2" s="725"/>
      <c r="WPC2" s="725"/>
      <c r="WPD2" s="725"/>
      <c r="WPE2" s="725"/>
      <c r="WPF2" s="725"/>
      <c r="WPG2" s="725"/>
      <c r="WPH2" s="725"/>
      <c r="WPI2" s="725"/>
      <c r="WPJ2" s="725"/>
      <c r="WPK2" s="725"/>
      <c r="WPL2" s="725"/>
      <c r="WPM2" s="725"/>
      <c r="WPN2" s="726"/>
      <c r="WPO2" s="718"/>
      <c r="WPP2" s="725"/>
      <c r="WPQ2" s="725"/>
      <c r="WPR2" s="725"/>
      <c r="WPS2" s="725"/>
      <c r="WPT2" s="725"/>
      <c r="WPU2" s="725"/>
      <c r="WPV2" s="725"/>
      <c r="WPW2" s="725"/>
      <c r="WPX2" s="725"/>
      <c r="WPY2" s="725"/>
      <c r="WPZ2" s="725"/>
      <c r="WQA2" s="725"/>
      <c r="WQB2" s="725"/>
      <c r="WQC2" s="725"/>
      <c r="WQD2" s="726"/>
      <c r="WQE2" s="718"/>
      <c r="WQF2" s="725"/>
      <c r="WQG2" s="725"/>
      <c r="WQH2" s="725"/>
      <c r="WQI2" s="725"/>
      <c r="WQJ2" s="725"/>
      <c r="WQK2" s="725"/>
      <c r="WQL2" s="725"/>
      <c r="WQM2" s="725"/>
      <c r="WQN2" s="725"/>
      <c r="WQO2" s="725"/>
      <c r="WQP2" s="725"/>
      <c r="WQQ2" s="725"/>
      <c r="WQR2" s="725"/>
      <c r="WQS2" s="725"/>
      <c r="WQT2" s="726"/>
      <c r="WQU2" s="718"/>
      <c r="WQV2" s="725"/>
      <c r="WQW2" s="725"/>
      <c r="WQX2" s="725"/>
      <c r="WQY2" s="725"/>
      <c r="WQZ2" s="725"/>
      <c r="WRA2" s="725"/>
      <c r="WRB2" s="725"/>
      <c r="WRC2" s="725"/>
      <c r="WRD2" s="725"/>
      <c r="WRE2" s="725"/>
      <c r="WRF2" s="725"/>
      <c r="WRG2" s="725"/>
      <c r="WRH2" s="725"/>
      <c r="WRI2" s="725"/>
      <c r="WRJ2" s="726"/>
      <c r="WRK2" s="718"/>
      <c r="WRL2" s="725"/>
      <c r="WRM2" s="725"/>
      <c r="WRN2" s="725"/>
      <c r="WRO2" s="725"/>
      <c r="WRP2" s="725"/>
      <c r="WRQ2" s="725"/>
      <c r="WRR2" s="725"/>
      <c r="WRS2" s="725"/>
      <c r="WRT2" s="725"/>
      <c r="WRU2" s="725"/>
      <c r="WRV2" s="725"/>
      <c r="WRW2" s="725"/>
      <c r="WRX2" s="725"/>
      <c r="WRY2" s="725"/>
      <c r="WRZ2" s="726"/>
      <c r="WSA2" s="718"/>
      <c r="WSB2" s="725"/>
      <c r="WSC2" s="725"/>
      <c r="WSD2" s="725"/>
      <c r="WSE2" s="725"/>
      <c r="WSF2" s="725"/>
      <c r="WSG2" s="725"/>
      <c r="WSH2" s="725"/>
      <c r="WSI2" s="725"/>
      <c r="WSJ2" s="725"/>
      <c r="WSK2" s="725"/>
      <c r="WSL2" s="725"/>
      <c r="WSM2" s="725"/>
      <c r="WSN2" s="725"/>
      <c r="WSO2" s="725"/>
      <c r="WSP2" s="726"/>
      <c r="WSQ2" s="718"/>
      <c r="WSR2" s="725"/>
      <c r="WSS2" s="725"/>
      <c r="WST2" s="725"/>
      <c r="WSU2" s="725"/>
      <c r="WSV2" s="725"/>
      <c r="WSW2" s="725"/>
      <c r="WSX2" s="725"/>
      <c r="WSY2" s="725"/>
      <c r="WSZ2" s="725"/>
      <c r="WTA2" s="725"/>
      <c r="WTB2" s="725"/>
      <c r="WTC2" s="725"/>
      <c r="WTD2" s="725"/>
      <c r="WTE2" s="725"/>
      <c r="WTF2" s="726"/>
      <c r="WTG2" s="718"/>
      <c r="WTH2" s="725"/>
      <c r="WTI2" s="725"/>
      <c r="WTJ2" s="725"/>
      <c r="WTK2" s="725"/>
      <c r="WTL2" s="725"/>
      <c r="WTM2" s="725"/>
      <c r="WTN2" s="725"/>
      <c r="WTO2" s="725"/>
      <c r="WTP2" s="725"/>
      <c r="WTQ2" s="725"/>
      <c r="WTR2" s="725"/>
      <c r="WTS2" s="725"/>
      <c r="WTT2" s="725"/>
      <c r="WTU2" s="725"/>
      <c r="WTV2" s="726"/>
      <c r="WTW2" s="718"/>
      <c r="WTX2" s="725"/>
      <c r="WTY2" s="725"/>
      <c r="WTZ2" s="725"/>
      <c r="WUA2" s="725"/>
      <c r="WUB2" s="725"/>
      <c r="WUC2" s="725"/>
      <c r="WUD2" s="725"/>
      <c r="WUE2" s="725"/>
      <c r="WUF2" s="725"/>
      <c r="WUG2" s="725"/>
      <c r="WUH2" s="725"/>
      <c r="WUI2" s="725"/>
      <c r="WUJ2" s="725"/>
      <c r="WUK2" s="725"/>
      <c r="WUL2" s="726"/>
      <c r="WUM2" s="718"/>
      <c r="WUN2" s="725"/>
      <c r="WUO2" s="725"/>
      <c r="WUP2" s="725"/>
      <c r="WUQ2" s="725"/>
      <c r="WUR2" s="725"/>
      <c r="WUS2" s="725"/>
      <c r="WUT2" s="725"/>
      <c r="WUU2" s="725"/>
      <c r="WUV2" s="725"/>
      <c r="WUW2" s="725"/>
      <c r="WUX2" s="725"/>
      <c r="WUY2" s="725"/>
      <c r="WUZ2" s="725"/>
      <c r="WVA2" s="725"/>
      <c r="WVB2" s="726"/>
      <c r="WVC2" s="718"/>
      <c r="WVD2" s="725"/>
      <c r="WVE2" s="725"/>
      <c r="WVF2" s="725"/>
      <c r="WVG2" s="725"/>
      <c r="WVH2" s="725"/>
      <c r="WVI2" s="725"/>
      <c r="WVJ2" s="725"/>
      <c r="WVK2" s="725"/>
      <c r="WVL2" s="725"/>
      <c r="WVM2" s="725"/>
      <c r="WVN2" s="725"/>
      <c r="WVO2" s="725"/>
      <c r="WVP2" s="725"/>
      <c r="WVQ2" s="725"/>
      <c r="WVR2" s="726"/>
      <c r="WVS2" s="718"/>
      <c r="WVT2" s="725"/>
      <c r="WVU2" s="725"/>
      <c r="WVV2" s="725"/>
      <c r="WVW2" s="725"/>
      <c r="WVX2" s="725"/>
      <c r="WVY2" s="725"/>
      <c r="WVZ2" s="725"/>
      <c r="WWA2" s="725"/>
      <c r="WWB2" s="725"/>
      <c r="WWC2" s="725"/>
      <c r="WWD2" s="725"/>
      <c r="WWE2" s="725"/>
      <c r="WWF2" s="725"/>
      <c r="WWG2" s="725"/>
      <c r="WWH2" s="726"/>
      <c r="WWI2" s="718"/>
      <c r="WWJ2" s="725"/>
      <c r="WWK2" s="725"/>
      <c r="WWL2" s="725"/>
      <c r="WWM2" s="725"/>
      <c r="WWN2" s="725"/>
      <c r="WWO2" s="725"/>
      <c r="WWP2" s="725"/>
      <c r="WWQ2" s="725"/>
      <c r="WWR2" s="725"/>
      <c r="WWS2" s="725"/>
      <c r="WWT2" s="725"/>
      <c r="WWU2" s="725"/>
      <c r="WWV2" s="725"/>
      <c r="WWW2" s="725"/>
      <c r="WWX2" s="726"/>
      <c r="WWY2" s="718"/>
      <c r="WWZ2" s="725"/>
      <c r="WXA2" s="725"/>
      <c r="WXB2" s="725"/>
      <c r="WXC2" s="725"/>
      <c r="WXD2" s="725"/>
      <c r="WXE2" s="725"/>
      <c r="WXF2" s="725"/>
      <c r="WXG2" s="725"/>
      <c r="WXH2" s="725"/>
      <c r="WXI2" s="725"/>
      <c r="WXJ2" s="725"/>
      <c r="WXK2" s="725"/>
      <c r="WXL2" s="725"/>
      <c r="WXM2" s="725"/>
      <c r="WXN2" s="726"/>
      <c r="WXO2" s="718"/>
      <c r="WXP2" s="725"/>
      <c r="WXQ2" s="725"/>
      <c r="WXR2" s="725"/>
      <c r="WXS2" s="725"/>
      <c r="WXT2" s="725"/>
      <c r="WXU2" s="725"/>
      <c r="WXV2" s="725"/>
      <c r="WXW2" s="725"/>
      <c r="WXX2" s="725"/>
      <c r="WXY2" s="725"/>
      <c r="WXZ2" s="725"/>
      <c r="WYA2" s="725"/>
      <c r="WYB2" s="725"/>
      <c r="WYC2" s="725"/>
      <c r="WYD2" s="726"/>
      <c r="WYE2" s="718"/>
      <c r="WYF2" s="725"/>
      <c r="WYG2" s="725"/>
      <c r="WYH2" s="725"/>
      <c r="WYI2" s="725"/>
      <c r="WYJ2" s="725"/>
      <c r="WYK2" s="725"/>
      <c r="WYL2" s="725"/>
      <c r="WYM2" s="725"/>
      <c r="WYN2" s="725"/>
      <c r="WYO2" s="725"/>
      <c r="WYP2" s="725"/>
      <c r="WYQ2" s="725"/>
      <c r="WYR2" s="725"/>
      <c r="WYS2" s="725"/>
      <c r="WYT2" s="726"/>
      <c r="WYU2" s="718"/>
      <c r="WYV2" s="725"/>
      <c r="WYW2" s="725"/>
      <c r="WYX2" s="725"/>
      <c r="WYY2" s="725"/>
      <c r="WYZ2" s="725"/>
      <c r="WZA2" s="725"/>
      <c r="WZB2" s="725"/>
      <c r="WZC2" s="725"/>
      <c r="WZD2" s="725"/>
      <c r="WZE2" s="725"/>
      <c r="WZF2" s="725"/>
      <c r="WZG2" s="725"/>
      <c r="WZH2" s="725"/>
      <c r="WZI2" s="725"/>
      <c r="WZJ2" s="726"/>
      <c r="WZK2" s="718"/>
      <c r="WZL2" s="725"/>
      <c r="WZM2" s="725"/>
      <c r="WZN2" s="725"/>
      <c r="WZO2" s="725"/>
      <c r="WZP2" s="725"/>
      <c r="WZQ2" s="725"/>
      <c r="WZR2" s="725"/>
      <c r="WZS2" s="725"/>
      <c r="WZT2" s="725"/>
      <c r="WZU2" s="725"/>
      <c r="WZV2" s="725"/>
      <c r="WZW2" s="725"/>
      <c r="WZX2" s="725"/>
      <c r="WZY2" s="725"/>
      <c r="WZZ2" s="726"/>
      <c r="XAA2" s="718"/>
      <c r="XAB2" s="725"/>
      <c r="XAC2" s="725"/>
      <c r="XAD2" s="725"/>
      <c r="XAE2" s="725"/>
      <c r="XAF2" s="725"/>
      <c r="XAG2" s="725"/>
      <c r="XAH2" s="725"/>
      <c r="XAI2" s="725"/>
      <c r="XAJ2" s="725"/>
      <c r="XAK2" s="725"/>
      <c r="XAL2" s="725"/>
      <c r="XAM2" s="725"/>
      <c r="XAN2" s="725"/>
      <c r="XAO2" s="725"/>
      <c r="XAP2" s="726"/>
      <c r="XAQ2" s="718"/>
      <c r="XAR2" s="725"/>
      <c r="XAS2" s="725"/>
      <c r="XAT2" s="725"/>
      <c r="XAU2" s="725"/>
      <c r="XAV2" s="725"/>
      <c r="XAW2" s="725"/>
      <c r="XAX2" s="725"/>
      <c r="XAY2" s="725"/>
      <c r="XAZ2" s="725"/>
      <c r="XBA2" s="725"/>
      <c r="XBB2" s="725"/>
      <c r="XBC2" s="725"/>
      <c r="XBD2" s="725"/>
      <c r="XBE2" s="725"/>
      <c r="XBF2" s="726"/>
      <c r="XBG2" s="718"/>
      <c r="XBH2" s="725"/>
      <c r="XBI2" s="725"/>
      <c r="XBJ2" s="725"/>
      <c r="XBK2" s="725"/>
      <c r="XBL2" s="725"/>
      <c r="XBM2" s="725"/>
      <c r="XBN2" s="725"/>
      <c r="XBO2" s="725"/>
      <c r="XBP2" s="725"/>
      <c r="XBQ2" s="725"/>
      <c r="XBR2" s="725"/>
      <c r="XBS2" s="725"/>
      <c r="XBT2" s="725"/>
      <c r="XBU2" s="725"/>
      <c r="XBV2" s="726"/>
      <c r="XBW2" s="718"/>
      <c r="XBX2" s="725"/>
      <c r="XBY2" s="725"/>
      <c r="XBZ2" s="725"/>
      <c r="XCA2" s="725"/>
      <c r="XCB2" s="725"/>
      <c r="XCC2" s="725"/>
      <c r="XCD2" s="725"/>
      <c r="XCE2" s="725"/>
      <c r="XCF2" s="725"/>
      <c r="XCG2" s="725"/>
      <c r="XCH2" s="725"/>
      <c r="XCI2" s="725"/>
      <c r="XCJ2" s="725"/>
      <c r="XCK2" s="725"/>
      <c r="XCL2" s="726"/>
      <c r="XCM2" s="718"/>
      <c r="XCN2" s="725"/>
      <c r="XCO2" s="725"/>
      <c r="XCP2" s="725"/>
      <c r="XCQ2" s="725"/>
      <c r="XCR2" s="725"/>
      <c r="XCS2" s="725"/>
      <c r="XCT2" s="725"/>
      <c r="XCU2" s="725"/>
      <c r="XCV2" s="725"/>
      <c r="XCW2" s="725"/>
      <c r="XCX2" s="725"/>
      <c r="XCY2" s="725"/>
      <c r="XCZ2" s="725"/>
      <c r="XDA2" s="725"/>
      <c r="XDB2" s="726"/>
      <c r="XDC2" s="718"/>
      <c r="XDD2" s="725"/>
      <c r="XDE2" s="725"/>
      <c r="XDF2" s="725"/>
      <c r="XDG2" s="725"/>
      <c r="XDH2" s="725"/>
      <c r="XDI2" s="725"/>
      <c r="XDJ2" s="725"/>
      <c r="XDK2" s="725"/>
      <c r="XDL2" s="725"/>
      <c r="XDM2" s="725"/>
      <c r="XDN2" s="725"/>
      <c r="XDO2" s="725"/>
      <c r="XDP2" s="725"/>
      <c r="XDQ2" s="725"/>
      <c r="XDR2" s="726"/>
      <c r="XDS2" s="718"/>
      <c r="XDT2" s="725"/>
      <c r="XDU2" s="725"/>
      <c r="XDV2" s="725"/>
      <c r="XDW2" s="725"/>
      <c r="XDX2" s="725"/>
      <c r="XDY2" s="725"/>
      <c r="XDZ2" s="725"/>
      <c r="XEA2" s="725"/>
      <c r="XEB2" s="725"/>
      <c r="XEC2" s="725"/>
      <c r="XED2" s="725"/>
      <c r="XEE2" s="725"/>
      <c r="XEF2" s="725"/>
      <c r="XEG2" s="725"/>
      <c r="XEH2" s="726"/>
      <c r="XEI2" s="718"/>
      <c r="XEJ2" s="718"/>
      <c r="XEK2" s="718"/>
      <c r="XEL2" s="718"/>
      <c r="XEM2" s="718"/>
      <c r="XEN2" s="718"/>
      <c r="XEO2" s="718"/>
      <c r="XEP2" s="718"/>
      <c r="XEQ2" s="718"/>
      <c r="XER2" s="718"/>
      <c r="XES2" s="718"/>
      <c r="XET2" s="718"/>
      <c r="XEU2" s="718"/>
      <c r="XEV2" s="718"/>
      <c r="XEW2" s="718"/>
      <c r="XEX2" s="718"/>
    </row>
    <row r="3" spans="1:16378" ht="14.1" customHeight="1" x14ac:dyDescent="0.25">
      <c r="A3" s="685"/>
      <c r="B3" s="685"/>
      <c r="C3" s="685"/>
      <c r="D3" s="685"/>
      <c r="E3" s="685"/>
      <c r="F3" s="685"/>
      <c r="G3" s="263" t="s">
        <v>397</v>
      </c>
      <c r="H3" s="263" t="s">
        <v>398</v>
      </c>
      <c r="I3" s="263" t="s">
        <v>399</v>
      </c>
      <c r="J3" s="263" t="s">
        <v>400</v>
      </c>
      <c r="K3" s="263" t="s">
        <v>401</v>
      </c>
    </row>
    <row r="4" spans="1:16378" s="78" customFormat="1" ht="27.75" customHeight="1" x14ac:dyDescent="0.25">
      <c r="A4" s="736" t="s">
        <v>320</v>
      </c>
      <c r="B4" s="737"/>
      <c r="C4" s="737"/>
      <c r="D4" s="737"/>
      <c r="E4" s="737"/>
      <c r="F4" s="737"/>
      <c r="G4" s="265" t="s">
        <v>436</v>
      </c>
      <c r="H4" s="264" t="s">
        <v>386</v>
      </c>
      <c r="I4" s="264" t="s">
        <v>386</v>
      </c>
      <c r="J4" s="264" t="s">
        <v>386</v>
      </c>
      <c r="K4" s="264" t="s">
        <v>386</v>
      </c>
    </row>
    <row r="5" spans="1:16378" ht="5.0999999999999996" customHeight="1" x14ac:dyDescent="0.25">
      <c r="A5" s="685"/>
      <c r="B5" s="685"/>
      <c r="C5" s="685"/>
      <c r="D5" s="685"/>
      <c r="E5" s="685"/>
      <c r="F5" s="685"/>
      <c r="G5" s="685"/>
      <c r="H5" s="685"/>
      <c r="I5" s="685"/>
      <c r="J5" s="685"/>
      <c r="K5" s="685"/>
      <c r="AB5" s="725"/>
      <c r="AC5" s="725"/>
      <c r="AD5" s="725"/>
      <c r="AE5" s="725"/>
      <c r="AF5" s="725"/>
      <c r="AG5" s="725"/>
      <c r="AH5" s="725"/>
      <c r="AI5" s="725"/>
      <c r="AJ5" s="725"/>
      <c r="AK5" s="725"/>
      <c r="AL5" s="725"/>
      <c r="AM5" s="725"/>
      <c r="AN5" s="725"/>
      <c r="AO5" s="725"/>
      <c r="AP5" s="725"/>
      <c r="AQ5" s="726"/>
      <c r="AR5" s="718"/>
      <c r="AS5" s="725"/>
      <c r="AT5" s="725"/>
      <c r="AU5" s="725"/>
      <c r="AV5" s="725"/>
      <c r="AW5" s="725"/>
      <c r="AX5" s="725"/>
      <c r="AY5" s="725"/>
      <c r="AZ5" s="725"/>
      <c r="BA5" s="725"/>
      <c r="BB5" s="725"/>
      <c r="BC5" s="725"/>
      <c r="BD5" s="725"/>
      <c r="BE5" s="725"/>
      <c r="BF5" s="725"/>
      <c r="BG5" s="726"/>
      <c r="BH5" s="718"/>
      <c r="BI5" s="725"/>
      <c r="BJ5" s="725"/>
      <c r="BK5" s="725"/>
      <c r="BL5" s="725"/>
      <c r="BM5" s="725"/>
      <c r="BN5" s="725"/>
      <c r="BO5" s="725"/>
      <c r="BP5" s="725"/>
      <c r="BQ5" s="725"/>
      <c r="BR5" s="725"/>
      <c r="BS5" s="725"/>
      <c r="BT5" s="725"/>
      <c r="BU5" s="725"/>
      <c r="BV5" s="725"/>
      <c r="BW5" s="726"/>
      <c r="BX5" s="718"/>
      <c r="BY5" s="725"/>
      <c r="BZ5" s="725"/>
      <c r="CA5" s="725"/>
      <c r="CB5" s="725"/>
      <c r="CC5" s="725"/>
      <c r="CD5" s="725"/>
      <c r="CE5" s="725"/>
      <c r="CF5" s="725"/>
      <c r="CG5" s="725"/>
      <c r="CH5" s="725"/>
      <c r="CI5" s="725"/>
      <c r="CJ5" s="725"/>
      <c r="CK5" s="725"/>
      <c r="CL5" s="725"/>
      <c r="CM5" s="726"/>
      <c r="CN5" s="718"/>
      <c r="CO5" s="725"/>
      <c r="CP5" s="725"/>
      <c r="CQ5" s="725"/>
      <c r="CR5" s="725"/>
      <c r="CS5" s="725"/>
      <c r="CT5" s="725"/>
      <c r="CU5" s="725"/>
      <c r="CV5" s="725"/>
      <c r="CW5" s="725"/>
      <c r="CX5" s="725"/>
      <c r="CY5" s="725"/>
      <c r="CZ5" s="725"/>
      <c r="DA5" s="725"/>
      <c r="DB5" s="725"/>
      <c r="DC5" s="726"/>
      <c r="DD5" s="718"/>
      <c r="DE5" s="725"/>
      <c r="DF5" s="725"/>
      <c r="DG5" s="725"/>
      <c r="DH5" s="725"/>
      <c r="DI5" s="725"/>
      <c r="DJ5" s="725"/>
      <c r="DK5" s="725"/>
      <c r="DL5" s="725"/>
      <c r="DM5" s="725"/>
      <c r="DN5" s="725"/>
      <c r="DO5" s="725"/>
      <c r="DP5" s="725"/>
      <c r="DQ5" s="725"/>
      <c r="DR5" s="725"/>
      <c r="DS5" s="726"/>
      <c r="DT5" s="718"/>
      <c r="DU5" s="725"/>
      <c r="DV5" s="725"/>
      <c r="DW5" s="725"/>
      <c r="DX5" s="725"/>
      <c r="DY5" s="725"/>
      <c r="DZ5" s="725"/>
      <c r="EA5" s="725"/>
      <c r="EB5" s="725"/>
      <c r="EC5" s="725"/>
      <c r="ED5" s="725"/>
      <c r="EE5" s="725"/>
      <c r="EF5" s="725"/>
      <c r="EG5" s="725"/>
      <c r="EH5" s="725"/>
      <c r="EI5" s="726"/>
      <c r="EJ5" s="718"/>
      <c r="EK5" s="725"/>
      <c r="EL5" s="725"/>
      <c r="EM5" s="725"/>
      <c r="EN5" s="725"/>
      <c r="EO5" s="725"/>
      <c r="EP5" s="725"/>
      <c r="EQ5" s="725"/>
      <c r="ER5" s="725"/>
      <c r="ES5" s="725"/>
      <c r="ET5" s="725"/>
      <c r="EU5" s="725"/>
      <c r="EV5" s="725"/>
      <c r="EW5" s="725"/>
      <c r="EX5" s="725"/>
      <c r="EY5" s="726"/>
      <c r="EZ5" s="718"/>
      <c r="FA5" s="725"/>
      <c r="FB5" s="725"/>
      <c r="FC5" s="725"/>
      <c r="FD5" s="725"/>
      <c r="FE5" s="725"/>
      <c r="FF5" s="725"/>
      <c r="FG5" s="725"/>
      <c r="FH5" s="725"/>
      <c r="FI5" s="725"/>
      <c r="FJ5" s="725"/>
      <c r="FK5" s="725"/>
      <c r="FL5" s="725"/>
      <c r="FM5" s="725"/>
      <c r="FN5" s="725"/>
      <c r="FO5" s="726"/>
      <c r="FP5" s="718"/>
      <c r="FQ5" s="725"/>
      <c r="FR5" s="725"/>
      <c r="FS5" s="725"/>
      <c r="FT5" s="725"/>
      <c r="FU5" s="725"/>
      <c r="FV5" s="725"/>
      <c r="FW5" s="725"/>
      <c r="FX5" s="725"/>
      <c r="FY5" s="725"/>
      <c r="FZ5" s="725"/>
      <c r="GA5" s="725"/>
      <c r="GB5" s="725"/>
      <c r="GC5" s="725"/>
      <c r="GD5" s="725"/>
      <c r="GE5" s="726"/>
      <c r="GF5" s="718"/>
      <c r="GG5" s="725"/>
      <c r="GH5" s="725"/>
      <c r="GI5" s="725"/>
      <c r="GJ5" s="725"/>
      <c r="GK5" s="725"/>
      <c r="GL5" s="725"/>
      <c r="GM5" s="725"/>
      <c r="GN5" s="725"/>
      <c r="GO5" s="725"/>
      <c r="GP5" s="725"/>
      <c r="GQ5" s="725"/>
      <c r="GR5" s="725"/>
      <c r="GS5" s="725"/>
      <c r="GT5" s="725"/>
      <c r="GU5" s="726"/>
      <c r="GV5" s="718"/>
      <c r="GW5" s="725"/>
      <c r="GX5" s="725"/>
      <c r="GY5" s="725"/>
      <c r="GZ5" s="725"/>
      <c r="HA5" s="725"/>
      <c r="HB5" s="725"/>
      <c r="HC5" s="725"/>
      <c r="HD5" s="725"/>
      <c r="HE5" s="725"/>
      <c r="HF5" s="725"/>
      <c r="HG5" s="725"/>
      <c r="HH5" s="725"/>
      <c r="HI5" s="725"/>
      <c r="HJ5" s="725"/>
      <c r="HK5" s="726"/>
      <c r="HL5" s="718"/>
      <c r="HM5" s="725"/>
      <c r="HN5" s="725"/>
      <c r="HO5" s="725"/>
      <c r="HP5" s="725"/>
      <c r="HQ5" s="725"/>
      <c r="HR5" s="725"/>
      <c r="HS5" s="725"/>
      <c r="HT5" s="725"/>
      <c r="HU5" s="725"/>
      <c r="HV5" s="725"/>
      <c r="HW5" s="725"/>
      <c r="HX5" s="725"/>
      <c r="HY5" s="725"/>
      <c r="HZ5" s="726"/>
      <c r="IA5" s="718"/>
      <c r="IB5" s="725"/>
      <c r="IC5" s="725"/>
      <c r="ID5" s="725"/>
      <c r="IE5" s="725"/>
      <c r="IF5" s="725"/>
      <c r="IG5" s="725"/>
      <c r="IH5" s="725"/>
      <c r="II5" s="725"/>
      <c r="IJ5" s="725"/>
      <c r="IK5" s="725"/>
      <c r="IL5" s="725"/>
      <c r="IM5" s="725"/>
      <c r="IN5" s="725"/>
      <c r="IO5" s="725"/>
      <c r="IP5" s="726"/>
      <c r="IQ5" s="718"/>
      <c r="IR5" s="725"/>
      <c r="IS5" s="725"/>
      <c r="IT5" s="725"/>
      <c r="IU5" s="725"/>
      <c r="IV5" s="725"/>
      <c r="IW5" s="725"/>
      <c r="IX5" s="725"/>
      <c r="IY5" s="725"/>
      <c r="IZ5" s="725"/>
      <c r="JA5" s="725"/>
      <c r="JB5" s="725"/>
      <c r="JC5" s="725"/>
      <c r="JD5" s="725"/>
      <c r="JE5" s="725"/>
      <c r="JF5" s="726"/>
      <c r="JG5" s="718"/>
      <c r="JH5" s="725"/>
      <c r="JI5" s="725"/>
      <c r="JJ5" s="725"/>
      <c r="JK5" s="725"/>
      <c r="JL5" s="725"/>
      <c r="JM5" s="725"/>
      <c r="JN5" s="725"/>
      <c r="JO5" s="725"/>
      <c r="JP5" s="725"/>
      <c r="JQ5" s="725"/>
      <c r="JR5" s="725"/>
      <c r="JS5" s="725"/>
      <c r="JT5" s="725"/>
      <c r="JU5" s="725"/>
      <c r="JV5" s="726"/>
      <c r="JW5" s="718"/>
      <c r="JX5" s="725"/>
      <c r="JY5" s="725"/>
      <c r="JZ5" s="725"/>
      <c r="KA5" s="725"/>
      <c r="KB5" s="725"/>
      <c r="KC5" s="725"/>
      <c r="KD5" s="725"/>
      <c r="KE5" s="725"/>
      <c r="KF5" s="725"/>
      <c r="KG5" s="725"/>
      <c r="KH5" s="725"/>
      <c r="KI5" s="725"/>
      <c r="KJ5" s="725"/>
      <c r="KK5" s="725"/>
      <c r="KL5" s="726"/>
      <c r="KM5" s="718"/>
      <c r="KN5" s="725"/>
      <c r="KO5" s="725"/>
      <c r="KP5" s="725"/>
      <c r="KQ5" s="725"/>
      <c r="KR5" s="725"/>
      <c r="KS5" s="725"/>
      <c r="KT5" s="725"/>
      <c r="KU5" s="725"/>
      <c r="KV5" s="725"/>
      <c r="KW5" s="725"/>
      <c r="KX5" s="725"/>
      <c r="KY5" s="725"/>
      <c r="KZ5" s="725"/>
      <c r="LA5" s="725"/>
      <c r="LB5" s="726"/>
      <c r="LC5" s="718"/>
      <c r="LD5" s="725"/>
      <c r="LE5" s="725"/>
      <c r="LF5" s="725"/>
      <c r="LG5" s="725"/>
      <c r="LH5" s="725"/>
      <c r="LI5" s="725"/>
      <c r="LJ5" s="725"/>
      <c r="LK5" s="725"/>
      <c r="LL5" s="725"/>
      <c r="LM5" s="725"/>
      <c r="LN5" s="725"/>
      <c r="LO5" s="725"/>
      <c r="LP5" s="725"/>
      <c r="LQ5" s="725"/>
      <c r="LR5" s="726"/>
      <c r="LS5" s="718"/>
      <c r="LT5" s="725"/>
      <c r="LU5" s="725"/>
      <c r="LV5" s="725"/>
      <c r="LW5" s="725"/>
      <c r="LX5" s="725"/>
      <c r="LY5" s="725"/>
      <c r="LZ5" s="725"/>
      <c r="MA5" s="725"/>
      <c r="MB5" s="725"/>
      <c r="MC5" s="725"/>
      <c r="MD5" s="725"/>
      <c r="ME5" s="725"/>
      <c r="MF5" s="725"/>
      <c r="MG5" s="725"/>
      <c r="MH5" s="726"/>
      <c r="MI5" s="718"/>
      <c r="MJ5" s="725"/>
      <c r="MK5" s="725"/>
      <c r="ML5" s="725"/>
      <c r="MM5" s="725"/>
      <c r="MN5" s="725"/>
      <c r="MO5" s="725"/>
      <c r="MP5" s="725"/>
      <c r="MQ5" s="725"/>
      <c r="MR5" s="725"/>
      <c r="MS5" s="725"/>
      <c r="MT5" s="725"/>
      <c r="MU5" s="725"/>
      <c r="MV5" s="725"/>
      <c r="MW5" s="725"/>
      <c r="MX5" s="726"/>
      <c r="MY5" s="718"/>
      <c r="MZ5" s="725"/>
      <c r="NA5" s="725"/>
      <c r="NB5" s="725"/>
      <c r="NC5" s="725"/>
      <c r="ND5" s="725"/>
      <c r="NE5" s="725"/>
      <c r="NF5" s="725"/>
      <c r="NG5" s="725"/>
      <c r="NH5" s="725"/>
      <c r="NI5" s="725"/>
      <c r="NJ5" s="725"/>
      <c r="NK5" s="725"/>
      <c r="NL5" s="725"/>
      <c r="NM5" s="725"/>
      <c r="NN5" s="726"/>
      <c r="NO5" s="718"/>
      <c r="NP5" s="725"/>
      <c r="NQ5" s="725"/>
      <c r="NR5" s="725"/>
      <c r="NS5" s="725"/>
      <c r="NT5" s="725"/>
      <c r="NU5" s="725"/>
      <c r="NV5" s="725"/>
      <c r="NW5" s="725"/>
      <c r="NX5" s="725"/>
      <c r="NY5" s="725"/>
      <c r="NZ5" s="725"/>
      <c r="OA5" s="725"/>
      <c r="OB5" s="725"/>
      <c r="OC5" s="725"/>
      <c r="OD5" s="726"/>
      <c r="OE5" s="718"/>
      <c r="OF5" s="725"/>
      <c r="OG5" s="725"/>
      <c r="OH5" s="725"/>
      <c r="OI5" s="725"/>
      <c r="OJ5" s="725"/>
      <c r="OK5" s="725"/>
      <c r="OL5" s="725"/>
      <c r="OM5" s="725"/>
      <c r="ON5" s="725"/>
      <c r="OO5" s="725"/>
      <c r="OP5" s="725"/>
      <c r="OQ5" s="725"/>
      <c r="OR5" s="725"/>
      <c r="OS5" s="725"/>
      <c r="OT5" s="726"/>
      <c r="OU5" s="718"/>
      <c r="OV5" s="725"/>
      <c r="OW5" s="725"/>
      <c r="OX5" s="725"/>
      <c r="OY5" s="725"/>
      <c r="OZ5" s="725"/>
      <c r="PA5" s="725"/>
      <c r="PB5" s="725"/>
      <c r="PC5" s="725"/>
      <c r="PD5" s="725"/>
      <c r="PE5" s="725"/>
      <c r="PF5" s="725"/>
      <c r="PG5" s="725"/>
      <c r="PH5" s="725"/>
      <c r="PI5" s="725"/>
      <c r="PJ5" s="726"/>
      <c r="PK5" s="718"/>
      <c r="PL5" s="725"/>
      <c r="PM5" s="725"/>
      <c r="PN5" s="725"/>
      <c r="PO5" s="725"/>
      <c r="PP5" s="725"/>
      <c r="PQ5" s="725"/>
      <c r="PR5" s="725"/>
      <c r="PS5" s="725"/>
      <c r="PT5" s="725"/>
      <c r="PU5" s="725"/>
      <c r="PV5" s="725"/>
      <c r="PW5" s="725"/>
      <c r="PX5" s="725"/>
      <c r="PY5" s="725"/>
      <c r="PZ5" s="726"/>
      <c r="QA5" s="718"/>
      <c r="QB5" s="725"/>
      <c r="QC5" s="725"/>
      <c r="QD5" s="725"/>
      <c r="QE5" s="725"/>
      <c r="QF5" s="725"/>
      <c r="QG5" s="725"/>
      <c r="QH5" s="725"/>
      <c r="QI5" s="725"/>
      <c r="QJ5" s="725"/>
      <c r="QK5" s="725"/>
      <c r="QL5" s="725"/>
      <c r="QM5" s="725"/>
      <c r="QN5" s="725"/>
      <c r="QO5" s="725"/>
      <c r="QP5" s="726"/>
      <c r="QQ5" s="718"/>
      <c r="QR5" s="725"/>
      <c r="QS5" s="725"/>
      <c r="QT5" s="725"/>
      <c r="QU5" s="725"/>
      <c r="QV5" s="725"/>
      <c r="QW5" s="725"/>
      <c r="QX5" s="725"/>
      <c r="QY5" s="725"/>
      <c r="QZ5" s="725"/>
      <c r="RA5" s="725"/>
      <c r="RB5" s="725"/>
      <c r="RC5" s="725"/>
      <c r="RD5" s="725"/>
      <c r="RE5" s="725"/>
      <c r="RF5" s="726"/>
      <c r="RG5" s="718"/>
      <c r="RH5" s="725"/>
      <c r="RI5" s="725"/>
      <c r="RJ5" s="725"/>
      <c r="RK5" s="725"/>
      <c r="RL5" s="725"/>
      <c r="RM5" s="725"/>
      <c r="RN5" s="725"/>
      <c r="RO5" s="725"/>
      <c r="RP5" s="725"/>
      <c r="RQ5" s="725"/>
      <c r="RR5" s="725"/>
      <c r="RS5" s="725"/>
      <c r="RT5" s="725"/>
      <c r="RU5" s="725"/>
      <c r="RV5" s="726"/>
      <c r="RW5" s="718"/>
      <c r="RX5" s="725"/>
      <c r="RY5" s="725"/>
      <c r="RZ5" s="725"/>
      <c r="SA5" s="725"/>
      <c r="SB5" s="725"/>
      <c r="SC5" s="725"/>
      <c r="SD5" s="725"/>
      <c r="SE5" s="725"/>
      <c r="SF5" s="725"/>
      <c r="SG5" s="725"/>
      <c r="SH5" s="725"/>
      <c r="SI5" s="725"/>
      <c r="SJ5" s="725"/>
      <c r="SK5" s="725"/>
      <c r="SL5" s="726"/>
      <c r="SM5" s="718"/>
      <c r="SN5" s="725"/>
      <c r="SO5" s="725"/>
      <c r="SP5" s="725"/>
      <c r="SQ5" s="725"/>
      <c r="SR5" s="725"/>
      <c r="SS5" s="725"/>
      <c r="ST5" s="725"/>
      <c r="SU5" s="725"/>
      <c r="SV5" s="725"/>
      <c r="SW5" s="725"/>
      <c r="SX5" s="725"/>
      <c r="SY5" s="725"/>
      <c r="SZ5" s="725"/>
      <c r="TA5" s="725"/>
      <c r="TB5" s="726"/>
      <c r="TC5" s="718"/>
      <c r="TD5" s="725"/>
      <c r="TE5" s="725"/>
      <c r="TF5" s="725"/>
      <c r="TG5" s="725"/>
      <c r="TH5" s="725"/>
      <c r="TI5" s="725"/>
      <c r="TJ5" s="725"/>
      <c r="TK5" s="725"/>
      <c r="TL5" s="725"/>
      <c r="TM5" s="725"/>
      <c r="TN5" s="725"/>
      <c r="TO5" s="725"/>
      <c r="TP5" s="725"/>
      <c r="TQ5" s="725"/>
      <c r="TR5" s="726"/>
      <c r="TS5" s="718"/>
      <c r="TT5" s="725"/>
      <c r="TU5" s="725"/>
      <c r="TV5" s="725"/>
      <c r="TW5" s="725"/>
      <c r="TX5" s="725"/>
      <c r="TY5" s="725"/>
      <c r="TZ5" s="725"/>
      <c r="UA5" s="725"/>
      <c r="UB5" s="725"/>
      <c r="UC5" s="725"/>
      <c r="UD5" s="725"/>
      <c r="UE5" s="725"/>
      <c r="UF5" s="725"/>
      <c r="UG5" s="725"/>
      <c r="UH5" s="726"/>
      <c r="UI5" s="718"/>
      <c r="UJ5" s="725"/>
      <c r="UK5" s="725"/>
      <c r="UL5" s="725"/>
      <c r="UM5" s="725"/>
      <c r="UN5" s="725"/>
      <c r="UO5" s="725"/>
      <c r="UP5" s="725"/>
      <c r="UQ5" s="725"/>
      <c r="UR5" s="725"/>
      <c r="US5" s="725"/>
      <c r="UT5" s="725"/>
      <c r="UU5" s="725"/>
      <c r="UV5" s="725"/>
      <c r="UW5" s="725"/>
      <c r="UX5" s="726"/>
      <c r="UY5" s="718"/>
      <c r="UZ5" s="725"/>
      <c r="VA5" s="725"/>
      <c r="VB5" s="725"/>
      <c r="VC5" s="725"/>
      <c r="VD5" s="725"/>
      <c r="VE5" s="725"/>
      <c r="VF5" s="725"/>
      <c r="VG5" s="725"/>
      <c r="VH5" s="725"/>
      <c r="VI5" s="725"/>
      <c r="VJ5" s="725"/>
      <c r="VK5" s="725"/>
      <c r="VL5" s="725"/>
      <c r="VM5" s="725"/>
      <c r="VN5" s="726"/>
      <c r="VO5" s="718"/>
      <c r="VP5" s="725"/>
      <c r="VQ5" s="725"/>
      <c r="VR5" s="725"/>
      <c r="VS5" s="725"/>
      <c r="VT5" s="725"/>
      <c r="VU5" s="725"/>
      <c r="VV5" s="725"/>
      <c r="VW5" s="725"/>
      <c r="VX5" s="725"/>
      <c r="VY5" s="725"/>
      <c r="VZ5" s="725"/>
      <c r="WA5" s="725"/>
      <c r="WB5" s="725"/>
      <c r="WC5" s="725"/>
      <c r="WD5" s="726"/>
      <c r="WE5" s="718"/>
      <c r="WF5" s="725"/>
      <c r="WG5" s="725"/>
      <c r="WH5" s="725"/>
      <c r="WI5" s="725"/>
      <c r="WJ5" s="725"/>
      <c r="WK5" s="725"/>
      <c r="WL5" s="725"/>
      <c r="WM5" s="725"/>
      <c r="WN5" s="725"/>
      <c r="WO5" s="725"/>
      <c r="WP5" s="725"/>
      <c r="WQ5" s="725"/>
      <c r="WR5" s="725"/>
      <c r="WS5" s="725"/>
      <c r="WT5" s="726"/>
      <c r="WU5" s="718"/>
      <c r="WV5" s="725"/>
      <c r="WW5" s="725"/>
      <c r="WX5" s="725"/>
      <c r="WY5" s="725"/>
      <c r="WZ5" s="725"/>
      <c r="XA5" s="725"/>
      <c r="XB5" s="725"/>
      <c r="XC5" s="725"/>
      <c r="XD5" s="725"/>
      <c r="XE5" s="725"/>
      <c r="XF5" s="725"/>
      <c r="XG5" s="725"/>
      <c r="XH5" s="725"/>
      <c r="XI5" s="725"/>
      <c r="XJ5" s="726"/>
      <c r="XK5" s="718"/>
      <c r="XL5" s="725"/>
      <c r="XM5" s="725"/>
      <c r="XN5" s="725"/>
      <c r="XO5" s="725"/>
      <c r="XP5" s="725"/>
      <c r="XQ5" s="725"/>
      <c r="XR5" s="725"/>
      <c r="XS5" s="725"/>
      <c r="XT5" s="725"/>
      <c r="XU5" s="725"/>
      <c r="XV5" s="725"/>
      <c r="XW5" s="725"/>
      <c r="XX5" s="725"/>
      <c r="XY5" s="725"/>
      <c r="XZ5" s="726"/>
      <c r="YA5" s="718"/>
      <c r="YB5" s="725"/>
      <c r="YC5" s="725"/>
      <c r="YD5" s="725"/>
      <c r="YE5" s="725"/>
      <c r="YF5" s="725"/>
      <c r="YG5" s="725"/>
      <c r="YH5" s="725"/>
      <c r="YI5" s="725"/>
      <c r="YJ5" s="725"/>
      <c r="YK5" s="725"/>
      <c r="YL5" s="725"/>
      <c r="YM5" s="725"/>
      <c r="YN5" s="725"/>
      <c r="YO5" s="725"/>
      <c r="YP5" s="726"/>
      <c r="YQ5" s="718"/>
      <c r="YR5" s="725"/>
      <c r="YS5" s="725"/>
      <c r="YT5" s="725"/>
      <c r="YU5" s="725"/>
      <c r="YV5" s="725"/>
      <c r="YW5" s="725"/>
      <c r="YX5" s="725"/>
      <c r="YY5" s="725"/>
      <c r="YZ5" s="725"/>
      <c r="ZA5" s="725"/>
      <c r="ZB5" s="725"/>
      <c r="ZC5" s="725"/>
      <c r="ZD5" s="725"/>
      <c r="ZE5" s="725"/>
      <c r="ZF5" s="726"/>
      <c r="ZG5" s="718"/>
      <c r="ZH5" s="725"/>
      <c r="ZI5" s="725"/>
      <c r="ZJ5" s="725"/>
      <c r="ZK5" s="725"/>
      <c r="ZL5" s="725"/>
      <c r="ZM5" s="725"/>
      <c r="ZN5" s="725"/>
      <c r="ZO5" s="725"/>
      <c r="ZP5" s="725"/>
      <c r="ZQ5" s="725"/>
      <c r="ZR5" s="725"/>
      <c r="ZS5" s="725"/>
      <c r="ZT5" s="725"/>
      <c r="ZU5" s="725"/>
      <c r="ZV5" s="726"/>
      <c r="ZW5" s="718"/>
      <c r="ZX5" s="725"/>
      <c r="ZY5" s="725"/>
      <c r="ZZ5" s="725"/>
      <c r="AAA5" s="725"/>
      <c r="AAB5" s="725"/>
      <c r="AAC5" s="725"/>
      <c r="AAD5" s="725"/>
      <c r="AAE5" s="725"/>
      <c r="AAF5" s="725"/>
      <c r="AAG5" s="725"/>
      <c r="AAH5" s="725"/>
      <c r="AAI5" s="725"/>
      <c r="AAJ5" s="725"/>
      <c r="AAK5" s="725"/>
      <c r="AAL5" s="726"/>
      <c r="AAM5" s="718"/>
      <c r="AAN5" s="725"/>
      <c r="AAO5" s="725"/>
      <c r="AAP5" s="725"/>
      <c r="AAQ5" s="725"/>
      <c r="AAR5" s="725"/>
      <c r="AAS5" s="725"/>
      <c r="AAT5" s="725"/>
      <c r="AAU5" s="725"/>
      <c r="AAV5" s="725"/>
      <c r="AAW5" s="725"/>
      <c r="AAX5" s="725"/>
      <c r="AAY5" s="725"/>
      <c r="AAZ5" s="725"/>
      <c r="ABA5" s="725"/>
      <c r="ABB5" s="726"/>
      <c r="ABC5" s="718"/>
      <c r="ABD5" s="725"/>
      <c r="ABE5" s="725"/>
      <c r="ABF5" s="725"/>
      <c r="ABG5" s="725"/>
      <c r="ABH5" s="725"/>
      <c r="ABI5" s="725"/>
      <c r="ABJ5" s="725"/>
      <c r="ABK5" s="725"/>
      <c r="ABL5" s="725"/>
      <c r="ABM5" s="725"/>
      <c r="ABN5" s="725"/>
      <c r="ABO5" s="725"/>
      <c r="ABP5" s="725"/>
      <c r="ABQ5" s="725"/>
      <c r="ABR5" s="726"/>
      <c r="ABS5" s="718"/>
      <c r="ABT5" s="725"/>
      <c r="ABU5" s="725"/>
      <c r="ABV5" s="725"/>
      <c r="ABW5" s="725"/>
      <c r="ABX5" s="725"/>
      <c r="ABY5" s="725"/>
      <c r="ABZ5" s="725"/>
      <c r="ACA5" s="725"/>
      <c r="ACB5" s="725"/>
      <c r="ACC5" s="725"/>
      <c r="ACD5" s="725"/>
      <c r="ACE5" s="725"/>
      <c r="ACF5" s="725"/>
      <c r="ACG5" s="725"/>
      <c r="ACH5" s="726"/>
      <c r="ACI5" s="718"/>
      <c r="ACJ5" s="725"/>
      <c r="ACK5" s="725"/>
      <c r="ACL5" s="725"/>
      <c r="ACM5" s="725"/>
      <c r="ACN5" s="725"/>
      <c r="ACO5" s="725"/>
      <c r="ACP5" s="725"/>
      <c r="ACQ5" s="725"/>
      <c r="ACR5" s="725"/>
      <c r="ACS5" s="725"/>
      <c r="ACT5" s="725"/>
      <c r="ACU5" s="725"/>
      <c r="ACV5" s="725"/>
      <c r="ACW5" s="725"/>
      <c r="ACX5" s="726"/>
      <c r="ACY5" s="718"/>
      <c r="ACZ5" s="725"/>
      <c r="ADA5" s="725"/>
      <c r="ADB5" s="725"/>
      <c r="ADC5" s="725"/>
      <c r="ADD5" s="725"/>
      <c r="ADE5" s="725"/>
      <c r="ADF5" s="725"/>
      <c r="ADG5" s="725"/>
      <c r="ADH5" s="725"/>
      <c r="ADI5" s="725"/>
      <c r="ADJ5" s="725"/>
      <c r="ADK5" s="725"/>
      <c r="ADL5" s="725"/>
      <c r="ADM5" s="725"/>
      <c r="ADN5" s="726"/>
      <c r="ADO5" s="718"/>
      <c r="ADP5" s="725"/>
      <c r="ADQ5" s="725"/>
      <c r="ADR5" s="725"/>
      <c r="ADS5" s="725"/>
      <c r="ADT5" s="725"/>
      <c r="ADU5" s="725"/>
      <c r="ADV5" s="725"/>
      <c r="ADW5" s="725"/>
      <c r="ADX5" s="725"/>
      <c r="ADY5" s="725"/>
      <c r="ADZ5" s="725"/>
      <c r="AEA5" s="725"/>
      <c r="AEB5" s="725"/>
      <c r="AEC5" s="725"/>
      <c r="AED5" s="726"/>
      <c r="AEE5" s="718"/>
      <c r="AEF5" s="725"/>
      <c r="AEG5" s="725"/>
      <c r="AEH5" s="725"/>
      <c r="AEI5" s="725"/>
      <c r="AEJ5" s="725"/>
      <c r="AEK5" s="725"/>
      <c r="AEL5" s="725"/>
      <c r="AEM5" s="725"/>
      <c r="AEN5" s="725"/>
      <c r="AEO5" s="725"/>
      <c r="AEP5" s="725"/>
      <c r="AEQ5" s="725"/>
      <c r="AER5" s="725"/>
      <c r="AES5" s="725"/>
      <c r="AET5" s="726"/>
      <c r="AEU5" s="718"/>
      <c r="AEV5" s="725"/>
      <c r="AEW5" s="725"/>
      <c r="AEX5" s="725"/>
      <c r="AEY5" s="725"/>
      <c r="AEZ5" s="725"/>
      <c r="AFA5" s="725"/>
      <c r="AFB5" s="725"/>
      <c r="AFC5" s="725"/>
      <c r="AFD5" s="725"/>
      <c r="AFE5" s="725"/>
      <c r="AFF5" s="725"/>
      <c r="AFG5" s="725"/>
      <c r="AFH5" s="725"/>
      <c r="AFI5" s="725"/>
      <c r="AFJ5" s="726"/>
      <c r="AFK5" s="718"/>
      <c r="AFL5" s="725"/>
      <c r="AFM5" s="725"/>
      <c r="AFN5" s="725"/>
      <c r="AFO5" s="725"/>
      <c r="AFP5" s="725"/>
      <c r="AFQ5" s="725"/>
      <c r="AFR5" s="725"/>
      <c r="AFS5" s="725"/>
      <c r="AFT5" s="725"/>
      <c r="AFU5" s="725"/>
      <c r="AFV5" s="725"/>
      <c r="AFW5" s="725"/>
      <c r="AFX5" s="725"/>
      <c r="AFY5" s="725"/>
      <c r="AFZ5" s="726"/>
      <c r="AGA5" s="718"/>
      <c r="AGB5" s="725"/>
      <c r="AGC5" s="725"/>
      <c r="AGD5" s="725"/>
      <c r="AGE5" s="725"/>
      <c r="AGF5" s="725"/>
      <c r="AGG5" s="725"/>
      <c r="AGH5" s="725"/>
      <c r="AGI5" s="725"/>
      <c r="AGJ5" s="725"/>
      <c r="AGK5" s="725"/>
      <c r="AGL5" s="725"/>
      <c r="AGM5" s="725"/>
      <c r="AGN5" s="725"/>
      <c r="AGO5" s="725"/>
      <c r="AGP5" s="726"/>
      <c r="AGQ5" s="718"/>
      <c r="AGR5" s="725"/>
      <c r="AGS5" s="725"/>
      <c r="AGT5" s="725"/>
      <c r="AGU5" s="725"/>
      <c r="AGV5" s="725"/>
      <c r="AGW5" s="725"/>
      <c r="AGX5" s="725"/>
      <c r="AGY5" s="725"/>
      <c r="AGZ5" s="725"/>
      <c r="AHA5" s="725"/>
      <c r="AHB5" s="725"/>
      <c r="AHC5" s="725"/>
      <c r="AHD5" s="725"/>
      <c r="AHE5" s="725"/>
      <c r="AHF5" s="726"/>
      <c r="AHG5" s="718"/>
      <c r="AHH5" s="725"/>
      <c r="AHI5" s="725"/>
      <c r="AHJ5" s="725"/>
      <c r="AHK5" s="725"/>
      <c r="AHL5" s="725"/>
      <c r="AHM5" s="725"/>
      <c r="AHN5" s="725"/>
      <c r="AHO5" s="725"/>
      <c r="AHP5" s="725"/>
      <c r="AHQ5" s="725"/>
      <c r="AHR5" s="725"/>
      <c r="AHS5" s="725"/>
      <c r="AHT5" s="725"/>
      <c r="AHU5" s="725"/>
      <c r="AHV5" s="726"/>
      <c r="AHW5" s="718"/>
      <c r="AHX5" s="725"/>
      <c r="AHY5" s="725"/>
      <c r="AHZ5" s="725"/>
      <c r="AIA5" s="725"/>
      <c r="AIB5" s="725"/>
      <c r="AIC5" s="725"/>
      <c r="AID5" s="725"/>
      <c r="AIE5" s="725"/>
      <c r="AIF5" s="725"/>
      <c r="AIG5" s="725"/>
      <c r="AIH5" s="725"/>
      <c r="AII5" s="725"/>
      <c r="AIJ5" s="725"/>
      <c r="AIK5" s="725"/>
      <c r="AIL5" s="726"/>
      <c r="AIM5" s="718"/>
      <c r="AIN5" s="725"/>
      <c r="AIO5" s="725"/>
      <c r="AIP5" s="725"/>
      <c r="AIQ5" s="725"/>
      <c r="AIR5" s="725"/>
      <c r="AIS5" s="725"/>
      <c r="AIT5" s="725"/>
      <c r="AIU5" s="725"/>
      <c r="AIV5" s="725"/>
      <c r="AIW5" s="725"/>
      <c r="AIX5" s="725"/>
      <c r="AIY5" s="725"/>
      <c r="AIZ5" s="725"/>
      <c r="AJA5" s="725"/>
      <c r="AJB5" s="726"/>
      <c r="AJC5" s="718"/>
      <c r="AJD5" s="725"/>
      <c r="AJE5" s="725"/>
      <c r="AJF5" s="725"/>
      <c r="AJG5" s="725"/>
      <c r="AJH5" s="725"/>
      <c r="AJI5" s="725"/>
      <c r="AJJ5" s="725"/>
      <c r="AJK5" s="725"/>
      <c r="AJL5" s="725"/>
      <c r="AJM5" s="725"/>
      <c r="AJN5" s="725"/>
      <c r="AJO5" s="725"/>
      <c r="AJP5" s="725"/>
      <c r="AJQ5" s="725"/>
      <c r="AJR5" s="726"/>
      <c r="AJS5" s="718"/>
      <c r="AJT5" s="725"/>
      <c r="AJU5" s="725"/>
      <c r="AJV5" s="725"/>
      <c r="AJW5" s="725"/>
      <c r="AJX5" s="725"/>
      <c r="AJY5" s="725"/>
      <c r="AJZ5" s="725"/>
      <c r="AKA5" s="725"/>
      <c r="AKB5" s="725"/>
      <c r="AKC5" s="725"/>
      <c r="AKD5" s="725"/>
      <c r="AKE5" s="725"/>
      <c r="AKF5" s="725"/>
      <c r="AKG5" s="725"/>
      <c r="AKH5" s="726"/>
      <c r="AKI5" s="718"/>
      <c r="AKJ5" s="725"/>
      <c r="AKK5" s="725"/>
      <c r="AKL5" s="725"/>
      <c r="AKM5" s="725"/>
      <c r="AKN5" s="725"/>
      <c r="AKO5" s="725"/>
      <c r="AKP5" s="725"/>
      <c r="AKQ5" s="725"/>
      <c r="AKR5" s="725"/>
      <c r="AKS5" s="725"/>
      <c r="AKT5" s="725"/>
      <c r="AKU5" s="725"/>
      <c r="AKV5" s="725"/>
      <c r="AKW5" s="725"/>
      <c r="AKX5" s="726"/>
      <c r="AKY5" s="718"/>
      <c r="AKZ5" s="725"/>
      <c r="ALA5" s="725"/>
      <c r="ALB5" s="725"/>
      <c r="ALC5" s="725"/>
      <c r="ALD5" s="725"/>
      <c r="ALE5" s="725"/>
      <c r="ALF5" s="725"/>
      <c r="ALG5" s="725"/>
      <c r="ALH5" s="725"/>
      <c r="ALI5" s="725"/>
      <c r="ALJ5" s="725"/>
      <c r="ALK5" s="725"/>
      <c r="ALL5" s="725"/>
      <c r="ALM5" s="725"/>
      <c r="ALN5" s="726"/>
      <c r="ALO5" s="718"/>
      <c r="ALP5" s="725"/>
      <c r="ALQ5" s="725"/>
      <c r="ALR5" s="725"/>
      <c r="ALS5" s="725"/>
      <c r="ALT5" s="725"/>
      <c r="ALU5" s="725"/>
      <c r="ALV5" s="725"/>
      <c r="ALW5" s="725"/>
      <c r="ALX5" s="725"/>
      <c r="ALY5" s="725"/>
      <c r="ALZ5" s="725"/>
      <c r="AMA5" s="725"/>
      <c r="AMB5" s="725"/>
      <c r="AMC5" s="725"/>
      <c r="AMD5" s="726"/>
      <c r="AME5" s="718"/>
      <c r="AMF5" s="725"/>
      <c r="AMG5" s="725"/>
      <c r="AMH5" s="725"/>
      <c r="AMI5" s="725"/>
      <c r="AMJ5" s="725"/>
      <c r="AMK5" s="725"/>
      <c r="AML5" s="725"/>
      <c r="AMM5" s="725"/>
      <c r="AMN5" s="725"/>
      <c r="AMO5" s="725"/>
      <c r="AMP5" s="725"/>
      <c r="AMQ5" s="725"/>
      <c r="AMR5" s="725"/>
      <c r="AMS5" s="725"/>
      <c r="AMT5" s="726"/>
      <c r="AMU5" s="718"/>
      <c r="AMV5" s="725"/>
      <c r="AMW5" s="725"/>
      <c r="AMX5" s="725"/>
      <c r="AMY5" s="725"/>
      <c r="AMZ5" s="725"/>
      <c r="ANA5" s="725"/>
      <c r="ANB5" s="725"/>
      <c r="ANC5" s="725"/>
      <c r="AND5" s="725"/>
      <c r="ANE5" s="725"/>
      <c r="ANF5" s="725"/>
      <c r="ANG5" s="725"/>
      <c r="ANH5" s="725"/>
      <c r="ANI5" s="725"/>
      <c r="ANJ5" s="726"/>
      <c r="ANK5" s="718"/>
      <c r="ANL5" s="725"/>
      <c r="ANM5" s="725"/>
      <c r="ANN5" s="725"/>
      <c r="ANO5" s="725"/>
      <c r="ANP5" s="725"/>
      <c r="ANQ5" s="725"/>
      <c r="ANR5" s="725"/>
      <c r="ANS5" s="725"/>
      <c r="ANT5" s="725"/>
      <c r="ANU5" s="725"/>
      <c r="ANV5" s="725"/>
      <c r="ANW5" s="725"/>
      <c r="ANX5" s="725"/>
      <c r="ANY5" s="725"/>
      <c r="ANZ5" s="726"/>
      <c r="AOA5" s="718"/>
      <c r="AOB5" s="725"/>
      <c r="AOC5" s="725"/>
      <c r="AOD5" s="725"/>
      <c r="AOE5" s="725"/>
      <c r="AOF5" s="725"/>
      <c r="AOG5" s="725"/>
      <c r="AOH5" s="725"/>
      <c r="AOI5" s="725"/>
      <c r="AOJ5" s="725"/>
      <c r="AOK5" s="725"/>
      <c r="AOL5" s="725"/>
      <c r="AOM5" s="725"/>
      <c r="AON5" s="725"/>
      <c r="AOO5" s="725"/>
      <c r="AOP5" s="726"/>
      <c r="AOQ5" s="718"/>
      <c r="AOR5" s="725"/>
      <c r="AOS5" s="725"/>
      <c r="AOT5" s="725"/>
      <c r="AOU5" s="725"/>
      <c r="AOV5" s="725"/>
      <c r="AOW5" s="725"/>
      <c r="AOX5" s="725"/>
      <c r="AOY5" s="725"/>
      <c r="AOZ5" s="725"/>
      <c r="APA5" s="725"/>
      <c r="APB5" s="725"/>
      <c r="APC5" s="725"/>
      <c r="APD5" s="725"/>
      <c r="APE5" s="725"/>
      <c r="APF5" s="726"/>
      <c r="APG5" s="718"/>
      <c r="APH5" s="725"/>
      <c r="API5" s="725"/>
      <c r="APJ5" s="725"/>
      <c r="APK5" s="725"/>
      <c r="APL5" s="725"/>
      <c r="APM5" s="725"/>
      <c r="APN5" s="725"/>
      <c r="APO5" s="725"/>
      <c r="APP5" s="725"/>
      <c r="APQ5" s="725"/>
      <c r="APR5" s="725"/>
      <c r="APS5" s="725"/>
      <c r="APT5" s="725"/>
      <c r="APU5" s="725"/>
      <c r="APV5" s="726"/>
      <c r="APW5" s="718"/>
      <c r="APX5" s="725"/>
      <c r="APY5" s="725"/>
      <c r="APZ5" s="725"/>
      <c r="AQA5" s="725"/>
      <c r="AQB5" s="725"/>
      <c r="AQC5" s="725"/>
      <c r="AQD5" s="725"/>
      <c r="AQE5" s="725"/>
      <c r="AQF5" s="725"/>
      <c r="AQG5" s="725"/>
      <c r="AQH5" s="725"/>
      <c r="AQI5" s="725"/>
      <c r="AQJ5" s="725"/>
      <c r="AQK5" s="725"/>
      <c r="AQL5" s="726"/>
      <c r="AQM5" s="718"/>
      <c r="AQN5" s="725"/>
      <c r="AQO5" s="725"/>
      <c r="AQP5" s="725"/>
      <c r="AQQ5" s="725"/>
      <c r="AQR5" s="725"/>
      <c r="AQS5" s="725"/>
      <c r="AQT5" s="725"/>
      <c r="AQU5" s="725"/>
      <c r="AQV5" s="725"/>
      <c r="AQW5" s="725"/>
      <c r="AQX5" s="725"/>
      <c r="AQY5" s="725"/>
      <c r="AQZ5" s="725"/>
      <c r="ARA5" s="725"/>
      <c r="ARB5" s="726"/>
      <c r="ARC5" s="718"/>
      <c r="ARD5" s="725"/>
      <c r="ARE5" s="725"/>
      <c r="ARF5" s="725"/>
      <c r="ARG5" s="725"/>
      <c r="ARH5" s="725"/>
      <c r="ARI5" s="725"/>
      <c r="ARJ5" s="725"/>
      <c r="ARK5" s="725"/>
      <c r="ARL5" s="725"/>
      <c r="ARM5" s="725"/>
      <c r="ARN5" s="725"/>
      <c r="ARO5" s="725"/>
      <c r="ARP5" s="725"/>
      <c r="ARQ5" s="725"/>
      <c r="ARR5" s="726"/>
      <c r="ARS5" s="718"/>
      <c r="ART5" s="725"/>
      <c r="ARU5" s="725"/>
      <c r="ARV5" s="725"/>
      <c r="ARW5" s="725"/>
      <c r="ARX5" s="725"/>
      <c r="ARY5" s="725"/>
      <c r="ARZ5" s="725"/>
      <c r="ASA5" s="725"/>
      <c r="ASB5" s="725"/>
      <c r="ASC5" s="725"/>
      <c r="ASD5" s="725"/>
      <c r="ASE5" s="725"/>
      <c r="ASF5" s="725"/>
      <c r="ASG5" s="725"/>
      <c r="ASH5" s="726"/>
      <c r="ASI5" s="718"/>
      <c r="ASJ5" s="725"/>
      <c r="ASK5" s="725"/>
      <c r="ASL5" s="725"/>
      <c r="ASM5" s="725"/>
      <c r="ASN5" s="725"/>
      <c r="ASO5" s="725"/>
      <c r="ASP5" s="725"/>
      <c r="ASQ5" s="725"/>
      <c r="ASR5" s="725"/>
      <c r="ASS5" s="725"/>
      <c r="AST5" s="725"/>
      <c r="ASU5" s="725"/>
      <c r="ASV5" s="725"/>
      <c r="ASW5" s="725"/>
      <c r="ASX5" s="726"/>
      <c r="ASY5" s="718"/>
      <c r="ASZ5" s="725"/>
      <c r="ATA5" s="725"/>
      <c r="ATB5" s="725"/>
      <c r="ATC5" s="725"/>
      <c r="ATD5" s="725"/>
      <c r="ATE5" s="725"/>
      <c r="ATF5" s="725"/>
      <c r="ATG5" s="725"/>
      <c r="ATH5" s="725"/>
      <c r="ATI5" s="725"/>
      <c r="ATJ5" s="725"/>
      <c r="ATK5" s="725"/>
      <c r="ATL5" s="725"/>
      <c r="ATM5" s="725"/>
      <c r="ATN5" s="726"/>
      <c r="ATO5" s="718"/>
      <c r="ATP5" s="725"/>
      <c r="ATQ5" s="725"/>
      <c r="ATR5" s="725"/>
      <c r="ATS5" s="725"/>
      <c r="ATT5" s="725"/>
      <c r="ATU5" s="725"/>
      <c r="ATV5" s="725"/>
      <c r="ATW5" s="725"/>
      <c r="ATX5" s="725"/>
      <c r="ATY5" s="725"/>
      <c r="ATZ5" s="725"/>
      <c r="AUA5" s="725"/>
      <c r="AUB5" s="725"/>
      <c r="AUC5" s="725"/>
      <c r="AUD5" s="726"/>
      <c r="AUE5" s="718"/>
      <c r="AUF5" s="725"/>
      <c r="AUG5" s="725"/>
      <c r="AUH5" s="725"/>
      <c r="AUI5" s="725"/>
      <c r="AUJ5" s="725"/>
      <c r="AUK5" s="725"/>
      <c r="AUL5" s="725"/>
      <c r="AUM5" s="725"/>
      <c r="AUN5" s="725"/>
      <c r="AUO5" s="725"/>
      <c r="AUP5" s="725"/>
      <c r="AUQ5" s="725"/>
      <c r="AUR5" s="725"/>
      <c r="AUS5" s="725"/>
      <c r="AUT5" s="726"/>
      <c r="AUU5" s="718"/>
      <c r="AUV5" s="725"/>
      <c r="AUW5" s="725"/>
      <c r="AUX5" s="725"/>
      <c r="AUY5" s="725"/>
      <c r="AUZ5" s="725"/>
      <c r="AVA5" s="725"/>
      <c r="AVB5" s="725"/>
      <c r="AVC5" s="725"/>
      <c r="AVD5" s="725"/>
      <c r="AVE5" s="725"/>
      <c r="AVF5" s="725"/>
      <c r="AVG5" s="725"/>
      <c r="AVH5" s="725"/>
      <c r="AVI5" s="725"/>
      <c r="AVJ5" s="726"/>
      <c r="AVK5" s="718"/>
      <c r="AVL5" s="725"/>
      <c r="AVM5" s="725"/>
      <c r="AVN5" s="725"/>
      <c r="AVO5" s="725"/>
      <c r="AVP5" s="725"/>
      <c r="AVQ5" s="725"/>
      <c r="AVR5" s="725"/>
      <c r="AVS5" s="725"/>
      <c r="AVT5" s="725"/>
      <c r="AVU5" s="725"/>
      <c r="AVV5" s="725"/>
      <c r="AVW5" s="725"/>
      <c r="AVX5" s="725"/>
      <c r="AVY5" s="725"/>
      <c r="AVZ5" s="726"/>
      <c r="AWA5" s="718"/>
      <c r="AWB5" s="725"/>
      <c r="AWC5" s="725"/>
      <c r="AWD5" s="725"/>
      <c r="AWE5" s="725"/>
      <c r="AWF5" s="725"/>
      <c r="AWG5" s="725"/>
      <c r="AWH5" s="725"/>
      <c r="AWI5" s="725"/>
      <c r="AWJ5" s="725"/>
      <c r="AWK5" s="725"/>
      <c r="AWL5" s="725"/>
      <c r="AWM5" s="725"/>
      <c r="AWN5" s="725"/>
      <c r="AWO5" s="725"/>
      <c r="AWP5" s="726"/>
      <c r="AWQ5" s="718"/>
      <c r="AWR5" s="725"/>
      <c r="AWS5" s="725"/>
      <c r="AWT5" s="725"/>
      <c r="AWU5" s="725"/>
      <c r="AWV5" s="725"/>
      <c r="AWW5" s="725"/>
      <c r="AWX5" s="725"/>
      <c r="AWY5" s="725"/>
      <c r="AWZ5" s="725"/>
      <c r="AXA5" s="725"/>
      <c r="AXB5" s="725"/>
      <c r="AXC5" s="725"/>
      <c r="AXD5" s="725"/>
      <c r="AXE5" s="725"/>
      <c r="AXF5" s="726"/>
      <c r="AXG5" s="718"/>
      <c r="AXH5" s="725"/>
      <c r="AXI5" s="725"/>
      <c r="AXJ5" s="725"/>
      <c r="AXK5" s="725"/>
      <c r="AXL5" s="725"/>
      <c r="AXM5" s="725"/>
      <c r="AXN5" s="725"/>
      <c r="AXO5" s="725"/>
      <c r="AXP5" s="725"/>
      <c r="AXQ5" s="725"/>
      <c r="AXR5" s="725"/>
      <c r="AXS5" s="725"/>
      <c r="AXT5" s="725"/>
      <c r="AXU5" s="725"/>
      <c r="AXV5" s="726"/>
      <c r="AXW5" s="718"/>
      <c r="AXX5" s="725"/>
      <c r="AXY5" s="725"/>
      <c r="AXZ5" s="725"/>
      <c r="AYA5" s="725"/>
      <c r="AYB5" s="725"/>
      <c r="AYC5" s="725"/>
      <c r="AYD5" s="725"/>
      <c r="AYE5" s="725"/>
      <c r="AYF5" s="725"/>
      <c r="AYG5" s="725"/>
      <c r="AYH5" s="725"/>
      <c r="AYI5" s="725"/>
      <c r="AYJ5" s="725"/>
      <c r="AYK5" s="725"/>
      <c r="AYL5" s="726"/>
      <c r="AYM5" s="718"/>
      <c r="AYN5" s="725"/>
      <c r="AYO5" s="725"/>
      <c r="AYP5" s="725"/>
      <c r="AYQ5" s="725"/>
      <c r="AYR5" s="725"/>
      <c r="AYS5" s="725"/>
      <c r="AYT5" s="725"/>
      <c r="AYU5" s="725"/>
      <c r="AYV5" s="725"/>
      <c r="AYW5" s="725"/>
      <c r="AYX5" s="725"/>
      <c r="AYY5" s="725"/>
      <c r="AYZ5" s="725"/>
      <c r="AZA5" s="725"/>
      <c r="AZB5" s="726"/>
      <c r="AZC5" s="718"/>
      <c r="AZD5" s="725"/>
      <c r="AZE5" s="725"/>
      <c r="AZF5" s="725"/>
      <c r="AZG5" s="725"/>
      <c r="AZH5" s="725"/>
      <c r="AZI5" s="725"/>
      <c r="AZJ5" s="725"/>
      <c r="AZK5" s="725"/>
      <c r="AZL5" s="725"/>
      <c r="AZM5" s="725"/>
      <c r="AZN5" s="725"/>
      <c r="AZO5" s="725"/>
      <c r="AZP5" s="725"/>
      <c r="AZQ5" s="725"/>
      <c r="AZR5" s="726"/>
      <c r="AZS5" s="718"/>
      <c r="AZT5" s="725"/>
      <c r="AZU5" s="725"/>
      <c r="AZV5" s="725"/>
      <c r="AZW5" s="725"/>
      <c r="AZX5" s="725"/>
      <c r="AZY5" s="725"/>
      <c r="AZZ5" s="725"/>
      <c r="BAA5" s="725"/>
      <c r="BAB5" s="725"/>
      <c r="BAC5" s="725"/>
      <c r="BAD5" s="725"/>
      <c r="BAE5" s="725"/>
      <c r="BAF5" s="725"/>
      <c r="BAG5" s="725"/>
      <c r="BAH5" s="726"/>
      <c r="BAI5" s="718"/>
      <c r="BAJ5" s="725"/>
      <c r="BAK5" s="725"/>
      <c r="BAL5" s="725"/>
      <c r="BAM5" s="725"/>
      <c r="BAN5" s="725"/>
      <c r="BAO5" s="725"/>
      <c r="BAP5" s="725"/>
      <c r="BAQ5" s="725"/>
      <c r="BAR5" s="725"/>
      <c r="BAS5" s="725"/>
      <c r="BAT5" s="725"/>
      <c r="BAU5" s="725"/>
      <c r="BAV5" s="725"/>
      <c r="BAW5" s="725"/>
      <c r="BAX5" s="726"/>
      <c r="BAY5" s="718"/>
      <c r="BAZ5" s="725"/>
      <c r="BBA5" s="725"/>
      <c r="BBB5" s="725"/>
      <c r="BBC5" s="725"/>
      <c r="BBD5" s="725"/>
      <c r="BBE5" s="725"/>
      <c r="BBF5" s="725"/>
      <c r="BBG5" s="725"/>
      <c r="BBH5" s="725"/>
      <c r="BBI5" s="725"/>
      <c r="BBJ5" s="725"/>
      <c r="BBK5" s="725"/>
      <c r="BBL5" s="725"/>
      <c r="BBM5" s="725"/>
      <c r="BBN5" s="726"/>
      <c r="BBO5" s="718"/>
      <c r="BBP5" s="725"/>
      <c r="BBQ5" s="725"/>
      <c r="BBR5" s="725"/>
      <c r="BBS5" s="725"/>
      <c r="BBT5" s="725"/>
      <c r="BBU5" s="725"/>
      <c r="BBV5" s="725"/>
      <c r="BBW5" s="725"/>
      <c r="BBX5" s="725"/>
      <c r="BBY5" s="725"/>
      <c r="BBZ5" s="725"/>
      <c r="BCA5" s="725"/>
      <c r="BCB5" s="725"/>
      <c r="BCC5" s="725"/>
      <c r="BCD5" s="726"/>
      <c r="BCE5" s="718"/>
      <c r="BCF5" s="725"/>
      <c r="BCG5" s="725"/>
      <c r="BCH5" s="725"/>
      <c r="BCI5" s="725"/>
      <c r="BCJ5" s="725"/>
      <c r="BCK5" s="725"/>
      <c r="BCL5" s="725"/>
      <c r="BCM5" s="725"/>
      <c r="BCN5" s="725"/>
      <c r="BCO5" s="725"/>
      <c r="BCP5" s="725"/>
      <c r="BCQ5" s="725"/>
      <c r="BCR5" s="725"/>
      <c r="BCS5" s="725"/>
      <c r="BCT5" s="726"/>
      <c r="BCU5" s="718"/>
      <c r="BCV5" s="725"/>
      <c r="BCW5" s="725"/>
      <c r="BCX5" s="725"/>
      <c r="BCY5" s="725"/>
      <c r="BCZ5" s="725"/>
      <c r="BDA5" s="725"/>
      <c r="BDB5" s="725"/>
      <c r="BDC5" s="725"/>
      <c r="BDD5" s="725"/>
      <c r="BDE5" s="725"/>
      <c r="BDF5" s="725"/>
      <c r="BDG5" s="725"/>
      <c r="BDH5" s="725"/>
      <c r="BDI5" s="725"/>
      <c r="BDJ5" s="726"/>
      <c r="BDK5" s="718"/>
      <c r="BDL5" s="725"/>
      <c r="BDM5" s="725"/>
      <c r="BDN5" s="725"/>
      <c r="BDO5" s="725"/>
      <c r="BDP5" s="725"/>
      <c r="BDQ5" s="725"/>
      <c r="BDR5" s="725"/>
      <c r="BDS5" s="725"/>
      <c r="BDT5" s="725"/>
      <c r="BDU5" s="725"/>
      <c r="BDV5" s="725"/>
      <c r="BDW5" s="725"/>
      <c r="BDX5" s="725"/>
      <c r="BDY5" s="725"/>
      <c r="BDZ5" s="726"/>
      <c r="BEA5" s="718"/>
      <c r="BEB5" s="725"/>
      <c r="BEC5" s="725"/>
      <c r="BED5" s="725"/>
      <c r="BEE5" s="725"/>
      <c r="BEF5" s="725"/>
      <c r="BEG5" s="725"/>
      <c r="BEH5" s="725"/>
      <c r="BEI5" s="725"/>
      <c r="BEJ5" s="725"/>
      <c r="BEK5" s="725"/>
      <c r="BEL5" s="725"/>
      <c r="BEM5" s="725"/>
      <c r="BEN5" s="725"/>
      <c r="BEO5" s="725"/>
      <c r="BEP5" s="726"/>
      <c r="BEQ5" s="718"/>
      <c r="BER5" s="725"/>
      <c r="BES5" s="725"/>
      <c r="BET5" s="725"/>
      <c r="BEU5" s="725"/>
      <c r="BEV5" s="725"/>
      <c r="BEW5" s="725"/>
      <c r="BEX5" s="725"/>
      <c r="BEY5" s="725"/>
      <c r="BEZ5" s="725"/>
      <c r="BFA5" s="725"/>
      <c r="BFB5" s="725"/>
      <c r="BFC5" s="725"/>
      <c r="BFD5" s="725"/>
      <c r="BFE5" s="725"/>
      <c r="BFF5" s="726"/>
      <c r="BFG5" s="718"/>
      <c r="BFH5" s="725"/>
      <c r="BFI5" s="725"/>
      <c r="BFJ5" s="725"/>
      <c r="BFK5" s="725"/>
      <c r="BFL5" s="725"/>
      <c r="BFM5" s="725"/>
      <c r="BFN5" s="725"/>
      <c r="BFO5" s="725"/>
      <c r="BFP5" s="725"/>
      <c r="BFQ5" s="725"/>
      <c r="BFR5" s="725"/>
      <c r="BFS5" s="725"/>
      <c r="BFT5" s="725"/>
      <c r="BFU5" s="725"/>
      <c r="BFV5" s="726"/>
      <c r="BFW5" s="718"/>
      <c r="BFX5" s="725"/>
      <c r="BFY5" s="725"/>
      <c r="BFZ5" s="725"/>
      <c r="BGA5" s="725"/>
      <c r="BGB5" s="725"/>
      <c r="BGC5" s="725"/>
      <c r="BGD5" s="725"/>
      <c r="BGE5" s="725"/>
      <c r="BGF5" s="725"/>
      <c r="BGG5" s="725"/>
      <c r="BGH5" s="725"/>
      <c r="BGI5" s="725"/>
      <c r="BGJ5" s="725"/>
      <c r="BGK5" s="725"/>
      <c r="BGL5" s="726"/>
      <c r="BGM5" s="718"/>
      <c r="BGN5" s="725"/>
      <c r="BGO5" s="725"/>
      <c r="BGP5" s="725"/>
      <c r="BGQ5" s="725"/>
      <c r="BGR5" s="725"/>
      <c r="BGS5" s="725"/>
      <c r="BGT5" s="725"/>
      <c r="BGU5" s="725"/>
      <c r="BGV5" s="725"/>
      <c r="BGW5" s="725"/>
      <c r="BGX5" s="725"/>
      <c r="BGY5" s="725"/>
      <c r="BGZ5" s="725"/>
      <c r="BHA5" s="725"/>
      <c r="BHB5" s="726"/>
      <c r="BHC5" s="718"/>
      <c r="BHD5" s="725"/>
      <c r="BHE5" s="725"/>
      <c r="BHF5" s="725"/>
      <c r="BHG5" s="725"/>
      <c r="BHH5" s="725"/>
      <c r="BHI5" s="725"/>
      <c r="BHJ5" s="725"/>
      <c r="BHK5" s="725"/>
      <c r="BHL5" s="725"/>
      <c r="BHM5" s="725"/>
      <c r="BHN5" s="725"/>
      <c r="BHO5" s="725"/>
      <c r="BHP5" s="725"/>
      <c r="BHQ5" s="725"/>
      <c r="BHR5" s="726"/>
      <c r="BHS5" s="718"/>
      <c r="BHT5" s="725"/>
      <c r="BHU5" s="725"/>
      <c r="BHV5" s="725"/>
      <c r="BHW5" s="725"/>
      <c r="BHX5" s="725"/>
      <c r="BHY5" s="725"/>
      <c r="BHZ5" s="725"/>
      <c r="BIA5" s="725"/>
      <c r="BIB5" s="725"/>
      <c r="BIC5" s="725"/>
      <c r="BID5" s="725"/>
      <c r="BIE5" s="725"/>
      <c r="BIF5" s="725"/>
      <c r="BIG5" s="725"/>
      <c r="BIH5" s="726"/>
      <c r="BII5" s="718"/>
      <c r="BIJ5" s="725"/>
      <c r="BIK5" s="725"/>
      <c r="BIL5" s="725"/>
      <c r="BIM5" s="725"/>
      <c r="BIN5" s="725"/>
      <c r="BIO5" s="725"/>
      <c r="BIP5" s="725"/>
      <c r="BIQ5" s="725"/>
      <c r="BIR5" s="725"/>
      <c r="BIS5" s="725"/>
      <c r="BIT5" s="725"/>
      <c r="BIU5" s="725"/>
      <c r="BIV5" s="725"/>
      <c r="BIW5" s="725"/>
      <c r="BIX5" s="726"/>
      <c r="BIY5" s="718"/>
      <c r="BIZ5" s="725"/>
      <c r="BJA5" s="725"/>
      <c r="BJB5" s="725"/>
      <c r="BJC5" s="725"/>
      <c r="BJD5" s="725"/>
      <c r="BJE5" s="725"/>
      <c r="BJF5" s="725"/>
      <c r="BJG5" s="725"/>
      <c r="BJH5" s="725"/>
      <c r="BJI5" s="725"/>
      <c r="BJJ5" s="725"/>
      <c r="BJK5" s="725"/>
      <c r="BJL5" s="725"/>
      <c r="BJM5" s="725"/>
      <c r="BJN5" s="726"/>
      <c r="BJO5" s="718"/>
      <c r="BJP5" s="725"/>
      <c r="BJQ5" s="725"/>
      <c r="BJR5" s="725"/>
      <c r="BJS5" s="725"/>
      <c r="BJT5" s="725"/>
      <c r="BJU5" s="725"/>
      <c r="BJV5" s="725"/>
      <c r="BJW5" s="725"/>
      <c r="BJX5" s="725"/>
      <c r="BJY5" s="725"/>
      <c r="BJZ5" s="725"/>
      <c r="BKA5" s="725"/>
      <c r="BKB5" s="725"/>
      <c r="BKC5" s="725"/>
      <c r="BKD5" s="726"/>
      <c r="BKE5" s="718"/>
      <c r="BKF5" s="725"/>
      <c r="BKG5" s="725"/>
      <c r="BKH5" s="725"/>
      <c r="BKI5" s="725"/>
      <c r="BKJ5" s="725"/>
      <c r="BKK5" s="725"/>
      <c r="BKL5" s="725"/>
      <c r="BKM5" s="725"/>
      <c r="BKN5" s="725"/>
      <c r="BKO5" s="725"/>
      <c r="BKP5" s="725"/>
      <c r="BKQ5" s="725"/>
      <c r="BKR5" s="725"/>
      <c r="BKS5" s="725"/>
      <c r="BKT5" s="726"/>
      <c r="BKU5" s="718"/>
      <c r="BKV5" s="725"/>
      <c r="BKW5" s="725"/>
      <c r="BKX5" s="725"/>
      <c r="BKY5" s="725"/>
      <c r="BKZ5" s="725"/>
      <c r="BLA5" s="725"/>
      <c r="BLB5" s="725"/>
      <c r="BLC5" s="725"/>
      <c r="BLD5" s="725"/>
      <c r="BLE5" s="725"/>
      <c r="BLF5" s="725"/>
      <c r="BLG5" s="725"/>
      <c r="BLH5" s="725"/>
      <c r="BLI5" s="725"/>
      <c r="BLJ5" s="726"/>
      <c r="BLK5" s="718"/>
      <c r="BLL5" s="725"/>
      <c r="BLM5" s="725"/>
      <c r="BLN5" s="725"/>
      <c r="BLO5" s="725"/>
      <c r="BLP5" s="725"/>
      <c r="BLQ5" s="725"/>
      <c r="BLR5" s="725"/>
      <c r="BLS5" s="725"/>
      <c r="BLT5" s="725"/>
      <c r="BLU5" s="725"/>
      <c r="BLV5" s="725"/>
      <c r="BLW5" s="725"/>
      <c r="BLX5" s="725"/>
      <c r="BLY5" s="725"/>
      <c r="BLZ5" s="726"/>
      <c r="BMA5" s="718"/>
      <c r="BMB5" s="725"/>
      <c r="BMC5" s="725"/>
      <c r="BMD5" s="725"/>
      <c r="BME5" s="725"/>
      <c r="BMF5" s="725"/>
      <c r="BMG5" s="725"/>
      <c r="BMH5" s="725"/>
      <c r="BMI5" s="725"/>
      <c r="BMJ5" s="725"/>
      <c r="BMK5" s="725"/>
      <c r="BML5" s="725"/>
      <c r="BMM5" s="725"/>
      <c r="BMN5" s="725"/>
      <c r="BMO5" s="725"/>
      <c r="BMP5" s="726"/>
      <c r="BMQ5" s="718"/>
      <c r="BMR5" s="725"/>
      <c r="BMS5" s="725"/>
      <c r="BMT5" s="725"/>
      <c r="BMU5" s="725"/>
      <c r="BMV5" s="725"/>
      <c r="BMW5" s="725"/>
      <c r="BMX5" s="725"/>
      <c r="BMY5" s="725"/>
      <c r="BMZ5" s="725"/>
      <c r="BNA5" s="725"/>
      <c r="BNB5" s="725"/>
      <c r="BNC5" s="725"/>
      <c r="BND5" s="725"/>
      <c r="BNE5" s="725"/>
      <c r="BNF5" s="726"/>
      <c r="BNG5" s="718"/>
      <c r="BNH5" s="725"/>
      <c r="BNI5" s="725"/>
      <c r="BNJ5" s="725"/>
      <c r="BNK5" s="725"/>
      <c r="BNL5" s="725"/>
      <c r="BNM5" s="725"/>
      <c r="BNN5" s="725"/>
      <c r="BNO5" s="725"/>
      <c r="BNP5" s="725"/>
      <c r="BNQ5" s="725"/>
      <c r="BNR5" s="725"/>
      <c r="BNS5" s="725"/>
      <c r="BNT5" s="725"/>
      <c r="BNU5" s="725"/>
      <c r="BNV5" s="726"/>
      <c r="BNW5" s="718"/>
      <c r="BNX5" s="725"/>
      <c r="BNY5" s="725"/>
      <c r="BNZ5" s="725"/>
      <c r="BOA5" s="725"/>
      <c r="BOB5" s="725"/>
      <c r="BOC5" s="725"/>
      <c r="BOD5" s="725"/>
      <c r="BOE5" s="725"/>
      <c r="BOF5" s="725"/>
      <c r="BOG5" s="725"/>
      <c r="BOH5" s="725"/>
      <c r="BOI5" s="725"/>
      <c r="BOJ5" s="725"/>
      <c r="BOK5" s="725"/>
      <c r="BOL5" s="726"/>
      <c r="BOM5" s="718"/>
      <c r="BON5" s="725"/>
      <c r="BOO5" s="725"/>
      <c r="BOP5" s="725"/>
      <c r="BOQ5" s="725"/>
      <c r="BOR5" s="725"/>
      <c r="BOS5" s="725"/>
      <c r="BOT5" s="725"/>
      <c r="BOU5" s="725"/>
      <c r="BOV5" s="725"/>
      <c r="BOW5" s="725"/>
      <c r="BOX5" s="725"/>
      <c r="BOY5" s="725"/>
      <c r="BOZ5" s="725"/>
      <c r="BPA5" s="725"/>
      <c r="BPB5" s="726"/>
      <c r="BPC5" s="718"/>
      <c r="BPD5" s="725"/>
      <c r="BPE5" s="725"/>
      <c r="BPF5" s="725"/>
      <c r="BPG5" s="725"/>
      <c r="BPH5" s="725"/>
      <c r="BPI5" s="725"/>
      <c r="BPJ5" s="725"/>
      <c r="BPK5" s="725"/>
      <c r="BPL5" s="725"/>
      <c r="BPM5" s="725"/>
      <c r="BPN5" s="725"/>
      <c r="BPO5" s="725"/>
      <c r="BPP5" s="725"/>
      <c r="BPQ5" s="725"/>
      <c r="BPR5" s="726"/>
      <c r="BPS5" s="718"/>
      <c r="BPT5" s="725"/>
      <c r="BPU5" s="725"/>
      <c r="BPV5" s="725"/>
      <c r="BPW5" s="725"/>
      <c r="BPX5" s="725"/>
      <c r="BPY5" s="725"/>
      <c r="BPZ5" s="725"/>
      <c r="BQA5" s="725"/>
      <c r="BQB5" s="725"/>
      <c r="BQC5" s="725"/>
      <c r="BQD5" s="725"/>
      <c r="BQE5" s="725"/>
      <c r="BQF5" s="725"/>
      <c r="BQG5" s="725"/>
      <c r="BQH5" s="726"/>
      <c r="BQI5" s="718"/>
      <c r="BQJ5" s="725"/>
      <c r="BQK5" s="725"/>
      <c r="BQL5" s="725"/>
      <c r="BQM5" s="725"/>
      <c r="BQN5" s="725"/>
      <c r="BQO5" s="725"/>
      <c r="BQP5" s="725"/>
      <c r="BQQ5" s="725"/>
      <c r="BQR5" s="725"/>
      <c r="BQS5" s="725"/>
      <c r="BQT5" s="725"/>
      <c r="BQU5" s="725"/>
      <c r="BQV5" s="725"/>
      <c r="BQW5" s="725"/>
      <c r="BQX5" s="726"/>
      <c r="BQY5" s="718"/>
      <c r="BQZ5" s="725"/>
      <c r="BRA5" s="725"/>
      <c r="BRB5" s="725"/>
      <c r="BRC5" s="725"/>
      <c r="BRD5" s="725"/>
      <c r="BRE5" s="725"/>
      <c r="BRF5" s="725"/>
      <c r="BRG5" s="725"/>
      <c r="BRH5" s="725"/>
      <c r="BRI5" s="725"/>
      <c r="BRJ5" s="725"/>
      <c r="BRK5" s="725"/>
      <c r="BRL5" s="725"/>
      <c r="BRM5" s="725"/>
      <c r="BRN5" s="726"/>
      <c r="BRO5" s="718"/>
      <c r="BRP5" s="725"/>
      <c r="BRQ5" s="725"/>
      <c r="BRR5" s="725"/>
      <c r="BRS5" s="725"/>
      <c r="BRT5" s="725"/>
      <c r="BRU5" s="725"/>
      <c r="BRV5" s="725"/>
      <c r="BRW5" s="725"/>
      <c r="BRX5" s="725"/>
      <c r="BRY5" s="725"/>
      <c r="BRZ5" s="725"/>
      <c r="BSA5" s="725"/>
      <c r="BSB5" s="725"/>
      <c r="BSC5" s="725"/>
      <c r="BSD5" s="726"/>
      <c r="BSE5" s="718"/>
      <c r="BSF5" s="725"/>
      <c r="BSG5" s="725"/>
      <c r="BSH5" s="725"/>
      <c r="BSI5" s="725"/>
      <c r="BSJ5" s="725"/>
      <c r="BSK5" s="725"/>
      <c r="BSL5" s="725"/>
      <c r="BSM5" s="725"/>
      <c r="BSN5" s="725"/>
      <c r="BSO5" s="725"/>
      <c r="BSP5" s="725"/>
      <c r="BSQ5" s="725"/>
      <c r="BSR5" s="725"/>
      <c r="BSS5" s="725"/>
      <c r="BST5" s="726"/>
      <c r="BSU5" s="718"/>
      <c r="BSV5" s="725"/>
      <c r="BSW5" s="725"/>
      <c r="BSX5" s="725"/>
      <c r="BSY5" s="725"/>
      <c r="BSZ5" s="725"/>
      <c r="BTA5" s="725"/>
      <c r="BTB5" s="725"/>
      <c r="BTC5" s="725"/>
      <c r="BTD5" s="725"/>
      <c r="BTE5" s="725"/>
      <c r="BTF5" s="725"/>
      <c r="BTG5" s="725"/>
      <c r="BTH5" s="725"/>
      <c r="BTI5" s="725"/>
      <c r="BTJ5" s="726"/>
      <c r="BTK5" s="718"/>
      <c r="BTL5" s="725"/>
      <c r="BTM5" s="725"/>
      <c r="BTN5" s="725"/>
      <c r="BTO5" s="725"/>
      <c r="BTP5" s="725"/>
      <c r="BTQ5" s="725"/>
      <c r="BTR5" s="725"/>
      <c r="BTS5" s="725"/>
      <c r="BTT5" s="725"/>
      <c r="BTU5" s="725"/>
      <c r="BTV5" s="725"/>
      <c r="BTW5" s="725"/>
      <c r="BTX5" s="725"/>
      <c r="BTY5" s="725"/>
      <c r="BTZ5" s="726"/>
      <c r="BUA5" s="718"/>
      <c r="BUB5" s="725"/>
      <c r="BUC5" s="725"/>
      <c r="BUD5" s="725"/>
      <c r="BUE5" s="725"/>
      <c r="BUF5" s="725"/>
      <c r="BUG5" s="725"/>
      <c r="BUH5" s="725"/>
      <c r="BUI5" s="725"/>
      <c r="BUJ5" s="725"/>
      <c r="BUK5" s="725"/>
      <c r="BUL5" s="725"/>
      <c r="BUM5" s="725"/>
      <c r="BUN5" s="725"/>
      <c r="BUO5" s="725"/>
      <c r="BUP5" s="726"/>
      <c r="BUQ5" s="718"/>
      <c r="BUR5" s="725"/>
      <c r="BUS5" s="725"/>
      <c r="BUT5" s="725"/>
      <c r="BUU5" s="725"/>
      <c r="BUV5" s="725"/>
      <c r="BUW5" s="725"/>
      <c r="BUX5" s="725"/>
      <c r="BUY5" s="725"/>
      <c r="BUZ5" s="725"/>
      <c r="BVA5" s="725"/>
      <c r="BVB5" s="725"/>
      <c r="BVC5" s="725"/>
      <c r="BVD5" s="725"/>
      <c r="BVE5" s="725"/>
      <c r="BVF5" s="726"/>
      <c r="BVG5" s="718"/>
      <c r="BVH5" s="725"/>
      <c r="BVI5" s="725"/>
      <c r="BVJ5" s="725"/>
      <c r="BVK5" s="725"/>
      <c r="BVL5" s="725"/>
      <c r="BVM5" s="725"/>
      <c r="BVN5" s="725"/>
      <c r="BVO5" s="725"/>
      <c r="BVP5" s="725"/>
      <c r="BVQ5" s="725"/>
      <c r="BVR5" s="725"/>
      <c r="BVS5" s="725"/>
      <c r="BVT5" s="725"/>
      <c r="BVU5" s="725"/>
      <c r="BVV5" s="726"/>
      <c r="BVW5" s="718"/>
      <c r="BVX5" s="725"/>
      <c r="BVY5" s="725"/>
      <c r="BVZ5" s="725"/>
      <c r="BWA5" s="725"/>
      <c r="BWB5" s="725"/>
      <c r="BWC5" s="725"/>
      <c r="BWD5" s="725"/>
      <c r="BWE5" s="725"/>
      <c r="BWF5" s="725"/>
      <c r="BWG5" s="725"/>
      <c r="BWH5" s="725"/>
      <c r="BWI5" s="725"/>
      <c r="BWJ5" s="725"/>
      <c r="BWK5" s="725"/>
      <c r="BWL5" s="726"/>
      <c r="BWM5" s="718"/>
      <c r="BWN5" s="725"/>
      <c r="BWO5" s="725"/>
      <c r="BWP5" s="725"/>
      <c r="BWQ5" s="725"/>
      <c r="BWR5" s="725"/>
      <c r="BWS5" s="725"/>
      <c r="BWT5" s="725"/>
      <c r="BWU5" s="725"/>
      <c r="BWV5" s="725"/>
      <c r="BWW5" s="725"/>
      <c r="BWX5" s="725"/>
      <c r="BWY5" s="725"/>
      <c r="BWZ5" s="725"/>
      <c r="BXA5" s="725"/>
      <c r="BXB5" s="726"/>
      <c r="BXC5" s="718"/>
      <c r="BXD5" s="725"/>
      <c r="BXE5" s="725"/>
      <c r="BXF5" s="725"/>
      <c r="BXG5" s="725"/>
      <c r="BXH5" s="725"/>
      <c r="BXI5" s="725"/>
      <c r="BXJ5" s="725"/>
      <c r="BXK5" s="725"/>
      <c r="BXL5" s="725"/>
      <c r="BXM5" s="725"/>
      <c r="BXN5" s="725"/>
      <c r="BXO5" s="725"/>
      <c r="BXP5" s="725"/>
      <c r="BXQ5" s="725"/>
      <c r="BXR5" s="726"/>
      <c r="BXS5" s="718"/>
      <c r="BXT5" s="725"/>
      <c r="BXU5" s="725"/>
      <c r="BXV5" s="725"/>
      <c r="BXW5" s="725"/>
      <c r="BXX5" s="725"/>
      <c r="BXY5" s="725"/>
      <c r="BXZ5" s="725"/>
      <c r="BYA5" s="725"/>
      <c r="BYB5" s="725"/>
      <c r="BYC5" s="725"/>
      <c r="BYD5" s="725"/>
      <c r="BYE5" s="725"/>
      <c r="BYF5" s="725"/>
      <c r="BYG5" s="725"/>
      <c r="BYH5" s="726"/>
      <c r="BYI5" s="718"/>
      <c r="BYJ5" s="725"/>
      <c r="BYK5" s="725"/>
      <c r="BYL5" s="725"/>
      <c r="BYM5" s="725"/>
      <c r="BYN5" s="725"/>
      <c r="BYO5" s="725"/>
      <c r="BYP5" s="725"/>
      <c r="BYQ5" s="725"/>
      <c r="BYR5" s="725"/>
      <c r="BYS5" s="725"/>
      <c r="BYT5" s="725"/>
      <c r="BYU5" s="725"/>
      <c r="BYV5" s="725"/>
      <c r="BYW5" s="725"/>
      <c r="BYX5" s="726"/>
      <c r="BYY5" s="718"/>
      <c r="BYZ5" s="725"/>
      <c r="BZA5" s="725"/>
      <c r="BZB5" s="725"/>
      <c r="BZC5" s="725"/>
      <c r="BZD5" s="725"/>
      <c r="BZE5" s="725"/>
      <c r="BZF5" s="725"/>
      <c r="BZG5" s="725"/>
      <c r="BZH5" s="725"/>
      <c r="BZI5" s="725"/>
      <c r="BZJ5" s="725"/>
      <c r="BZK5" s="725"/>
      <c r="BZL5" s="725"/>
      <c r="BZM5" s="725"/>
      <c r="BZN5" s="726"/>
      <c r="BZO5" s="718"/>
      <c r="BZP5" s="725"/>
      <c r="BZQ5" s="725"/>
      <c r="BZR5" s="725"/>
      <c r="BZS5" s="725"/>
      <c r="BZT5" s="725"/>
      <c r="BZU5" s="725"/>
      <c r="BZV5" s="725"/>
      <c r="BZW5" s="725"/>
      <c r="BZX5" s="725"/>
      <c r="BZY5" s="725"/>
      <c r="BZZ5" s="725"/>
      <c r="CAA5" s="725"/>
      <c r="CAB5" s="725"/>
      <c r="CAC5" s="725"/>
      <c r="CAD5" s="726"/>
      <c r="CAE5" s="718"/>
      <c r="CAF5" s="725"/>
      <c r="CAG5" s="725"/>
      <c r="CAH5" s="725"/>
      <c r="CAI5" s="725"/>
      <c r="CAJ5" s="725"/>
      <c r="CAK5" s="725"/>
      <c r="CAL5" s="725"/>
      <c r="CAM5" s="725"/>
      <c r="CAN5" s="725"/>
      <c r="CAO5" s="725"/>
      <c r="CAP5" s="725"/>
      <c r="CAQ5" s="725"/>
      <c r="CAR5" s="725"/>
      <c r="CAS5" s="725"/>
      <c r="CAT5" s="726"/>
      <c r="CAU5" s="718"/>
      <c r="CAV5" s="725"/>
      <c r="CAW5" s="725"/>
      <c r="CAX5" s="725"/>
      <c r="CAY5" s="725"/>
      <c r="CAZ5" s="725"/>
      <c r="CBA5" s="725"/>
      <c r="CBB5" s="725"/>
      <c r="CBC5" s="725"/>
      <c r="CBD5" s="725"/>
      <c r="CBE5" s="725"/>
      <c r="CBF5" s="725"/>
      <c r="CBG5" s="725"/>
      <c r="CBH5" s="725"/>
      <c r="CBI5" s="725"/>
      <c r="CBJ5" s="726"/>
      <c r="CBK5" s="718"/>
      <c r="CBL5" s="725"/>
      <c r="CBM5" s="725"/>
      <c r="CBN5" s="725"/>
      <c r="CBO5" s="725"/>
      <c r="CBP5" s="725"/>
      <c r="CBQ5" s="725"/>
      <c r="CBR5" s="725"/>
      <c r="CBS5" s="725"/>
      <c r="CBT5" s="725"/>
      <c r="CBU5" s="725"/>
      <c r="CBV5" s="725"/>
      <c r="CBW5" s="725"/>
      <c r="CBX5" s="725"/>
      <c r="CBY5" s="725"/>
      <c r="CBZ5" s="726"/>
      <c r="CCA5" s="718"/>
      <c r="CCB5" s="725"/>
      <c r="CCC5" s="725"/>
      <c r="CCD5" s="725"/>
      <c r="CCE5" s="725"/>
      <c r="CCF5" s="725"/>
      <c r="CCG5" s="725"/>
      <c r="CCH5" s="725"/>
      <c r="CCI5" s="725"/>
      <c r="CCJ5" s="725"/>
      <c r="CCK5" s="725"/>
      <c r="CCL5" s="725"/>
      <c r="CCM5" s="725"/>
      <c r="CCN5" s="725"/>
      <c r="CCO5" s="725"/>
      <c r="CCP5" s="726"/>
      <c r="CCQ5" s="718"/>
      <c r="CCR5" s="725"/>
      <c r="CCS5" s="725"/>
      <c r="CCT5" s="725"/>
      <c r="CCU5" s="725"/>
      <c r="CCV5" s="725"/>
      <c r="CCW5" s="725"/>
      <c r="CCX5" s="725"/>
      <c r="CCY5" s="725"/>
      <c r="CCZ5" s="725"/>
      <c r="CDA5" s="725"/>
      <c r="CDB5" s="725"/>
      <c r="CDC5" s="725"/>
      <c r="CDD5" s="725"/>
      <c r="CDE5" s="725"/>
      <c r="CDF5" s="726"/>
      <c r="CDG5" s="718"/>
      <c r="CDH5" s="725"/>
      <c r="CDI5" s="725"/>
      <c r="CDJ5" s="725"/>
      <c r="CDK5" s="725"/>
      <c r="CDL5" s="725"/>
      <c r="CDM5" s="725"/>
      <c r="CDN5" s="725"/>
      <c r="CDO5" s="725"/>
      <c r="CDP5" s="725"/>
      <c r="CDQ5" s="725"/>
      <c r="CDR5" s="725"/>
      <c r="CDS5" s="725"/>
      <c r="CDT5" s="725"/>
      <c r="CDU5" s="725"/>
      <c r="CDV5" s="726"/>
      <c r="CDW5" s="718"/>
      <c r="CDX5" s="725"/>
      <c r="CDY5" s="725"/>
      <c r="CDZ5" s="725"/>
      <c r="CEA5" s="725"/>
      <c r="CEB5" s="725"/>
      <c r="CEC5" s="725"/>
      <c r="CED5" s="725"/>
      <c r="CEE5" s="725"/>
      <c r="CEF5" s="725"/>
      <c r="CEG5" s="725"/>
      <c r="CEH5" s="725"/>
      <c r="CEI5" s="725"/>
      <c r="CEJ5" s="725"/>
      <c r="CEK5" s="725"/>
      <c r="CEL5" s="726"/>
      <c r="CEM5" s="718"/>
      <c r="CEN5" s="725"/>
      <c r="CEO5" s="725"/>
      <c r="CEP5" s="725"/>
      <c r="CEQ5" s="725"/>
      <c r="CER5" s="725"/>
      <c r="CES5" s="725"/>
      <c r="CET5" s="725"/>
      <c r="CEU5" s="725"/>
      <c r="CEV5" s="725"/>
      <c r="CEW5" s="725"/>
      <c r="CEX5" s="725"/>
      <c r="CEY5" s="725"/>
      <c r="CEZ5" s="725"/>
      <c r="CFA5" s="725"/>
      <c r="CFB5" s="726"/>
      <c r="CFC5" s="718"/>
      <c r="CFD5" s="725"/>
      <c r="CFE5" s="725"/>
      <c r="CFF5" s="725"/>
      <c r="CFG5" s="725"/>
      <c r="CFH5" s="725"/>
      <c r="CFI5" s="725"/>
      <c r="CFJ5" s="725"/>
      <c r="CFK5" s="725"/>
      <c r="CFL5" s="725"/>
      <c r="CFM5" s="725"/>
      <c r="CFN5" s="725"/>
      <c r="CFO5" s="725"/>
      <c r="CFP5" s="725"/>
      <c r="CFQ5" s="725"/>
      <c r="CFR5" s="726"/>
      <c r="CFS5" s="718"/>
      <c r="CFT5" s="725"/>
      <c r="CFU5" s="725"/>
      <c r="CFV5" s="725"/>
      <c r="CFW5" s="725"/>
      <c r="CFX5" s="725"/>
      <c r="CFY5" s="725"/>
      <c r="CFZ5" s="725"/>
      <c r="CGA5" s="725"/>
      <c r="CGB5" s="725"/>
      <c r="CGC5" s="725"/>
      <c r="CGD5" s="725"/>
      <c r="CGE5" s="725"/>
      <c r="CGF5" s="725"/>
      <c r="CGG5" s="725"/>
      <c r="CGH5" s="726"/>
      <c r="CGI5" s="718"/>
      <c r="CGJ5" s="725"/>
      <c r="CGK5" s="725"/>
      <c r="CGL5" s="725"/>
      <c r="CGM5" s="725"/>
      <c r="CGN5" s="725"/>
      <c r="CGO5" s="725"/>
      <c r="CGP5" s="725"/>
      <c r="CGQ5" s="725"/>
      <c r="CGR5" s="725"/>
      <c r="CGS5" s="725"/>
      <c r="CGT5" s="725"/>
      <c r="CGU5" s="725"/>
      <c r="CGV5" s="725"/>
      <c r="CGW5" s="725"/>
      <c r="CGX5" s="726"/>
      <c r="CGY5" s="718"/>
      <c r="CGZ5" s="725"/>
      <c r="CHA5" s="725"/>
      <c r="CHB5" s="725"/>
      <c r="CHC5" s="725"/>
      <c r="CHD5" s="725"/>
      <c r="CHE5" s="725"/>
      <c r="CHF5" s="725"/>
      <c r="CHG5" s="725"/>
      <c r="CHH5" s="725"/>
      <c r="CHI5" s="725"/>
      <c r="CHJ5" s="725"/>
      <c r="CHK5" s="725"/>
      <c r="CHL5" s="725"/>
      <c r="CHM5" s="725"/>
      <c r="CHN5" s="726"/>
      <c r="CHO5" s="718"/>
      <c r="CHP5" s="725"/>
      <c r="CHQ5" s="725"/>
      <c r="CHR5" s="725"/>
      <c r="CHS5" s="725"/>
      <c r="CHT5" s="725"/>
      <c r="CHU5" s="725"/>
      <c r="CHV5" s="725"/>
      <c r="CHW5" s="725"/>
      <c r="CHX5" s="725"/>
      <c r="CHY5" s="725"/>
      <c r="CHZ5" s="725"/>
      <c r="CIA5" s="725"/>
      <c r="CIB5" s="725"/>
      <c r="CIC5" s="725"/>
      <c r="CID5" s="726"/>
      <c r="CIE5" s="718"/>
      <c r="CIF5" s="725"/>
      <c r="CIG5" s="725"/>
      <c r="CIH5" s="725"/>
      <c r="CII5" s="725"/>
      <c r="CIJ5" s="725"/>
      <c r="CIK5" s="725"/>
      <c r="CIL5" s="725"/>
      <c r="CIM5" s="725"/>
      <c r="CIN5" s="725"/>
      <c r="CIO5" s="725"/>
      <c r="CIP5" s="725"/>
      <c r="CIQ5" s="725"/>
      <c r="CIR5" s="725"/>
      <c r="CIS5" s="725"/>
      <c r="CIT5" s="726"/>
      <c r="CIU5" s="718"/>
      <c r="CIV5" s="725"/>
      <c r="CIW5" s="725"/>
      <c r="CIX5" s="725"/>
      <c r="CIY5" s="725"/>
      <c r="CIZ5" s="725"/>
      <c r="CJA5" s="725"/>
      <c r="CJB5" s="725"/>
      <c r="CJC5" s="725"/>
      <c r="CJD5" s="725"/>
      <c r="CJE5" s="725"/>
      <c r="CJF5" s="725"/>
      <c r="CJG5" s="725"/>
      <c r="CJH5" s="725"/>
      <c r="CJI5" s="725"/>
      <c r="CJJ5" s="726"/>
      <c r="CJK5" s="718"/>
      <c r="CJL5" s="725"/>
      <c r="CJM5" s="725"/>
      <c r="CJN5" s="725"/>
      <c r="CJO5" s="725"/>
      <c r="CJP5" s="725"/>
      <c r="CJQ5" s="725"/>
      <c r="CJR5" s="725"/>
      <c r="CJS5" s="725"/>
      <c r="CJT5" s="725"/>
      <c r="CJU5" s="725"/>
      <c r="CJV5" s="725"/>
      <c r="CJW5" s="725"/>
      <c r="CJX5" s="725"/>
      <c r="CJY5" s="725"/>
      <c r="CJZ5" s="726"/>
      <c r="CKA5" s="718"/>
      <c r="CKB5" s="725"/>
      <c r="CKC5" s="725"/>
      <c r="CKD5" s="725"/>
      <c r="CKE5" s="725"/>
      <c r="CKF5" s="725"/>
      <c r="CKG5" s="725"/>
      <c r="CKH5" s="725"/>
      <c r="CKI5" s="725"/>
      <c r="CKJ5" s="725"/>
      <c r="CKK5" s="725"/>
      <c r="CKL5" s="725"/>
      <c r="CKM5" s="725"/>
      <c r="CKN5" s="725"/>
      <c r="CKO5" s="725"/>
      <c r="CKP5" s="726"/>
      <c r="CKQ5" s="718"/>
      <c r="CKR5" s="725"/>
      <c r="CKS5" s="725"/>
      <c r="CKT5" s="725"/>
      <c r="CKU5" s="725"/>
      <c r="CKV5" s="725"/>
      <c r="CKW5" s="725"/>
      <c r="CKX5" s="725"/>
      <c r="CKY5" s="725"/>
      <c r="CKZ5" s="725"/>
      <c r="CLA5" s="725"/>
      <c r="CLB5" s="725"/>
      <c r="CLC5" s="725"/>
      <c r="CLD5" s="725"/>
      <c r="CLE5" s="725"/>
      <c r="CLF5" s="726"/>
      <c r="CLG5" s="718"/>
      <c r="CLH5" s="725"/>
      <c r="CLI5" s="725"/>
      <c r="CLJ5" s="725"/>
      <c r="CLK5" s="725"/>
      <c r="CLL5" s="725"/>
      <c r="CLM5" s="725"/>
      <c r="CLN5" s="725"/>
      <c r="CLO5" s="725"/>
      <c r="CLP5" s="725"/>
      <c r="CLQ5" s="725"/>
      <c r="CLR5" s="725"/>
      <c r="CLS5" s="725"/>
      <c r="CLT5" s="725"/>
      <c r="CLU5" s="725"/>
      <c r="CLV5" s="726"/>
      <c r="CLW5" s="718"/>
      <c r="CLX5" s="725"/>
      <c r="CLY5" s="725"/>
      <c r="CLZ5" s="725"/>
      <c r="CMA5" s="725"/>
      <c r="CMB5" s="725"/>
      <c r="CMC5" s="725"/>
      <c r="CMD5" s="725"/>
      <c r="CME5" s="725"/>
      <c r="CMF5" s="725"/>
      <c r="CMG5" s="725"/>
      <c r="CMH5" s="725"/>
      <c r="CMI5" s="725"/>
      <c r="CMJ5" s="725"/>
      <c r="CMK5" s="725"/>
      <c r="CML5" s="726"/>
      <c r="CMM5" s="718"/>
      <c r="CMN5" s="725"/>
      <c r="CMO5" s="725"/>
      <c r="CMP5" s="725"/>
      <c r="CMQ5" s="725"/>
      <c r="CMR5" s="725"/>
      <c r="CMS5" s="725"/>
      <c r="CMT5" s="725"/>
      <c r="CMU5" s="725"/>
      <c r="CMV5" s="725"/>
      <c r="CMW5" s="725"/>
      <c r="CMX5" s="725"/>
      <c r="CMY5" s="725"/>
      <c r="CMZ5" s="725"/>
      <c r="CNA5" s="725"/>
      <c r="CNB5" s="726"/>
      <c r="CNC5" s="718"/>
      <c r="CND5" s="725"/>
      <c r="CNE5" s="725"/>
      <c r="CNF5" s="725"/>
      <c r="CNG5" s="725"/>
      <c r="CNH5" s="725"/>
      <c r="CNI5" s="725"/>
      <c r="CNJ5" s="725"/>
      <c r="CNK5" s="725"/>
      <c r="CNL5" s="725"/>
      <c r="CNM5" s="725"/>
      <c r="CNN5" s="725"/>
      <c r="CNO5" s="725"/>
      <c r="CNP5" s="725"/>
      <c r="CNQ5" s="725"/>
      <c r="CNR5" s="726"/>
      <c r="CNS5" s="718"/>
      <c r="CNT5" s="725"/>
      <c r="CNU5" s="725"/>
      <c r="CNV5" s="725"/>
      <c r="CNW5" s="725"/>
      <c r="CNX5" s="725"/>
      <c r="CNY5" s="725"/>
      <c r="CNZ5" s="725"/>
      <c r="COA5" s="725"/>
      <c r="COB5" s="725"/>
      <c r="COC5" s="725"/>
      <c r="COD5" s="725"/>
      <c r="COE5" s="725"/>
      <c r="COF5" s="725"/>
      <c r="COG5" s="725"/>
      <c r="COH5" s="726"/>
      <c r="COI5" s="718"/>
      <c r="COJ5" s="725"/>
      <c r="COK5" s="725"/>
      <c r="COL5" s="725"/>
      <c r="COM5" s="725"/>
      <c r="CON5" s="725"/>
      <c r="COO5" s="725"/>
      <c r="COP5" s="725"/>
      <c r="COQ5" s="725"/>
      <c r="COR5" s="725"/>
      <c r="COS5" s="725"/>
      <c r="COT5" s="725"/>
      <c r="COU5" s="725"/>
      <c r="COV5" s="725"/>
      <c r="COW5" s="725"/>
      <c r="COX5" s="726"/>
      <c r="COY5" s="718"/>
      <c r="COZ5" s="725"/>
      <c r="CPA5" s="725"/>
      <c r="CPB5" s="725"/>
      <c r="CPC5" s="725"/>
      <c r="CPD5" s="725"/>
      <c r="CPE5" s="725"/>
      <c r="CPF5" s="725"/>
      <c r="CPG5" s="725"/>
      <c r="CPH5" s="725"/>
      <c r="CPI5" s="725"/>
      <c r="CPJ5" s="725"/>
      <c r="CPK5" s="725"/>
      <c r="CPL5" s="725"/>
      <c r="CPM5" s="725"/>
      <c r="CPN5" s="726"/>
      <c r="CPO5" s="718"/>
      <c r="CPP5" s="725"/>
      <c r="CPQ5" s="725"/>
      <c r="CPR5" s="725"/>
      <c r="CPS5" s="725"/>
      <c r="CPT5" s="725"/>
      <c r="CPU5" s="725"/>
      <c r="CPV5" s="725"/>
      <c r="CPW5" s="725"/>
      <c r="CPX5" s="725"/>
      <c r="CPY5" s="725"/>
      <c r="CPZ5" s="725"/>
      <c r="CQA5" s="725"/>
      <c r="CQB5" s="725"/>
      <c r="CQC5" s="725"/>
      <c r="CQD5" s="726"/>
      <c r="CQE5" s="718"/>
      <c r="CQF5" s="725"/>
      <c r="CQG5" s="725"/>
      <c r="CQH5" s="725"/>
      <c r="CQI5" s="725"/>
      <c r="CQJ5" s="725"/>
      <c r="CQK5" s="725"/>
      <c r="CQL5" s="725"/>
      <c r="CQM5" s="725"/>
      <c r="CQN5" s="725"/>
      <c r="CQO5" s="725"/>
      <c r="CQP5" s="725"/>
      <c r="CQQ5" s="725"/>
      <c r="CQR5" s="725"/>
      <c r="CQS5" s="725"/>
      <c r="CQT5" s="726"/>
      <c r="CQU5" s="718"/>
      <c r="CQV5" s="725"/>
      <c r="CQW5" s="725"/>
      <c r="CQX5" s="725"/>
      <c r="CQY5" s="725"/>
      <c r="CQZ5" s="725"/>
      <c r="CRA5" s="725"/>
      <c r="CRB5" s="725"/>
      <c r="CRC5" s="725"/>
      <c r="CRD5" s="725"/>
      <c r="CRE5" s="725"/>
      <c r="CRF5" s="725"/>
      <c r="CRG5" s="725"/>
      <c r="CRH5" s="725"/>
      <c r="CRI5" s="725"/>
      <c r="CRJ5" s="726"/>
      <c r="CRK5" s="718"/>
      <c r="CRL5" s="725"/>
      <c r="CRM5" s="725"/>
      <c r="CRN5" s="725"/>
      <c r="CRO5" s="725"/>
      <c r="CRP5" s="725"/>
      <c r="CRQ5" s="725"/>
      <c r="CRR5" s="725"/>
      <c r="CRS5" s="725"/>
      <c r="CRT5" s="725"/>
      <c r="CRU5" s="725"/>
      <c r="CRV5" s="725"/>
      <c r="CRW5" s="725"/>
      <c r="CRX5" s="725"/>
      <c r="CRY5" s="725"/>
      <c r="CRZ5" s="726"/>
      <c r="CSA5" s="718"/>
      <c r="CSB5" s="725"/>
      <c r="CSC5" s="725"/>
      <c r="CSD5" s="725"/>
      <c r="CSE5" s="725"/>
      <c r="CSF5" s="725"/>
      <c r="CSG5" s="725"/>
      <c r="CSH5" s="725"/>
      <c r="CSI5" s="725"/>
      <c r="CSJ5" s="725"/>
      <c r="CSK5" s="725"/>
      <c r="CSL5" s="725"/>
      <c r="CSM5" s="725"/>
      <c r="CSN5" s="725"/>
      <c r="CSO5" s="725"/>
      <c r="CSP5" s="726"/>
      <c r="CSQ5" s="718"/>
      <c r="CSR5" s="725"/>
      <c r="CSS5" s="725"/>
      <c r="CST5" s="725"/>
      <c r="CSU5" s="725"/>
      <c r="CSV5" s="725"/>
      <c r="CSW5" s="725"/>
      <c r="CSX5" s="725"/>
      <c r="CSY5" s="725"/>
      <c r="CSZ5" s="725"/>
      <c r="CTA5" s="725"/>
      <c r="CTB5" s="725"/>
      <c r="CTC5" s="725"/>
      <c r="CTD5" s="725"/>
      <c r="CTE5" s="725"/>
      <c r="CTF5" s="726"/>
      <c r="CTG5" s="718"/>
      <c r="CTH5" s="725"/>
      <c r="CTI5" s="725"/>
      <c r="CTJ5" s="725"/>
      <c r="CTK5" s="725"/>
      <c r="CTL5" s="725"/>
      <c r="CTM5" s="725"/>
      <c r="CTN5" s="725"/>
      <c r="CTO5" s="725"/>
      <c r="CTP5" s="725"/>
      <c r="CTQ5" s="725"/>
      <c r="CTR5" s="725"/>
      <c r="CTS5" s="725"/>
      <c r="CTT5" s="725"/>
      <c r="CTU5" s="725"/>
      <c r="CTV5" s="726"/>
      <c r="CTW5" s="718"/>
      <c r="CTX5" s="725"/>
      <c r="CTY5" s="725"/>
      <c r="CTZ5" s="725"/>
      <c r="CUA5" s="725"/>
      <c r="CUB5" s="725"/>
      <c r="CUC5" s="725"/>
      <c r="CUD5" s="725"/>
      <c r="CUE5" s="725"/>
      <c r="CUF5" s="725"/>
      <c r="CUG5" s="725"/>
      <c r="CUH5" s="725"/>
      <c r="CUI5" s="725"/>
      <c r="CUJ5" s="725"/>
      <c r="CUK5" s="725"/>
      <c r="CUL5" s="726"/>
      <c r="CUM5" s="718"/>
      <c r="CUN5" s="725"/>
      <c r="CUO5" s="725"/>
      <c r="CUP5" s="725"/>
      <c r="CUQ5" s="725"/>
      <c r="CUR5" s="725"/>
      <c r="CUS5" s="725"/>
      <c r="CUT5" s="725"/>
      <c r="CUU5" s="725"/>
      <c r="CUV5" s="725"/>
      <c r="CUW5" s="725"/>
      <c r="CUX5" s="725"/>
      <c r="CUY5" s="725"/>
      <c r="CUZ5" s="725"/>
      <c r="CVA5" s="725"/>
      <c r="CVB5" s="726"/>
      <c r="CVC5" s="718"/>
      <c r="CVD5" s="725"/>
      <c r="CVE5" s="725"/>
      <c r="CVF5" s="725"/>
      <c r="CVG5" s="725"/>
      <c r="CVH5" s="725"/>
      <c r="CVI5" s="725"/>
      <c r="CVJ5" s="725"/>
      <c r="CVK5" s="725"/>
      <c r="CVL5" s="725"/>
      <c r="CVM5" s="725"/>
      <c r="CVN5" s="725"/>
      <c r="CVO5" s="725"/>
      <c r="CVP5" s="725"/>
      <c r="CVQ5" s="725"/>
      <c r="CVR5" s="726"/>
      <c r="CVS5" s="718"/>
      <c r="CVT5" s="725"/>
      <c r="CVU5" s="725"/>
      <c r="CVV5" s="725"/>
      <c r="CVW5" s="725"/>
      <c r="CVX5" s="725"/>
      <c r="CVY5" s="725"/>
      <c r="CVZ5" s="725"/>
      <c r="CWA5" s="725"/>
      <c r="CWB5" s="725"/>
      <c r="CWC5" s="725"/>
      <c r="CWD5" s="725"/>
      <c r="CWE5" s="725"/>
      <c r="CWF5" s="725"/>
      <c r="CWG5" s="725"/>
      <c r="CWH5" s="726"/>
      <c r="CWI5" s="718"/>
      <c r="CWJ5" s="725"/>
      <c r="CWK5" s="725"/>
      <c r="CWL5" s="725"/>
      <c r="CWM5" s="725"/>
      <c r="CWN5" s="725"/>
      <c r="CWO5" s="725"/>
      <c r="CWP5" s="725"/>
      <c r="CWQ5" s="725"/>
      <c r="CWR5" s="725"/>
      <c r="CWS5" s="725"/>
      <c r="CWT5" s="725"/>
      <c r="CWU5" s="725"/>
      <c r="CWV5" s="725"/>
      <c r="CWW5" s="725"/>
      <c r="CWX5" s="726"/>
      <c r="CWY5" s="718"/>
      <c r="CWZ5" s="725"/>
      <c r="CXA5" s="725"/>
      <c r="CXB5" s="725"/>
      <c r="CXC5" s="725"/>
      <c r="CXD5" s="725"/>
      <c r="CXE5" s="725"/>
      <c r="CXF5" s="725"/>
      <c r="CXG5" s="725"/>
      <c r="CXH5" s="725"/>
      <c r="CXI5" s="725"/>
      <c r="CXJ5" s="725"/>
      <c r="CXK5" s="725"/>
      <c r="CXL5" s="725"/>
      <c r="CXM5" s="725"/>
      <c r="CXN5" s="726"/>
      <c r="CXO5" s="718"/>
      <c r="CXP5" s="725"/>
      <c r="CXQ5" s="725"/>
      <c r="CXR5" s="725"/>
      <c r="CXS5" s="725"/>
      <c r="CXT5" s="725"/>
      <c r="CXU5" s="725"/>
      <c r="CXV5" s="725"/>
      <c r="CXW5" s="725"/>
      <c r="CXX5" s="725"/>
      <c r="CXY5" s="725"/>
      <c r="CXZ5" s="725"/>
      <c r="CYA5" s="725"/>
      <c r="CYB5" s="725"/>
      <c r="CYC5" s="725"/>
      <c r="CYD5" s="726"/>
      <c r="CYE5" s="718"/>
      <c r="CYF5" s="725"/>
      <c r="CYG5" s="725"/>
      <c r="CYH5" s="725"/>
      <c r="CYI5" s="725"/>
      <c r="CYJ5" s="725"/>
      <c r="CYK5" s="725"/>
      <c r="CYL5" s="725"/>
      <c r="CYM5" s="725"/>
      <c r="CYN5" s="725"/>
      <c r="CYO5" s="725"/>
      <c r="CYP5" s="725"/>
      <c r="CYQ5" s="725"/>
      <c r="CYR5" s="725"/>
      <c r="CYS5" s="725"/>
      <c r="CYT5" s="726"/>
      <c r="CYU5" s="718"/>
      <c r="CYV5" s="725"/>
      <c r="CYW5" s="725"/>
      <c r="CYX5" s="725"/>
      <c r="CYY5" s="725"/>
      <c r="CYZ5" s="725"/>
      <c r="CZA5" s="725"/>
      <c r="CZB5" s="725"/>
      <c r="CZC5" s="725"/>
      <c r="CZD5" s="725"/>
      <c r="CZE5" s="725"/>
      <c r="CZF5" s="725"/>
      <c r="CZG5" s="725"/>
      <c r="CZH5" s="725"/>
      <c r="CZI5" s="725"/>
      <c r="CZJ5" s="726"/>
      <c r="CZK5" s="718"/>
      <c r="CZL5" s="725"/>
      <c r="CZM5" s="725"/>
      <c r="CZN5" s="725"/>
      <c r="CZO5" s="725"/>
      <c r="CZP5" s="725"/>
      <c r="CZQ5" s="725"/>
      <c r="CZR5" s="725"/>
      <c r="CZS5" s="725"/>
      <c r="CZT5" s="725"/>
      <c r="CZU5" s="725"/>
      <c r="CZV5" s="725"/>
      <c r="CZW5" s="725"/>
      <c r="CZX5" s="725"/>
      <c r="CZY5" s="725"/>
      <c r="CZZ5" s="726"/>
      <c r="DAA5" s="718"/>
      <c r="DAB5" s="725"/>
      <c r="DAC5" s="725"/>
      <c r="DAD5" s="725"/>
      <c r="DAE5" s="725"/>
      <c r="DAF5" s="725"/>
      <c r="DAG5" s="725"/>
      <c r="DAH5" s="725"/>
      <c r="DAI5" s="725"/>
      <c r="DAJ5" s="725"/>
      <c r="DAK5" s="725"/>
      <c r="DAL5" s="725"/>
      <c r="DAM5" s="725"/>
      <c r="DAN5" s="725"/>
      <c r="DAO5" s="725"/>
      <c r="DAP5" s="726"/>
      <c r="DAQ5" s="718"/>
      <c r="DAR5" s="725"/>
      <c r="DAS5" s="725"/>
      <c r="DAT5" s="725"/>
      <c r="DAU5" s="725"/>
      <c r="DAV5" s="725"/>
      <c r="DAW5" s="725"/>
      <c r="DAX5" s="725"/>
      <c r="DAY5" s="725"/>
      <c r="DAZ5" s="725"/>
      <c r="DBA5" s="725"/>
      <c r="DBB5" s="725"/>
      <c r="DBC5" s="725"/>
      <c r="DBD5" s="725"/>
      <c r="DBE5" s="725"/>
      <c r="DBF5" s="726"/>
      <c r="DBG5" s="718"/>
      <c r="DBH5" s="725"/>
      <c r="DBI5" s="725"/>
      <c r="DBJ5" s="725"/>
      <c r="DBK5" s="725"/>
      <c r="DBL5" s="725"/>
      <c r="DBM5" s="725"/>
      <c r="DBN5" s="725"/>
      <c r="DBO5" s="725"/>
      <c r="DBP5" s="725"/>
      <c r="DBQ5" s="725"/>
      <c r="DBR5" s="725"/>
      <c r="DBS5" s="725"/>
      <c r="DBT5" s="725"/>
      <c r="DBU5" s="725"/>
      <c r="DBV5" s="726"/>
      <c r="DBW5" s="718"/>
      <c r="DBX5" s="725"/>
      <c r="DBY5" s="725"/>
      <c r="DBZ5" s="725"/>
      <c r="DCA5" s="725"/>
      <c r="DCB5" s="725"/>
      <c r="DCC5" s="725"/>
      <c r="DCD5" s="725"/>
      <c r="DCE5" s="725"/>
      <c r="DCF5" s="725"/>
      <c r="DCG5" s="725"/>
      <c r="DCH5" s="725"/>
      <c r="DCI5" s="725"/>
      <c r="DCJ5" s="725"/>
      <c r="DCK5" s="725"/>
      <c r="DCL5" s="726"/>
      <c r="DCM5" s="718"/>
      <c r="DCN5" s="725"/>
      <c r="DCO5" s="725"/>
      <c r="DCP5" s="725"/>
      <c r="DCQ5" s="725"/>
      <c r="DCR5" s="725"/>
      <c r="DCS5" s="725"/>
      <c r="DCT5" s="725"/>
      <c r="DCU5" s="725"/>
      <c r="DCV5" s="725"/>
      <c r="DCW5" s="725"/>
      <c r="DCX5" s="725"/>
      <c r="DCY5" s="725"/>
      <c r="DCZ5" s="725"/>
      <c r="DDA5" s="725"/>
      <c r="DDB5" s="726"/>
      <c r="DDC5" s="718"/>
      <c r="DDD5" s="725"/>
      <c r="DDE5" s="725"/>
      <c r="DDF5" s="725"/>
      <c r="DDG5" s="725"/>
      <c r="DDH5" s="725"/>
      <c r="DDI5" s="725"/>
      <c r="DDJ5" s="725"/>
      <c r="DDK5" s="725"/>
      <c r="DDL5" s="725"/>
      <c r="DDM5" s="725"/>
      <c r="DDN5" s="725"/>
      <c r="DDO5" s="725"/>
      <c r="DDP5" s="725"/>
      <c r="DDQ5" s="725"/>
      <c r="DDR5" s="726"/>
      <c r="DDS5" s="718"/>
      <c r="DDT5" s="725"/>
      <c r="DDU5" s="725"/>
      <c r="DDV5" s="725"/>
      <c r="DDW5" s="725"/>
      <c r="DDX5" s="725"/>
      <c r="DDY5" s="725"/>
      <c r="DDZ5" s="725"/>
      <c r="DEA5" s="725"/>
      <c r="DEB5" s="725"/>
      <c r="DEC5" s="725"/>
      <c r="DED5" s="725"/>
      <c r="DEE5" s="725"/>
      <c r="DEF5" s="725"/>
      <c r="DEG5" s="725"/>
      <c r="DEH5" s="726"/>
      <c r="DEI5" s="718"/>
      <c r="DEJ5" s="725"/>
      <c r="DEK5" s="725"/>
      <c r="DEL5" s="725"/>
      <c r="DEM5" s="725"/>
      <c r="DEN5" s="725"/>
      <c r="DEO5" s="725"/>
      <c r="DEP5" s="725"/>
      <c r="DEQ5" s="725"/>
      <c r="DER5" s="725"/>
      <c r="DES5" s="725"/>
      <c r="DET5" s="725"/>
      <c r="DEU5" s="725"/>
      <c r="DEV5" s="725"/>
      <c r="DEW5" s="725"/>
      <c r="DEX5" s="726"/>
      <c r="DEY5" s="718"/>
      <c r="DEZ5" s="725"/>
      <c r="DFA5" s="725"/>
      <c r="DFB5" s="725"/>
      <c r="DFC5" s="725"/>
      <c r="DFD5" s="725"/>
      <c r="DFE5" s="725"/>
      <c r="DFF5" s="725"/>
      <c r="DFG5" s="725"/>
      <c r="DFH5" s="725"/>
      <c r="DFI5" s="725"/>
      <c r="DFJ5" s="725"/>
      <c r="DFK5" s="725"/>
      <c r="DFL5" s="725"/>
      <c r="DFM5" s="725"/>
      <c r="DFN5" s="726"/>
      <c r="DFO5" s="718"/>
      <c r="DFP5" s="725"/>
      <c r="DFQ5" s="725"/>
      <c r="DFR5" s="725"/>
      <c r="DFS5" s="725"/>
      <c r="DFT5" s="725"/>
      <c r="DFU5" s="725"/>
      <c r="DFV5" s="725"/>
      <c r="DFW5" s="725"/>
      <c r="DFX5" s="725"/>
      <c r="DFY5" s="725"/>
      <c r="DFZ5" s="725"/>
      <c r="DGA5" s="725"/>
      <c r="DGB5" s="725"/>
      <c r="DGC5" s="725"/>
      <c r="DGD5" s="726"/>
      <c r="DGE5" s="718"/>
      <c r="DGF5" s="725"/>
      <c r="DGG5" s="725"/>
      <c r="DGH5" s="725"/>
      <c r="DGI5" s="725"/>
      <c r="DGJ5" s="725"/>
      <c r="DGK5" s="725"/>
      <c r="DGL5" s="725"/>
      <c r="DGM5" s="725"/>
      <c r="DGN5" s="725"/>
      <c r="DGO5" s="725"/>
      <c r="DGP5" s="725"/>
      <c r="DGQ5" s="725"/>
      <c r="DGR5" s="725"/>
      <c r="DGS5" s="725"/>
      <c r="DGT5" s="726"/>
      <c r="DGU5" s="718"/>
      <c r="DGV5" s="725"/>
      <c r="DGW5" s="725"/>
      <c r="DGX5" s="725"/>
      <c r="DGY5" s="725"/>
      <c r="DGZ5" s="725"/>
      <c r="DHA5" s="725"/>
      <c r="DHB5" s="725"/>
      <c r="DHC5" s="725"/>
      <c r="DHD5" s="725"/>
      <c r="DHE5" s="725"/>
      <c r="DHF5" s="725"/>
      <c r="DHG5" s="725"/>
      <c r="DHH5" s="725"/>
      <c r="DHI5" s="725"/>
      <c r="DHJ5" s="726"/>
      <c r="DHK5" s="718"/>
      <c r="DHL5" s="725"/>
      <c r="DHM5" s="725"/>
      <c r="DHN5" s="725"/>
      <c r="DHO5" s="725"/>
      <c r="DHP5" s="725"/>
      <c r="DHQ5" s="725"/>
      <c r="DHR5" s="725"/>
      <c r="DHS5" s="725"/>
      <c r="DHT5" s="725"/>
      <c r="DHU5" s="725"/>
      <c r="DHV5" s="725"/>
      <c r="DHW5" s="725"/>
      <c r="DHX5" s="725"/>
      <c r="DHY5" s="725"/>
      <c r="DHZ5" s="726"/>
      <c r="DIA5" s="718"/>
      <c r="DIB5" s="725"/>
      <c r="DIC5" s="725"/>
      <c r="DID5" s="725"/>
      <c r="DIE5" s="725"/>
      <c r="DIF5" s="725"/>
      <c r="DIG5" s="725"/>
      <c r="DIH5" s="725"/>
      <c r="DII5" s="725"/>
      <c r="DIJ5" s="725"/>
      <c r="DIK5" s="725"/>
      <c r="DIL5" s="725"/>
      <c r="DIM5" s="725"/>
      <c r="DIN5" s="725"/>
      <c r="DIO5" s="725"/>
      <c r="DIP5" s="726"/>
      <c r="DIQ5" s="718"/>
      <c r="DIR5" s="725"/>
      <c r="DIS5" s="725"/>
      <c r="DIT5" s="725"/>
      <c r="DIU5" s="725"/>
      <c r="DIV5" s="725"/>
      <c r="DIW5" s="725"/>
      <c r="DIX5" s="725"/>
      <c r="DIY5" s="725"/>
      <c r="DIZ5" s="725"/>
      <c r="DJA5" s="725"/>
      <c r="DJB5" s="725"/>
      <c r="DJC5" s="725"/>
      <c r="DJD5" s="725"/>
      <c r="DJE5" s="725"/>
      <c r="DJF5" s="726"/>
      <c r="DJG5" s="718"/>
      <c r="DJH5" s="725"/>
      <c r="DJI5" s="725"/>
      <c r="DJJ5" s="725"/>
      <c r="DJK5" s="725"/>
      <c r="DJL5" s="725"/>
      <c r="DJM5" s="725"/>
      <c r="DJN5" s="725"/>
      <c r="DJO5" s="725"/>
      <c r="DJP5" s="725"/>
      <c r="DJQ5" s="725"/>
      <c r="DJR5" s="725"/>
      <c r="DJS5" s="725"/>
      <c r="DJT5" s="725"/>
      <c r="DJU5" s="725"/>
      <c r="DJV5" s="726"/>
      <c r="DJW5" s="718"/>
      <c r="DJX5" s="725"/>
      <c r="DJY5" s="725"/>
      <c r="DJZ5" s="725"/>
      <c r="DKA5" s="725"/>
      <c r="DKB5" s="725"/>
      <c r="DKC5" s="725"/>
      <c r="DKD5" s="725"/>
      <c r="DKE5" s="725"/>
      <c r="DKF5" s="725"/>
      <c r="DKG5" s="725"/>
      <c r="DKH5" s="725"/>
      <c r="DKI5" s="725"/>
      <c r="DKJ5" s="725"/>
      <c r="DKK5" s="725"/>
      <c r="DKL5" s="726"/>
      <c r="DKM5" s="718"/>
      <c r="DKN5" s="725"/>
      <c r="DKO5" s="725"/>
      <c r="DKP5" s="725"/>
      <c r="DKQ5" s="725"/>
      <c r="DKR5" s="725"/>
      <c r="DKS5" s="725"/>
      <c r="DKT5" s="725"/>
      <c r="DKU5" s="725"/>
      <c r="DKV5" s="725"/>
      <c r="DKW5" s="725"/>
      <c r="DKX5" s="725"/>
      <c r="DKY5" s="725"/>
      <c r="DKZ5" s="725"/>
      <c r="DLA5" s="725"/>
      <c r="DLB5" s="726"/>
      <c r="DLC5" s="718"/>
      <c r="DLD5" s="725"/>
      <c r="DLE5" s="725"/>
      <c r="DLF5" s="725"/>
      <c r="DLG5" s="725"/>
      <c r="DLH5" s="725"/>
      <c r="DLI5" s="725"/>
      <c r="DLJ5" s="725"/>
      <c r="DLK5" s="725"/>
      <c r="DLL5" s="725"/>
      <c r="DLM5" s="725"/>
      <c r="DLN5" s="725"/>
      <c r="DLO5" s="725"/>
      <c r="DLP5" s="725"/>
      <c r="DLQ5" s="725"/>
      <c r="DLR5" s="726"/>
      <c r="DLS5" s="718"/>
      <c r="DLT5" s="725"/>
      <c r="DLU5" s="725"/>
      <c r="DLV5" s="725"/>
      <c r="DLW5" s="725"/>
      <c r="DLX5" s="725"/>
      <c r="DLY5" s="725"/>
      <c r="DLZ5" s="725"/>
      <c r="DMA5" s="725"/>
      <c r="DMB5" s="725"/>
      <c r="DMC5" s="725"/>
      <c r="DMD5" s="725"/>
      <c r="DME5" s="725"/>
      <c r="DMF5" s="725"/>
      <c r="DMG5" s="725"/>
      <c r="DMH5" s="726"/>
      <c r="DMI5" s="718"/>
      <c r="DMJ5" s="725"/>
      <c r="DMK5" s="725"/>
      <c r="DML5" s="725"/>
      <c r="DMM5" s="725"/>
      <c r="DMN5" s="725"/>
      <c r="DMO5" s="725"/>
      <c r="DMP5" s="725"/>
      <c r="DMQ5" s="725"/>
      <c r="DMR5" s="725"/>
      <c r="DMS5" s="725"/>
      <c r="DMT5" s="725"/>
      <c r="DMU5" s="725"/>
      <c r="DMV5" s="725"/>
      <c r="DMW5" s="725"/>
      <c r="DMX5" s="726"/>
      <c r="DMY5" s="718"/>
      <c r="DMZ5" s="725"/>
      <c r="DNA5" s="725"/>
      <c r="DNB5" s="725"/>
      <c r="DNC5" s="725"/>
      <c r="DND5" s="725"/>
      <c r="DNE5" s="725"/>
      <c r="DNF5" s="725"/>
      <c r="DNG5" s="725"/>
      <c r="DNH5" s="725"/>
      <c r="DNI5" s="725"/>
      <c r="DNJ5" s="725"/>
      <c r="DNK5" s="725"/>
      <c r="DNL5" s="725"/>
      <c r="DNM5" s="725"/>
      <c r="DNN5" s="726"/>
      <c r="DNO5" s="718"/>
      <c r="DNP5" s="725"/>
      <c r="DNQ5" s="725"/>
      <c r="DNR5" s="725"/>
      <c r="DNS5" s="725"/>
      <c r="DNT5" s="725"/>
      <c r="DNU5" s="725"/>
      <c r="DNV5" s="725"/>
      <c r="DNW5" s="725"/>
      <c r="DNX5" s="725"/>
      <c r="DNY5" s="725"/>
      <c r="DNZ5" s="725"/>
      <c r="DOA5" s="725"/>
      <c r="DOB5" s="725"/>
      <c r="DOC5" s="725"/>
      <c r="DOD5" s="726"/>
      <c r="DOE5" s="718"/>
      <c r="DOF5" s="725"/>
      <c r="DOG5" s="725"/>
      <c r="DOH5" s="725"/>
      <c r="DOI5" s="725"/>
      <c r="DOJ5" s="725"/>
      <c r="DOK5" s="725"/>
      <c r="DOL5" s="725"/>
      <c r="DOM5" s="725"/>
      <c r="DON5" s="725"/>
      <c r="DOO5" s="725"/>
      <c r="DOP5" s="725"/>
      <c r="DOQ5" s="725"/>
      <c r="DOR5" s="725"/>
      <c r="DOS5" s="725"/>
      <c r="DOT5" s="726"/>
      <c r="DOU5" s="718"/>
      <c r="DOV5" s="725"/>
      <c r="DOW5" s="725"/>
      <c r="DOX5" s="725"/>
      <c r="DOY5" s="725"/>
      <c r="DOZ5" s="725"/>
      <c r="DPA5" s="725"/>
      <c r="DPB5" s="725"/>
      <c r="DPC5" s="725"/>
      <c r="DPD5" s="725"/>
      <c r="DPE5" s="725"/>
      <c r="DPF5" s="725"/>
      <c r="DPG5" s="725"/>
      <c r="DPH5" s="725"/>
      <c r="DPI5" s="725"/>
      <c r="DPJ5" s="726"/>
      <c r="DPK5" s="718"/>
      <c r="DPL5" s="725"/>
      <c r="DPM5" s="725"/>
      <c r="DPN5" s="725"/>
      <c r="DPO5" s="725"/>
      <c r="DPP5" s="725"/>
      <c r="DPQ5" s="725"/>
      <c r="DPR5" s="725"/>
      <c r="DPS5" s="725"/>
      <c r="DPT5" s="725"/>
      <c r="DPU5" s="725"/>
      <c r="DPV5" s="725"/>
      <c r="DPW5" s="725"/>
      <c r="DPX5" s="725"/>
      <c r="DPY5" s="725"/>
      <c r="DPZ5" s="726"/>
      <c r="DQA5" s="718"/>
      <c r="DQB5" s="725"/>
      <c r="DQC5" s="725"/>
      <c r="DQD5" s="725"/>
      <c r="DQE5" s="725"/>
      <c r="DQF5" s="725"/>
      <c r="DQG5" s="725"/>
      <c r="DQH5" s="725"/>
      <c r="DQI5" s="725"/>
      <c r="DQJ5" s="725"/>
      <c r="DQK5" s="725"/>
      <c r="DQL5" s="725"/>
      <c r="DQM5" s="725"/>
      <c r="DQN5" s="725"/>
      <c r="DQO5" s="725"/>
      <c r="DQP5" s="726"/>
      <c r="DQQ5" s="718"/>
      <c r="DQR5" s="725"/>
      <c r="DQS5" s="725"/>
      <c r="DQT5" s="725"/>
      <c r="DQU5" s="725"/>
      <c r="DQV5" s="725"/>
      <c r="DQW5" s="725"/>
      <c r="DQX5" s="725"/>
      <c r="DQY5" s="725"/>
      <c r="DQZ5" s="725"/>
      <c r="DRA5" s="725"/>
      <c r="DRB5" s="725"/>
      <c r="DRC5" s="725"/>
      <c r="DRD5" s="725"/>
      <c r="DRE5" s="725"/>
      <c r="DRF5" s="726"/>
      <c r="DRG5" s="718"/>
      <c r="DRH5" s="725"/>
      <c r="DRI5" s="725"/>
      <c r="DRJ5" s="725"/>
      <c r="DRK5" s="725"/>
      <c r="DRL5" s="725"/>
      <c r="DRM5" s="725"/>
      <c r="DRN5" s="725"/>
      <c r="DRO5" s="725"/>
      <c r="DRP5" s="725"/>
      <c r="DRQ5" s="725"/>
      <c r="DRR5" s="725"/>
      <c r="DRS5" s="725"/>
      <c r="DRT5" s="725"/>
      <c r="DRU5" s="725"/>
      <c r="DRV5" s="726"/>
      <c r="DRW5" s="718"/>
      <c r="DRX5" s="725"/>
      <c r="DRY5" s="725"/>
      <c r="DRZ5" s="725"/>
      <c r="DSA5" s="725"/>
      <c r="DSB5" s="725"/>
      <c r="DSC5" s="725"/>
      <c r="DSD5" s="725"/>
      <c r="DSE5" s="725"/>
      <c r="DSF5" s="725"/>
      <c r="DSG5" s="725"/>
      <c r="DSH5" s="725"/>
      <c r="DSI5" s="725"/>
      <c r="DSJ5" s="725"/>
      <c r="DSK5" s="725"/>
      <c r="DSL5" s="726"/>
      <c r="DSM5" s="718"/>
      <c r="DSN5" s="725"/>
      <c r="DSO5" s="725"/>
      <c r="DSP5" s="725"/>
      <c r="DSQ5" s="725"/>
      <c r="DSR5" s="725"/>
      <c r="DSS5" s="725"/>
      <c r="DST5" s="725"/>
      <c r="DSU5" s="725"/>
      <c r="DSV5" s="725"/>
      <c r="DSW5" s="725"/>
      <c r="DSX5" s="725"/>
      <c r="DSY5" s="725"/>
      <c r="DSZ5" s="725"/>
      <c r="DTA5" s="725"/>
      <c r="DTB5" s="726"/>
      <c r="DTC5" s="718"/>
      <c r="DTD5" s="725"/>
      <c r="DTE5" s="725"/>
      <c r="DTF5" s="725"/>
      <c r="DTG5" s="725"/>
      <c r="DTH5" s="725"/>
      <c r="DTI5" s="725"/>
      <c r="DTJ5" s="725"/>
      <c r="DTK5" s="725"/>
      <c r="DTL5" s="725"/>
      <c r="DTM5" s="725"/>
      <c r="DTN5" s="725"/>
      <c r="DTO5" s="725"/>
      <c r="DTP5" s="725"/>
      <c r="DTQ5" s="725"/>
      <c r="DTR5" s="726"/>
      <c r="DTS5" s="718"/>
      <c r="DTT5" s="725"/>
      <c r="DTU5" s="725"/>
      <c r="DTV5" s="725"/>
      <c r="DTW5" s="725"/>
      <c r="DTX5" s="725"/>
      <c r="DTY5" s="725"/>
      <c r="DTZ5" s="725"/>
      <c r="DUA5" s="725"/>
      <c r="DUB5" s="725"/>
      <c r="DUC5" s="725"/>
      <c r="DUD5" s="725"/>
      <c r="DUE5" s="725"/>
      <c r="DUF5" s="725"/>
      <c r="DUG5" s="725"/>
      <c r="DUH5" s="726"/>
      <c r="DUI5" s="718"/>
      <c r="DUJ5" s="725"/>
      <c r="DUK5" s="725"/>
      <c r="DUL5" s="725"/>
      <c r="DUM5" s="725"/>
      <c r="DUN5" s="725"/>
      <c r="DUO5" s="725"/>
      <c r="DUP5" s="725"/>
      <c r="DUQ5" s="725"/>
      <c r="DUR5" s="725"/>
      <c r="DUS5" s="725"/>
      <c r="DUT5" s="725"/>
      <c r="DUU5" s="725"/>
      <c r="DUV5" s="725"/>
      <c r="DUW5" s="725"/>
      <c r="DUX5" s="726"/>
      <c r="DUY5" s="718"/>
      <c r="DUZ5" s="725"/>
      <c r="DVA5" s="725"/>
      <c r="DVB5" s="725"/>
      <c r="DVC5" s="725"/>
      <c r="DVD5" s="725"/>
      <c r="DVE5" s="725"/>
      <c r="DVF5" s="725"/>
      <c r="DVG5" s="725"/>
      <c r="DVH5" s="725"/>
      <c r="DVI5" s="725"/>
      <c r="DVJ5" s="725"/>
      <c r="DVK5" s="725"/>
      <c r="DVL5" s="725"/>
      <c r="DVM5" s="725"/>
      <c r="DVN5" s="726"/>
      <c r="DVO5" s="718"/>
      <c r="DVP5" s="725"/>
      <c r="DVQ5" s="725"/>
      <c r="DVR5" s="725"/>
      <c r="DVS5" s="725"/>
      <c r="DVT5" s="725"/>
      <c r="DVU5" s="725"/>
      <c r="DVV5" s="725"/>
      <c r="DVW5" s="725"/>
      <c r="DVX5" s="725"/>
      <c r="DVY5" s="725"/>
      <c r="DVZ5" s="725"/>
      <c r="DWA5" s="725"/>
      <c r="DWB5" s="725"/>
      <c r="DWC5" s="725"/>
      <c r="DWD5" s="726"/>
      <c r="DWE5" s="718"/>
      <c r="DWF5" s="725"/>
      <c r="DWG5" s="725"/>
      <c r="DWH5" s="725"/>
      <c r="DWI5" s="725"/>
      <c r="DWJ5" s="725"/>
      <c r="DWK5" s="725"/>
      <c r="DWL5" s="725"/>
      <c r="DWM5" s="725"/>
      <c r="DWN5" s="725"/>
      <c r="DWO5" s="725"/>
      <c r="DWP5" s="725"/>
      <c r="DWQ5" s="725"/>
      <c r="DWR5" s="725"/>
      <c r="DWS5" s="725"/>
      <c r="DWT5" s="726"/>
      <c r="DWU5" s="718"/>
      <c r="DWV5" s="725"/>
      <c r="DWW5" s="725"/>
      <c r="DWX5" s="725"/>
      <c r="DWY5" s="725"/>
      <c r="DWZ5" s="725"/>
      <c r="DXA5" s="725"/>
      <c r="DXB5" s="725"/>
      <c r="DXC5" s="725"/>
      <c r="DXD5" s="725"/>
      <c r="DXE5" s="725"/>
      <c r="DXF5" s="725"/>
      <c r="DXG5" s="725"/>
      <c r="DXH5" s="725"/>
      <c r="DXI5" s="725"/>
      <c r="DXJ5" s="726"/>
      <c r="DXK5" s="718"/>
      <c r="DXL5" s="725"/>
      <c r="DXM5" s="725"/>
      <c r="DXN5" s="725"/>
      <c r="DXO5" s="725"/>
      <c r="DXP5" s="725"/>
      <c r="DXQ5" s="725"/>
      <c r="DXR5" s="725"/>
      <c r="DXS5" s="725"/>
      <c r="DXT5" s="725"/>
      <c r="DXU5" s="725"/>
      <c r="DXV5" s="725"/>
      <c r="DXW5" s="725"/>
      <c r="DXX5" s="725"/>
      <c r="DXY5" s="725"/>
      <c r="DXZ5" s="726"/>
      <c r="DYA5" s="718"/>
      <c r="DYB5" s="725"/>
      <c r="DYC5" s="725"/>
      <c r="DYD5" s="725"/>
      <c r="DYE5" s="725"/>
      <c r="DYF5" s="725"/>
      <c r="DYG5" s="725"/>
      <c r="DYH5" s="725"/>
      <c r="DYI5" s="725"/>
      <c r="DYJ5" s="725"/>
      <c r="DYK5" s="725"/>
      <c r="DYL5" s="725"/>
      <c r="DYM5" s="725"/>
      <c r="DYN5" s="725"/>
      <c r="DYO5" s="725"/>
      <c r="DYP5" s="726"/>
      <c r="DYQ5" s="718"/>
      <c r="DYR5" s="725"/>
      <c r="DYS5" s="725"/>
      <c r="DYT5" s="725"/>
      <c r="DYU5" s="725"/>
      <c r="DYV5" s="725"/>
      <c r="DYW5" s="725"/>
      <c r="DYX5" s="725"/>
      <c r="DYY5" s="725"/>
      <c r="DYZ5" s="725"/>
      <c r="DZA5" s="725"/>
      <c r="DZB5" s="725"/>
      <c r="DZC5" s="725"/>
      <c r="DZD5" s="725"/>
      <c r="DZE5" s="725"/>
      <c r="DZF5" s="726"/>
      <c r="DZG5" s="718"/>
      <c r="DZH5" s="725"/>
      <c r="DZI5" s="725"/>
      <c r="DZJ5" s="725"/>
      <c r="DZK5" s="725"/>
      <c r="DZL5" s="725"/>
      <c r="DZM5" s="725"/>
      <c r="DZN5" s="725"/>
      <c r="DZO5" s="725"/>
      <c r="DZP5" s="725"/>
      <c r="DZQ5" s="725"/>
      <c r="DZR5" s="725"/>
      <c r="DZS5" s="725"/>
      <c r="DZT5" s="725"/>
      <c r="DZU5" s="725"/>
      <c r="DZV5" s="726"/>
      <c r="DZW5" s="718"/>
      <c r="DZX5" s="725"/>
      <c r="DZY5" s="725"/>
      <c r="DZZ5" s="725"/>
      <c r="EAA5" s="725"/>
      <c r="EAB5" s="725"/>
      <c r="EAC5" s="725"/>
      <c r="EAD5" s="725"/>
      <c r="EAE5" s="725"/>
      <c r="EAF5" s="725"/>
      <c r="EAG5" s="725"/>
      <c r="EAH5" s="725"/>
      <c r="EAI5" s="725"/>
      <c r="EAJ5" s="725"/>
      <c r="EAK5" s="725"/>
      <c r="EAL5" s="726"/>
      <c r="EAM5" s="718"/>
      <c r="EAN5" s="725"/>
      <c r="EAO5" s="725"/>
      <c r="EAP5" s="725"/>
      <c r="EAQ5" s="725"/>
      <c r="EAR5" s="725"/>
      <c r="EAS5" s="725"/>
      <c r="EAT5" s="725"/>
      <c r="EAU5" s="725"/>
      <c r="EAV5" s="725"/>
      <c r="EAW5" s="725"/>
      <c r="EAX5" s="725"/>
      <c r="EAY5" s="725"/>
      <c r="EAZ5" s="725"/>
      <c r="EBA5" s="725"/>
      <c r="EBB5" s="726"/>
      <c r="EBC5" s="718"/>
      <c r="EBD5" s="725"/>
      <c r="EBE5" s="725"/>
      <c r="EBF5" s="725"/>
      <c r="EBG5" s="725"/>
      <c r="EBH5" s="725"/>
      <c r="EBI5" s="725"/>
      <c r="EBJ5" s="725"/>
      <c r="EBK5" s="725"/>
      <c r="EBL5" s="725"/>
      <c r="EBM5" s="725"/>
      <c r="EBN5" s="725"/>
      <c r="EBO5" s="725"/>
      <c r="EBP5" s="725"/>
      <c r="EBQ5" s="725"/>
      <c r="EBR5" s="726"/>
      <c r="EBS5" s="718"/>
      <c r="EBT5" s="725"/>
      <c r="EBU5" s="725"/>
      <c r="EBV5" s="725"/>
      <c r="EBW5" s="725"/>
      <c r="EBX5" s="725"/>
      <c r="EBY5" s="725"/>
      <c r="EBZ5" s="725"/>
      <c r="ECA5" s="725"/>
      <c r="ECB5" s="725"/>
      <c r="ECC5" s="725"/>
      <c r="ECD5" s="725"/>
      <c r="ECE5" s="725"/>
      <c r="ECF5" s="725"/>
      <c r="ECG5" s="725"/>
      <c r="ECH5" s="726"/>
      <c r="ECI5" s="718"/>
      <c r="ECJ5" s="725"/>
      <c r="ECK5" s="725"/>
      <c r="ECL5" s="725"/>
      <c r="ECM5" s="725"/>
      <c r="ECN5" s="725"/>
      <c r="ECO5" s="725"/>
      <c r="ECP5" s="725"/>
      <c r="ECQ5" s="725"/>
      <c r="ECR5" s="725"/>
      <c r="ECS5" s="725"/>
      <c r="ECT5" s="725"/>
      <c r="ECU5" s="725"/>
      <c r="ECV5" s="725"/>
      <c r="ECW5" s="725"/>
      <c r="ECX5" s="726"/>
      <c r="ECY5" s="718"/>
      <c r="ECZ5" s="725"/>
      <c r="EDA5" s="725"/>
      <c r="EDB5" s="725"/>
      <c r="EDC5" s="725"/>
      <c r="EDD5" s="725"/>
      <c r="EDE5" s="725"/>
      <c r="EDF5" s="725"/>
      <c r="EDG5" s="725"/>
      <c r="EDH5" s="725"/>
      <c r="EDI5" s="725"/>
      <c r="EDJ5" s="725"/>
      <c r="EDK5" s="725"/>
      <c r="EDL5" s="725"/>
      <c r="EDM5" s="725"/>
      <c r="EDN5" s="726"/>
      <c r="EDO5" s="718"/>
      <c r="EDP5" s="725"/>
      <c r="EDQ5" s="725"/>
      <c r="EDR5" s="725"/>
      <c r="EDS5" s="725"/>
      <c r="EDT5" s="725"/>
      <c r="EDU5" s="725"/>
      <c r="EDV5" s="725"/>
      <c r="EDW5" s="725"/>
      <c r="EDX5" s="725"/>
      <c r="EDY5" s="725"/>
      <c r="EDZ5" s="725"/>
      <c r="EEA5" s="725"/>
      <c r="EEB5" s="725"/>
      <c r="EEC5" s="725"/>
      <c r="EED5" s="726"/>
      <c r="EEE5" s="718"/>
      <c r="EEF5" s="725"/>
      <c r="EEG5" s="725"/>
      <c r="EEH5" s="725"/>
      <c r="EEI5" s="725"/>
      <c r="EEJ5" s="725"/>
      <c r="EEK5" s="725"/>
      <c r="EEL5" s="725"/>
      <c r="EEM5" s="725"/>
      <c r="EEN5" s="725"/>
      <c r="EEO5" s="725"/>
      <c r="EEP5" s="725"/>
      <c r="EEQ5" s="725"/>
      <c r="EER5" s="725"/>
      <c r="EES5" s="725"/>
      <c r="EET5" s="726"/>
      <c r="EEU5" s="718"/>
      <c r="EEV5" s="725"/>
      <c r="EEW5" s="725"/>
      <c r="EEX5" s="725"/>
      <c r="EEY5" s="725"/>
      <c r="EEZ5" s="725"/>
      <c r="EFA5" s="725"/>
      <c r="EFB5" s="725"/>
      <c r="EFC5" s="725"/>
      <c r="EFD5" s="725"/>
      <c r="EFE5" s="725"/>
      <c r="EFF5" s="725"/>
      <c r="EFG5" s="725"/>
      <c r="EFH5" s="725"/>
      <c r="EFI5" s="725"/>
      <c r="EFJ5" s="726"/>
      <c r="EFK5" s="718"/>
      <c r="EFL5" s="725"/>
      <c r="EFM5" s="725"/>
      <c r="EFN5" s="725"/>
      <c r="EFO5" s="725"/>
      <c r="EFP5" s="725"/>
      <c r="EFQ5" s="725"/>
      <c r="EFR5" s="725"/>
      <c r="EFS5" s="725"/>
      <c r="EFT5" s="725"/>
      <c r="EFU5" s="725"/>
      <c r="EFV5" s="725"/>
      <c r="EFW5" s="725"/>
      <c r="EFX5" s="725"/>
      <c r="EFY5" s="725"/>
      <c r="EFZ5" s="726"/>
      <c r="EGA5" s="718"/>
      <c r="EGB5" s="725"/>
      <c r="EGC5" s="725"/>
      <c r="EGD5" s="725"/>
      <c r="EGE5" s="725"/>
      <c r="EGF5" s="725"/>
      <c r="EGG5" s="725"/>
      <c r="EGH5" s="725"/>
      <c r="EGI5" s="725"/>
      <c r="EGJ5" s="725"/>
      <c r="EGK5" s="725"/>
      <c r="EGL5" s="725"/>
      <c r="EGM5" s="725"/>
      <c r="EGN5" s="725"/>
      <c r="EGO5" s="725"/>
      <c r="EGP5" s="726"/>
      <c r="EGQ5" s="718"/>
      <c r="EGR5" s="725"/>
      <c r="EGS5" s="725"/>
      <c r="EGT5" s="725"/>
      <c r="EGU5" s="725"/>
      <c r="EGV5" s="725"/>
      <c r="EGW5" s="725"/>
      <c r="EGX5" s="725"/>
      <c r="EGY5" s="725"/>
      <c r="EGZ5" s="725"/>
      <c r="EHA5" s="725"/>
      <c r="EHB5" s="725"/>
      <c r="EHC5" s="725"/>
      <c r="EHD5" s="725"/>
      <c r="EHE5" s="725"/>
      <c r="EHF5" s="726"/>
      <c r="EHG5" s="718"/>
      <c r="EHH5" s="725"/>
      <c r="EHI5" s="725"/>
      <c r="EHJ5" s="725"/>
      <c r="EHK5" s="725"/>
      <c r="EHL5" s="725"/>
      <c r="EHM5" s="725"/>
      <c r="EHN5" s="725"/>
      <c r="EHO5" s="725"/>
      <c r="EHP5" s="725"/>
      <c r="EHQ5" s="725"/>
      <c r="EHR5" s="725"/>
      <c r="EHS5" s="725"/>
      <c r="EHT5" s="725"/>
      <c r="EHU5" s="725"/>
      <c r="EHV5" s="726"/>
      <c r="EHW5" s="718"/>
      <c r="EHX5" s="725"/>
      <c r="EHY5" s="725"/>
      <c r="EHZ5" s="725"/>
      <c r="EIA5" s="725"/>
      <c r="EIB5" s="725"/>
      <c r="EIC5" s="725"/>
      <c r="EID5" s="725"/>
      <c r="EIE5" s="725"/>
      <c r="EIF5" s="725"/>
      <c r="EIG5" s="725"/>
      <c r="EIH5" s="725"/>
      <c r="EII5" s="725"/>
      <c r="EIJ5" s="725"/>
      <c r="EIK5" s="725"/>
      <c r="EIL5" s="726"/>
      <c r="EIM5" s="718"/>
      <c r="EIN5" s="725"/>
      <c r="EIO5" s="725"/>
      <c r="EIP5" s="725"/>
      <c r="EIQ5" s="725"/>
      <c r="EIR5" s="725"/>
      <c r="EIS5" s="725"/>
      <c r="EIT5" s="725"/>
      <c r="EIU5" s="725"/>
      <c r="EIV5" s="725"/>
      <c r="EIW5" s="725"/>
      <c r="EIX5" s="725"/>
      <c r="EIY5" s="725"/>
      <c r="EIZ5" s="725"/>
      <c r="EJA5" s="725"/>
      <c r="EJB5" s="726"/>
      <c r="EJC5" s="718"/>
      <c r="EJD5" s="725"/>
      <c r="EJE5" s="725"/>
      <c r="EJF5" s="725"/>
      <c r="EJG5" s="725"/>
      <c r="EJH5" s="725"/>
      <c r="EJI5" s="725"/>
      <c r="EJJ5" s="725"/>
      <c r="EJK5" s="725"/>
      <c r="EJL5" s="725"/>
      <c r="EJM5" s="725"/>
      <c r="EJN5" s="725"/>
      <c r="EJO5" s="725"/>
      <c r="EJP5" s="725"/>
      <c r="EJQ5" s="725"/>
      <c r="EJR5" s="726"/>
      <c r="EJS5" s="718"/>
      <c r="EJT5" s="725"/>
      <c r="EJU5" s="725"/>
      <c r="EJV5" s="725"/>
      <c r="EJW5" s="725"/>
      <c r="EJX5" s="725"/>
      <c r="EJY5" s="725"/>
      <c r="EJZ5" s="725"/>
      <c r="EKA5" s="725"/>
      <c r="EKB5" s="725"/>
      <c r="EKC5" s="725"/>
      <c r="EKD5" s="725"/>
      <c r="EKE5" s="725"/>
      <c r="EKF5" s="725"/>
      <c r="EKG5" s="725"/>
      <c r="EKH5" s="726"/>
      <c r="EKI5" s="718"/>
      <c r="EKJ5" s="725"/>
      <c r="EKK5" s="725"/>
      <c r="EKL5" s="725"/>
      <c r="EKM5" s="725"/>
      <c r="EKN5" s="725"/>
      <c r="EKO5" s="725"/>
      <c r="EKP5" s="725"/>
      <c r="EKQ5" s="725"/>
      <c r="EKR5" s="725"/>
      <c r="EKS5" s="725"/>
      <c r="EKT5" s="725"/>
      <c r="EKU5" s="725"/>
      <c r="EKV5" s="725"/>
      <c r="EKW5" s="725"/>
      <c r="EKX5" s="726"/>
      <c r="EKY5" s="718"/>
      <c r="EKZ5" s="725"/>
      <c r="ELA5" s="725"/>
      <c r="ELB5" s="725"/>
      <c r="ELC5" s="725"/>
      <c r="ELD5" s="725"/>
      <c r="ELE5" s="725"/>
      <c r="ELF5" s="725"/>
      <c r="ELG5" s="725"/>
      <c r="ELH5" s="725"/>
      <c r="ELI5" s="725"/>
      <c r="ELJ5" s="725"/>
      <c r="ELK5" s="725"/>
      <c r="ELL5" s="725"/>
      <c r="ELM5" s="725"/>
      <c r="ELN5" s="726"/>
      <c r="ELO5" s="718"/>
      <c r="ELP5" s="725"/>
      <c r="ELQ5" s="725"/>
      <c r="ELR5" s="725"/>
      <c r="ELS5" s="725"/>
      <c r="ELT5" s="725"/>
      <c r="ELU5" s="725"/>
      <c r="ELV5" s="725"/>
      <c r="ELW5" s="725"/>
      <c r="ELX5" s="725"/>
      <c r="ELY5" s="725"/>
      <c r="ELZ5" s="725"/>
      <c r="EMA5" s="725"/>
      <c r="EMB5" s="725"/>
      <c r="EMC5" s="725"/>
      <c r="EMD5" s="726"/>
      <c r="EME5" s="718"/>
      <c r="EMF5" s="725"/>
      <c r="EMG5" s="725"/>
      <c r="EMH5" s="725"/>
      <c r="EMI5" s="725"/>
      <c r="EMJ5" s="725"/>
      <c r="EMK5" s="725"/>
      <c r="EML5" s="725"/>
      <c r="EMM5" s="725"/>
      <c r="EMN5" s="725"/>
      <c r="EMO5" s="725"/>
      <c r="EMP5" s="725"/>
      <c r="EMQ5" s="725"/>
      <c r="EMR5" s="725"/>
      <c r="EMS5" s="725"/>
      <c r="EMT5" s="726"/>
      <c r="EMU5" s="718"/>
      <c r="EMV5" s="725"/>
      <c r="EMW5" s="725"/>
      <c r="EMX5" s="725"/>
      <c r="EMY5" s="725"/>
      <c r="EMZ5" s="725"/>
      <c r="ENA5" s="725"/>
      <c r="ENB5" s="725"/>
      <c r="ENC5" s="725"/>
      <c r="END5" s="725"/>
      <c r="ENE5" s="725"/>
      <c r="ENF5" s="725"/>
      <c r="ENG5" s="725"/>
      <c r="ENH5" s="725"/>
      <c r="ENI5" s="725"/>
      <c r="ENJ5" s="726"/>
      <c r="ENK5" s="718"/>
      <c r="ENL5" s="725"/>
      <c r="ENM5" s="725"/>
      <c r="ENN5" s="725"/>
      <c r="ENO5" s="725"/>
      <c r="ENP5" s="725"/>
      <c r="ENQ5" s="725"/>
      <c r="ENR5" s="725"/>
      <c r="ENS5" s="725"/>
      <c r="ENT5" s="725"/>
      <c r="ENU5" s="725"/>
      <c r="ENV5" s="725"/>
      <c r="ENW5" s="725"/>
      <c r="ENX5" s="725"/>
      <c r="ENY5" s="725"/>
      <c r="ENZ5" s="726"/>
      <c r="EOA5" s="718"/>
      <c r="EOB5" s="725"/>
      <c r="EOC5" s="725"/>
      <c r="EOD5" s="725"/>
      <c r="EOE5" s="725"/>
      <c r="EOF5" s="725"/>
      <c r="EOG5" s="725"/>
      <c r="EOH5" s="725"/>
      <c r="EOI5" s="725"/>
      <c r="EOJ5" s="725"/>
      <c r="EOK5" s="725"/>
      <c r="EOL5" s="725"/>
      <c r="EOM5" s="725"/>
      <c r="EON5" s="725"/>
      <c r="EOO5" s="725"/>
      <c r="EOP5" s="726"/>
      <c r="EOQ5" s="718"/>
      <c r="EOR5" s="725"/>
      <c r="EOS5" s="725"/>
      <c r="EOT5" s="725"/>
      <c r="EOU5" s="725"/>
      <c r="EOV5" s="725"/>
      <c r="EOW5" s="725"/>
      <c r="EOX5" s="725"/>
      <c r="EOY5" s="725"/>
      <c r="EOZ5" s="725"/>
      <c r="EPA5" s="725"/>
      <c r="EPB5" s="725"/>
      <c r="EPC5" s="725"/>
      <c r="EPD5" s="725"/>
      <c r="EPE5" s="725"/>
      <c r="EPF5" s="726"/>
      <c r="EPG5" s="718"/>
      <c r="EPH5" s="725"/>
      <c r="EPI5" s="725"/>
      <c r="EPJ5" s="725"/>
      <c r="EPK5" s="725"/>
      <c r="EPL5" s="725"/>
      <c r="EPM5" s="725"/>
      <c r="EPN5" s="725"/>
      <c r="EPO5" s="725"/>
      <c r="EPP5" s="725"/>
      <c r="EPQ5" s="725"/>
      <c r="EPR5" s="725"/>
      <c r="EPS5" s="725"/>
      <c r="EPT5" s="725"/>
      <c r="EPU5" s="725"/>
      <c r="EPV5" s="726"/>
      <c r="EPW5" s="718"/>
      <c r="EPX5" s="725"/>
      <c r="EPY5" s="725"/>
      <c r="EPZ5" s="725"/>
      <c r="EQA5" s="725"/>
      <c r="EQB5" s="725"/>
      <c r="EQC5" s="725"/>
      <c r="EQD5" s="725"/>
      <c r="EQE5" s="725"/>
      <c r="EQF5" s="725"/>
      <c r="EQG5" s="725"/>
      <c r="EQH5" s="725"/>
      <c r="EQI5" s="725"/>
      <c r="EQJ5" s="725"/>
      <c r="EQK5" s="725"/>
      <c r="EQL5" s="726"/>
      <c r="EQM5" s="718"/>
      <c r="EQN5" s="725"/>
      <c r="EQO5" s="725"/>
      <c r="EQP5" s="725"/>
      <c r="EQQ5" s="725"/>
      <c r="EQR5" s="725"/>
      <c r="EQS5" s="725"/>
      <c r="EQT5" s="725"/>
      <c r="EQU5" s="725"/>
      <c r="EQV5" s="725"/>
      <c r="EQW5" s="725"/>
      <c r="EQX5" s="725"/>
      <c r="EQY5" s="725"/>
      <c r="EQZ5" s="725"/>
      <c r="ERA5" s="725"/>
      <c r="ERB5" s="726"/>
      <c r="ERC5" s="718"/>
      <c r="ERD5" s="725"/>
      <c r="ERE5" s="725"/>
      <c r="ERF5" s="725"/>
      <c r="ERG5" s="725"/>
      <c r="ERH5" s="725"/>
      <c r="ERI5" s="725"/>
      <c r="ERJ5" s="725"/>
      <c r="ERK5" s="725"/>
      <c r="ERL5" s="725"/>
      <c r="ERM5" s="725"/>
      <c r="ERN5" s="725"/>
      <c r="ERO5" s="725"/>
      <c r="ERP5" s="725"/>
      <c r="ERQ5" s="725"/>
      <c r="ERR5" s="726"/>
      <c r="ERS5" s="718"/>
      <c r="ERT5" s="725"/>
      <c r="ERU5" s="725"/>
      <c r="ERV5" s="725"/>
      <c r="ERW5" s="725"/>
      <c r="ERX5" s="725"/>
      <c r="ERY5" s="725"/>
      <c r="ERZ5" s="725"/>
      <c r="ESA5" s="725"/>
      <c r="ESB5" s="725"/>
      <c r="ESC5" s="725"/>
      <c r="ESD5" s="725"/>
      <c r="ESE5" s="725"/>
      <c r="ESF5" s="725"/>
      <c r="ESG5" s="725"/>
      <c r="ESH5" s="726"/>
      <c r="ESI5" s="718"/>
      <c r="ESJ5" s="725"/>
      <c r="ESK5" s="725"/>
      <c r="ESL5" s="725"/>
      <c r="ESM5" s="725"/>
      <c r="ESN5" s="725"/>
      <c r="ESO5" s="725"/>
      <c r="ESP5" s="725"/>
      <c r="ESQ5" s="725"/>
      <c r="ESR5" s="725"/>
      <c r="ESS5" s="725"/>
      <c r="EST5" s="725"/>
      <c r="ESU5" s="725"/>
      <c r="ESV5" s="725"/>
      <c r="ESW5" s="725"/>
      <c r="ESX5" s="726"/>
      <c r="ESY5" s="718"/>
      <c r="ESZ5" s="725"/>
      <c r="ETA5" s="725"/>
      <c r="ETB5" s="725"/>
      <c r="ETC5" s="725"/>
      <c r="ETD5" s="725"/>
      <c r="ETE5" s="725"/>
      <c r="ETF5" s="725"/>
      <c r="ETG5" s="725"/>
      <c r="ETH5" s="725"/>
      <c r="ETI5" s="725"/>
      <c r="ETJ5" s="725"/>
      <c r="ETK5" s="725"/>
      <c r="ETL5" s="725"/>
      <c r="ETM5" s="725"/>
      <c r="ETN5" s="726"/>
      <c r="ETO5" s="718"/>
      <c r="ETP5" s="725"/>
      <c r="ETQ5" s="725"/>
      <c r="ETR5" s="725"/>
      <c r="ETS5" s="725"/>
      <c r="ETT5" s="725"/>
      <c r="ETU5" s="725"/>
      <c r="ETV5" s="725"/>
      <c r="ETW5" s="725"/>
      <c r="ETX5" s="725"/>
      <c r="ETY5" s="725"/>
      <c r="ETZ5" s="725"/>
      <c r="EUA5" s="725"/>
      <c r="EUB5" s="725"/>
      <c r="EUC5" s="725"/>
      <c r="EUD5" s="726"/>
      <c r="EUE5" s="718"/>
      <c r="EUF5" s="725"/>
      <c r="EUG5" s="725"/>
      <c r="EUH5" s="725"/>
      <c r="EUI5" s="725"/>
      <c r="EUJ5" s="725"/>
      <c r="EUK5" s="725"/>
      <c r="EUL5" s="725"/>
      <c r="EUM5" s="725"/>
      <c r="EUN5" s="725"/>
      <c r="EUO5" s="725"/>
      <c r="EUP5" s="725"/>
      <c r="EUQ5" s="725"/>
      <c r="EUR5" s="725"/>
      <c r="EUS5" s="725"/>
      <c r="EUT5" s="726"/>
      <c r="EUU5" s="718"/>
      <c r="EUV5" s="725"/>
      <c r="EUW5" s="725"/>
      <c r="EUX5" s="725"/>
      <c r="EUY5" s="725"/>
      <c r="EUZ5" s="725"/>
      <c r="EVA5" s="725"/>
      <c r="EVB5" s="725"/>
      <c r="EVC5" s="725"/>
      <c r="EVD5" s="725"/>
      <c r="EVE5" s="725"/>
      <c r="EVF5" s="725"/>
      <c r="EVG5" s="725"/>
      <c r="EVH5" s="725"/>
      <c r="EVI5" s="725"/>
      <c r="EVJ5" s="726"/>
      <c r="EVK5" s="718"/>
      <c r="EVL5" s="725"/>
      <c r="EVM5" s="725"/>
      <c r="EVN5" s="725"/>
      <c r="EVO5" s="725"/>
      <c r="EVP5" s="725"/>
      <c r="EVQ5" s="725"/>
      <c r="EVR5" s="725"/>
      <c r="EVS5" s="725"/>
      <c r="EVT5" s="725"/>
      <c r="EVU5" s="725"/>
      <c r="EVV5" s="725"/>
      <c r="EVW5" s="725"/>
      <c r="EVX5" s="725"/>
      <c r="EVY5" s="725"/>
      <c r="EVZ5" s="726"/>
      <c r="EWA5" s="718"/>
      <c r="EWB5" s="725"/>
      <c r="EWC5" s="725"/>
      <c r="EWD5" s="725"/>
      <c r="EWE5" s="725"/>
      <c r="EWF5" s="725"/>
      <c r="EWG5" s="725"/>
      <c r="EWH5" s="725"/>
      <c r="EWI5" s="725"/>
      <c r="EWJ5" s="725"/>
      <c r="EWK5" s="725"/>
      <c r="EWL5" s="725"/>
      <c r="EWM5" s="725"/>
      <c r="EWN5" s="725"/>
      <c r="EWO5" s="725"/>
      <c r="EWP5" s="726"/>
      <c r="EWQ5" s="718"/>
      <c r="EWR5" s="725"/>
      <c r="EWS5" s="725"/>
      <c r="EWT5" s="725"/>
      <c r="EWU5" s="725"/>
      <c r="EWV5" s="725"/>
      <c r="EWW5" s="725"/>
      <c r="EWX5" s="725"/>
      <c r="EWY5" s="725"/>
      <c r="EWZ5" s="725"/>
      <c r="EXA5" s="725"/>
      <c r="EXB5" s="725"/>
      <c r="EXC5" s="725"/>
      <c r="EXD5" s="725"/>
      <c r="EXE5" s="725"/>
      <c r="EXF5" s="726"/>
      <c r="EXG5" s="718"/>
      <c r="EXH5" s="725"/>
      <c r="EXI5" s="725"/>
      <c r="EXJ5" s="725"/>
      <c r="EXK5" s="725"/>
      <c r="EXL5" s="725"/>
      <c r="EXM5" s="725"/>
      <c r="EXN5" s="725"/>
      <c r="EXO5" s="725"/>
      <c r="EXP5" s="725"/>
      <c r="EXQ5" s="725"/>
      <c r="EXR5" s="725"/>
      <c r="EXS5" s="725"/>
      <c r="EXT5" s="725"/>
      <c r="EXU5" s="725"/>
      <c r="EXV5" s="726"/>
      <c r="EXW5" s="718"/>
      <c r="EXX5" s="725"/>
      <c r="EXY5" s="725"/>
      <c r="EXZ5" s="725"/>
      <c r="EYA5" s="725"/>
      <c r="EYB5" s="725"/>
      <c r="EYC5" s="725"/>
      <c r="EYD5" s="725"/>
      <c r="EYE5" s="725"/>
      <c r="EYF5" s="725"/>
      <c r="EYG5" s="725"/>
      <c r="EYH5" s="725"/>
      <c r="EYI5" s="725"/>
      <c r="EYJ5" s="725"/>
      <c r="EYK5" s="725"/>
      <c r="EYL5" s="726"/>
      <c r="EYM5" s="718"/>
      <c r="EYN5" s="725"/>
      <c r="EYO5" s="725"/>
      <c r="EYP5" s="725"/>
      <c r="EYQ5" s="725"/>
      <c r="EYR5" s="725"/>
      <c r="EYS5" s="725"/>
      <c r="EYT5" s="725"/>
      <c r="EYU5" s="725"/>
      <c r="EYV5" s="725"/>
      <c r="EYW5" s="725"/>
      <c r="EYX5" s="725"/>
      <c r="EYY5" s="725"/>
      <c r="EYZ5" s="725"/>
      <c r="EZA5" s="725"/>
      <c r="EZB5" s="726"/>
      <c r="EZC5" s="718"/>
      <c r="EZD5" s="725"/>
      <c r="EZE5" s="725"/>
      <c r="EZF5" s="725"/>
      <c r="EZG5" s="725"/>
      <c r="EZH5" s="725"/>
      <c r="EZI5" s="725"/>
      <c r="EZJ5" s="725"/>
      <c r="EZK5" s="725"/>
      <c r="EZL5" s="725"/>
      <c r="EZM5" s="725"/>
      <c r="EZN5" s="725"/>
      <c r="EZO5" s="725"/>
      <c r="EZP5" s="725"/>
      <c r="EZQ5" s="725"/>
      <c r="EZR5" s="726"/>
      <c r="EZS5" s="718"/>
      <c r="EZT5" s="725"/>
      <c r="EZU5" s="725"/>
      <c r="EZV5" s="725"/>
      <c r="EZW5" s="725"/>
      <c r="EZX5" s="725"/>
      <c r="EZY5" s="725"/>
      <c r="EZZ5" s="725"/>
      <c r="FAA5" s="725"/>
      <c r="FAB5" s="725"/>
      <c r="FAC5" s="725"/>
      <c r="FAD5" s="725"/>
      <c r="FAE5" s="725"/>
      <c r="FAF5" s="725"/>
      <c r="FAG5" s="725"/>
      <c r="FAH5" s="726"/>
      <c r="FAI5" s="718"/>
      <c r="FAJ5" s="725"/>
      <c r="FAK5" s="725"/>
      <c r="FAL5" s="725"/>
      <c r="FAM5" s="725"/>
      <c r="FAN5" s="725"/>
      <c r="FAO5" s="725"/>
      <c r="FAP5" s="725"/>
      <c r="FAQ5" s="725"/>
      <c r="FAR5" s="725"/>
      <c r="FAS5" s="725"/>
      <c r="FAT5" s="725"/>
      <c r="FAU5" s="725"/>
      <c r="FAV5" s="725"/>
      <c r="FAW5" s="725"/>
      <c r="FAX5" s="726"/>
      <c r="FAY5" s="718"/>
      <c r="FAZ5" s="725"/>
      <c r="FBA5" s="725"/>
      <c r="FBB5" s="725"/>
      <c r="FBC5" s="725"/>
      <c r="FBD5" s="725"/>
      <c r="FBE5" s="725"/>
      <c r="FBF5" s="725"/>
      <c r="FBG5" s="725"/>
      <c r="FBH5" s="725"/>
      <c r="FBI5" s="725"/>
      <c r="FBJ5" s="725"/>
      <c r="FBK5" s="725"/>
      <c r="FBL5" s="725"/>
      <c r="FBM5" s="725"/>
      <c r="FBN5" s="726"/>
      <c r="FBO5" s="718"/>
      <c r="FBP5" s="725"/>
      <c r="FBQ5" s="725"/>
      <c r="FBR5" s="725"/>
      <c r="FBS5" s="725"/>
      <c r="FBT5" s="725"/>
      <c r="FBU5" s="725"/>
      <c r="FBV5" s="725"/>
      <c r="FBW5" s="725"/>
      <c r="FBX5" s="725"/>
      <c r="FBY5" s="725"/>
      <c r="FBZ5" s="725"/>
      <c r="FCA5" s="725"/>
      <c r="FCB5" s="725"/>
      <c r="FCC5" s="725"/>
      <c r="FCD5" s="726"/>
      <c r="FCE5" s="718"/>
      <c r="FCF5" s="725"/>
      <c r="FCG5" s="725"/>
      <c r="FCH5" s="725"/>
      <c r="FCI5" s="725"/>
      <c r="FCJ5" s="725"/>
      <c r="FCK5" s="725"/>
      <c r="FCL5" s="725"/>
      <c r="FCM5" s="725"/>
      <c r="FCN5" s="725"/>
      <c r="FCO5" s="725"/>
      <c r="FCP5" s="725"/>
      <c r="FCQ5" s="725"/>
      <c r="FCR5" s="725"/>
      <c r="FCS5" s="725"/>
      <c r="FCT5" s="726"/>
      <c r="FCU5" s="718"/>
      <c r="FCV5" s="725"/>
      <c r="FCW5" s="725"/>
      <c r="FCX5" s="725"/>
      <c r="FCY5" s="725"/>
      <c r="FCZ5" s="725"/>
      <c r="FDA5" s="725"/>
      <c r="FDB5" s="725"/>
      <c r="FDC5" s="725"/>
      <c r="FDD5" s="725"/>
      <c r="FDE5" s="725"/>
      <c r="FDF5" s="725"/>
      <c r="FDG5" s="725"/>
      <c r="FDH5" s="725"/>
      <c r="FDI5" s="725"/>
      <c r="FDJ5" s="726"/>
      <c r="FDK5" s="718"/>
      <c r="FDL5" s="725"/>
      <c r="FDM5" s="725"/>
      <c r="FDN5" s="725"/>
      <c r="FDO5" s="725"/>
      <c r="FDP5" s="725"/>
      <c r="FDQ5" s="725"/>
      <c r="FDR5" s="725"/>
      <c r="FDS5" s="725"/>
      <c r="FDT5" s="725"/>
      <c r="FDU5" s="725"/>
      <c r="FDV5" s="725"/>
      <c r="FDW5" s="725"/>
      <c r="FDX5" s="725"/>
      <c r="FDY5" s="725"/>
      <c r="FDZ5" s="726"/>
      <c r="FEA5" s="718"/>
      <c r="FEB5" s="725"/>
      <c r="FEC5" s="725"/>
      <c r="FED5" s="725"/>
      <c r="FEE5" s="725"/>
      <c r="FEF5" s="725"/>
      <c r="FEG5" s="725"/>
      <c r="FEH5" s="725"/>
      <c r="FEI5" s="725"/>
      <c r="FEJ5" s="725"/>
      <c r="FEK5" s="725"/>
      <c r="FEL5" s="725"/>
      <c r="FEM5" s="725"/>
      <c r="FEN5" s="725"/>
      <c r="FEO5" s="725"/>
      <c r="FEP5" s="726"/>
      <c r="FEQ5" s="718"/>
      <c r="FER5" s="725"/>
      <c r="FES5" s="725"/>
      <c r="FET5" s="725"/>
      <c r="FEU5" s="725"/>
      <c r="FEV5" s="725"/>
      <c r="FEW5" s="725"/>
      <c r="FEX5" s="725"/>
      <c r="FEY5" s="725"/>
      <c r="FEZ5" s="725"/>
      <c r="FFA5" s="725"/>
      <c r="FFB5" s="725"/>
      <c r="FFC5" s="725"/>
      <c r="FFD5" s="725"/>
      <c r="FFE5" s="725"/>
      <c r="FFF5" s="726"/>
      <c r="FFG5" s="718"/>
      <c r="FFH5" s="725"/>
      <c r="FFI5" s="725"/>
      <c r="FFJ5" s="725"/>
      <c r="FFK5" s="725"/>
      <c r="FFL5" s="725"/>
      <c r="FFM5" s="725"/>
      <c r="FFN5" s="725"/>
      <c r="FFO5" s="725"/>
      <c r="FFP5" s="725"/>
      <c r="FFQ5" s="725"/>
      <c r="FFR5" s="725"/>
      <c r="FFS5" s="725"/>
      <c r="FFT5" s="725"/>
      <c r="FFU5" s="725"/>
      <c r="FFV5" s="726"/>
      <c r="FFW5" s="718"/>
      <c r="FFX5" s="725"/>
      <c r="FFY5" s="725"/>
      <c r="FFZ5" s="725"/>
      <c r="FGA5" s="725"/>
      <c r="FGB5" s="725"/>
      <c r="FGC5" s="725"/>
      <c r="FGD5" s="725"/>
      <c r="FGE5" s="725"/>
      <c r="FGF5" s="725"/>
      <c r="FGG5" s="725"/>
      <c r="FGH5" s="725"/>
      <c r="FGI5" s="725"/>
      <c r="FGJ5" s="725"/>
      <c r="FGK5" s="725"/>
      <c r="FGL5" s="726"/>
      <c r="FGM5" s="718"/>
      <c r="FGN5" s="725"/>
      <c r="FGO5" s="725"/>
      <c r="FGP5" s="725"/>
      <c r="FGQ5" s="725"/>
      <c r="FGR5" s="725"/>
      <c r="FGS5" s="725"/>
      <c r="FGT5" s="725"/>
      <c r="FGU5" s="725"/>
      <c r="FGV5" s="725"/>
      <c r="FGW5" s="725"/>
      <c r="FGX5" s="725"/>
      <c r="FGY5" s="725"/>
      <c r="FGZ5" s="725"/>
      <c r="FHA5" s="725"/>
      <c r="FHB5" s="726"/>
      <c r="FHC5" s="718"/>
      <c r="FHD5" s="725"/>
      <c r="FHE5" s="725"/>
      <c r="FHF5" s="725"/>
      <c r="FHG5" s="725"/>
      <c r="FHH5" s="725"/>
      <c r="FHI5" s="725"/>
      <c r="FHJ5" s="725"/>
      <c r="FHK5" s="725"/>
      <c r="FHL5" s="725"/>
      <c r="FHM5" s="725"/>
      <c r="FHN5" s="725"/>
      <c r="FHO5" s="725"/>
      <c r="FHP5" s="725"/>
      <c r="FHQ5" s="725"/>
      <c r="FHR5" s="726"/>
      <c r="FHS5" s="718"/>
      <c r="FHT5" s="725"/>
      <c r="FHU5" s="725"/>
      <c r="FHV5" s="725"/>
      <c r="FHW5" s="725"/>
      <c r="FHX5" s="725"/>
      <c r="FHY5" s="725"/>
      <c r="FHZ5" s="725"/>
      <c r="FIA5" s="725"/>
      <c r="FIB5" s="725"/>
      <c r="FIC5" s="725"/>
      <c r="FID5" s="725"/>
      <c r="FIE5" s="725"/>
      <c r="FIF5" s="725"/>
      <c r="FIG5" s="725"/>
      <c r="FIH5" s="726"/>
      <c r="FII5" s="718"/>
      <c r="FIJ5" s="725"/>
      <c r="FIK5" s="725"/>
      <c r="FIL5" s="725"/>
      <c r="FIM5" s="725"/>
      <c r="FIN5" s="725"/>
      <c r="FIO5" s="725"/>
      <c r="FIP5" s="725"/>
      <c r="FIQ5" s="725"/>
      <c r="FIR5" s="725"/>
      <c r="FIS5" s="725"/>
      <c r="FIT5" s="725"/>
      <c r="FIU5" s="725"/>
      <c r="FIV5" s="725"/>
      <c r="FIW5" s="725"/>
      <c r="FIX5" s="726"/>
      <c r="FIY5" s="718"/>
      <c r="FIZ5" s="725"/>
      <c r="FJA5" s="725"/>
      <c r="FJB5" s="725"/>
      <c r="FJC5" s="725"/>
      <c r="FJD5" s="725"/>
      <c r="FJE5" s="725"/>
      <c r="FJF5" s="725"/>
      <c r="FJG5" s="725"/>
      <c r="FJH5" s="725"/>
      <c r="FJI5" s="725"/>
      <c r="FJJ5" s="725"/>
      <c r="FJK5" s="725"/>
      <c r="FJL5" s="725"/>
      <c r="FJM5" s="725"/>
      <c r="FJN5" s="726"/>
      <c r="FJO5" s="718"/>
      <c r="FJP5" s="725"/>
      <c r="FJQ5" s="725"/>
      <c r="FJR5" s="725"/>
      <c r="FJS5" s="725"/>
      <c r="FJT5" s="725"/>
      <c r="FJU5" s="725"/>
      <c r="FJV5" s="725"/>
      <c r="FJW5" s="725"/>
      <c r="FJX5" s="725"/>
      <c r="FJY5" s="725"/>
      <c r="FJZ5" s="725"/>
      <c r="FKA5" s="725"/>
      <c r="FKB5" s="725"/>
      <c r="FKC5" s="725"/>
      <c r="FKD5" s="726"/>
      <c r="FKE5" s="718"/>
      <c r="FKF5" s="725"/>
      <c r="FKG5" s="725"/>
      <c r="FKH5" s="725"/>
      <c r="FKI5" s="725"/>
      <c r="FKJ5" s="725"/>
      <c r="FKK5" s="725"/>
      <c r="FKL5" s="725"/>
      <c r="FKM5" s="725"/>
      <c r="FKN5" s="725"/>
      <c r="FKO5" s="725"/>
      <c r="FKP5" s="725"/>
      <c r="FKQ5" s="725"/>
      <c r="FKR5" s="725"/>
      <c r="FKS5" s="725"/>
      <c r="FKT5" s="726"/>
      <c r="FKU5" s="718"/>
      <c r="FKV5" s="725"/>
      <c r="FKW5" s="725"/>
      <c r="FKX5" s="725"/>
      <c r="FKY5" s="725"/>
      <c r="FKZ5" s="725"/>
      <c r="FLA5" s="725"/>
      <c r="FLB5" s="725"/>
      <c r="FLC5" s="725"/>
      <c r="FLD5" s="725"/>
      <c r="FLE5" s="725"/>
      <c r="FLF5" s="725"/>
      <c r="FLG5" s="725"/>
      <c r="FLH5" s="725"/>
      <c r="FLI5" s="725"/>
      <c r="FLJ5" s="726"/>
      <c r="FLK5" s="718"/>
      <c r="FLL5" s="725"/>
      <c r="FLM5" s="725"/>
      <c r="FLN5" s="725"/>
      <c r="FLO5" s="725"/>
      <c r="FLP5" s="725"/>
      <c r="FLQ5" s="725"/>
      <c r="FLR5" s="725"/>
      <c r="FLS5" s="725"/>
      <c r="FLT5" s="725"/>
      <c r="FLU5" s="725"/>
      <c r="FLV5" s="725"/>
      <c r="FLW5" s="725"/>
      <c r="FLX5" s="725"/>
      <c r="FLY5" s="725"/>
      <c r="FLZ5" s="726"/>
      <c r="FMA5" s="718"/>
      <c r="FMB5" s="725"/>
      <c r="FMC5" s="725"/>
      <c r="FMD5" s="725"/>
      <c r="FME5" s="725"/>
      <c r="FMF5" s="725"/>
      <c r="FMG5" s="725"/>
      <c r="FMH5" s="725"/>
      <c r="FMI5" s="725"/>
      <c r="FMJ5" s="725"/>
      <c r="FMK5" s="725"/>
      <c r="FML5" s="725"/>
      <c r="FMM5" s="725"/>
      <c r="FMN5" s="725"/>
      <c r="FMO5" s="725"/>
      <c r="FMP5" s="726"/>
      <c r="FMQ5" s="718"/>
      <c r="FMR5" s="725"/>
      <c r="FMS5" s="725"/>
      <c r="FMT5" s="725"/>
      <c r="FMU5" s="725"/>
      <c r="FMV5" s="725"/>
      <c r="FMW5" s="725"/>
      <c r="FMX5" s="725"/>
      <c r="FMY5" s="725"/>
      <c r="FMZ5" s="725"/>
      <c r="FNA5" s="725"/>
      <c r="FNB5" s="725"/>
      <c r="FNC5" s="725"/>
      <c r="FND5" s="725"/>
      <c r="FNE5" s="725"/>
      <c r="FNF5" s="726"/>
      <c r="FNG5" s="718"/>
      <c r="FNH5" s="725"/>
      <c r="FNI5" s="725"/>
      <c r="FNJ5" s="725"/>
      <c r="FNK5" s="725"/>
      <c r="FNL5" s="725"/>
      <c r="FNM5" s="725"/>
      <c r="FNN5" s="725"/>
      <c r="FNO5" s="725"/>
      <c r="FNP5" s="725"/>
      <c r="FNQ5" s="725"/>
      <c r="FNR5" s="725"/>
      <c r="FNS5" s="725"/>
      <c r="FNT5" s="725"/>
      <c r="FNU5" s="725"/>
      <c r="FNV5" s="726"/>
      <c r="FNW5" s="718"/>
      <c r="FNX5" s="725"/>
      <c r="FNY5" s="725"/>
      <c r="FNZ5" s="725"/>
      <c r="FOA5" s="725"/>
      <c r="FOB5" s="725"/>
      <c r="FOC5" s="725"/>
      <c r="FOD5" s="725"/>
      <c r="FOE5" s="725"/>
      <c r="FOF5" s="725"/>
      <c r="FOG5" s="725"/>
      <c r="FOH5" s="725"/>
      <c r="FOI5" s="725"/>
      <c r="FOJ5" s="725"/>
      <c r="FOK5" s="725"/>
      <c r="FOL5" s="726"/>
      <c r="FOM5" s="718"/>
      <c r="FON5" s="725"/>
      <c r="FOO5" s="725"/>
      <c r="FOP5" s="725"/>
      <c r="FOQ5" s="725"/>
      <c r="FOR5" s="725"/>
      <c r="FOS5" s="725"/>
      <c r="FOT5" s="725"/>
      <c r="FOU5" s="725"/>
      <c r="FOV5" s="725"/>
      <c r="FOW5" s="725"/>
      <c r="FOX5" s="725"/>
      <c r="FOY5" s="725"/>
      <c r="FOZ5" s="725"/>
      <c r="FPA5" s="725"/>
      <c r="FPB5" s="726"/>
      <c r="FPC5" s="718"/>
      <c r="FPD5" s="725"/>
      <c r="FPE5" s="725"/>
      <c r="FPF5" s="725"/>
      <c r="FPG5" s="725"/>
      <c r="FPH5" s="725"/>
      <c r="FPI5" s="725"/>
      <c r="FPJ5" s="725"/>
      <c r="FPK5" s="725"/>
      <c r="FPL5" s="725"/>
      <c r="FPM5" s="725"/>
      <c r="FPN5" s="725"/>
      <c r="FPO5" s="725"/>
      <c r="FPP5" s="725"/>
      <c r="FPQ5" s="725"/>
      <c r="FPR5" s="726"/>
      <c r="FPS5" s="718"/>
      <c r="FPT5" s="725"/>
      <c r="FPU5" s="725"/>
      <c r="FPV5" s="725"/>
      <c r="FPW5" s="725"/>
      <c r="FPX5" s="725"/>
      <c r="FPY5" s="725"/>
      <c r="FPZ5" s="725"/>
      <c r="FQA5" s="725"/>
      <c r="FQB5" s="725"/>
      <c r="FQC5" s="725"/>
      <c r="FQD5" s="725"/>
      <c r="FQE5" s="725"/>
      <c r="FQF5" s="725"/>
      <c r="FQG5" s="725"/>
      <c r="FQH5" s="726"/>
      <c r="FQI5" s="718"/>
      <c r="FQJ5" s="725"/>
      <c r="FQK5" s="725"/>
      <c r="FQL5" s="725"/>
      <c r="FQM5" s="725"/>
      <c r="FQN5" s="725"/>
      <c r="FQO5" s="725"/>
      <c r="FQP5" s="725"/>
      <c r="FQQ5" s="725"/>
      <c r="FQR5" s="725"/>
      <c r="FQS5" s="725"/>
      <c r="FQT5" s="725"/>
      <c r="FQU5" s="725"/>
      <c r="FQV5" s="725"/>
      <c r="FQW5" s="725"/>
      <c r="FQX5" s="726"/>
      <c r="FQY5" s="718"/>
      <c r="FQZ5" s="725"/>
      <c r="FRA5" s="725"/>
      <c r="FRB5" s="725"/>
      <c r="FRC5" s="725"/>
      <c r="FRD5" s="725"/>
      <c r="FRE5" s="725"/>
      <c r="FRF5" s="725"/>
      <c r="FRG5" s="725"/>
      <c r="FRH5" s="725"/>
      <c r="FRI5" s="725"/>
      <c r="FRJ5" s="725"/>
      <c r="FRK5" s="725"/>
      <c r="FRL5" s="725"/>
      <c r="FRM5" s="725"/>
      <c r="FRN5" s="726"/>
      <c r="FRO5" s="718"/>
      <c r="FRP5" s="725"/>
      <c r="FRQ5" s="725"/>
      <c r="FRR5" s="725"/>
      <c r="FRS5" s="725"/>
      <c r="FRT5" s="725"/>
      <c r="FRU5" s="725"/>
      <c r="FRV5" s="725"/>
      <c r="FRW5" s="725"/>
      <c r="FRX5" s="725"/>
      <c r="FRY5" s="725"/>
      <c r="FRZ5" s="725"/>
      <c r="FSA5" s="725"/>
      <c r="FSB5" s="725"/>
      <c r="FSC5" s="725"/>
      <c r="FSD5" s="726"/>
      <c r="FSE5" s="718"/>
      <c r="FSF5" s="725"/>
      <c r="FSG5" s="725"/>
      <c r="FSH5" s="725"/>
      <c r="FSI5" s="725"/>
      <c r="FSJ5" s="725"/>
      <c r="FSK5" s="725"/>
      <c r="FSL5" s="725"/>
      <c r="FSM5" s="725"/>
      <c r="FSN5" s="725"/>
      <c r="FSO5" s="725"/>
      <c r="FSP5" s="725"/>
      <c r="FSQ5" s="725"/>
      <c r="FSR5" s="725"/>
      <c r="FSS5" s="725"/>
      <c r="FST5" s="726"/>
      <c r="FSU5" s="718"/>
      <c r="FSV5" s="725"/>
      <c r="FSW5" s="725"/>
      <c r="FSX5" s="725"/>
      <c r="FSY5" s="725"/>
      <c r="FSZ5" s="725"/>
      <c r="FTA5" s="725"/>
      <c r="FTB5" s="725"/>
      <c r="FTC5" s="725"/>
      <c r="FTD5" s="725"/>
      <c r="FTE5" s="725"/>
      <c r="FTF5" s="725"/>
      <c r="FTG5" s="725"/>
      <c r="FTH5" s="725"/>
      <c r="FTI5" s="725"/>
      <c r="FTJ5" s="726"/>
      <c r="FTK5" s="718"/>
      <c r="FTL5" s="725"/>
      <c r="FTM5" s="725"/>
      <c r="FTN5" s="725"/>
      <c r="FTO5" s="725"/>
      <c r="FTP5" s="725"/>
      <c r="FTQ5" s="725"/>
      <c r="FTR5" s="725"/>
      <c r="FTS5" s="725"/>
      <c r="FTT5" s="725"/>
      <c r="FTU5" s="725"/>
      <c r="FTV5" s="725"/>
      <c r="FTW5" s="725"/>
      <c r="FTX5" s="725"/>
      <c r="FTY5" s="725"/>
      <c r="FTZ5" s="726"/>
      <c r="FUA5" s="718"/>
      <c r="FUB5" s="725"/>
      <c r="FUC5" s="725"/>
      <c r="FUD5" s="725"/>
      <c r="FUE5" s="725"/>
      <c r="FUF5" s="725"/>
      <c r="FUG5" s="725"/>
      <c r="FUH5" s="725"/>
      <c r="FUI5" s="725"/>
      <c r="FUJ5" s="725"/>
      <c r="FUK5" s="725"/>
      <c r="FUL5" s="725"/>
      <c r="FUM5" s="725"/>
      <c r="FUN5" s="725"/>
      <c r="FUO5" s="725"/>
      <c r="FUP5" s="726"/>
      <c r="FUQ5" s="718"/>
      <c r="FUR5" s="725"/>
      <c r="FUS5" s="725"/>
      <c r="FUT5" s="725"/>
      <c r="FUU5" s="725"/>
      <c r="FUV5" s="725"/>
      <c r="FUW5" s="725"/>
      <c r="FUX5" s="725"/>
      <c r="FUY5" s="725"/>
      <c r="FUZ5" s="725"/>
      <c r="FVA5" s="725"/>
      <c r="FVB5" s="725"/>
      <c r="FVC5" s="725"/>
      <c r="FVD5" s="725"/>
      <c r="FVE5" s="725"/>
      <c r="FVF5" s="726"/>
      <c r="FVG5" s="718"/>
      <c r="FVH5" s="725"/>
      <c r="FVI5" s="725"/>
      <c r="FVJ5" s="725"/>
      <c r="FVK5" s="725"/>
      <c r="FVL5" s="725"/>
      <c r="FVM5" s="725"/>
      <c r="FVN5" s="725"/>
      <c r="FVO5" s="725"/>
      <c r="FVP5" s="725"/>
      <c r="FVQ5" s="725"/>
      <c r="FVR5" s="725"/>
      <c r="FVS5" s="725"/>
      <c r="FVT5" s="725"/>
      <c r="FVU5" s="725"/>
      <c r="FVV5" s="726"/>
      <c r="FVW5" s="718"/>
      <c r="FVX5" s="725"/>
      <c r="FVY5" s="725"/>
      <c r="FVZ5" s="725"/>
      <c r="FWA5" s="725"/>
      <c r="FWB5" s="725"/>
      <c r="FWC5" s="725"/>
      <c r="FWD5" s="725"/>
      <c r="FWE5" s="725"/>
      <c r="FWF5" s="725"/>
      <c r="FWG5" s="725"/>
      <c r="FWH5" s="725"/>
      <c r="FWI5" s="725"/>
      <c r="FWJ5" s="725"/>
      <c r="FWK5" s="725"/>
      <c r="FWL5" s="726"/>
      <c r="FWM5" s="718"/>
      <c r="FWN5" s="725"/>
      <c r="FWO5" s="725"/>
      <c r="FWP5" s="725"/>
      <c r="FWQ5" s="725"/>
      <c r="FWR5" s="725"/>
      <c r="FWS5" s="725"/>
      <c r="FWT5" s="725"/>
      <c r="FWU5" s="725"/>
      <c r="FWV5" s="725"/>
      <c r="FWW5" s="725"/>
      <c r="FWX5" s="725"/>
      <c r="FWY5" s="725"/>
      <c r="FWZ5" s="725"/>
      <c r="FXA5" s="725"/>
      <c r="FXB5" s="726"/>
      <c r="FXC5" s="718"/>
      <c r="FXD5" s="725"/>
      <c r="FXE5" s="725"/>
      <c r="FXF5" s="725"/>
      <c r="FXG5" s="725"/>
      <c r="FXH5" s="725"/>
      <c r="FXI5" s="725"/>
      <c r="FXJ5" s="725"/>
      <c r="FXK5" s="725"/>
      <c r="FXL5" s="725"/>
      <c r="FXM5" s="725"/>
      <c r="FXN5" s="725"/>
      <c r="FXO5" s="725"/>
      <c r="FXP5" s="725"/>
      <c r="FXQ5" s="725"/>
      <c r="FXR5" s="726"/>
      <c r="FXS5" s="718"/>
      <c r="FXT5" s="725"/>
      <c r="FXU5" s="725"/>
      <c r="FXV5" s="725"/>
      <c r="FXW5" s="725"/>
      <c r="FXX5" s="725"/>
      <c r="FXY5" s="725"/>
      <c r="FXZ5" s="725"/>
      <c r="FYA5" s="725"/>
      <c r="FYB5" s="725"/>
      <c r="FYC5" s="725"/>
      <c r="FYD5" s="725"/>
      <c r="FYE5" s="725"/>
      <c r="FYF5" s="725"/>
      <c r="FYG5" s="725"/>
      <c r="FYH5" s="726"/>
      <c r="FYI5" s="718"/>
      <c r="FYJ5" s="725"/>
      <c r="FYK5" s="725"/>
      <c r="FYL5" s="725"/>
      <c r="FYM5" s="725"/>
      <c r="FYN5" s="725"/>
      <c r="FYO5" s="725"/>
      <c r="FYP5" s="725"/>
      <c r="FYQ5" s="725"/>
      <c r="FYR5" s="725"/>
      <c r="FYS5" s="725"/>
      <c r="FYT5" s="725"/>
      <c r="FYU5" s="725"/>
      <c r="FYV5" s="725"/>
      <c r="FYW5" s="725"/>
      <c r="FYX5" s="726"/>
      <c r="FYY5" s="718"/>
      <c r="FYZ5" s="725"/>
      <c r="FZA5" s="725"/>
      <c r="FZB5" s="725"/>
      <c r="FZC5" s="725"/>
      <c r="FZD5" s="725"/>
      <c r="FZE5" s="725"/>
      <c r="FZF5" s="725"/>
      <c r="FZG5" s="725"/>
      <c r="FZH5" s="725"/>
      <c r="FZI5" s="725"/>
      <c r="FZJ5" s="725"/>
      <c r="FZK5" s="725"/>
      <c r="FZL5" s="725"/>
      <c r="FZM5" s="725"/>
      <c r="FZN5" s="726"/>
      <c r="FZO5" s="718"/>
      <c r="FZP5" s="725"/>
      <c r="FZQ5" s="725"/>
      <c r="FZR5" s="725"/>
      <c r="FZS5" s="725"/>
      <c r="FZT5" s="725"/>
      <c r="FZU5" s="725"/>
      <c r="FZV5" s="725"/>
      <c r="FZW5" s="725"/>
      <c r="FZX5" s="725"/>
      <c r="FZY5" s="725"/>
      <c r="FZZ5" s="725"/>
      <c r="GAA5" s="725"/>
      <c r="GAB5" s="725"/>
      <c r="GAC5" s="725"/>
      <c r="GAD5" s="726"/>
      <c r="GAE5" s="718"/>
      <c r="GAF5" s="725"/>
      <c r="GAG5" s="725"/>
      <c r="GAH5" s="725"/>
      <c r="GAI5" s="725"/>
      <c r="GAJ5" s="725"/>
      <c r="GAK5" s="725"/>
      <c r="GAL5" s="725"/>
      <c r="GAM5" s="725"/>
      <c r="GAN5" s="725"/>
      <c r="GAO5" s="725"/>
      <c r="GAP5" s="725"/>
      <c r="GAQ5" s="725"/>
      <c r="GAR5" s="725"/>
      <c r="GAS5" s="725"/>
      <c r="GAT5" s="726"/>
      <c r="GAU5" s="718"/>
      <c r="GAV5" s="725"/>
      <c r="GAW5" s="725"/>
      <c r="GAX5" s="725"/>
      <c r="GAY5" s="725"/>
      <c r="GAZ5" s="725"/>
      <c r="GBA5" s="725"/>
      <c r="GBB5" s="725"/>
      <c r="GBC5" s="725"/>
      <c r="GBD5" s="725"/>
      <c r="GBE5" s="725"/>
      <c r="GBF5" s="725"/>
      <c r="GBG5" s="725"/>
      <c r="GBH5" s="725"/>
      <c r="GBI5" s="725"/>
      <c r="GBJ5" s="726"/>
      <c r="GBK5" s="718"/>
      <c r="GBL5" s="725"/>
      <c r="GBM5" s="725"/>
      <c r="GBN5" s="725"/>
      <c r="GBO5" s="725"/>
      <c r="GBP5" s="725"/>
      <c r="GBQ5" s="725"/>
      <c r="GBR5" s="725"/>
      <c r="GBS5" s="725"/>
      <c r="GBT5" s="725"/>
      <c r="GBU5" s="725"/>
      <c r="GBV5" s="725"/>
      <c r="GBW5" s="725"/>
      <c r="GBX5" s="725"/>
      <c r="GBY5" s="725"/>
      <c r="GBZ5" s="726"/>
      <c r="GCA5" s="718"/>
      <c r="GCB5" s="725"/>
      <c r="GCC5" s="725"/>
      <c r="GCD5" s="725"/>
      <c r="GCE5" s="725"/>
      <c r="GCF5" s="725"/>
      <c r="GCG5" s="725"/>
      <c r="GCH5" s="725"/>
      <c r="GCI5" s="725"/>
      <c r="GCJ5" s="725"/>
      <c r="GCK5" s="725"/>
      <c r="GCL5" s="725"/>
      <c r="GCM5" s="725"/>
      <c r="GCN5" s="725"/>
      <c r="GCO5" s="725"/>
      <c r="GCP5" s="726"/>
      <c r="GCQ5" s="718"/>
      <c r="GCR5" s="725"/>
      <c r="GCS5" s="725"/>
      <c r="GCT5" s="725"/>
      <c r="GCU5" s="725"/>
      <c r="GCV5" s="725"/>
      <c r="GCW5" s="725"/>
      <c r="GCX5" s="725"/>
      <c r="GCY5" s="725"/>
      <c r="GCZ5" s="725"/>
      <c r="GDA5" s="725"/>
      <c r="GDB5" s="725"/>
      <c r="GDC5" s="725"/>
      <c r="GDD5" s="725"/>
      <c r="GDE5" s="725"/>
      <c r="GDF5" s="726"/>
      <c r="GDG5" s="718"/>
      <c r="GDH5" s="725"/>
      <c r="GDI5" s="725"/>
      <c r="GDJ5" s="725"/>
      <c r="GDK5" s="725"/>
      <c r="GDL5" s="725"/>
      <c r="GDM5" s="725"/>
      <c r="GDN5" s="725"/>
      <c r="GDO5" s="725"/>
      <c r="GDP5" s="725"/>
      <c r="GDQ5" s="725"/>
      <c r="GDR5" s="725"/>
      <c r="GDS5" s="725"/>
      <c r="GDT5" s="725"/>
      <c r="GDU5" s="725"/>
      <c r="GDV5" s="726"/>
      <c r="GDW5" s="718"/>
      <c r="GDX5" s="725"/>
      <c r="GDY5" s="725"/>
      <c r="GDZ5" s="725"/>
      <c r="GEA5" s="725"/>
      <c r="GEB5" s="725"/>
      <c r="GEC5" s="725"/>
      <c r="GED5" s="725"/>
      <c r="GEE5" s="725"/>
      <c r="GEF5" s="725"/>
      <c r="GEG5" s="725"/>
      <c r="GEH5" s="725"/>
      <c r="GEI5" s="725"/>
      <c r="GEJ5" s="725"/>
      <c r="GEK5" s="725"/>
      <c r="GEL5" s="726"/>
      <c r="GEM5" s="718"/>
      <c r="GEN5" s="725"/>
      <c r="GEO5" s="725"/>
      <c r="GEP5" s="725"/>
      <c r="GEQ5" s="725"/>
      <c r="GER5" s="725"/>
      <c r="GES5" s="725"/>
      <c r="GET5" s="725"/>
      <c r="GEU5" s="725"/>
      <c r="GEV5" s="725"/>
      <c r="GEW5" s="725"/>
      <c r="GEX5" s="725"/>
      <c r="GEY5" s="725"/>
      <c r="GEZ5" s="725"/>
      <c r="GFA5" s="725"/>
      <c r="GFB5" s="726"/>
      <c r="GFC5" s="718"/>
      <c r="GFD5" s="725"/>
      <c r="GFE5" s="725"/>
      <c r="GFF5" s="725"/>
      <c r="GFG5" s="725"/>
      <c r="GFH5" s="725"/>
      <c r="GFI5" s="725"/>
      <c r="GFJ5" s="725"/>
      <c r="GFK5" s="725"/>
      <c r="GFL5" s="725"/>
      <c r="GFM5" s="725"/>
      <c r="GFN5" s="725"/>
      <c r="GFO5" s="725"/>
      <c r="GFP5" s="725"/>
      <c r="GFQ5" s="725"/>
      <c r="GFR5" s="726"/>
      <c r="GFS5" s="718"/>
      <c r="GFT5" s="725"/>
      <c r="GFU5" s="725"/>
      <c r="GFV5" s="725"/>
      <c r="GFW5" s="725"/>
      <c r="GFX5" s="725"/>
      <c r="GFY5" s="725"/>
      <c r="GFZ5" s="725"/>
      <c r="GGA5" s="725"/>
      <c r="GGB5" s="725"/>
      <c r="GGC5" s="725"/>
      <c r="GGD5" s="725"/>
      <c r="GGE5" s="725"/>
      <c r="GGF5" s="725"/>
      <c r="GGG5" s="725"/>
      <c r="GGH5" s="726"/>
      <c r="GGI5" s="718"/>
      <c r="GGJ5" s="725"/>
      <c r="GGK5" s="725"/>
      <c r="GGL5" s="725"/>
      <c r="GGM5" s="725"/>
      <c r="GGN5" s="725"/>
      <c r="GGO5" s="725"/>
      <c r="GGP5" s="725"/>
      <c r="GGQ5" s="725"/>
      <c r="GGR5" s="725"/>
      <c r="GGS5" s="725"/>
      <c r="GGT5" s="725"/>
      <c r="GGU5" s="725"/>
      <c r="GGV5" s="725"/>
      <c r="GGW5" s="725"/>
      <c r="GGX5" s="726"/>
      <c r="GGY5" s="718"/>
      <c r="GGZ5" s="725"/>
      <c r="GHA5" s="725"/>
      <c r="GHB5" s="725"/>
      <c r="GHC5" s="725"/>
      <c r="GHD5" s="725"/>
      <c r="GHE5" s="725"/>
      <c r="GHF5" s="725"/>
      <c r="GHG5" s="725"/>
      <c r="GHH5" s="725"/>
      <c r="GHI5" s="725"/>
      <c r="GHJ5" s="725"/>
      <c r="GHK5" s="725"/>
      <c r="GHL5" s="725"/>
      <c r="GHM5" s="725"/>
      <c r="GHN5" s="726"/>
      <c r="GHO5" s="718"/>
      <c r="GHP5" s="725"/>
      <c r="GHQ5" s="725"/>
      <c r="GHR5" s="725"/>
      <c r="GHS5" s="725"/>
      <c r="GHT5" s="725"/>
      <c r="GHU5" s="725"/>
      <c r="GHV5" s="725"/>
      <c r="GHW5" s="725"/>
      <c r="GHX5" s="725"/>
      <c r="GHY5" s="725"/>
      <c r="GHZ5" s="725"/>
      <c r="GIA5" s="725"/>
      <c r="GIB5" s="725"/>
      <c r="GIC5" s="725"/>
      <c r="GID5" s="726"/>
      <c r="GIE5" s="718"/>
      <c r="GIF5" s="725"/>
      <c r="GIG5" s="725"/>
      <c r="GIH5" s="725"/>
      <c r="GII5" s="725"/>
      <c r="GIJ5" s="725"/>
      <c r="GIK5" s="725"/>
      <c r="GIL5" s="725"/>
      <c r="GIM5" s="725"/>
      <c r="GIN5" s="725"/>
      <c r="GIO5" s="725"/>
      <c r="GIP5" s="725"/>
      <c r="GIQ5" s="725"/>
      <c r="GIR5" s="725"/>
      <c r="GIS5" s="725"/>
      <c r="GIT5" s="726"/>
      <c r="GIU5" s="718"/>
      <c r="GIV5" s="725"/>
      <c r="GIW5" s="725"/>
      <c r="GIX5" s="725"/>
      <c r="GIY5" s="725"/>
      <c r="GIZ5" s="725"/>
      <c r="GJA5" s="725"/>
      <c r="GJB5" s="725"/>
      <c r="GJC5" s="725"/>
      <c r="GJD5" s="725"/>
      <c r="GJE5" s="725"/>
      <c r="GJF5" s="725"/>
      <c r="GJG5" s="725"/>
      <c r="GJH5" s="725"/>
      <c r="GJI5" s="725"/>
      <c r="GJJ5" s="726"/>
      <c r="GJK5" s="718"/>
      <c r="GJL5" s="725"/>
      <c r="GJM5" s="725"/>
      <c r="GJN5" s="725"/>
      <c r="GJO5" s="725"/>
      <c r="GJP5" s="725"/>
      <c r="GJQ5" s="725"/>
      <c r="GJR5" s="725"/>
      <c r="GJS5" s="725"/>
      <c r="GJT5" s="725"/>
      <c r="GJU5" s="725"/>
      <c r="GJV5" s="725"/>
      <c r="GJW5" s="725"/>
      <c r="GJX5" s="725"/>
      <c r="GJY5" s="725"/>
      <c r="GJZ5" s="726"/>
      <c r="GKA5" s="718"/>
      <c r="GKB5" s="725"/>
      <c r="GKC5" s="725"/>
      <c r="GKD5" s="725"/>
      <c r="GKE5" s="725"/>
      <c r="GKF5" s="725"/>
      <c r="GKG5" s="725"/>
      <c r="GKH5" s="725"/>
      <c r="GKI5" s="725"/>
      <c r="GKJ5" s="725"/>
      <c r="GKK5" s="725"/>
      <c r="GKL5" s="725"/>
      <c r="GKM5" s="725"/>
      <c r="GKN5" s="725"/>
      <c r="GKO5" s="725"/>
      <c r="GKP5" s="726"/>
      <c r="GKQ5" s="718"/>
      <c r="GKR5" s="725"/>
      <c r="GKS5" s="725"/>
      <c r="GKT5" s="725"/>
      <c r="GKU5" s="725"/>
      <c r="GKV5" s="725"/>
      <c r="GKW5" s="725"/>
      <c r="GKX5" s="725"/>
      <c r="GKY5" s="725"/>
      <c r="GKZ5" s="725"/>
      <c r="GLA5" s="725"/>
      <c r="GLB5" s="725"/>
      <c r="GLC5" s="725"/>
      <c r="GLD5" s="725"/>
      <c r="GLE5" s="725"/>
      <c r="GLF5" s="726"/>
      <c r="GLG5" s="718"/>
      <c r="GLH5" s="725"/>
      <c r="GLI5" s="725"/>
      <c r="GLJ5" s="725"/>
      <c r="GLK5" s="725"/>
      <c r="GLL5" s="725"/>
      <c r="GLM5" s="725"/>
      <c r="GLN5" s="725"/>
      <c r="GLO5" s="725"/>
      <c r="GLP5" s="725"/>
      <c r="GLQ5" s="725"/>
      <c r="GLR5" s="725"/>
      <c r="GLS5" s="725"/>
      <c r="GLT5" s="725"/>
      <c r="GLU5" s="725"/>
      <c r="GLV5" s="726"/>
      <c r="GLW5" s="718"/>
      <c r="GLX5" s="725"/>
      <c r="GLY5" s="725"/>
      <c r="GLZ5" s="725"/>
      <c r="GMA5" s="725"/>
      <c r="GMB5" s="725"/>
      <c r="GMC5" s="725"/>
      <c r="GMD5" s="725"/>
      <c r="GME5" s="725"/>
      <c r="GMF5" s="725"/>
      <c r="GMG5" s="725"/>
      <c r="GMH5" s="725"/>
      <c r="GMI5" s="725"/>
      <c r="GMJ5" s="725"/>
      <c r="GMK5" s="725"/>
      <c r="GML5" s="726"/>
      <c r="GMM5" s="718"/>
      <c r="GMN5" s="725"/>
      <c r="GMO5" s="725"/>
      <c r="GMP5" s="725"/>
      <c r="GMQ5" s="725"/>
      <c r="GMR5" s="725"/>
      <c r="GMS5" s="725"/>
      <c r="GMT5" s="725"/>
      <c r="GMU5" s="725"/>
      <c r="GMV5" s="725"/>
      <c r="GMW5" s="725"/>
      <c r="GMX5" s="725"/>
      <c r="GMY5" s="725"/>
      <c r="GMZ5" s="725"/>
      <c r="GNA5" s="725"/>
      <c r="GNB5" s="726"/>
      <c r="GNC5" s="718"/>
      <c r="GND5" s="725"/>
      <c r="GNE5" s="725"/>
      <c r="GNF5" s="725"/>
      <c r="GNG5" s="725"/>
      <c r="GNH5" s="725"/>
      <c r="GNI5" s="725"/>
      <c r="GNJ5" s="725"/>
      <c r="GNK5" s="725"/>
      <c r="GNL5" s="725"/>
      <c r="GNM5" s="725"/>
      <c r="GNN5" s="725"/>
      <c r="GNO5" s="725"/>
      <c r="GNP5" s="725"/>
      <c r="GNQ5" s="725"/>
      <c r="GNR5" s="726"/>
      <c r="GNS5" s="718"/>
      <c r="GNT5" s="725"/>
      <c r="GNU5" s="725"/>
      <c r="GNV5" s="725"/>
      <c r="GNW5" s="725"/>
      <c r="GNX5" s="725"/>
      <c r="GNY5" s="725"/>
      <c r="GNZ5" s="725"/>
      <c r="GOA5" s="725"/>
      <c r="GOB5" s="725"/>
      <c r="GOC5" s="725"/>
      <c r="GOD5" s="725"/>
      <c r="GOE5" s="725"/>
      <c r="GOF5" s="725"/>
      <c r="GOG5" s="725"/>
      <c r="GOH5" s="726"/>
      <c r="GOI5" s="718"/>
      <c r="GOJ5" s="725"/>
      <c r="GOK5" s="725"/>
      <c r="GOL5" s="725"/>
      <c r="GOM5" s="725"/>
      <c r="GON5" s="725"/>
      <c r="GOO5" s="725"/>
      <c r="GOP5" s="725"/>
      <c r="GOQ5" s="725"/>
      <c r="GOR5" s="725"/>
      <c r="GOS5" s="725"/>
      <c r="GOT5" s="725"/>
      <c r="GOU5" s="725"/>
      <c r="GOV5" s="725"/>
      <c r="GOW5" s="725"/>
      <c r="GOX5" s="726"/>
      <c r="GOY5" s="718"/>
      <c r="GOZ5" s="725"/>
      <c r="GPA5" s="725"/>
      <c r="GPB5" s="725"/>
      <c r="GPC5" s="725"/>
      <c r="GPD5" s="725"/>
      <c r="GPE5" s="725"/>
      <c r="GPF5" s="725"/>
      <c r="GPG5" s="725"/>
      <c r="GPH5" s="725"/>
      <c r="GPI5" s="725"/>
      <c r="GPJ5" s="725"/>
      <c r="GPK5" s="725"/>
      <c r="GPL5" s="725"/>
      <c r="GPM5" s="725"/>
      <c r="GPN5" s="726"/>
      <c r="GPO5" s="718"/>
      <c r="GPP5" s="725"/>
      <c r="GPQ5" s="725"/>
      <c r="GPR5" s="725"/>
      <c r="GPS5" s="725"/>
      <c r="GPT5" s="725"/>
      <c r="GPU5" s="725"/>
      <c r="GPV5" s="725"/>
      <c r="GPW5" s="725"/>
      <c r="GPX5" s="725"/>
      <c r="GPY5" s="725"/>
      <c r="GPZ5" s="725"/>
      <c r="GQA5" s="725"/>
      <c r="GQB5" s="725"/>
      <c r="GQC5" s="725"/>
      <c r="GQD5" s="726"/>
      <c r="GQE5" s="718"/>
      <c r="GQF5" s="725"/>
      <c r="GQG5" s="725"/>
      <c r="GQH5" s="725"/>
      <c r="GQI5" s="725"/>
      <c r="GQJ5" s="725"/>
      <c r="GQK5" s="725"/>
      <c r="GQL5" s="725"/>
      <c r="GQM5" s="725"/>
      <c r="GQN5" s="725"/>
      <c r="GQO5" s="725"/>
      <c r="GQP5" s="725"/>
      <c r="GQQ5" s="725"/>
      <c r="GQR5" s="725"/>
      <c r="GQS5" s="725"/>
      <c r="GQT5" s="726"/>
      <c r="GQU5" s="718"/>
      <c r="GQV5" s="725"/>
      <c r="GQW5" s="725"/>
      <c r="GQX5" s="725"/>
      <c r="GQY5" s="725"/>
      <c r="GQZ5" s="725"/>
      <c r="GRA5" s="725"/>
      <c r="GRB5" s="725"/>
      <c r="GRC5" s="725"/>
      <c r="GRD5" s="725"/>
      <c r="GRE5" s="725"/>
      <c r="GRF5" s="725"/>
      <c r="GRG5" s="725"/>
      <c r="GRH5" s="725"/>
      <c r="GRI5" s="725"/>
      <c r="GRJ5" s="726"/>
      <c r="GRK5" s="718"/>
      <c r="GRL5" s="725"/>
      <c r="GRM5" s="725"/>
      <c r="GRN5" s="725"/>
      <c r="GRO5" s="725"/>
      <c r="GRP5" s="725"/>
      <c r="GRQ5" s="725"/>
      <c r="GRR5" s="725"/>
      <c r="GRS5" s="725"/>
      <c r="GRT5" s="725"/>
      <c r="GRU5" s="725"/>
      <c r="GRV5" s="725"/>
      <c r="GRW5" s="725"/>
      <c r="GRX5" s="725"/>
      <c r="GRY5" s="725"/>
      <c r="GRZ5" s="726"/>
      <c r="GSA5" s="718"/>
      <c r="GSB5" s="725"/>
      <c r="GSC5" s="725"/>
      <c r="GSD5" s="725"/>
      <c r="GSE5" s="725"/>
      <c r="GSF5" s="725"/>
      <c r="GSG5" s="725"/>
      <c r="GSH5" s="725"/>
      <c r="GSI5" s="725"/>
      <c r="GSJ5" s="725"/>
      <c r="GSK5" s="725"/>
      <c r="GSL5" s="725"/>
      <c r="GSM5" s="725"/>
      <c r="GSN5" s="725"/>
      <c r="GSO5" s="725"/>
      <c r="GSP5" s="726"/>
      <c r="GSQ5" s="718"/>
      <c r="GSR5" s="725"/>
      <c r="GSS5" s="725"/>
      <c r="GST5" s="725"/>
      <c r="GSU5" s="725"/>
      <c r="GSV5" s="725"/>
      <c r="GSW5" s="725"/>
      <c r="GSX5" s="725"/>
      <c r="GSY5" s="725"/>
      <c r="GSZ5" s="725"/>
      <c r="GTA5" s="725"/>
      <c r="GTB5" s="725"/>
      <c r="GTC5" s="725"/>
      <c r="GTD5" s="725"/>
      <c r="GTE5" s="725"/>
      <c r="GTF5" s="726"/>
      <c r="GTG5" s="718"/>
      <c r="GTH5" s="725"/>
      <c r="GTI5" s="725"/>
      <c r="GTJ5" s="725"/>
      <c r="GTK5" s="725"/>
      <c r="GTL5" s="725"/>
      <c r="GTM5" s="725"/>
      <c r="GTN5" s="725"/>
      <c r="GTO5" s="725"/>
      <c r="GTP5" s="725"/>
      <c r="GTQ5" s="725"/>
      <c r="GTR5" s="725"/>
      <c r="GTS5" s="725"/>
      <c r="GTT5" s="725"/>
      <c r="GTU5" s="725"/>
      <c r="GTV5" s="726"/>
      <c r="GTW5" s="718"/>
      <c r="GTX5" s="725"/>
      <c r="GTY5" s="725"/>
      <c r="GTZ5" s="725"/>
      <c r="GUA5" s="725"/>
      <c r="GUB5" s="725"/>
      <c r="GUC5" s="725"/>
      <c r="GUD5" s="725"/>
      <c r="GUE5" s="725"/>
      <c r="GUF5" s="725"/>
      <c r="GUG5" s="725"/>
      <c r="GUH5" s="725"/>
      <c r="GUI5" s="725"/>
      <c r="GUJ5" s="725"/>
      <c r="GUK5" s="725"/>
      <c r="GUL5" s="726"/>
      <c r="GUM5" s="718"/>
      <c r="GUN5" s="725"/>
      <c r="GUO5" s="725"/>
      <c r="GUP5" s="725"/>
      <c r="GUQ5" s="725"/>
      <c r="GUR5" s="725"/>
      <c r="GUS5" s="725"/>
      <c r="GUT5" s="725"/>
      <c r="GUU5" s="725"/>
      <c r="GUV5" s="725"/>
      <c r="GUW5" s="725"/>
      <c r="GUX5" s="725"/>
      <c r="GUY5" s="725"/>
      <c r="GUZ5" s="725"/>
      <c r="GVA5" s="725"/>
      <c r="GVB5" s="726"/>
      <c r="GVC5" s="718"/>
      <c r="GVD5" s="725"/>
      <c r="GVE5" s="725"/>
      <c r="GVF5" s="725"/>
      <c r="GVG5" s="725"/>
      <c r="GVH5" s="725"/>
      <c r="GVI5" s="725"/>
      <c r="GVJ5" s="725"/>
      <c r="GVK5" s="725"/>
      <c r="GVL5" s="725"/>
      <c r="GVM5" s="725"/>
      <c r="GVN5" s="725"/>
      <c r="GVO5" s="725"/>
      <c r="GVP5" s="725"/>
      <c r="GVQ5" s="725"/>
      <c r="GVR5" s="726"/>
      <c r="GVS5" s="718"/>
      <c r="GVT5" s="725"/>
      <c r="GVU5" s="725"/>
      <c r="GVV5" s="725"/>
      <c r="GVW5" s="725"/>
      <c r="GVX5" s="725"/>
      <c r="GVY5" s="725"/>
      <c r="GVZ5" s="725"/>
      <c r="GWA5" s="725"/>
      <c r="GWB5" s="725"/>
      <c r="GWC5" s="725"/>
      <c r="GWD5" s="725"/>
      <c r="GWE5" s="725"/>
      <c r="GWF5" s="725"/>
      <c r="GWG5" s="725"/>
      <c r="GWH5" s="726"/>
      <c r="GWI5" s="718"/>
      <c r="GWJ5" s="725"/>
      <c r="GWK5" s="725"/>
      <c r="GWL5" s="725"/>
      <c r="GWM5" s="725"/>
      <c r="GWN5" s="725"/>
      <c r="GWO5" s="725"/>
      <c r="GWP5" s="725"/>
      <c r="GWQ5" s="725"/>
      <c r="GWR5" s="725"/>
      <c r="GWS5" s="725"/>
      <c r="GWT5" s="725"/>
      <c r="GWU5" s="725"/>
      <c r="GWV5" s="725"/>
      <c r="GWW5" s="725"/>
      <c r="GWX5" s="726"/>
      <c r="GWY5" s="718"/>
      <c r="GWZ5" s="725"/>
      <c r="GXA5" s="725"/>
      <c r="GXB5" s="725"/>
      <c r="GXC5" s="725"/>
      <c r="GXD5" s="725"/>
      <c r="GXE5" s="725"/>
      <c r="GXF5" s="725"/>
      <c r="GXG5" s="725"/>
      <c r="GXH5" s="725"/>
      <c r="GXI5" s="725"/>
      <c r="GXJ5" s="725"/>
      <c r="GXK5" s="725"/>
      <c r="GXL5" s="725"/>
      <c r="GXM5" s="725"/>
      <c r="GXN5" s="726"/>
      <c r="GXO5" s="718"/>
      <c r="GXP5" s="725"/>
      <c r="GXQ5" s="725"/>
      <c r="GXR5" s="725"/>
      <c r="GXS5" s="725"/>
      <c r="GXT5" s="725"/>
      <c r="GXU5" s="725"/>
      <c r="GXV5" s="725"/>
      <c r="GXW5" s="725"/>
      <c r="GXX5" s="725"/>
      <c r="GXY5" s="725"/>
      <c r="GXZ5" s="725"/>
      <c r="GYA5" s="725"/>
      <c r="GYB5" s="725"/>
      <c r="GYC5" s="725"/>
      <c r="GYD5" s="726"/>
      <c r="GYE5" s="718"/>
      <c r="GYF5" s="725"/>
      <c r="GYG5" s="725"/>
      <c r="GYH5" s="725"/>
      <c r="GYI5" s="725"/>
      <c r="GYJ5" s="725"/>
      <c r="GYK5" s="725"/>
      <c r="GYL5" s="725"/>
      <c r="GYM5" s="725"/>
      <c r="GYN5" s="725"/>
      <c r="GYO5" s="725"/>
      <c r="GYP5" s="725"/>
      <c r="GYQ5" s="725"/>
      <c r="GYR5" s="725"/>
      <c r="GYS5" s="725"/>
      <c r="GYT5" s="726"/>
      <c r="GYU5" s="718"/>
      <c r="GYV5" s="725"/>
      <c r="GYW5" s="725"/>
      <c r="GYX5" s="725"/>
      <c r="GYY5" s="725"/>
      <c r="GYZ5" s="725"/>
      <c r="GZA5" s="725"/>
      <c r="GZB5" s="725"/>
      <c r="GZC5" s="725"/>
      <c r="GZD5" s="725"/>
      <c r="GZE5" s="725"/>
      <c r="GZF5" s="725"/>
      <c r="GZG5" s="725"/>
      <c r="GZH5" s="725"/>
      <c r="GZI5" s="725"/>
      <c r="GZJ5" s="726"/>
      <c r="GZK5" s="718"/>
      <c r="GZL5" s="725"/>
      <c r="GZM5" s="725"/>
      <c r="GZN5" s="725"/>
      <c r="GZO5" s="725"/>
      <c r="GZP5" s="725"/>
      <c r="GZQ5" s="725"/>
      <c r="GZR5" s="725"/>
      <c r="GZS5" s="725"/>
      <c r="GZT5" s="725"/>
      <c r="GZU5" s="725"/>
      <c r="GZV5" s="725"/>
      <c r="GZW5" s="725"/>
      <c r="GZX5" s="725"/>
      <c r="GZY5" s="725"/>
      <c r="GZZ5" s="726"/>
      <c r="HAA5" s="718"/>
      <c r="HAB5" s="725"/>
      <c r="HAC5" s="725"/>
      <c r="HAD5" s="725"/>
      <c r="HAE5" s="725"/>
      <c r="HAF5" s="725"/>
      <c r="HAG5" s="725"/>
      <c r="HAH5" s="725"/>
      <c r="HAI5" s="725"/>
      <c r="HAJ5" s="725"/>
      <c r="HAK5" s="725"/>
      <c r="HAL5" s="725"/>
      <c r="HAM5" s="725"/>
      <c r="HAN5" s="725"/>
      <c r="HAO5" s="725"/>
      <c r="HAP5" s="726"/>
      <c r="HAQ5" s="718"/>
      <c r="HAR5" s="725"/>
      <c r="HAS5" s="725"/>
      <c r="HAT5" s="725"/>
      <c r="HAU5" s="725"/>
      <c r="HAV5" s="725"/>
      <c r="HAW5" s="725"/>
      <c r="HAX5" s="725"/>
      <c r="HAY5" s="725"/>
      <c r="HAZ5" s="725"/>
      <c r="HBA5" s="725"/>
      <c r="HBB5" s="725"/>
      <c r="HBC5" s="725"/>
      <c r="HBD5" s="725"/>
      <c r="HBE5" s="725"/>
      <c r="HBF5" s="726"/>
      <c r="HBG5" s="718"/>
      <c r="HBH5" s="725"/>
      <c r="HBI5" s="725"/>
      <c r="HBJ5" s="725"/>
      <c r="HBK5" s="725"/>
      <c r="HBL5" s="725"/>
      <c r="HBM5" s="725"/>
      <c r="HBN5" s="725"/>
      <c r="HBO5" s="725"/>
      <c r="HBP5" s="725"/>
      <c r="HBQ5" s="725"/>
      <c r="HBR5" s="725"/>
      <c r="HBS5" s="725"/>
      <c r="HBT5" s="725"/>
      <c r="HBU5" s="725"/>
      <c r="HBV5" s="726"/>
      <c r="HBW5" s="718"/>
      <c r="HBX5" s="725"/>
      <c r="HBY5" s="725"/>
      <c r="HBZ5" s="725"/>
      <c r="HCA5" s="725"/>
      <c r="HCB5" s="725"/>
      <c r="HCC5" s="725"/>
      <c r="HCD5" s="725"/>
      <c r="HCE5" s="725"/>
      <c r="HCF5" s="725"/>
      <c r="HCG5" s="725"/>
      <c r="HCH5" s="725"/>
      <c r="HCI5" s="725"/>
      <c r="HCJ5" s="725"/>
      <c r="HCK5" s="725"/>
      <c r="HCL5" s="726"/>
      <c r="HCM5" s="718"/>
      <c r="HCN5" s="725"/>
      <c r="HCO5" s="725"/>
      <c r="HCP5" s="725"/>
      <c r="HCQ5" s="725"/>
      <c r="HCR5" s="725"/>
      <c r="HCS5" s="725"/>
      <c r="HCT5" s="725"/>
      <c r="HCU5" s="725"/>
      <c r="HCV5" s="725"/>
      <c r="HCW5" s="725"/>
      <c r="HCX5" s="725"/>
      <c r="HCY5" s="725"/>
      <c r="HCZ5" s="725"/>
      <c r="HDA5" s="725"/>
      <c r="HDB5" s="726"/>
      <c r="HDC5" s="718"/>
      <c r="HDD5" s="725"/>
      <c r="HDE5" s="725"/>
      <c r="HDF5" s="725"/>
      <c r="HDG5" s="725"/>
      <c r="HDH5" s="725"/>
      <c r="HDI5" s="725"/>
      <c r="HDJ5" s="725"/>
      <c r="HDK5" s="725"/>
      <c r="HDL5" s="725"/>
      <c r="HDM5" s="725"/>
      <c r="HDN5" s="725"/>
      <c r="HDO5" s="725"/>
      <c r="HDP5" s="725"/>
      <c r="HDQ5" s="725"/>
      <c r="HDR5" s="726"/>
      <c r="HDS5" s="718"/>
      <c r="HDT5" s="725"/>
      <c r="HDU5" s="725"/>
      <c r="HDV5" s="725"/>
      <c r="HDW5" s="725"/>
      <c r="HDX5" s="725"/>
      <c r="HDY5" s="725"/>
      <c r="HDZ5" s="725"/>
      <c r="HEA5" s="725"/>
      <c r="HEB5" s="725"/>
      <c r="HEC5" s="725"/>
      <c r="HED5" s="725"/>
      <c r="HEE5" s="725"/>
      <c r="HEF5" s="725"/>
      <c r="HEG5" s="725"/>
      <c r="HEH5" s="726"/>
      <c r="HEI5" s="718"/>
      <c r="HEJ5" s="725"/>
      <c r="HEK5" s="725"/>
      <c r="HEL5" s="725"/>
      <c r="HEM5" s="725"/>
      <c r="HEN5" s="725"/>
      <c r="HEO5" s="725"/>
      <c r="HEP5" s="725"/>
      <c r="HEQ5" s="725"/>
      <c r="HER5" s="725"/>
      <c r="HES5" s="725"/>
      <c r="HET5" s="725"/>
      <c r="HEU5" s="725"/>
      <c r="HEV5" s="725"/>
      <c r="HEW5" s="725"/>
      <c r="HEX5" s="726"/>
      <c r="HEY5" s="718"/>
      <c r="HEZ5" s="725"/>
      <c r="HFA5" s="725"/>
      <c r="HFB5" s="725"/>
      <c r="HFC5" s="725"/>
      <c r="HFD5" s="725"/>
      <c r="HFE5" s="725"/>
      <c r="HFF5" s="725"/>
      <c r="HFG5" s="725"/>
      <c r="HFH5" s="725"/>
      <c r="HFI5" s="725"/>
      <c r="HFJ5" s="725"/>
      <c r="HFK5" s="725"/>
      <c r="HFL5" s="725"/>
      <c r="HFM5" s="725"/>
      <c r="HFN5" s="726"/>
      <c r="HFO5" s="718"/>
      <c r="HFP5" s="725"/>
      <c r="HFQ5" s="725"/>
      <c r="HFR5" s="725"/>
      <c r="HFS5" s="725"/>
      <c r="HFT5" s="725"/>
      <c r="HFU5" s="725"/>
      <c r="HFV5" s="725"/>
      <c r="HFW5" s="725"/>
      <c r="HFX5" s="725"/>
      <c r="HFY5" s="725"/>
      <c r="HFZ5" s="725"/>
      <c r="HGA5" s="725"/>
      <c r="HGB5" s="725"/>
      <c r="HGC5" s="725"/>
      <c r="HGD5" s="726"/>
      <c r="HGE5" s="718"/>
      <c r="HGF5" s="725"/>
      <c r="HGG5" s="725"/>
      <c r="HGH5" s="725"/>
      <c r="HGI5" s="725"/>
      <c r="HGJ5" s="725"/>
      <c r="HGK5" s="725"/>
      <c r="HGL5" s="725"/>
      <c r="HGM5" s="725"/>
      <c r="HGN5" s="725"/>
      <c r="HGO5" s="725"/>
      <c r="HGP5" s="725"/>
      <c r="HGQ5" s="725"/>
      <c r="HGR5" s="725"/>
      <c r="HGS5" s="725"/>
      <c r="HGT5" s="726"/>
      <c r="HGU5" s="718"/>
      <c r="HGV5" s="725"/>
      <c r="HGW5" s="725"/>
      <c r="HGX5" s="725"/>
      <c r="HGY5" s="725"/>
      <c r="HGZ5" s="725"/>
      <c r="HHA5" s="725"/>
      <c r="HHB5" s="725"/>
      <c r="HHC5" s="725"/>
      <c r="HHD5" s="725"/>
      <c r="HHE5" s="725"/>
      <c r="HHF5" s="725"/>
      <c r="HHG5" s="725"/>
      <c r="HHH5" s="725"/>
      <c r="HHI5" s="725"/>
      <c r="HHJ5" s="726"/>
      <c r="HHK5" s="718"/>
      <c r="HHL5" s="725"/>
      <c r="HHM5" s="725"/>
      <c r="HHN5" s="725"/>
      <c r="HHO5" s="725"/>
      <c r="HHP5" s="725"/>
      <c r="HHQ5" s="725"/>
      <c r="HHR5" s="725"/>
      <c r="HHS5" s="725"/>
      <c r="HHT5" s="725"/>
      <c r="HHU5" s="725"/>
      <c r="HHV5" s="725"/>
      <c r="HHW5" s="725"/>
      <c r="HHX5" s="725"/>
      <c r="HHY5" s="725"/>
      <c r="HHZ5" s="726"/>
      <c r="HIA5" s="718"/>
      <c r="HIB5" s="725"/>
      <c r="HIC5" s="725"/>
      <c r="HID5" s="725"/>
      <c r="HIE5" s="725"/>
      <c r="HIF5" s="725"/>
      <c r="HIG5" s="725"/>
      <c r="HIH5" s="725"/>
      <c r="HII5" s="725"/>
      <c r="HIJ5" s="725"/>
      <c r="HIK5" s="725"/>
      <c r="HIL5" s="725"/>
      <c r="HIM5" s="725"/>
      <c r="HIN5" s="725"/>
      <c r="HIO5" s="725"/>
      <c r="HIP5" s="726"/>
      <c r="HIQ5" s="718"/>
      <c r="HIR5" s="725"/>
      <c r="HIS5" s="725"/>
      <c r="HIT5" s="725"/>
      <c r="HIU5" s="725"/>
      <c r="HIV5" s="725"/>
      <c r="HIW5" s="725"/>
      <c r="HIX5" s="725"/>
      <c r="HIY5" s="725"/>
      <c r="HIZ5" s="725"/>
      <c r="HJA5" s="725"/>
      <c r="HJB5" s="725"/>
      <c r="HJC5" s="725"/>
      <c r="HJD5" s="725"/>
      <c r="HJE5" s="725"/>
      <c r="HJF5" s="726"/>
      <c r="HJG5" s="718"/>
      <c r="HJH5" s="725"/>
      <c r="HJI5" s="725"/>
      <c r="HJJ5" s="725"/>
      <c r="HJK5" s="725"/>
      <c r="HJL5" s="725"/>
      <c r="HJM5" s="725"/>
      <c r="HJN5" s="725"/>
      <c r="HJO5" s="725"/>
      <c r="HJP5" s="725"/>
      <c r="HJQ5" s="725"/>
      <c r="HJR5" s="725"/>
      <c r="HJS5" s="725"/>
      <c r="HJT5" s="725"/>
      <c r="HJU5" s="725"/>
      <c r="HJV5" s="726"/>
      <c r="HJW5" s="718"/>
      <c r="HJX5" s="725"/>
      <c r="HJY5" s="725"/>
      <c r="HJZ5" s="725"/>
      <c r="HKA5" s="725"/>
      <c r="HKB5" s="725"/>
      <c r="HKC5" s="725"/>
      <c r="HKD5" s="725"/>
      <c r="HKE5" s="725"/>
      <c r="HKF5" s="725"/>
      <c r="HKG5" s="725"/>
      <c r="HKH5" s="725"/>
      <c r="HKI5" s="725"/>
      <c r="HKJ5" s="725"/>
      <c r="HKK5" s="725"/>
      <c r="HKL5" s="726"/>
      <c r="HKM5" s="718"/>
      <c r="HKN5" s="725"/>
      <c r="HKO5" s="725"/>
      <c r="HKP5" s="725"/>
      <c r="HKQ5" s="725"/>
      <c r="HKR5" s="725"/>
      <c r="HKS5" s="725"/>
      <c r="HKT5" s="725"/>
      <c r="HKU5" s="725"/>
      <c r="HKV5" s="725"/>
      <c r="HKW5" s="725"/>
      <c r="HKX5" s="725"/>
      <c r="HKY5" s="725"/>
      <c r="HKZ5" s="725"/>
      <c r="HLA5" s="725"/>
      <c r="HLB5" s="726"/>
      <c r="HLC5" s="718"/>
      <c r="HLD5" s="725"/>
      <c r="HLE5" s="725"/>
      <c r="HLF5" s="725"/>
      <c r="HLG5" s="725"/>
      <c r="HLH5" s="725"/>
      <c r="HLI5" s="725"/>
      <c r="HLJ5" s="725"/>
      <c r="HLK5" s="725"/>
      <c r="HLL5" s="725"/>
      <c r="HLM5" s="725"/>
      <c r="HLN5" s="725"/>
      <c r="HLO5" s="725"/>
      <c r="HLP5" s="725"/>
      <c r="HLQ5" s="725"/>
      <c r="HLR5" s="726"/>
      <c r="HLS5" s="718"/>
      <c r="HLT5" s="725"/>
      <c r="HLU5" s="725"/>
      <c r="HLV5" s="725"/>
      <c r="HLW5" s="725"/>
      <c r="HLX5" s="725"/>
      <c r="HLY5" s="725"/>
      <c r="HLZ5" s="725"/>
      <c r="HMA5" s="725"/>
      <c r="HMB5" s="725"/>
      <c r="HMC5" s="725"/>
      <c r="HMD5" s="725"/>
      <c r="HME5" s="725"/>
      <c r="HMF5" s="725"/>
      <c r="HMG5" s="725"/>
      <c r="HMH5" s="726"/>
      <c r="HMI5" s="718"/>
      <c r="HMJ5" s="725"/>
      <c r="HMK5" s="725"/>
      <c r="HML5" s="725"/>
      <c r="HMM5" s="725"/>
      <c r="HMN5" s="725"/>
      <c r="HMO5" s="725"/>
      <c r="HMP5" s="725"/>
      <c r="HMQ5" s="725"/>
      <c r="HMR5" s="725"/>
      <c r="HMS5" s="725"/>
      <c r="HMT5" s="725"/>
      <c r="HMU5" s="725"/>
      <c r="HMV5" s="725"/>
      <c r="HMW5" s="725"/>
      <c r="HMX5" s="726"/>
      <c r="HMY5" s="718"/>
      <c r="HMZ5" s="725"/>
      <c r="HNA5" s="725"/>
      <c r="HNB5" s="725"/>
      <c r="HNC5" s="725"/>
      <c r="HND5" s="725"/>
      <c r="HNE5" s="725"/>
      <c r="HNF5" s="725"/>
      <c r="HNG5" s="725"/>
      <c r="HNH5" s="725"/>
      <c r="HNI5" s="725"/>
      <c r="HNJ5" s="725"/>
      <c r="HNK5" s="725"/>
      <c r="HNL5" s="725"/>
      <c r="HNM5" s="725"/>
      <c r="HNN5" s="726"/>
      <c r="HNO5" s="718"/>
      <c r="HNP5" s="725"/>
      <c r="HNQ5" s="725"/>
      <c r="HNR5" s="725"/>
      <c r="HNS5" s="725"/>
      <c r="HNT5" s="725"/>
      <c r="HNU5" s="725"/>
      <c r="HNV5" s="725"/>
      <c r="HNW5" s="725"/>
      <c r="HNX5" s="725"/>
      <c r="HNY5" s="725"/>
      <c r="HNZ5" s="725"/>
      <c r="HOA5" s="725"/>
      <c r="HOB5" s="725"/>
      <c r="HOC5" s="725"/>
      <c r="HOD5" s="726"/>
      <c r="HOE5" s="718"/>
      <c r="HOF5" s="725"/>
      <c r="HOG5" s="725"/>
      <c r="HOH5" s="725"/>
      <c r="HOI5" s="725"/>
      <c r="HOJ5" s="725"/>
      <c r="HOK5" s="725"/>
      <c r="HOL5" s="725"/>
      <c r="HOM5" s="725"/>
      <c r="HON5" s="725"/>
      <c r="HOO5" s="725"/>
      <c r="HOP5" s="725"/>
      <c r="HOQ5" s="725"/>
      <c r="HOR5" s="725"/>
      <c r="HOS5" s="725"/>
      <c r="HOT5" s="726"/>
      <c r="HOU5" s="718"/>
      <c r="HOV5" s="725"/>
      <c r="HOW5" s="725"/>
      <c r="HOX5" s="725"/>
      <c r="HOY5" s="725"/>
      <c r="HOZ5" s="725"/>
      <c r="HPA5" s="725"/>
      <c r="HPB5" s="725"/>
      <c r="HPC5" s="725"/>
      <c r="HPD5" s="725"/>
      <c r="HPE5" s="725"/>
      <c r="HPF5" s="725"/>
      <c r="HPG5" s="725"/>
      <c r="HPH5" s="725"/>
      <c r="HPI5" s="725"/>
      <c r="HPJ5" s="726"/>
      <c r="HPK5" s="718"/>
      <c r="HPL5" s="725"/>
      <c r="HPM5" s="725"/>
      <c r="HPN5" s="725"/>
      <c r="HPO5" s="725"/>
      <c r="HPP5" s="725"/>
      <c r="HPQ5" s="725"/>
      <c r="HPR5" s="725"/>
      <c r="HPS5" s="725"/>
      <c r="HPT5" s="725"/>
      <c r="HPU5" s="725"/>
      <c r="HPV5" s="725"/>
      <c r="HPW5" s="725"/>
      <c r="HPX5" s="725"/>
      <c r="HPY5" s="725"/>
      <c r="HPZ5" s="726"/>
      <c r="HQA5" s="718"/>
      <c r="HQB5" s="725"/>
      <c r="HQC5" s="725"/>
      <c r="HQD5" s="725"/>
      <c r="HQE5" s="725"/>
      <c r="HQF5" s="725"/>
      <c r="HQG5" s="725"/>
      <c r="HQH5" s="725"/>
      <c r="HQI5" s="725"/>
      <c r="HQJ5" s="725"/>
      <c r="HQK5" s="725"/>
      <c r="HQL5" s="725"/>
      <c r="HQM5" s="725"/>
      <c r="HQN5" s="725"/>
      <c r="HQO5" s="725"/>
      <c r="HQP5" s="726"/>
      <c r="HQQ5" s="718"/>
      <c r="HQR5" s="725"/>
      <c r="HQS5" s="725"/>
      <c r="HQT5" s="725"/>
      <c r="HQU5" s="725"/>
      <c r="HQV5" s="725"/>
      <c r="HQW5" s="725"/>
      <c r="HQX5" s="725"/>
      <c r="HQY5" s="725"/>
      <c r="HQZ5" s="725"/>
      <c r="HRA5" s="725"/>
      <c r="HRB5" s="725"/>
      <c r="HRC5" s="725"/>
      <c r="HRD5" s="725"/>
      <c r="HRE5" s="725"/>
      <c r="HRF5" s="726"/>
      <c r="HRG5" s="718"/>
      <c r="HRH5" s="725"/>
      <c r="HRI5" s="725"/>
      <c r="HRJ5" s="725"/>
      <c r="HRK5" s="725"/>
      <c r="HRL5" s="725"/>
      <c r="HRM5" s="725"/>
      <c r="HRN5" s="725"/>
      <c r="HRO5" s="725"/>
      <c r="HRP5" s="725"/>
      <c r="HRQ5" s="725"/>
      <c r="HRR5" s="725"/>
      <c r="HRS5" s="725"/>
      <c r="HRT5" s="725"/>
      <c r="HRU5" s="725"/>
      <c r="HRV5" s="726"/>
      <c r="HRW5" s="718"/>
      <c r="HRX5" s="725"/>
      <c r="HRY5" s="725"/>
      <c r="HRZ5" s="725"/>
      <c r="HSA5" s="725"/>
      <c r="HSB5" s="725"/>
      <c r="HSC5" s="725"/>
      <c r="HSD5" s="725"/>
      <c r="HSE5" s="725"/>
      <c r="HSF5" s="725"/>
      <c r="HSG5" s="725"/>
      <c r="HSH5" s="725"/>
      <c r="HSI5" s="725"/>
      <c r="HSJ5" s="725"/>
      <c r="HSK5" s="725"/>
      <c r="HSL5" s="726"/>
      <c r="HSM5" s="718"/>
      <c r="HSN5" s="725"/>
      <c r="HSO5" s="725"/>
      <c r="HSP5" s="725"/>
      <c r="HSQ5" s="725"/>
      <c r="HSR5" s="725"/>
      <c r="HSS5" s="725"/>
      <c r="HST5" s="725"/>
      <c r="HSU5" s="725"/>
      <c r="HSV5" s="725"/>
      <c r="HSW5" s="725"/>
      <c r="HSX5" s="725"/>
      <c r="HSY5" s="725"/>
      <c r="HSZ5" s="725"/>
      <c r="HTA5" s="725"/>
      <c r="HTB5" s="726"/>
      <c r="HTC5" s="718"/>
      <c r="HTD5" s="725"/>
      <c r="HTE5" s="725"/>
      <c r="HTF5" s="725"/>
      <c r="HTG5" s="725"/>
      <c r="HTH5" s="725"/>
      <c r="HTI5" s="725"/>
      <c r="HTJ5" s="725"/>
      <c r="HTK5" s="725"/>
      <c r="HTL5" s="725"/>
      <c r="HTM5" s="725"/>
      <c r="HTN5" s="725"/>
      <c r="HTO5" s="725"/>
      <c r="HTP5" s="725"/>
      <c r="HTQ5" s="725"/>
      <c r="HTR5" s="726"/>
      <c r="HTS5" s="718"/>
      <c r="HTT5" s="725"/>
      <c r="HTU5" s="725"/>
      <c r="HTV5" s="725"/>
      <c r="HTW5" s="725"/>
      <c r="HTX5" s="725"/>
      <c r="HTY5" s="725"/>
      <c r="HTZ5" s="725"/>
      <c r="HUA5" s="725"/>
      <c r="HUB5" s="725"/>
      <c r="HUC5" s="725"/>
      <c r="HUD5" s="725"/>
      <c r="HUE5" s="725"/>
      <c r="HUF5" s="725"/>
      <c r="HUG5" s="725"/>
      <c r="HUH5" s="726"/>
      <c r="HUI5" s="718"/>
      <c r="HUJ5" s="725"/>
      <c r="HUK5" s="725"/>
      <c r="HUL5" s="725"/>
      <c r="HUM5" s="725"/>
      <c r="HUN5" s="725"/>
      <c r="HUO5" s="725"/>
      <c r="HUP5" s="725"/>
      <c r="HUQ5" s="725"/>
      <c r="HUR5" s="725"/>
      <c r="HUS5" s="725"/>
      <c r="HUT5" s="725"/>
      <c r="HUU5" s="725"/>
      <c r="HUV5" s="725"/>
      <c r="HUW5" s="725"/>
      <c r="HUX5" s="726"/>
      <c r="HUY5" s="718"/>
      <c r="HUZ5" s="725"/>
      <c r="HVA5" s="725"/>
      <c r="HVB5" s="725"/>
      <c r="HVC5" s="725"/>
      <c r="HVD5" s="725"/>
      <c r="HVE5" s="725"/>
      <c r="HVF5" s="725"/>
      <c r="HVG5" s="725"/>
      <c r="HVH5" s="725"/>
      <c r="HVI5" s="725"/>
      <c r="HVJ5" s="725"/>
      <c r="HVK5" s="725"/>
      <c r="HVL5" s="725"/>
      <c r="HVM5" s="725"/>
      <c r="HVN5" s="726"/>
      <c r="HVO5" s="718"/>
      <c r="HVP5" s="725"/>
      <c r="HVQ5" s="725"/>
      <c r="HVR5" s="725"/>
      <c r="HVS5" s="725"/>
      <c r="HVT5" s="725"/>
      <c r="HVU5" s="725"/>
      <c r="HVV5" s="725"/>
      <c r="HVW5" s="725"/>
      <c r="HVX5" s="725"/>
      <c r="HVY5" s="725"/>
      <c r="HVZ5" s="725"/>
      <c r="HWA5" s="725"/>
      <c r="HWB5" s="725"/>
      <c r="HWC5" s="725"/>
      <c r="HWD5" s="726"/>
      <c r="HWE5" s="718"/>
      <c r="HWF5" s="725"/>
      <c r="HWG5" s="725"/>
      <c r="HWH5" s="725"/>
      <c r="HWI5" s="725"/>
      <c r="HWJ5" s="725"/>
      <c r="HWK5" s="725"/>
      <c r="HWL5" s="725"/>
      <c r="HWM5" s="725"/>
      <c r="HWN5" s="725"/>
      <c r="HWO5" s="725"/>
      <c r="HWP5" s="725"/>
      <c r="HWQ5" s="725"/>
      <c r="HWR5" s="725"/>
      <c r="HWS5" s="725"/>
      <c r="HWT5" s="726"/>
      <c r="HWU5" s="718"/>
      <c r="HWV5" s="725"/>
      <c r="HWW5" s="725"/>
      <c r="HWX5" s="725"/>
      <c r="HWY5" s="725"/>
      <c r="HWZ5" s="725"/>
      <c r="HXA5" s="725"/>
      <c r="HXB5" s="725"/>
      <c r="HXC5" s="725"/>
      <c r="HXD5" s="725"/>
      <c r="HXE5" s="725"/>
      <c r="HXF5" s="725"/>
      <c r="HXG5" s="725"/>
      <c r="HXH5" s="725"/>
      <c r="HXI5" s="725"/>
      <c r="HXJ5" s="726"/>
      <c r="HXK5" s="718"/>
      <c r="HXL5" s="725"/>
      <c r="HXM5" s="725"/>
      <c r="HXN5" s="725"/>
      <c r="HXO5" s="725"/>
      <c r="HXP5" s="725"/>
      <c r="HXQ5" s="725"/>
      <c r="HXR5" s="725"/>
      <c r="HXS5" s="725"/>
      <c r="HXT5" s="725"/>
      <c r="HXU5" s="725"/>
      <c r="HXV5" s="725"/>
      <c r="HXW5" s="725"/>
      <c r="HXX5" s="725"/>
      <c r="HXY5" s="725"/>
      <c r="HXZ5" s="726"/>
      <c r="HYA5" s="718"/>
      <c r="HYB5" s="725"/>
      <c r="HYC5" s="725"/>
      <c r="HYD5" s="725"/>
      <c r="HYE5" s="725"/>
      <c r="HYF5" s="725"/>
      <c r="HYG5" s="725"/>
      <c r="HYH5" s="725"/>
      <c r="HYI5" s="725"/>
      <c r="HYJ5" s="725"/>
      <c r="HYK5" s="725"/>
      <c r="HYL5" s="725"/>
      <c r="HYM5" s="725"/>
      <c r="HYN5" s="725"/>
      <c r="HYO5" s="725"/>
      <c r="HYP5" s="726"/>
      <c r="HYQ5" s="718"/>
      <c r="HYR5" s="725"/>
      <c r="HYS5" s="725"/>
      <c r="HYT5" s="725"/>
      <c r="HYU5" s="725"/>
      <c r="HYV5" s="725"/>
      <c r="HYW5" s="725"/>
      <c r="HYX5" s="725"/>
      <c r="HYY5" s="725"/>
      <c r="HYZ5" s="725"/>
      <c r="HZA5" s="725"/>
      <c r="HZB5" s="725"/>
      <c r="HZC5" s="725"/>
      <c r="HZD5" s="725"/>
      <c r="HZE5" s="725"/>
      <c r="HZF5" s="726"/>
      <c r="HZG5" s="718"/>
      <c r="HZH5" s="725"/>
      <c r="HZI5" s="725"/>
      <c r="HZJ5" s="725"/>
      <c r="HZK5" s="725"/>
      <c r="HZL5" s="725"/>
      <c r="HZM5" s="725"/>
      <c r="HZN5" s="725"/>
      <c r="HZO5" s="725"/>
      <c r="HZP5" s="725"/>
      <c r="HZQ5" s="725"/>
      <c r="HZR5" s="725"/>
      <c r="HZS5" s="725"/>
      <c r="HZT5" s="725"/>
      <c r="HZU5" s="725"/>
      <c r="HZV5" s="726"/>
      <c r="HZW5" s="718"/>
      <c r="HZX5" s="725"/>
      <c r="HZY5" s="725"/>
      <c r="HZZ5" s="725"/>
      <c r="IAA5" s="725"/>
      <c r="IAB5" s="725"/>
      <c r="IAC5" s="725"/>
      <c r="IAD5" s="725"/>
      <c r="IAE5" s="725"/>
      <c r="IAF5" s="725"/>
      <c r="IAG5" s="725"/>
      <c r="IAH5" s="725"/>
      <c r="IAI5" s="725"/>
      <c r="IAJ5" s="725"/>
      <c r="IAK5" s="725"/>
      <c r="IAL5" s="726"/>
      <c r="IAM5" s="718"/>
      <c r="IAN5" s="725"/>
      <c r="IAO5" s="725"/>
      <c r="IAP5" s="725"/>
      <c r="IAQ5" s="725"/>
      <c r="IAR5" s="725"/>
      <c r="IAS5" s="725"/>
      <c r="IAT5" s="725"/>
      <c r="IAU5" s="725"/>
      <c r="IAV5" s="725"/>
      <c r="IAW5" s="725"/>
      <c r="IAX5" s="725"/>
      <c r="IAY5" s="725"/>
      <c r="IAZ5" s="725"/>
      <c r="IBA5" s="725"/>
      <c r="IBB5" s="726"/>
      <c r="IBC5" s="718"/>
      <c r="IBD5" s="725"/>
      <c r="IBE5" s="725"/>
      <c r="IBF5" s="725"/>
      <c r="IBG5" s="725"/>
      <c r="IBH5" s="725"/>
      <c r="IBI5" s="725"/>
      <c r="IBJ5" s="725"/>
      <c r="IBK5" s="725"/>
      <c r="IBL5" s="725"/>
      <c r="IBM5" s="725"/>
      <c r="IBN5" s="725"/>
      <c r="IBO5" s="725"/>
      <c r="IBP5" s="725"/>
      <c r="IBQ5" s="725"/>
      <c r="IBR5" s="726"/>
      <c r="IBS5" s="718"/>
      <c r="IBT5" s="725"/>
      <c r="IBU5" s="725"/>
      <c r="IBV5" s="725"/>
      <c r="IBW5" s="725"/>
      <c r="IBX5" s="725"/>
      <c r="IBY5" s="725"/>
      <c r="IBZ5" s="725"/>
      <c r="ICA5" s="725"/>
      <c r="ICB5" s="725"/>
      <c r="ICC5" s="725"/>
      <c r="ICD5" s="725"/>
      <c r="ICE5" s="725"/>
      <c r="ICF5" s="725"/>
      <c r="ICG5" s="725"/>
      <c r="ICH5" s="726"/>
      <c r="ICI5" s="718"/>
      <c r="ICJ5" s="725"/>
      <c r="ICK5" s="725"/>
      <c r="ICL5" s="725"/>
      <c r="ICM5" s="725"/>
      <c r="ICN5" s="725"/>
      <c r="ICO5" s="725"/>
      <c r="ICP5" s="725"/>
      <c r="ICQ5" s="725"/>
      <c r="ICR5" s="725"/>
      <c r="ICS5" s="725"/>
      <c r="ICT5" s="725"/>
      <c r="ICU5" s="725"/>
      <c r="ICV5" s="725"/>
      <c r="ICW5" s="725"/>
      <c r="ICX5" s="726"/>
      <c r="ICY5" s="718"/>
      <c r="ICZ5" s="725"/>
      <c r="IDA5" s="725"/>
      <c r="IDB5" s="725"/>
      <c r="IDC5" s="725"/>
      <c r="IDD5" s="725"/>
      <c r="IDE5" s="725"/>
      <c r="IDF5" s="725"/>
      <c r="IDG5" s="725"/>
      <c r="IDH5" s="725"/>
      <c r="IDI5" s="725"/>
      <c r="IDJ5" s="725"/>
      <c r="IDK5" s="725"/>
      <c r="IDL5" s="725"/>
      <c r="IDM5" s="725"/>
      <c r="IDN5" s="726"/>
      <c r="IDO5" s="718"/>
      <c r="IDP5" s="725"/>
      <c r="IDQ5" s="725"/>
      <c r="IDR5" s="725"/>
      <c r="IDS5" s="725"/>
      <c r="IDT5" s="725"/>
      <c r="IDU5" s="725"/>
      <c r="IDV5" s="725"/>
      <c r="IDW5" s="725"/>
      <c r="IDX5" s="725"/>
      <c r="IDY5" s="725"/>
      <c r="IDZ5" s="725"/>
      <c r="IEA5" s="725"/>
      <c r="IEB5" s="725"/>
      <c r="IEC5" s="725"/>
      <c r="IED5" s="726"/>
      <c r="IEE5" s="718"/>
      <c r="IEF5" s="725"/>
      <c r="IEG5" s="725"/>
      <c r="IEH5" s="725"/>
      <c r="IEI5" s="725"/>
      <c r="IEJ5" s="725"/>
      <c r="IEK5" s="725"/>
      <c r="IEL5" s="725"/>
      <c r="IEM5" s="725"/>
      <c r="IEN5" s="725"/>
      <c r="IEO5" s="725"/>
      <c r="IEP5" s="725"/>
      <c r="IEQ5" s="725"/>
      <c r="IER5" s="725"/>
      <c r="IES5" s="725"/>
      <c r="IET5" s="726"/>
      <c r="IEU5" s="718"/>
      <c r="IEV5" s="725"/>
      <c r="IEW5" s="725"/>
      <c r="IEX5" s="725"/>
      <c r="IEY5" s="725"/>
      <c r="IEZ5" s="725"/>
      <c r="IFA5" s="725"/>
      <c r="IFB5" s="725"/>
      <c r="IFC5" s="725"/>
      <c r="IFD5" s="725"/>
      <c r="IFE5" s="725"/>
      <c r="IFF5" s="725"/>
      <c r="IFG5" s="725"/>
      <c r="IFH5" s="725"/>
      <c r="IFI5" s="725"/>
      <c r="IFJ5" s="726"/>
      <c r="IFK5" s="718"/>
      <c r="IFL5" s="725"/>
      <c r="IFM5" s="725"/>
      <c r="IFN5" s="725"/>
      <c r="IFO5" s="725"/>
      <c r="IFP5" s="725"/>
      <c r="IFQ5" s="725"/>
      <c r="IFR5" s="725"/>
      <c r="IFS5" s="725"/>
      <c r="IFT5" s="725"/>
      <c r="IFU5" s="725"/>
      <c r="IFV5" s="725"/>
      <c r="IFW5" s="725"/>
      <c r="IFX5" s="725"/>
      <c r="IFY5" s="725"/>
      <c r="IFZ5" s="726"/>
      <c r="IGA5" s="718"/>
      <c r="IGB5" s="725"/>
      <c r="IGC5" s="725"/>
      <c r="IGD5" s="725"/>
      <c r="IGE5" s="725"/>
      <c r="IGF5" s="725"/>
      <c r="IGG5" s="725"/>
      <c r="IGH5" s="725"/>
      <c r="IGI5" s="725"/>
      <c r="IGJ5" s="725"/>
      <c r="IGK5" s="725"/>
      <c r="IGL5" s="725"/>
      <c r="IGM5" s="725"/>
      <c r="IGN5" s="725"/>
      <c r="IGO5" s="725"/>
      <c r="IGP5" s="726"/>
      <c r="IGQ5" s="718"/>
      <c r="IGR5" s="725"/>
      <c r="IGS5" s="725"/>
      <c r="IGT5" s="725"/>
      <c r="IGU5" s="725"/>
      <c r="IGV5" s="725"/>
      <c r="IGW5" s="725"/>
      <c r="IGX5" s="725"/>
      <c r="IGY5" s="725"/>
      <c r="IGZ5" s="725"/>
      <c r="IHA5" s="725"/>
      <c r="IHB5" s="725"/>
      <c r="IHC5" s="725"/>
      <c r="IHD5" s="725"/>
      <c r="IHE5" s="725"/>
      <c r="IHF5" s="726"/>
      <c r="IHG5" s="718"/>
      <c r="IHH5" s="725"/>
      <c r="IHI5" s="725"/>
      <c r="IHJ5" s="725"/>
      <c r="IHK5" s="725"/>
      <c r="IHL5" s="725"/>
      <c r="IHM5" s="725"/>
      <c r="IHN5" s="725"/>
      <c r="IHO5" s="725"/>
      <c r="IHP5" s="725"/>
      <c r="IHQ5" s="725"/>
      <c r="IHR5" s="725"/>
      <c r="IHS5" s="725"/>
      <c r="IHT5" s="725"/>
      <c r="IHU5" s="725"/>
      <c r="IHV5" s="726"/>
      <c r="IHW5" s="718"/>
      <c r="IHX5" s="725"/>
      <c r="IHY5" s="725"/>
      <c r="IHZ5" s="725"/>
      <c r="IIA5" s="725"/>
      <c r="IIB5" s="725"/>
      <c r="IIC5" s="725"/>
      <c r="IID5" s="725"/>
      <c r="IIE5" s="725"/>
      <c r="IIF5" s="725"/>
      <c r="IIG5" s="725"/>
      <c r="IIH5" s="725"/>
      <c r="III5" s="725"/>
      <c r="IIJ5" s="725"/>
      <c r="IIK5" s="725"/>
      <c r="IIL5" s="726"/>
      <c r="IIM5" s="718"/>
      <c r="IIN5" s="725"/>
      <c r="IIO5" s="725"/>
      <c r="IIP5" s="725"/>
      <c r="IIQ5" s="725"/>
      <c r="IIR5" s="725"/>
      <c r="IIS5" s="725"/>
      <c r="IIT5" s="725"/>
      <c r="IIU5" s="725"/>
      <c r="IIV5" s="725"/>
      <c r="IIW5" s="725"/>
      <c r="IIX5" s="725"/>
      <c r="IIY5" s="725"/>
      <c r="IIZ5" s="725"/>
      <c r="IJA5" s="725"/>
      <c r="IJB5" s="726"/>
      <c r="IJC5" s="718"/>
      <c r="IJD5" s="725"/>
      <c r="IJE5" s="725"/>
      <c r="IJF5" s="725"/>
      <c r="IJG5" s="725"/>
      <c r="IJH5" s="725"/>
      <c r="IJI5" s="725"/>
      <c r="IJJ5" s="725"/>
      <c r="IJK5" s="725"/>
      <c r="IJL5" s="725"/>
      <c r="IJM5" s="725"/>
      <c r="IJN5" s="725"/>
      <c r="IJO5" s="725"/>
      <c r="IJP5" s="725"/>
      <c r="IJQ5" s="725"/>
      <c r="IJR5" s="726"/>
      <c r="IJS5" s="718"/>
      <c r="IJT5" s="725"/>
      <c r="IJU5" s="725"/>
      <c r="IJV5" s="725"/>
      <c r="IJW5" s="725"/>
      <c r="IJX5" s="725"/>
      <c r="IJY5" s="725"/>
      <c r="IJZ5" s="725"/>
      <c r="IKA5" s="725"/>
      <c r="IKB5" s="725"/>
      <c r="IKC5" s="725"/>
      <c r="IKD5" s="725"/>
      <c r="IKE5" s="725"/>
      <c r="IKF5" s="725"/>
      <c r="IKG5" s="725"/>
      <c r="IKH5" s="726"/>
      <c r="IKI5" s="718"/>
      <c r="IKJ5" s="725"/>
      <c r="IKK5" s="725"/>
      <c r="IKL5" s="725"/>
      <c r="IKM5" s="725"/>
      <c r="IKN5" s="725"/>
      <c r="IKO5" s="725"/>
      <c r="IKP5" s="725"/>
      <c r="IKQ5" s="725"/>
      <c r="IKR5" s="725"/>
      <c r="IKS5" s="725"/>
      <c r="IKT5" s="725"/>
      <c r="IKU5" s="725"/>
      <c r="IKV5" s="725"/>
      <c r="IKW5" s="725"/>
      <c r="IKX5" s="726"/>
      <c r="IKY5" s="718"/>
      <c r="IKZ5" s="725"/>
      <c r="ILA5" s="725"/>
      <c r="ILB5" s="725"/>
      <c r="ILC5" s="725"/>
      <c r="ILD5" s="725"/>
      <c r="ILE5" s="725"/>
      <c r="ILF5" s="725"/>
      <c r="ILG5" s="725"/>
      <c r="ILH5" s="725"/>
      <c r="ILI5" s="725"/>
      <c r="ILJ5" s="725"/>
      <c r="ILK5" s="725"/>
      <c r="ILL5" s="725"/>
      <c r="ILM5" s="725"/>
      <c r="ILN5" s="726"/>
      <c r="ILO5" s="718"/>
      <c r="ILP5" s="725"/>
      <c r="ILQ5" s="725"/>
      <c r="ILR5" s="725"/>
      <c r="ILS5" s="725"/>
      <c r="ILT5" s="725"/>
      <c r="ILU5" s="725"/>
      <c r="ILV5" s="725"/>
      <c r="ILW5" s="725"/>
      <c r="ILX5" s="725"/>
      <c r="ILY5" s="725"/>
      <c r="ILZ5" s="725"/>
      <c r="IMA5" s="725"/>
      <c r="IMB5" s="725"/>
      <c r="IMC5" s="725"/>
      <c r="IMD5" s="726"/>
      <c r="IME5" s="718"/>
      <c r="IMF5" s="725"/>
      <c r="IMG5" s="725"/>
      <c r="IMH5" s="725"/>
      <c r="IMI5" s="725"/>
      <c r="IMJ5" s="725"/>
      <c r="IMK5" s="725"/>
      <c r="IML5" s="725"/>
      <c r="IMM5" s="725"/>
      <c r="IMN5" s="725"/>
      <c r="IMO5" s="725"/>
      <c r="IMP5" s="725"/>
      <c r="IMQ5" s="725"/>
      <c r="IMR5" s="725"/>
      <c r="IMS5" s="725"/>
      <c r="IMT5" s="726"/>
      <c r="IMU5" s="718"/>
      <c r="IMV5" s="725"/>
      <c r="IMW5" s="725"/>
      <c r="IMX5" s="725"/>
      <c r="IMY5" s="725"/>
      <c r="IMZ5" s="725"/>
      <c r="INA5" s="725"/>
      <c r="INB5" s="725"/>
      <c r="INC5" s="725"/>
      <c r="IND5" s="725"/>
      <c r="INE5" s="725"/>
      <c r="INF5" s="725"/>
      <c r="ING5" s="725"/>
      <c r="INH5" s="725"/>
      <c r="INI5" s="725"/>
      <c r="INJ5" s="726"/>
      <c r="INK5" s="718"/>
      <c r="INL5" s="725"/>
      <c r="INM5" s="725"/>
      <c r="INN5" s="725"/>
      <c r="INO5" s="725"/>
      <c r="INP5" s="725"/>
      <c r="INQ5" s="725"/>
      <c r="INR5" s="725"/>
      <c r="INS5" s="725"/>
      <c r="INT5" s="725"/>
      <c r="INU5" s="725"/>
      <c r="INV5" s="725"/>
      <c r="INW5" s="725"/>
      <c r="INX5" s="725"/>
      <c r="INY5" s="725"/>
      <c r="INZ5" s="726"/>
      <c r="IOA5" s="718"/>
      <c r="IOB5" s="725"/>
      <c r="IOC5" s="725"/>
      <c r="IOD5" s="725"/>
      <c r="IOE5" s="725"/>
      <c r="IOF5" s="725"/>
      <c r="IOG5" s="725"/>
      <c r="IOH5" s="725"/>
      <c r="IOI5" s="725"/>
      <c r="IOJ5" s="725"/>
      <c r="IOK5" s="725"/>
      <c r="IOL5" s="725"/>
      <c r="IOM5" s="725"/>
      <c r="ION5" s="725"/>
      <c r="IOO5" s="725"/>
      <c r="IOP5" s="726"/>
      <c r="IOQ5" s="718"/>
      <c r="IOR5" s="725"/>
      <c r="IOS5" s="725"/>
      <c r="IOT5" s="725"/>
      <c r="IOU5" s="725"/>
      <c r="IOV5" s="725"/>
      <c r="IOW5" s="725"/>
      <c r="IOX5" s="725"/>
      <c r="IOY5" s="725"/>
      <c r="IOZ5" s="725"/>
      <c r="IPA5" s="725"/>
      <c r="IPB5" s="725"/>
      <c r="IPC5" s="725"/>
      <c r="IPD5" s="725"/>
      <c r="IPE5" s="725"/>
      <c r="IPF5" s="726"/>
      <c r="IPG5" s="718"/>
      <c r="IPH5" s="725"/>
      <c r="IPI5" s="725"/>
      <c r="IPJ5" s="725"/>
      <c r="IPK5" s="725"/>
      <c r="IPL5" s="725"/>
      <c r="IPM5" s="725"/>
      <c r="IPN5" s="725"/>
      <c r="IPO5" s="725"/>
      <c r="IPP5" s="725"/>
      <c r="IPQ5" s="725"/>
      <c r="IPR5" s="725"/>
      <c r="IPS5" s="725"/>
      <c r="IPT5" s="725"/>
      <c r="IPU5" s="725"/>
      <c r="IPV5" s="726"/>
      <c r="IPW5" s="718"/>
      <c r="IPX5" s="725"/>
      <c r="IPY5" s="725"/>
      <c r="IPZ5" s="725"/>
      <c r="IQA5" s="725"/>
      <c r="IQB5" s="725"/>
      <c r="IQC5" s="725"/>
      <c r="IQD5" s="725"/>
      <c r="IQE5" s="725"/>
      <c r="IQF5" s="725"/>
      <c r="IQG5" s="725"/>
      <c r="IQH5" s="725"/>
      <c r="IQI5" s="725"/>
      <c r="IQJ5" s="725"/>
      <c r="IQK5" s="725"/>
      <c r="IQL5" s="726"/>
      <c r="IQM5" s="718"/>
      <c r="IQN5" s="725"/>
      <c r="IQO5" s="725"/>
      <c r="IQP5" s="725"/>
      <c r="IQQ5" s="725"/>
      <c r="IQR5" s="725"/>
      <c r="IQS5" s="725"/>
      <c r="IQT5" s="725"/>
      <c r="IQU5" s="725"/>
      <c r="IQV5" s="725"/>
      <c r="IQW5" s="725"/>
      <c r="IQX5" s="725"/>
      <c r="IQY5" s="725"/>
      <c r="IQZ5" s="725"/>
      <c r="IRA5" s="725"/>
      <c r="IRB5" s="726"/>
      <c r="IRC5" s="718"/>
      <c r="IRD5" s="725"/>
      <c r="IRE5" s="725"/>
      <c r="IRF5" s="725"/>
      <c r="IRG5" s="725"/>
      <c r="IRH5" s="725"/>
      <c r="IRI5" s="725"/>
      <c r="IRJ5" s="725"/>
      <c r="IRK5" s="725"/>
      <c r="IRL5" s="725"/>
      <c r="IRM5" s="725"/>
      <c r="IRN5" s="725"/>
      <c r="IRO5" s="725"/>
      <c r="IRP5" s="725"/>
      <c r="IRQ5" s="725"/>
      <c r="IRR5" s="726"/>
      <c r="IRS5" s="718"/>
      <c r="IRT5" s="725"/>
      <c r="IRU5" s="725"/>
      <c r="IRV5" s="725"/>
      <c r="IRW5" s="725"/>
      <c r="IRX5" s="725"/>
      <c r="IRY5" s="725"/>
      <c r="IRZ5" s="725"/>
      <c r="ISA5" s="725"/>
      <c r="ISB5" s="725"/>
      <c r="ISC5" s="725"/>
      <c r="ISD5" s="725"/>
      <c r="ISE5" s="725"/>
      <c r="ISF5" s="725"/>
      <c r="ISG5" s="725"/>
      <c r="ISH5" s="726"/>
      <c r="ISI5" s="718"/>
      <c r="ISJ5" s="725"/>
      <c r="ISK5" s="725"/>
      <c r="ISL5" s="725"/>
      <c r="ISM5" s="725"/>
      <c r="ISN5" s="725"/>
      <c r="ISO5" s="725"/>
      <c r="ISP5" s="725"/>
      <c r="ISQ5" s="725"/>
      <c r="ISR5" s="725"/>
      <c r="ISS5" s="725"/>
      <c r="IST5" s="725"/>
      <c r="ISU5" s="725"/>
      <c r="ISV5" s="725"/>
      <c r="ISW5" s="725"/>
      <c r="ISX5" s="726"/>
      <c r="ISY5" s="718"/>
      <c r="ISZ5" s="725"/>
      <c r="ITA5" s="725"/>
      <c r="ITB5" s="725"/>
      <c r="ITC5" s="725"/>
      <c r="ITD5" s="725"/>
      <c r="ITE5" s="725"/>
      <c r="ITF5" s="725"/>
      <c r="ITG5" s="725"/>
      <c r="ITH5" s="725"/>
      <c r="ITI5" s="725"/>
      <c r="ITJ5" s="725"/>
      <c r="ITK5" s="725"/>
      <c r="ITL5" s="725"/>
      <c r="ITM5" s="725"/>
      <c r="ITN5" s="726"/>
      <c r="ITO5" s="718"/>
      <c r="ITP5" s="725"/>
      <c r="ITQ5" s="725"/>
      <c r="ITR5" s="725"/>
      <c r="ITS5" s="725"/>
      <c r="ITT5" s="725"/>
      <c r="ITU5" s="725"/>
      <c r="ITV5" s="725"/>
      <c r="ITW5" s="725"/>
      <c r="ITX5" s="725"/>
      <c r="ITY5" s="725"/>
      <c r="ITZ5" s="725"/>
      <c r="IUA5" s="725"/>
      <c r="IUB5" s="725"/>
      <c r="IUC5" s="725"/>
      <c r="IUD5" s="726"/>
      <c r="IUE5" s="718"/>
      <c r="IUF5" s="725"/>
      <c r="IUG5" s="725"/>
      <c r="IUH5" s="725"/>
      <c r="IUI5" s="725"/>
      <c r="IUJ5" s="725"/>
      <c r="IUK5" s="725"/>
      <c r="IUL5" s="725"/>
      <c r="IUM5" s="725"/>
      <c r="IUN5" s="725"/>
      <c r="IUO5" s="725"/>
      <c r="IUP5" s="725"/>
      <c r="IUQ5" s="725"/>
      <c r="IUR5" s="725"/>
      <c r="IUS5" s="725"/>
      <c r="IUT5" s="726"/>
      <c r="IUU5" s="718"/>
      <c r="IUV5" s="725"/>
      <c r="IUW5" s="725"/>
      <c r="IUX5" s="725"/>
      <c r="IUY5" s="725"/>
      <c r="IUZ5" s="725"/>
      <c r="IVA5" s="725"/>
      <c r="IVB5" s="725"/>
      <c r="IVC5" s="725"/>
      <c r="IVD5" s="725"/>
      <c r="IVE5" s="725"/>
      <c r="IVF5" s="725"/>
      <c r="IVG5" s="725"/>
      <c r="IVH5" s="725"/>
      <c r="IVI5" s="725"/>
      <c r="IVJ5" s="726"/>
      <c r="IVK5" s="718"/>
      <c r="IVL5" s="725"/>
      <c r="IVM5" s="725"/>
      <c r="IVN5" s="725"/>
      <c r="IVO5" s="725"/>
      <c r="IVP5" s="725"/>
      <c r="IVQ5" s="725"/>
      <c r="IVR5" s="725"/>
      <c r="IVS5" s="725"/>
      <c r="IVT5" s="725"/>
      <c r="IVU5" s="725"/>
      <c r="IVV5" s="725"/>
      <c r="IVW5" s="725"/>
      <c r="IVX5" s="725"/>
      <c r="IVY5" s="725"/>
      <c r="IVZ5" s="726"/>
      <c r="IWA5" s="718"/>
      <c r="IWB5" s="725"/>
      <c r="IWC5" s="725"/>
      <c r="IWD5" s="725"/>
      <c r="IWE5" s="725"/>
      <c r="IWF5" s="725"/>
      <c r="IWG5" s="725"/>
      <c r="IWH5" s="725"/>
      <c r="IWI5" s="725"/>
      <c r="IWJ5" s="725"/>
      <c r="IWK5" s="725"/>
      <c r="IWL5" s="725"/>
      <c r="IWM5" s="725"/>
      <c r="IWN5" s="725"/>
      <c r="IWO5" s="725"/>
      <c r="IWP5" s="726"/>
      <c r="IWQ5" s="718"/>
      <c r="IWR5" s="725"/>
      <c r="IWS5" s="725"/>
      <c r="IWT5" s="725"/>
      <c r="IWU5" s="725"/>
      <c r="IWV5" s="725"/>
      <c r="IWW5" s="725"/>
      <c r="IWX5" s="725"/>
      <c r="IWY5" s="725"/>
      <c r="IWZ5" s="725"/>
      <c r="IXA5" s="725"/>
      <c r="IXB5" s="725"/>
      <c r="IXC5" s="725"/>
      <c r="IXD5" s="725"/>
      <c r="IXE5" s="725"/>
      <c r="IXF5" s="726"/>
      <c r="IXG5" s="718"/>
      <c r="IXH5" s="725"/>
      <c r="IXI5" s="725"/>
      <c r="IXJ5" s="725"/>
      <c r="IXK5" s="725"/>
      <c r="IXL5" s="725"/>
      <c r="IXM5" s="725"/>
      <c r="IXN5" s="725"/>
      <c r="IXO5" s="725"/>
      <c r="IXP5" s="725"/>
      <c r="IXQ5" s="725"/>
      <c r="IXR5" s="725"/>
      <c r="IXS5" s="725"/>
      <c r="IXT5" s="725"/>
      <c r="IXU5" s="725"/>
      <c r="IXV5" s="726"/>
      <c r="IXW5" s="718"/>
      <c r="IXX5" s="725"/>
      <c r="IXY5" s="725"/>
      <c r="IXZ5" s="725"/>
      <c r="IYA5" s="725"/>
      <c r="IYB5" s="725"/>
      <c r="IYC5" s="725"/>
      <c r="IYD5" s="725"/>
      <c r="IYE5" s="725"/>
      <c r="IYF5" s="725"/>
      <c r="IYG5" s="725"/>
      <c r="IYH5" s="725"/>
      <c r="IYI5" s="725"/>
      <c r="IYJ5" s="725"/>
      <c r="IYK5" s="725"/>
      <c r="IYL5" s="726"/>
      <c r="IYM5" s="718"/>
      <c r="IYN5" s="725"/>
      <c r="IYO5" s="725"/>
      <c r="IYP5" s="725"/>
      <c r="IYQ5" s="725"/>
      <c r="IYR5" s="725"/>
      <c r="IYS5" s="725"/>
      <c r="IYT5" s="725"/>
      <c r="IYU5" s="725"/>
      <c r="IYV5" s="725"/>
      <c r="IYW5" s="725"/>
      <c r="IYX5" s="725"/>
      <c r="IYY5" s="725"/>
      <c r="IYZ5" s="725"/>
      <c r="IZA5" s="725"/>
      <c r="IZB5" s="726"/>
      <c r="IZC5" s="718"/>
      <c r="IZD5" s="725"/>
      <c r="IZE5" s="725"/>
      <c r="IZF5" s="725"/>
      <c r="IZG5" s="725"/>
      <c r="IZH5" s="725"/>
      <c r="IZI5" s="725"/>
      <c r="IZJ5" s="725"/>
      <c r="IZK5" s="725"/>
      <c r="IZL5" s="725"/>
      <c r="IZM5" s="725"/>
      <c r="IZN5" s="725"/>
      <c r="IZO5" s="725"/>
      <c r="IZP5" s="725"/>
      <c r="IZQ5" s="725"/>
      <c r="IZR5" s="726"/>
      <c r="IZS5" s="718"/>
      <c r="IZT5" s="725"/>
      <c r="IZU5" s="725"/>
      <c r="IZV5" s="725"/>
      <c r="IZW5" s="725"/>
      <c r="IZX5" s="725"/>
      <c r="IZY5" s="725"/>
      <c r="IZZ5" s="725"/>
      <c r="JAA5" s="725"/>
      <c r="JAB5" s="725"/>
      <c r="JAC5" s="725"/>
      <c r="JAD5" s="725"/>
      <c r="JAE5" s="725"/>
      <c r="JAF5" s="725"/>
      <c r="JAG5" s="725"/>
      <c r="JAH5" s="726"/>
      <c r="JAI5" s="718"/>
      <c r="JAJ5" s="725"/>
      <c r="JAK5" s="725"/>
      <c r="JAL5" s="725"/>
      <c r="JAM5" s="725"/>
      <c r="JAN5" s="725"/>
      <c r="JAO5" s="725"/>
      <c r="JAP5" s="725"/>
      <c r="JAQ5" s="725"/>
      <c r="JAR5" s="725"/>
      <c r="JAS5" s="725"/>
      <c r="JAT5" s="725"/>
      <c r="JAU5" s="725"/>
      <c r="JAV5" s="725"/>
      <c r="JAW5" s="725"/>
      <c r="JAX5" s="726"/>
      <c r="JAY5" s="718"/>
      <c r="JAZ5" s="725"/>
      <c r="JBA5" s="725"/>
      <c r="JBB5" s="725"/>
      <c r="JBC5" s="725"/>
      <c r="JBD5" s="725"/>
      <c r="JBE5" s="725"/>
      <c r="JBF5" s="725"/>
      <c r="JBG5" s="725"/>
      <c r="JBH5" s="725"/>
      <c r="JBI5" s="725"/>
      <c r="JBJ5" s="725"/>
      <c r="JBK5" s="725"/>
      <c r="JBL5" s="725"/>
      <c r="JBM5" s="725"/>
      <c r="JBN5" s="726"/>
      <c r="JBO5" s="718"/>
      <c r="JBP5" s="725"/>
      <c r="JBQ5" s="725"/>
      <c r="JBR5" s="725"/>
      <c r="JBS5" s="725"/>
      <c r="JBT5" s="725"/>
      <c r="JBU5" s="725"/>
      <c r="JBV5" s="725"/>
      <c r="JBW5" s="725"/>
      <c r="JBX5" s="725"/>
      <c r="JBY5" s="725"/>
      <c r="JBZ5" s="725"/>
      <c r="JCA5" s="725"/>
      <c r="JCB5" s="725"/>
      <c r="JCC5" s="725"/>
      <c r="JCD5" s="726"/>
      <c r="JCE5" s="718"/>
      <c r="JCF5" s="725"/>
      <c r="JCG5" s="725"/>
      <c r="JCH5" s="725"/>
      <c r="JCI5" s="725"/>
      <c r="JCJ5" s="725"/>
      <c r="JCK5" s="725"/>
      <c r="JCL5" s="725"/>
      <c r="JCM5" s="725"/>
      <c r="JCN5" s="725"/>
      <c r="JCO5" s="725"/>
      <c r="JCP5" s="725"/>
      <c r="JCQ5" s="725"/>
      <c r="JCR5" s="725"/>
      <c r="JCS5" s="725"/>
      <c r="JCT5" s="726"/>
      <c r="JCU5" s="718"/>
      <c r="JCV5" s="725"/>
      <c r="JCW5" s="725"/>
      <c r="JCX5" s="725"/>
      <c r="JCY5" s="725"/>
      <c r="JCZ5" s="725"/>
      <c r="JDA5" s="725"/>
      <c r="JDB5" s="725"/>
      <c r="JDC5" s="725"/>
      <c r="JDD5" s="725"/>
      <c r="JDE5" s="725"/>
      <c r="JDF5" s="725"/>
      <c r="JDG5" s="725"/>
      <c r="JDH5" s="725"/>
      <c r="JDI5" s="725"/>
      <c r="JDJ5" s="726"/>
      <c r="JDK5" s="718"/>
      <c r="JDL5" s="725"/>
      <c r="JDM5" s="725"/>
      <c r="JDN5" s="725"/>
      <c r="JDO5" s="725"/>
      <c r="JDP5" s="725"/>
      <c r="JDQ5" s="725"/>
      <c r="JDR5" s="725"/>
      <c r="JDS5" s="725"/>
      <c r="JDT5" s="725"/>
      <c r="JDU5" s="725"/>
      <c r="JDV5" s="725"/>
      <c r="JDW5" s="725"/>
      <c r="JDX5" s="725"/>
      <c r="JDY5" s="725"/>
      <c r="JDZ5" s="726"/>
      <c r="JEA5" s="718"/>
      <c r="JEB5" s="725"/>
      <c r="JEC5" s="725"/>
      <c r="JED5" s="725"/>
      <c r="JEE5" s="725"/>
      <c r="JEF5" s="725"/>
      <c r="JEG5" s="725"/>
      <c r="JEH5" s="725"/>
      <c r="JEI5" s="725"/>
      <c r="JEJ5" s="725"/>
      <c r="JEK5" s="725"/>
      <c r="JEL5" s="725"/>
      <c r="JEM5" s="725"/>
      <c r="JEN5" s="725"/>
      <c r="JEO5" s="725"/>
      <c r="JEP5" s="726"/>
      <c r="JEQ5" s="718"/>
      <c r="JER5" s="725"/>
      <c r="JES5" s="725"/>
      <c r="JET5" s="725"/>
      <c r="JEU5" s="725"/>
      <c r="JEV5" s="725"/>
      <c r="JEW5" s="725"/>
      <c r="JEX5" s="725"/>
      <c r="JEY5" s="725"/>
      <c r="JEZ5" s="725"/>
      <c r="JFA5" s="725"/>
      <c r="JFB5" s="725"/>
      <c r="JFC5" s="725"/>
      <c r="JFD5" s="725"/>
      <c r="JFE5" s="725"/>
      <c r="JFF5" s="726"/>
      <c r="JFG5" s="718"/>
      <c r="JFH5" s="725"/>
      <c r="JFI5" s="725"/>
      <c r="JFJ5" s="725"/>
      <c r="JFK5" s="725"/>
      <c r="JFL5" s="725"/>
      <c r="JFM5" s="725"/>
      <c r="JFN5" s="725"/>
      <c r="JFO5" s="725"/>
      <c r="JFP5" s="725"/>
      <c r="JFQ5" s="725"/>
      <c r="JFR5" s="725"/>
      <c r="JFS5" s="725"/>
      <c r="JFT5" s="725"/>
      <c r="JFU5" s="725"/>
      <c r="JFV5" s="726"/>
      <c r="JFW5" s="718"/>
      <c r="JFX5" s="725"/>
      <c r="JFY5" s="725"/>
      <c r="JFZ5" s="725"/>
      <c r="JGA5" s="725"/>
      <c r="JGB5" s="725"/>
      <c r="JGC5" s="725"/>
      <c r="JGD5" s="725"/>
      <c r="JGE5" s="725"/>
      <c r="JGF5" s="725"/>
      <c r="JGG5" s="725"/>
      <c r="JGH5" s="725"/>
      <c r="JGI5" s="725"/>
      <c r="JGJ5" s="725"/>
      <c r="JGK5" s="725"/>
      <c r="JGL5" s="726"/>
      <c r="JGM5" s="718"/>
      <c r="JGN5" s="725"/>
      <c r="JGO5" s="725"/>
      <c r="JGP5" s="725"/>
      <c r="JGQ5" s="725"/>
      <c r="JGR5" s="725"/>
      <c r="JGS5" s="725"/>
      <c r="JGT5" s="725"/>
      <c r="JGU5" s="725"/>
      <c r="JGV5" s="725"/>
      <c r="JGW5" s="725"/>
      <c r="JGX5" s="725"/>
      <c r="JGY5" s="725"/>
      <c r="JGZ5" s="725"/>
      <c r="JHA5" s="725"/>
      <c r="JHB5" s="726"/>
      <c r="JHC5" s="718"/>
      <c r="JHD5" s="725"/>
      <c r="JHE5" s="725"/>
      <c r="JHF5" s="725"/>
      <c r="JHG5" s="725"/>
      <c r="JHH5" s="725"/>
      <c r="JHI5" s="725"/>
      <c r="JHJ5" s="725"/>
      <c r="JHK5" s="725"/>
      <c r="JHL5" s="725"/>
      <c r="JHM5" s="725"/>
      <c r="JHN5" s="725"/>
      <c r="JHO5" s="725"/>
      <c r="JHP5" s="725"/>
      <c r="JHQ5" s="725"/>
      <c r="JHR5" s="726"/>
      <c r="JHS5" s="718"/>
      <c r="JHT5" s="725"/>
      <c r="JHU5" s="725"/>
      <c r="JHV5" s="725"/>
      <c r="JHW5" s="725"/>
      <c r="JHX5" s="725"/>
      <c r="JHY5" s="725"/>
      <c r="JHZ5" s="725"/>
      <c r="JIA5" s="725"/>
      <c r="JIB5" s="725"/>
      <c r="JIC5" s="725"/>
      <c r="JID5" s="725"/>
      <c r="JIE5" s="725"/>
      <c r="JIF5" s="725"/>
      <c r="JIG5" s="725"/>
      <c r="JIH5" s="726"/>
      <c r="JII5" s="718"/>
      <c r="JIJ5" s="725"/>
      <c r="JIK5" s="725"/>
      <c r="JIL5" s="725"/>
      <c r="JIM5" s="725"/>
      <c r="JIN5" s="725"/>
      <c r="JIO5" s="725"/>
      <c r="JIP5" s="725"/>
      <c r="JIQ5" s="725"/>
      <c r="JIR5" s="725"/>
      <c r="JIS5" s="725"/>
      <c r="JIT5" s="725"/>
      <c r="JIU5" s="725"/>
      <c r="JIV5" s="725"/>
      <c r="JIW5" s="725"/>
      <c r="JIX5" s="726"/>
      <c r="JIY5" s="718"/>
      <c r="JIZ5" s="725"/>
      <c r="JJA5" s="725"/>
      <c r="JJB5" s="725"/>
      <c r="JJC5" s="725"/>
      <c r="JJD5" s="725"/>
      <c r="JJE5" s="725"/>
      <c r="JJF5" s="725"/>
      <c r="JJG5" s="725"/>
      <c r="JJH5" s="725"/>
      <c r="JJI5" s="725"/>
      <c r="JJJ5" s="725"/>
      <c r="JJK5" s="725"/>
      <c r="JJL5" s="725"/>
      <c r="JJM5" s="725"/>
      <c r="JJN5" s="726"/>
      <c r="JJO5" s="718"/>
      <c r="JJP5" s="725"/>
      <c r="JJQ5" s="725"/>
      <c r="JJR5" s="725"/>
      <c r="JJS5" s="725"/>
      <c r="JJT5" s="725"/>
      <c r="JJU5" s="725"/>
      <c r="JJV5" s="725"/>
      <c r="JJW5" s="725"/>
      <c r="JJX5" s="725"/>
      <c r="JJY5" s="725"/>
      <c r="JJZ5" s="725"/>
      <c r="JKA5" s="725"/>
      <c r="JKB5" s="725"/>
      <c r="JKC5" s="725"/>
      <c r="JKD5" s="726"/>
      <c r="JKE5" s="718"/>
      <c r="JKF5" s="725"/>
      <c r="JKG5" s="725"/>
      <c r="JKH5" s="725"/>
      <c r="JKI5" s="725"/>
      <c r="JKJ5" s="725"/>
      <c r="JKK5" s="725"/>
      <c r="JKL5" s="725"/>
      <c r="JKM5" s="725"/>
      <c r="JKN5" s="725"/>
      <c r="JKO5" s="725"/>
      <c r="JKP5" s="725"/>
      <c r="JKQ5" s="725"/>
      <c r="JKR5" s="725"/>
      <c r="JKS5" s="725"/>
      <c r="JKT5" s="726"/>
      <c r="JKU5" s="718"/>
      <c r="JKV5" s="725"/>
      <c r="JKW5" s="725"/>
      <c r="JKX5" s="725"/>
      <c r="JKY5" s="725"/>
      <c r="JKZ5" s="725"/>
      <c r="JLA5" s="725"/>
      <c r="JLB5" s="725"/>
      <c r="JLC5" s="725"/>
      <c r="JLD5" s="725"/>
      <c r="JLE5" s="725"/>
      <c r="JLF5" s="725"/>
      <c r="JLG5" s="725"/>
      <c r="JLH5" s="725"/>
      <c r="JLI5" s="725"/>
      <c r="JLJ5" s="726"/>
      <c r="JLK5" s="718"/>
      <c r="JLL5" s="725"/>
      <c r="JLM5" s="725"/>
      <c r="JLN5" s="725"/>
      <c r="JLO5" s="725"/>
      <c r="JLP5" s="725"/>
      <c r="JLQ5" s="725"/>
      <c r="JLR5" s="725"/>
      <c r="JLS5" s="725"/>
      <c r="JLT5" s="725"/>
      <c r="JLU5" s="725"/>
      <c r="JLV5" s="725"/>
      <c r="JLW5" s="725"/>
      <c r="JLX5" s="725"/>
      <c r="JLY5" s="725"/>
      <c r="JLZ5" s="726"/>
      <c r="JMA5" s="718"/>
      <c r="JMB5" s="725"/>
      <c r="JMC5" s="725"/>
      <c r="JMD5" s="725"/>
      <c r="JME5" s="725"/>
      <c r="JMF5" s="725"/>
      <c r="JMG5" s="725"/>
      <c r="JMH5" s="725"/>
      <c r="JMI5" s="725"/>
      <c r="JMJ5" s="725"/>
      <c r="JMK5" s="725"/>
      <c r="JML5" s="725"/>
      <c r="JMM5" s="725"/>
      <c r="JMN5" s="725"/>
      <c r="JMO5" s="725"/>
      <c r="JMP5" s="726"/>
      <c r="JMQ5" s="718"/>
      <c r="JMR5" s="725"/>
      <c r="JMS5" s="725"/>
      <c r="JMT5" s="725"/>
      <c r="JMU5" s="725"/>
      <c r="JMV5" s="725"/>
      <c r="JMW5" s="725"/>
      <c r="JMX5" s="725"/>
      <c r="JMY5" s="725"/>
      <c r="JMZ5" s="725"/>
      <c r="JNA5" s="725"/>
      <c r="JNB5" s="725"/>
      <c r="JNC5" s="725"/>
      <c r="JND5" s="725"/>
      <c r="JNE5" s="725"/>
      <c r="JNF5" s="726"/>
      <c r="JNG5" s="718"/>
      <c r="JNH5" s="725"/>
      <c r="JNI5" s="725"/>
      <c r="JNJ5" s="725"/>
      <c r="JNK5" s="725"/>
      <c r="JNL5" s="725"/>
      <c r="JNM5" s="725"/>
      <c r="JNN5" s="725"/>
      <c r="JNO5" s="725"/>
      <c r="JNP5" s="725"/>
      <c r="JNQ5" s="725"/>
      <c r="JNR5" s="725"/>
      <c r="JNS5" s="725"/>
      <c r="JNT5" s="725"/>
      <c r="JNU5" s="725"/>
      <c r="JNV5" s="726"/>
      <c r="JNW5" s="718"/>
      <c r="JNX5" s="725"/>
      <c r="JNY5" s="725"/>
      <c r="JNZ5" s="725"/>
      <c r="JOA5" s="725"/>
      <c r="JOB5" s="725"/>
      <c r="JOC5" s="725"/>
      <c r="JOD5" s="725"/>
      <c r="JOE5" s="725"/>
      <c r="JOF5" s="725"/>
      <c r="JOG5" s="725"/>
      <c r="JOH5" s="725"/>
      <c r="JOI5" s="725"/>
      <c r="JOJ5" s="725"/>
      <c r="JOK5" s="725"/>
      <c r="JOL5" s="726"/>
      <c r="JOM5" s="718"/>
      <c r="JON5" s="725"/>
      <c r="JOO5" s="725"/>
      <c r="JOP5" s="725"/>
      <c r="JOQ5" s="725"/>
      <c r="JOR5" s="725"/>
      <c r="JOS5" s="725"/>
      <c r="JOT5" s="725"/>
      <c r="JOU5" s="725"/>
      <c r="JOV5" s="725"/>
      <c r="JOW5" s="725"/>
      <c r="JOX5" s="725"/>
      <c r="JOY5" s="725"/>
      <c r="JOZ5" s="725"/>
      <c r="JPA5" s="725"/>
      <c r="JPB5" s="726"/>
      <c r="JPC5" s="718"/>
      <c r="JPD5" s="725"/>
      <c r="JPE5" s="725"/>
      <c r="JPF5" s="725"/>
      <c r="JPG5" s="725"/>
      <c r="JPH5" s="725"/>
      <c r="JPI5" s="725"/>
      <c r="JPJ5" s="725"/>
      <c r="JPK5" s="725"/>
      <c r="JPL5" s="725"/>
      <c r="JPM5" s="725"/>
      <c r="JPN5" s="725"/>
      <c r="JPO5" s="725"/>
      <c r="JPP5" s="725"/>
      <c r="JPQ5" s="725"/>
      <c r="JPR5" s="726"/>
      <c r="JPS5" s="718"/>
      <c r="JPT5" s="725"/>
      <c r="JPU5" s="725"/>
      <c r="JPV5" s="725"/>
      <c r="JPW5" s="725"/>
      <c r="JPX5" s="725"/>
      <c r="JPY5" s="725"/>
      <c r="JPZ5" s="725"/>
      <c r="JQA5" s="725"/>
      <c r="JQB5" s="725"/>
      <c r="JQC5" s="725"/>
      <c r="JQD5" s="725"/>
      <c r="JQE5" s="725"/>
      <c r="JQF5" s="725"/>
      <c r="JQG5" s="725"/>
      <c r="JQH5" s="726"/>
      <c r="JQI5" s="718"/>
      <c r="JQJ5" s="725"/>
      <c r="JQK5" s="725"/>
      <c r="JQL5" s="725"/>
      <c r="JQM5" s="725"/>
      <c r="JQN5" s="725"/>
      <c r="JQO5" s="725"/>
      <c r="JQP5" s="725"/>
      <c r="JQQ5" s="725"/>
      <c r="JQR5" s="725"/>
      <c r="JQS5" s="725"/>
      <c r="JQT5" s="725"/>
      <c r="JQU5" s="725"/>
      <c r="JQV5" s="725"/>
      <c r="JQW5" s="725"/>
      <c r="JQX5" s="726"/>
      <c r="JQY5" s="718"/>
      <c r="JQZ5" s="725"/>
      <c r="JRA5" s="725"/>
      <c r="JRB5" s="725"/>
      <c r="JRC5" s="725"/>
      <c r="JRD5" s="725"/>
      <c r="JRE5" s="725"/>
      <c r="JRF5" s="725"/>
      <c r="JRG5" s="725"/>
      <c r="JRH5" s="725"/>
      <c r="JRI5" s="725"/>
      <c r="JRJ5" s="725"/>
      <c r="JRK5" s="725"/>
      <c r="JRL5" s="725"/>
      <c r="JRM5" s="725"/>
      <c r="JRN5" s="726"/>
      <c r="JRO5" s="718"/>
      <c r="JRP5" s="725"/>
      <c r="JRQ5" s="725"/>
      <c r="JRR5" s="725"/>
      <c r="JRS5" s="725"/>
      <c r="JRT5" s="725"/>
      <c r="JRU5" s="725"/>
      <c r="JRV5" s="725"/>
      <c r="JRW5" s="725"/>
      <c r="JRX5" s="725"/>
      <c r="JRY5" s="725"/>
      <c r="JRZ5" s="725"/>
      <c r="JSA5" s="725"/>
      <c r="JSB5" s="725"/>
      <c r="JSC5" s="725"/>
      <c r="JSD5" s="726"/>
      <c r="JSE5" s="718"/>
      <c r="JSF5" s="725"/>
      <c r="JSG5" s="725"/>
      <c r="JSH5" s="725"/>
      <c r="JSI5" s="725"/>
      <c r="JSJ5" s="725"/>
      <c r="JSK5" s="725"/>
      <c r="JSL5" s="725"/>
      <c r="JSM5" s="725"/>
      <c r="JSN5" s="725"/>
      <c r="JSO5" s="725"/>
      <c r="JSP5" s="725"/>
      <c r="JSQ5" s="725"/>
      <c r="JSR5" s="725"/>
      <c r="JSS5" s="725"/>
      <c r="JST5" s="726"/>
      <c r="JSU5" s="718"/>
      <c r="JSV5" s="725"/>
      <c r="JSW5" s="725"/>
      <c r="JSX5" s="725"/>
      <c r="JSY5" s="725"/>
      <c r="JSZ5" s="725"/>
      <c r="JTA5" s="725"/>
      <c r="JTB5" s="725"/>
      <c r="JTC5" s="725"/>
      <c r="JTD5" s="725"/>
      <c r="JTE5" s="725"/>
      <c r="JTF5" s="725"/>
      <c r="JTG5" s="725"/>
      <c r="JTH5" s="725"/>
      <c r="JTI5" s="725"/>
      <c r="JTJ5" s="726"/>
      <c r="JTK5" s="718"/>
      <c r="JTL5" s="725"/>
      <c r="JTM5" s="725"/>
      <c r="JTN5" s="725"/>
      <c r="JTO5" s="725"/>
      <c r="JTP5" s="725"/>
      <c r="JTQ5" s="725"/>
      <c r="JTR5" s="725"/>
      <c r="JTS5" s="725"/>
      <c r="JTT5" s="725"/>
      <c r="JTU5" s="725"/>
      <c r="JTV5" s="725"/>
      <c r="JTW5" s="725"/>
      <c r="JTX5" s="725"/>
      <c r="JTY5" s="725"/>
      <c r="JTZ5" s="726"/>
      <c r="JUA5" s="718"/>
      <c r="JUB5" s="725"/>
      <c r="JUC5" s="725"/>
      <c r="JUD5" s="725"/>
      <c r="JUE5" s="725"/>
      <c r="JUF5" s="725"/>
      <c r="JUG5" s="725"/>
      <c r="JUH5" s="725"/>
      <c r="JUI5" s="725"/>
      <c r="JUJ5" s="725"/>
      <c r="JUK5" s="725"/>
      <c r="JUL5" s="725"/>
      <c r="JUM5" s="725"/>
      <c r="JUN5" s="725"/>
      <c r="JUO5" s="725"/>
      <c r="JUP5" s="726"/>
      <c r="JUQ5" s="718"/>
      <c r="JUR5" s="725"/>
      <c r="JUS5" s="725"/>
      <c r="JUT5" s="725"/>
      <c r="JUU5" s="725"/>
      <c r="JUV5" s="725"/>
      <c r="JUW5" s="725"/>
      <c r="JUX5" s="725"/>
      <c r="JUY5" s="725"/>
      <c r="JUZ5" s="725"/>
      <c r="JVA5" s="725"/>
      <c r="JVB5" s="725"/>
      <c r="JVC5" s="725"/>
      <c r="JVD5" s="725"/>
      <c r="JVE5" s="725"/>
      <c r="JVF5" s="726"/>
      <c r="JVG5" s="718"/>
      <c r="JVH5" s="725"/>
      <c r="JVI5" s="725"/>
      <c r="JVJ5" s="725"/>
      <c r="JVK5" s="725"/>
      <c r="JVL5" s="725"/>
      <c r="JVM5" s="725"/>
      <c r="JVN5" s="725"/>
      <c r="JVO5" s="725"/>
      <c r="JVP5" s="725"/>
      <c r="JVQ5" s="725"/>
      <c r="JVR5" s="725"/>
      <c r="JVS5" s="725"/>
      <c r="JVT5" s="725"/>
      <c r="JVU5" s="725"/>
      <c r="JVV5" s="726"/>
      <c r="JVW5" s="718"/>
      <c r="JVX5" s="725"/>
      <c r="JVY5" s="725"/>
      <c r="JVZ5" s="725"/>
      <c r="JWA5" s="725"/>
      <c r="JWB5" s="725"/>
      <c r="JWC5" s="725"/>
      <c r="JWD5" s="725"/>
      <c r="JWE5" s="725"/>
      <c r="JWF5" s="725"/>
      <c r="JWG5" s="725"/>
      <c r="JWH5" s="725"/>
      <c r="JWI5" s="725"/>
      <c r="JWJ5" s="725"/>
      <c r="JWK5" s="725"/>
      <c r="JWL5" s="726"/>
      <c r="JWM5" s="718"/>
      <c r="JWN5" s="725"/>
      <c r="JWO5" s="725"/>
      <c r="JWP5" s="725"/>
      <c r="JWQ5" s="725"/>
      <c r="JWR5" s="725"/>
      <c r="JWS5" s="725"/>
      <c r="JWT5" s="725"/>
      <c r="JWU5" s="725"/>
      <c r="JWV5" s="725"/>
      <c r="JWW5" s="725"/>
      <c r="JWX5" s="725"/>
      <c r="JWY5" s="725"/>
      <c r="JWZ5" s="725"/>
      <c r="JXA5" s="725"/>
      <c r="JXB5" s="726"/>
      <c r="JXC5" s="718"/>
      <c r="JXD5" s="725"/>
      <c r="JXE5" s="725"/>
      <c r="JXF5" s="725"/>
      <c r="JXG5" s="725"/>
      <c r="JXH5" s="725"/>
      <c r="JXI5" s="725"/>
      <c r="JXJ5" s="725"/>
      <c r="JXK5" s="725"/>
      <c r="JXL5" s="725"/>
      <c r="JXM5" s="725"/>
      <c r="JXN5" s="725"/>
      <c r="JXO5" s="725"/>
      <c r="JXP5" s="725"/>
      <c r="JXQ5" s="725"/>
      <c r="JXR5" s="726"/>
      <c r="JXS5" s="718"/>
      <c r="JXT5" s="725"/>
      <c r="JXU5" s="725"/>
      <c r="JXV5" s="725"/>
      <c r="JXW5" s="725"/>
      <c r="JXX5" s="725"/>
      <c r="JXY5" s="725"/>
      <c r="JXZ5" s="725"/>
      <c r="JYA5" s="725"/>
      <c r="JYB5" s="725"/>
      <c r="JYC5" s="725"/>
      <c r="JYD5" s="725"/>
      <c r="JYE5" s="725"/>
      <c r="JYF5" s="725"/>
      <c r="JYG5" s="725"/>
      <c r="JYH5" s="726"/>
      <c r="JYI5" s="718"/>
      <c r="JYJ5" s="725"/>
      <c r="JYK5" s="725"/>
      <c r="JYL5" s="725"/>
      <c r="JYM5" s="725"/>
      <c r="JYN5" s="725"/>
      <c r="JYO5" s="725"/>
      <c r="JYP5" s="725"/>
      <c r="JYQ5" s="725"/>
      <c r="JYR5" s="725"/>
      <c r="JYS5" s="725"/>
      <c r="JYT5" s="725"/>
      <c r="JYU5" s="725"/>
      <c r="JYV5" s="725"/>
      <c r="JYW5" s="725"/>
      <c r="JYX5" s="726"/>
      <c r="JYY5" s="718"/>
      <c r="JYZ5" s="725"/>
      <c r="JZA5" s="725"/>
      <c r="JZB5" s="725"/>
      <c r="JZC5" s="725"/>
      <c r="JZD5" s="725"/>
      <c r="JZE5" s="725"/>
      <c r="JZF5" s="725"/>
      <c r="JZG5" s="725"/>
      <c r="JZH5" s="725"/>
      <c r="JZI5" s="725"/>
      <c r="JZJ5" s="725"/>
      <c r="JZK5" s="725"/>
      <c r="JZL5" s="725"/>
      <c r="JZM5" s="725"/>
      <c r="JZN5" s="726"/>
      <c r="JZO5" s="718"/>
      <c r="JZP5" s="725"/>
      <c r="JZQ5" s="725"/>
      <c r="JZR5" s="725"/>
      <c r="JZS5" s="725"/>
      <c r="JZT5" s="725"/>
      <c r="JZU5" s="725"/>
      <c r="JZV5" s="725"/>
      <c r="JZW5" s="725"/>
      <c r="JZX5" s="725"/>
      <c r="JZY5" s="725"/>
      <c r="JZZ5" s="725"/>
      <c r="KAA5" s="725"/>
      <c r="KAB5" s="725"/>
      <c r="KAC5" s="725"/>
      <c r="KAD5" s="726"/>
      <c r="KAE5" s="718"/>
      <c r="KAF5" s="725"/>
      <c r="KAG5" s="725"/>
      <c r="KAH5" s="725"/>
      <c r="KAI5" s="725"/>
      <c r="KAJ5" s="725"/>
      <c r="KAK5" s="725"/>
      <c r="KAL5" s="725"/>
      <c r="KAM5" s="725"/>
      <c r="KAN5" s="725"/>
      <c r="KAO5" s="725"/>
      <c r="KAP5" s="725"/>
      <c r="KAQ5" s="725"/>
      <c r="KAR5" s="725"/>
      <c r="KAS5" s="725"/>
      <c r="KAT5" s="726"/>
      <c r="KAU5" s="718"/>
      <c r="KAV5" s="725"/>
      <c r="KAW5" s="725"/>
      <c r="KAX5" s="725"/>
      <c r="KAY5" s="725"/>
      <c r="KAZ5" s="725"/>
      <c r="KBA5" s="725"/>
      <c r="KBB5" s="725"/>
      <c r="KBC5" s="725"/>
      <c r="KBD5" s="725"/>
      <c r="KBE5" s="725"/>
      <c r="KBF5" s="725"/>
      <c r="KBG5" s="725"/>
      <c r="KBH5" s="725"/>
      <c r="KBI5" s="725"/>
      <c r="KBJ5" s="726"/>
      <c r="KBK5" s="718"/>
      <c r="KBL5" s="725"/>
      <c r="KBM5" s="725"/>
      <c r="KBN5" s="725"/>
      <c r="KBO5" s="725"/>
      <c r="KBP5" s="725"/>
      <c r="KBQ5" s="725"/>
      <c r="KBR5" s="725"/>
      <c r="KBS5" s="725"/>
      <c r="KBT5" s="725"/>
      <c r="KBU5" s="725"/>
      <c r="KBV5" s="725"/>
      <c r="KBW5" s="725"/>
      <c r="KBX5" s="725"/>
      <c r="KBY5" s="725"/>
      <c r="KBZ5" s="726"/>
      <c r="KCA5" s="718"/>
      <c r="KCB5" s="725"/>
      <c r="KCC5" s="725"/>
      <c r="KCD5" s="725"/>
      <c r="KCE5" s="725"/>
      <c r="KCF5" s="725"/>
      <c r="KCG5" s="725"/>
      <c r="KCH5" s="725"/>
      <c r="KCI5" s="725"/>
      <c r="KCJ5" s="725"/>
      <c r="KCK5" s="725"/>
      <c r="KCL5" s="725"/>
      <c r="KCM5" s="725"/>
      <c r="KCN5" s="725"/>
      <c r="KCO5" s="725"/>
      <c r="KCP5" s="726"/>
      <c r="KCQ5" s="718"/>
      <c r="KCR5" s="725"/>
      <c r="KCS5" s="725"/>
      <c r="KCT5" s="725"/>
      <c r="KCU5" s="725"/>
      <c r="KCV5" s="725"/>
      <c r="KCW5" s="725"/>
      <c r="KCX5" s="725"/>
      <c r="KCY5" s="725"/>
      <c r="KCZ5" s="725"/>
      <c r="KDA5" s="725"/>
      <c r="KDB5" s="725"/>
      <c r="KDC5" s="725"/>
      <c r="KDD5" s="725"/>
      <c r="KDE5" s="725"/>
      <c r="KDF5" s="726"/>
      <c r="KDG5" s="718"/>
      <c r="KDH5" s="725"/>
      <c r="KDI5" s="725"/>
      <c r="KDJ5" s="725"/>
      <c r="KDK5" s="725"/>
      <c r="KDL5" s="725"/>
      <c r="KDM5" s="725"/>
      <c r="KDN5" s="725"/>
      <c r="KDO5" s="725"/>
      <c r="KDP5" s="725"/>
      <c r="KDQ5" s="725"/>
      <c r="KDR5" s="725"/>
      <c r="KDS5" s="725"/>
      <c r="KDT5" s="725"/>
      <c r="KDU5" s="725"/>
      <c r="KDV5" s="726"/>
      <c r="KDW5" s="718"/>
      <c r="KDX5" s="725"/>
      <c r="KDY5" s="725"/>
      <c r="KDZ5" s="725"/>
      <c r="KEA5" s="725"/>
      <c r="KEB5" s="725"/>
      <c r="KEC5" s="725"/>
      <c r="KED5" s="725"/>
      <c r="KEE5" s="725"/>
      <c r="KEF5" s="725"/>
      <c r="KEG5" s="725"/>
      <c r="KEH5" s="725"/>
      <c r="KEI5" s="725"/>
      <c r="KEJ5" s="725"/>
      <c r="KEK5" s="725"/>
      <c r="KEL5" s="726"/>
      <c r="KEM5" s="718"/>
      <c r="KEN5" s="725"/>
      <c r="KEO5" s="725"/>
      <c r="KEP5" s="725"/>
      <c r="KEQ5" s="725"/>
      <c r="KER5" s="725"/>
      <c r="KES5" s="725"/>
      <c r="KET5" s="725"/>
      <c r="KEU5" s="725"/>
      <c r="KEV5" s="725"/>
      <c r="KEW5" s="725"/>
      <c r="KEX5" s="725"/>
      <c r="KEY5" s="725"/>
      <c r="KEZ5" s="725"/>
      <c r="KFA5" s="725"/>
      <c r="KFB5" s="726"/>
      <c r="KFC5" s="718"/>
      <c r="KFD5" s="725"/>
      <c r="KFE5" s="725"/>
      <c r="KFF5" s="725"/>
      <c r="KFG5" s="725"/>
      <c r="KFH5" s="725"/>
      <c r="KFI5" s="725"/>
      <c r="KFJ5" s="725"/>
      <c r="KFK5" s="725"/>
      <c r="KFL5" s="725"/>
      <c r="KFM5" s="725"/>
      <c r="KFN5" s="725"/>
      <c r="KFO5" s="725"/>
      <c r="KFP5" s="725"/>
      <c r="KFQ5" s="725"/>
      <c r="KFR5" s="726"/>
      <c r="KFS5" s="718"/>
      <c r="KFT5" s="725"/>
      <c r="KFU5" s="725"/>
      <c r="KFV5" s="725"/>
      <c r="KFW5" s="725"/>
      <c r="KFX5" s="725"/>
      <c r="KFY5" s="725"/>
      <c r="KFZ5" s="725"/>
      <c r="KGA5" s="725"/>
      <c r="KGB5" s="725"/>
      <c r="KGC5" s="725"/>
      <c r="KGD5" s="725"/>
      <c r="KGE5" s="725"/>
      <c r="KGF5" s="725"/>
      <c r="KGG5" s="725"/>
      <c r="KGH5" s="726"/>
      <c r="KGI5" s="718"/>
      <c r="KGJ5" s="725"/>
      <c r="KGK5" s="725"/>
      <c r="KGL5" s="725"/>
      <c r="KGM5" s="725"/>
      <c r="KGN5" s="725"/>
      <c r="KGO5" s="725"/>
      <c r="KGP5" s="725"/>
      <c r="KGQ5" s="725"/>
      <c r="KGR5" s="725"/>
      <c r="KGS5" s="725"/>
      <c r="KGT5" s="725"/>
      <c r="KGU5" s="725"/>
      <c r="KGV5" s="725"/>
      <c r="KGW5" s="725"/>
      <c r="KGX5" s="726"/>
      <c r="KGY5" s="718"/>
      <c r="KGZ5" s="725"/>
      <c r="KHA5" s="725"/>
      <c r="KHB5" s="725"/>
      <c r="KHC5" s="725"/>
      <c r="KHD5" s="725"/>
      <c r="KHE5" s="725"/>
      <c r="KHF5" s="725"/>
      <c r="KHG5" s="725"/>
      <c r="KHH5" s="725"/>
      <c r="KHI5" s="725"/>
      <c r="KHJ5" s="725"/>
      <c r="KHK5" s="725"/>
      <c r="KHL5" s="725"/>
      <c r="KHM5" s="725"/>
      <c r="KHN5" s="726"/>
      <c r="KHO5" s="718"/>
      <c r="KHP5" s="725"/>
      <c r="KHQ5" s="725"/>
      <c r="KHR5" s="725"/>
      <c r="KHS5" s="725"/>
      <c r="KHT5" s="725"/>
      <c r="KHU5" s="725"/>
      <c r="KHV5" s="725"/>
      <c r="KHW5" s="725"/>
      <c r="KHX5" s="725"/>
      <c r="KHY5" s="725"/>
      <c r="KHZ5" s="725"/>
      <c r="KIA5" s="725"/>
      <c r="KIB5" s="725"/>
      <c r="KIC5" s="725"/>
      <c r="KID5" s="726"/>
      <c r="KIE5" s="718"/>
      <c r="KIF5" s="725"/>
      <c r="KIG5" s="725"/>
      <c r="KIH5" s="725"/>
      <c r="KII5" s="725"/>
      <c r="KIJ5" s="725"/>
      <c r="KIK5" s="725"/>
      <c r="KIL5" s="725"/>
      <c r="KIM5" s="725"/>
      <c r="KIN5" s="725"/>
      <c r="KIO5" s="725"/>
      <c r="KIP5" s="725"/>
      <c r="KIQ5" s="725"/>
      <c r="KIR5" s="725"/>
      <c r="KIS5" s="725"/>
      <c r="KIT5" s="726"/>
      <c r="KIU5" s="718"/>
      <c r="KIV5" s="725"/>
      <c r="KIW5" s="725"/>
      <c r="KIX5" s="725"/>
      <c r="KIY5" s="725"/>
      <c r="KIZ5" s="725"/>
      <c r="KJA5" s="725"/>
      <c r="KJB5" s="725"/>
      <c r="KJC5" s="725"/>
      <c r="KJD5" s="725"/>
      <c r="KJE5" s="725"/>
      <c r="KJF5" s="725"/>
      <c r="KJG5" s="725"/>
      <c r="KJH5" s="725"/>
      <c r="KJI5" s="725"/>
      <c r="KJJ5" s="726"/>
      <c r="KJK5" s="718"/>
      <c r="KJL5" s="725"/>
      <c r="KJM5" s="725"/>
      <c r="KJN5" s="725"/>
      <c r="KJO5" s="725"/>
      <c r="KJP5" s="725"/>
      <c r="KJQ5" s="725"/>
      <c r="KJR5" s="725"/>
      <c r="KJS5" s="725"/>
      <c r="KJT5" s="725"/>
      <c r="KJU5" s="725"/>
      <c r="KJV5" s="725"/>
      <c r="KJW5" s="725"/>
      <c r="KJX5" s="725"/>
      <c r="KJY5" s="725"/>
      <c r="KJZ5" s="726"/>
      <c r="KKA5" s="718"/>
      <c r="KKB5" s="725"/>
      <c r="KKC5" s="725"/>
      <c r="KKD5" s="725"/>
      <c r="KKE5" s="725"/>
      <c r="KKF5" s="725"/>
      <c r="KKG5" s="725"/>
      <c r="KKH5" s="725"/>
      <c r="KKI5" s="725"/>
      <c r="KKJ5" s="725"/>
      <c r="KKK5" s="725"/>
      <c r="KKL5" s="725"/>
      <c r="KKM5" s="725"/>
      <c r="KKN5" s="725"/>
      <c r="KKO5" s="725"/>
      <c r="KKP5" s="726"/>
      <c r="KKQ5" s="718"/>
      <c r="KKR5" s="725"/>
      <c r="KKS5" s="725"/>
      <c r="KKT5" s="725"/>
      <c r="KKU5" s="725"/>
      <c r="KKV5" s="725"/>
      <c r="KKW5" s="725"/>
      <c r="KKX5" s="725"/>
      <c r="KKY5" s="725"/>
      <c r="KKZ5" s="725"/>
      <c r="KLA5" s="725"/>
      <c r="KLB5" s="725"/>
      <c r="KLC5" s="725"/>
      <c r="KLD5" s="725"/>
      <c r="KLE5" s="725"/>
      <c r="KLF5" s="726"/>
      <c r="KLG5" s="718"/>
      <c r="KLH5" s="725"/>
      <c r="KLI5" s="725"/>
      <c r="KLJ5" s="725"/>
      <c r="KLK5" s="725"/>
      <c r="KLL5" s="725"/>
      <c r="KLM5" s="725"/>
      <c r="KLN5" s="725"/>
      <c r="KLO5" s="725"/>
      <c r="KLP5" s="725"/>
      <c r="KLQ5" s="725"/>
      <c r="KLR5" s="725"/>
      <c r="KLS5" s="725"/>
      <c r="KLT5" s="725"/>
      <c r="KLU5" s="725"/>
      <c r="KLV5" s="726"/>
      <c r="KLW5" s="718"/>
      <c r="KLX5" s="725"/>
      <c r="KLY5" s="725"/>
      <c r="KLZ5" s="725"/>
      <c r="KMA5" s="725"/>
      <c r="KMB5" s="725"/>
      <c r="KMC5" s="725"/>
      <c r="KMD5" s="725"/>
      <c r="KME5" s="725"/>
      <c r="KMF5" s="725"/>
      <c r="KMG5" s="725"/>
      <c r="KMH5" s="725"/>
      <c r="KMI5" s="725"/>
      <c r="KMJ5" s="725"/>
      <c r="KMK5" s="725"/>
      <c r="KML5" s="726"/>
      <c r="KMM5" s="718"/>
      <c r="KMN5" s="725"/>
      <c r="KMO5" s="725"/>
      <c r="KMP5" s="725"/>
      <c r="KMQ5" s="725"/>
      <c r="KMR5" s="725"/>
      <c r="KMS5" s="725"/>
      <c r="KMT5" s="725"/>
      <c r="KMU5" s="725"/>
      <c r="KMV5" s="725"/>
      <c r="KMW5" s="725"/>
      <c r="KMX5" s="725"/>
      <c r="KMY5" s="725"/>
      <c r="KMZ5" s="725"/>
      <c r="KNA5" s="725"/>
      <c r="KNB5" s="726"/>
      <c r="KNC5" s="718"/>
      <c r="KND5" s="725"/>
      <c r="KNE5" s="725"/>
      <c r="KNF5" s="725"/>
      <c r="KNG5" s="725"/>
      <c r="KNH5" s="725"/>
      <c r="KNI5" s="725"/>
      <c r="KNJ5" s="725"/>
      <c r="KNK5" s="725"/>
      <c r="KNL5" s="725"/>
      <c r="KNM5" s="725"/>
      <c r="KNN5" s="725"/>
      <c r="KNO5" s="725"/>
      <c r="KNP5" s="725"/>
      <c r="KNQ5" s="725"/>
      <c r="KNR5" s="726"/>
      <c r="KNS5" s="718"/>
      <c r="KNT5" s="725"/>
      <c r="KNU5" s="725"/>
      <c r="KNV5" s="725"/>
      <c r="KNW5" s="725"/>
      <c r="KNX5" s="725"/>
      <c r="KNY5" s="725"/>
      <c r="KNZ5" s="725"/>
      <c r="KOA5" s="725"/>
      <c r="KOB5" s="725"/>
      <c r="KOC5" s="725"/>
      <c r="KOD5" s="725"/>
      <c r="KOE5" s="725"/>
      <c r="KOF5" s="725"/>
      <c r="KOG5" s="725"/>
      <c r="KOH5" s="726"/>
      <c r="KOI5" s="718"/>
      <c r="KOJ5" s="725"/>
      <c r="KOK5" s="725"/>
      <c r="KOL5" s="725"/>
      <c r="KOM5" s="725"/>
      <c r="KON5" s="725"/>
      <c r="KOO5" s="725"/>
      <c r="KOP5" s="725"/>
      <c r="KOQ5" s="725"/>
      <c r="KOR5" s="725"/>
      <c r="KOS5" s="725"/>
      <c r="KOT5" s="725"/>
      <c r="KOU5" s="725"/>
      <c r="KOV5" s="725"/>
      <c r="KOW5" s="725"/>
      <c r="KOX5" s="726"/>
      <c r="KOY5" s="718"/>
      <c r="KOZ5" s="725"/>
      <c r="KPA5" s="725"/>
      <c r="KPB5" s="725"/>
      <c r="KPC5" s="725"/>
      <c r="KPD5" s="725"/>
      <c r="KPE5" s="725"/>
      <c r="KPF5" s="725"/>
      <c r="KPG5" s="725"/>
      <c r="KPH5" s="725"/>
      <c r="KPI5" s="725"/>
      <c r="KPJ5" s="725"/>
      <c r="KPK5" s="725"/>
      <c r="KPL5" s="725"/>
      <c r="KPM5" s="725"/>
      <c r="KPN5" s="726"/>
      <c r="KPO5" s="718"/>
      <c r="KPP5" s="725"/>
      <c r="KPQ5" s="725"/>
      <c r="KPR5" s="725"/>
      <c r="KPS5" s="725"/>
      <c r="KPT5" s="725"/>
      <c r="KPU5" s="725"/>
      <c r="KPV5" s="725"/>
      <c r="KPW5" s="725"/>
      <c r="KPX5" s="725"/>
      <c r="KPY5" s="725"/>
      <c r="KPZ5" s="725"/>
      <c r="KQA5" s="725"/>
      <c r="KQB5" s="725"/>
      <c r="KQC5" s="725"/>
      <c r="KQD5" s="726"/>
      <c r="KQE5" s="718"/>
      <c r="KQF5" s="725"/>
      <c r="KQG5" s="725"/>
      <c r="KQH5" s="725"/>
      <c r="KQI5" s="725"/>
      <c r="KQJ5" s="725"/>
      <c r="KQK5" s="725"/>
      <c r="KQL5" s="725"/>
      <c r="KQM5" s="725"/>
      <c r="KQN5" s="725"/>
      <c r="KQO5" s="725"/>
      <c r="KQP5" s="725"/>
      <c r="KQQ5" s="725"/>
      <c r="KQR5" s="725"/>
      <c r="KQS5" s="725"/>
      <c r="KQT5" s="726"/>
      <c r="KQU5" s="718"/>
      <c r="KQV5" s="725"/>
      <c r="KQW5" s="725"/>
      <c r="KQX5" s="725"/>
      <c r="KQY5" s="725"/>
      <c r="KQZ5" s="725"/>
      <c r="KRA5" s="725"/>
      <c r="KRB5" s="725"/>
      <c r="KRC5" s="725"/>
      <c r="KRD5" s="725"/>
      <c r="KRE5" s="725"/>
      <c r="KRF5" s="725"/>
      <c r="KRG5" s="725"/>
      <c r="KRH5" s="725"/>
      <c r="KRI5" s="725"/>
      <c r="KRJ5" s="726"/>
      <c r="KRK5" s="718"/>
      <c r="KRL5" s="725"/>
      <c r="KRM5" s="725"/>
      <c r="KRN5" s="725"/>
      <c r="KRO5" s="725"/>
      <c r="KRP5" s="725"/>
      <c r="KRQ5" s="725"/>
      <c r="KRR5" s="725"/>
      <c r="KRS5" s="725"/>
      <c r="KRT5" s="725"/>
      <c r="KRU5" s="725"/>
      <c r="KRV5" s="725"/>
      <c r="KRW5" s="725"/>
      <c r="KRX5" s="725"/>
      <c r="KRY5" s="725"/>
      <c r="KRZ5" s="726"/>
      <c r="KSA5" s="718"/>
      <c r="KSB5" s="725"/>
      <c r="KSC5" s="725"/>
      <c r="KSD5" s="725"/>
      <c r="KSE5" s="725"/>
      <c r="KSF5" s="725"/>
      <c r="KSG5" s="725"/>
      <c r="KSH5" s="725"/>
      <c r="KSI5" s="725"/>
      <c r="KSJ5" s="725"/>
      <c r="KSK5" s="725"/>
      <c r="KSL5" s="725"/>
      <c r="KSM5" s="725"/>
      <c r="KSN5" s="725"/>
      <c r="KSO5" s="725"/>
      <c r="KSP5" s="726"/>
      <c r="KSQ5" s="718"/>
      <c r="KSR5" s="725"/>
      <c r="KSS5" s="725"/>
      <c r="KST5" s="725"/>
      <c r="KSU5" s="725"/>
      <c r="KSV5" s="725"/>
      <c r="KSW5" s="725"/>
      <c r="KSX5" s="725"/>
      <c r="KSY5" s="725"/>
      <c r="KSZ5" s="725"/>
      <c r="KTA5" s="725"/>
      <c r="KTB5" s="725"/>
      <c r="KTC5" s="725"/>
      <c r="KTD5" s="725"/>
      <c r="KTE5" s="725"/>
      <c r="KTF5" s="726"/>
      <c r="KTG5" s="718"/>
      <c r="KTH5" s="725"/>
      <c r="KTI5" s="725"/>
      <c r="KTJ5" s="725"/>
      <c r="KTK5" s="725"/>
      <c r="KTL5" s="725"/>
      <c r="KTM5" s="725"/>
      <c r="KTN5" s="725"/>
      <c r="KTO5" s="725"/>
      <c r="KTP5" s="725"/>
      <c r="KTQ5" s="725"/>
      <c r="KTR5" s="725"/>
      <c r="KTS5" s="725"/>
      <c r="KTT5" s="725"/>
      <c r="KTU5" s="725"/>
      <c r="KTV5" s="726"/>
      <c r="KTW5" s="718"/>
      <c r="KTX5" s="725"/>
      <c r="KTY5" s="725"/>
      <c r="KTZ5" s="725"/>
      <c r="KUA5" s="725"/>
      <c r="KUB5" s="725"/>
      <c r="KUC5" s="725"/>
      <c r="KUD5" s="725"/>
      <c r="KUE5" s="725"/>
      <c r="KUF5" s="725"/>
      <c r="KUG5" s="725"/>
      <c r="KUH5" s="725"/>
      <c r="KUI5" s="725"/>
      <c r="KUJ5" s="725"/>
      <c r="KUK5" s="725"/>
      <c r="KUL5" s="726"/>
      <c r="KUM5" s="718"/>
      <c r="KUN5" s="725"/>
      <c r="KUO5" s="725"/>
      <c r="KUP5" s="725"/>
      <c r="KUQ5" s="725"/>
      <c r="KUR5" s="725"/>
      <c r="KUS5" s="725"/>
      <c r="KUT5" s="725"/>
      <c r="KUU5" s="725"/>
      <c r="KUV5" s="725"/>
      <c r="KUW5" s="725"/>
      <c r="KUX5" s="725"/>
      <c r="KUY5" s="725"/>
      <c r="KUZ5" s="725"/>
      <c r="KVA5" s="725"/>
      <c r="KVB5" s="726"/>
      <c r="KVC5" s="718"/>
      <c r="KVD5" s="725"/>
      <c r="KVE5" s="725"/>
      <c r="KVF5" s="725"/>
      <c r="KVG5" s="725"/>
      <c r="KVH5" s="725"/>
      <c r="KVI5" s="725"/>
      <c r="KVJ5" s="725"/>
      <c r="KVK5" s="725"/>
      <c r="KVL5" s="725"/>
      <c r="KVM5" s="725"/>
      <c r="KVN5" s="725"/>
      <c r="KVO5" s="725"/>
      <c r="KVP5" s="725"/>
      <c r="KVQ5" s="725"/>
      <c r="KVR5" s="726"/>
      <c r="KVS5" s="718"/>
      <c r="KVT5" s="725"/>
      <c r="KVU5" s="725"/>
      <c r="KVV5" s="725"/>
      <c r="KVW5" s="725"/>
      <c r="KVX5" s="725"/>
      <c r="KVY5" s="725"/>
      <c r="KVZ5" s="725"/>
      <c r="KWA5" s="725"/>
      <c r="KWB5" s="725"/>
      <c r="KWC5" s="725"/>
      <c r="KWD5" s="725"/>
      <c r="KWE5" s="725"/>
      <c r="KWF5" s="725"/>
      <c r="KWG5" s="725"/>
      <c r="KWH5" s="726"/>
      <c r="KWI5" s="718"/>
      <c r="KWJ5" s="725"/>
      <c r="KWK5" s="725"/>
      <c r="KWL5" s="725"/>
      <c r="KWM5" s="725"/>
      <c r="KWN5" s="725"/>
      <c r="KWO5" s="725"/>
      <c r="KWP5" s="725"/>
      <c r="KWQ5" s="725"/>
      <c r="KWR5" s="725"/>
      <c r="KWS5" s="725"/>
      <c r="KWT5" s="725"/>
      <c r="KWU5" s="725"/>
      <c r="KWV5" s="725"/>
      <c r="KWW5" s="725"/>
      <c r="KWX5" s="726"/>
      <c r="KWY5" s="718"/>
      <c r="KWZ5" s="725"/>
      <c r="KXA5" s="725"/>
      <c r="KXB5" s="725"/>
      <c r="KXC5" s="725"/>
      <c r="KXD5" s="725"/>
      <c r="KXE5" s="725"/>
      <c r="KXF5" s="725"/>
      <c r="KXG5" s="725"/>
      <c r="KXH5" s="725"/>
      <c r="KXI5" s="725"/>
      <c r="KXJ5" s="725"/>
      <c r="KXK5" s="725"/>
      <c r="KXL5" s="725"/>
      <c r="KXM5" s="725"/>
      <c r="KXN5" s="726"/>
      <c r="KXO5" s="718"/>
      <c r="KXP5" s="725"/>
      <c r="KXQ5" s="725"/>
      <c r="KXR5" s="725"/>
      <c r="KXS5" s="725"/>
      <c r="KXT5" s="725"/>
      <c r="KXU5" s="725"/>
      <c r="KXV5" s="725"/>
      <c r="KXW5" s="725"/>
      <c r="KXX5" s="725"/>
      <c r="KXY5" s="725"/>
      <c r="KXZ5" s="725"/>
      <c r="KYA5" s="725"/>
      <c r="KYB5" s="725"/>
      <c r="KYC5" s="725"/>
      <c r="KYD5" s="726"/>
      <c r="KYE5" s="718"/>
      <c r="KYF5" s="725"/>
      <c r="KYG5" s="725"/>
      <c r="KYH5" s="725"/>
      <c r="KYI5" s="725"/>
      <c r="KYJ5" s="725"/>
      <c r="KYK5" s="725"/>
      <c r="KYL5" s="725"/>
      <c r="KYM5" s="725"/>
      <c r="KYN5" s="725"/>
      <c r="KYO5" s="725"/>
      <c r="KYP5" s="725"/>
      <c r="KYQ5" s="725"/>
      <c r="KYR5" s="725"/>
      <c r="KYS5" s="725"/>
      <c r="KYT5" s="726"/>
      <c r="KYU5" s="718"/>
      <c r="KYV5" s="725"/>
      <c r="KYW5" s="725"/>
      <c r="KYX5" s="725"/>
      <c r="KYY5" s="725"/>
      <c r="KYZ5" s="725"/>
      <c r="KZA5" s="725"/>
      <c r="KZB5" s="725"/>
      <c r="KZC5" s="725"/>
      <c r="KZD5" s="725"/>
      <c r="KZE5" s="725"/>
      <c r="KZF5" s="725"/>
      <c r="KZG5" s="725"/>
      <c r="KZH5" s="725"/>
      <c r="KZI5" s="725"/>
      <c r="KZJ5" s="726"/>
      <c r="KZK5" s="718"/>
      <c r="KZL5" s="725"/>
      <c r="KZM5" s="725"/>
      <c r="KZN5" s="725"/>
      <c r="KZO5" s="725"/>
      <c r="KZP5" s="725"/>
      <c r="KZQ5" s="725"/>
      <c r="KZR5" s="725"/>
      <c r="KZS5" s="725"/>
      <c r="KZT5" s="725"/>
      <c r="KZU5" s="725"/>
      <c r="KZV5" s="725"/>
      <c r="KZW5" s="725"/>
      <c r="KZX5" s="725"/>
      <c r="KZY5" s="725"/>
      <c r="KZZ5" s="726"/>
      <c r="LAA5" s="718"/>
      <c r="LAB5" s="725"/>
      <c r="LAC5" s="725"/>
      <c r="LAD5" s="725"/>
      <c r="LAE5" s="725"/>
      <c r="LAF5" s="725"/>
      <c r="LAG5" s="725"/>
      <c r="LAH5" s="725"/>
      <c r="LAI5" s="725"/>
      <c r="LAJ5" s="725"/>
      <c r="LAK5" s="725"/>
      <c r="LAL5" s="725"/>
      <c r="LAM5" s="725"/>
      <c r="LAN5" s="725"/>
      <c r="LAO5" s="725"/>
      <c r="LAP5" s="726"/>
      <c r="LAQ5" s="718"/>
      <c r="LAR5" s="725"/>
      <c r="LAS5" s="725"/>
      <c r="LAT5" s="725"/>
      <c r="LAU5" s="725"/>
      <c r="LAV5" s="725"/>
      <c r="LAW5" s="725"/>
      <c r="LAX5" s="725"/>
      <c r="LAY5" s="725"/>
      <c r="LAZ5" s="725"/>
      <c r="LBA5" s="725"/>
      <c r="LBB5" s="725"/>
      <c r="LBC5" s="725"/>
      <c r="LBD5" s="725"/>
      <c r="LBE5" s="725"/>
      <c r="LBF5" s="726"/>
      <c r="LBG5" s="718"/>
      <c r="LBH5" s="725"/>
      <c r="LBI5" s="725"/>
      <c r="LBJ5" s="725"/>
      <c r="LBK5" s="725"/>
      <c r="LBL5" s="725"/>
      <c r="LBM5" s="725"/>
      <c r="LBN5" s="725"/>
      <c r="LBO5" s="725"/>
      <c r="LBP5" s="725"/>
      <c r="LBQ5" s="725"/>
      <c r="LBR5" s="725"/>
      <c r="LBS5" s="725"/>
      <c r="LBT5" s="725"/>
      <c r="LBU5" s="725"/>
      <c r="LBV5" s="726"/>
      <c r="LBW5" s="718"/>
      <c r="LBX5" s="725"/>
      <c r="LBY5" s="725"/>
      <c r="LBZ5" s="725"/>
      <c r="LCA5" s="725"/>
      <c r="LCB5" s="725"/>
      <c r="LCC5" s="725"/>
      <c r="LCD5" s="725"/>
      <c r="LCE5" s="725"/>
      <c r="LCF5" s="725"/>
      <c r="LCG5" s="725"/>
      <c r="LCH5" s="725"/>
      <c r="LCI5" s="725"/>
      <c r="LCJ5" s="725"/>
      <c r="LCK5" s="725"/>
      <c r="LCL5" s="726"/>
      <c r="LCM5" s="718"/>
      <c r="LCN5" s="725"/>
      <c r="LCO5" s="725"/>
      <c r="LCP5" s="725"/>
      <c r="LCQ5" s="725"/>
      <c r="LCR5" s="725"/>
      <c r="LCS5" s="725"/>
      <c r="LCT5" s="725"/>
      <c r="LCU5" s="725"/>
      <c r="LCV5" s="725"/>
      <c r="LCW5" s="725"/>
      <c r="LCX5" s="725"/>
      <c r="LCY5" s="725"/>
      <c r="LCZ5" s="725"/>
      <c r="LDA5" s="725"/>
      <c r="LDB5" s="726"/>
      <c r="LDC5" s="718"/>
      <c r="LDD5" s="725"/>
      <c r="LDE5" s="725"/>
      <c r="LDF5" s="725"/>
      <c r="LDG5" s="725"/>
      <c r="LDH5" s="725"/>
      <c r="LDI5" s="725"/>
      <c r="LDJ5" s="725"/>
      <c r="LDK5" s="725"/>
      <c r="LDL5" s="725"/>
      <c r="LDM5" s="725"/>
      <c r="LDN5" s="725"/>
      <c r="LDO5" s="725"/>
      <c r="LDP5" s="725"/>
      <c r="LDQ5" s="725"/>
      <c r="LDR5" s="726"/>
      <c r="LDS5" s="718"/>
      <c r="LDT5" s="725"/>
      <c r="LDU5" s="725"/>
      <c r="LDV5" s="725"/>
      <c r="LDW5" s="725"/>
      <c r="LDX5" s="725"/>
      <c r="LDY5" s="725"/>
      <c r="LDZ5" s="725"/>
      <c r="LEA5" s="725"/>
      <c r="LEB5" s="725"/>
      <c r="LEC5" s="725"/>
      <c r="LED5" s="725"/>
      <c r="LEE5" s="725"/>
      <c r="LEF5" s="725"/>
      <c r="LEG5" s="725"/>
      <c r="LEH5" s="726"/>
      <c r="LEI5" s="718"/>
      <c r="LEJ5" s="725"/>
      <c r="LEK5" s="725"/>
      <c r="LEL5" s="725"/>
      <c r="LEM5" s="725"/>
      <c r="LEN5" s="725"/>
      <c r="LEO5" s="725"/>
      <c r="LEP5" s="725"/>
      <c r="LEQ5" s="725"/>
      <c r="LER5" s="725"/>
      <c r="LES5" s="725"/>
      <c r="LET5" s="725"/>
      <c r="LEU5" s="725"/>
      <c r="LEV5" s="725"/>
      <c r="LEW5" s="725"/>
      <c r="LEX5" s="726"/>
      <c r="LEY5" s="718"/>
      <c r="LEZ5" s="725"/>
      <c r="LFA5" s="725"/>
      <c r="LFB5" s="725"/>
      <c r="LFC5" s="725"/>
      <c r="LFD5" s="725"/>
      <c r="LFE5" s="725"/>
      <c r="LFF5" s="725"/>
      <c r="LFG5" s="725"/>
      <c r="LFH5" s="725"/>
      <c r="LFI5" s="725"/>
      <c r="LFJ5" s="725"/>
      <c r="LFK5" s="725"/>
      <c r="LFL5" s="725"/>
      <c r="LFM5" s="725"/>
      <c r="LFN5" s="726"/>
      <c r="LFO5" s="718"/>
      <c r="LFP5" s="725"/>
      <c r="LFQ5" s="725"/>
      <c r="LFR5" s="725"/>
      <c r="LFS5" s="725"/>
      <c r="LFT5" s="725"/>
      <c r="LFU5" s="725"/>
      <c r="LFV5" s="725"/>
      <c r="LFW5" s="725"/>
      <c r="LFX5" s="725"/>
      <c r="LFY5" s="725"/>
      <c r="LFZ5" s="725"/>
      <c r="LGA5" s="725"/>
      <c r="LGB5" s="725"/>
      <c r="LGC5" s="725"/>
      <c r="LGD5" s="726"/>
      <c r="LGE5" s="718"/>
      <c r="LGF5" s="725"/>
      <c r="LGG5" s="725"/>
      <c r="LGH5" s="725"/>
      <c r="LGI5" s="725"/>
      <c r="LGJ5" s="725"/>
      <c r="LGK5" s="725"/>
      <c r="LGL5" s="725"/>
      <c r="LGM5" s="725"/>
      <c r="LGN5" s="725"/>
      <c r="LGO5" s="725"/>
      <c r="LGP5" s="725"/>
      <c r="LGQ5" s="725"/>
      <c r="LGR5" s="725"/>
      <c r="LGS5" s="725"/>
      <c r="LGT5" s="726"/>
      <c r="LGU5" s="718"/>
      <c r="LGV5" s="725"/>
      <c r="LGW5" s="725"/>
      <c r="LGX5" s="725"/>
      <c r="LGY5" s="725"/>
      <c r="LGZ5" s="725"/>
      <c r="LHA5" s="725"/>
      <c r="LHB5" s="725"/>
      <c r="LHC5" s="725"/>
      <c r="LHD5" s="725"/>
      <c r="LHE5" s="725"/>
      <c r="LHF5" s="725"/>
      <c r="LHG5" s="725"/>
      <c r="LHH5" s="725"/>
      <c r="LHI5" s="725"/>
      <c r="LHJ5" s="726"/>
      <c r="LHK5" s="718"/>
      <c r="LHL5" s="725"/>
      <c r="LHM5" s="725"/>
      <c r="LHN5" s="725"/>
      <c r="LHO5" s="725"/>
      <c r="LHP5" s="725"/>
      <c r="LHQ5" s="725"/>
      <c r="LHR5" s="725"/>
      <c r="LHS5" s="725"/>
      <c r="LHT5" s="725"/>
      <c r="LHU5" s="725"/>
      <c r="LHV5" s="725"/>
      <c r="LHW5" s="725"/>
      <c r="LHX5" s="725"/>
      <c r="LHY5" s="725"/>
      <c r="LHZ5" s="726"/>
      <c r="LIA5" s="718"/>
      <c r="LIB5" s="725"/>
      <c r="LIC5" s="725"/>
      <c r="LID5" s="725"/>
      <c r="LIE5" s="725"/>
      <c r="LIF5" s="725"/>
      <c r="LIG5" s="725"/>
      <c r="LIH5" s="725"/>
      <c r="LII5" s="725"/>
      <c r="LIJ5" s="725"/>
      <c r="LIK5" s="725"/>
      <c r="LIL5" s="725"/>
      <c r="LIM5" s="725"/>
      <c r="LIN5" s="725"/>
      <c r="LIO5" s="725"/>
      <c r="LIP5" s="726"/>
      <c r="LIQ5" s="718"/>
      <c r="LIR5" s="725"/>
      <c r="LIS5" s="725"/>
      <c r="LIT5" s="725"/>
      <c r="LIU5" s="725"/>
      <c r="LIV5" s="725"/>
      <c r="LIW5" s="725"/>
      <c r="LIX5" s="725"/>
      <c r="LIY5" s="725"/>
      <c r="LIZ5" s="725"/>
      <c r="LJA5" s="725"/>
      <c r="LJB5" s="725"/>
      <c r="LJC5" s="725"/>
      <c r="LJD5" s="725"/>
      <c r="LJE5" s="725"/>
      <c r="LJF5" s="726"/>
      <c r="LJG5" s="718"/>
      <c r="LJH5" s="725"/>
      <c r="LJI5" s="725"/>
      <c r="LJJ5" s="725"/>
      <c r="LJK5" s="725"/>
      <c r="LJL5" s="725"/>
      <c r="LJM5" s="725"/>
      <c r="LJN5" s="725"/>
      <c r="LJO5" s="725"/>
      <c r="LJP5" s="725"/>
      <c r="LJQ5" s="725"/>
      <c r="LJR5" s="725"/>
      <c r="LJS5" s="725"/>
      <c r="LJT5" s="725"/>
      <c r="LJU5" s="725"/>
      <c r="LJV5" s="726"/>
      <c r="LJW5" s="718"/>
      <c r="LJX5" s="725"/>
      <c r="LJY5" s="725"/>
      <c r="LJZ5" s="725"/>
      <c r="LKA5" s="725"/>
      <c r="LKB5" s="725"/>
      <c r="LKC5" s="725"/>
      <c r="LKD5" s="725"/>
      <c r="LKE5" s="725"/>
      <c r="LKF5" s="725"/>
      <c r="LKG5" s="725"/>
      <c r="LKH5" s="725"/>
      <c r="LKI5" s="725"/>
      <c r="LKJ5" s="725"/>
      <c r="LKK5" s="725"/>
      <c r="LKL5" s="726"/>
      <c r="LKM5" s="718"/>
      <c r="LKN5" s="725"/>
      <c r="LKO5" s="725"/>
      <c r="LKP5" s="725"/>
      <c r="LKQ5" s="725"/>
      <c r="LKR5" s="725"/>
      <c r="LKS5" s="725"/>
      <c r="LKT5" s="725"/>
      <c r="LKU5" s="725"/>
      <c r="LKV5" s="725"/>
      <c r="LKW5" s="725"/>
      <c r="LKX5" s="725"/>
      <c r="LKY5" s="725"/>
      <c r="LKZ5" s="725"/>
      <c r="LLA5" s="725"/>
      <c r="LLB5" s="726"/>
      <c r="LLC5" s="718"/>
      <c r="LLD5" s="725"/>
      <c r="LLE5" s="725"/>
      <c r="LLF5" s="725"/>
      <c r="LLG5" s="725"/>
      <c r="LLH5" s="725"/>
      <c r="LLI5" s="725"/>
      <c r="LLJ5" s="725"/>
      <c r="LLK5" s="725"/>
      <c r="LLL5" s="725"/>
      <c r="LLM5" s="725"/>
      <c r="LLN5" s="725"/>
      <c r="LLO5" s="725"/>
      <c r="LLP5" s="725"/>
      <c r="LLQ5" s="725"/>
      <c r="LLR5" s="726"/>
      <c r="LLS5" s="718"/>
      <c r="LLT5" s="725"/>
      <c r="LLU5" s="725"/>
      <c r="LLV5" s="725"/>
      <c r="LLW5" s="725"/>
      <c r="LLX5" s="725"/>
      <c r="LLY5" s="725"/>
      <c r="LLZ5" s="725"/>
      <c r="LMA5" s="725"/>
      <c r="LMB5" s="725"/>
      <c r="LMC5" s="725"/>
      <c r="LMD5" s="725"/>
      <c r="LME5" s="725"/>
      <c r="LMF5" s="725"/>
      <c r="LMG5" s="725"/>
      <c r="LMH5" s="726"/>
      <c r="LMI5" s="718"/>
      <c r="LMJ5" s="725"/>
      <c r="LMK5" s="725"/>
      <c r="LML5" s="725"/>
      <c r="LMM5" s="725"/>
      <c r="LMN5" s="725"/>
      <c r="LMO5" s="725"/>
      <c r="LMP5" s="725"/>
      <c r="LMQ5" s="725"/>
      <c r="LMR5" s="725"/>
      <c r="LMS5" s="725"/>
      <c r="LMT5" s="725"/>
      <c r="LMU5" s="725"/>
      <c r="LMV5" s="725"/>
      <c r="LMW5" s="725"/>
      <c r="LMX5" s="726"/>
      <c r="LMY5" s="718"/>
      <c r="LMZ5" s="725"/>
      <c r="LNA5" s="725"/>
      <c r="LNB5" s="725"/>
      <c r="LNC5" s="725"/>
      <c r="LND5" s="725"/>
      <c r="LNE5" s="725"/>
      <c r="LNF5" s="725"/>
      <c r="LNG5" s="725"/>
      <c r="LNH5" s="725"/>
      <c r="LNI5" s="725"/>
      <c r="LNJ5" s="725"/>
      <c r="LNK5" s="725"/>
      <c r="LNL5" s="725"/>
      <c r="LNM5" s="725"/>
      <c r="LNN5" s="726"/>
      <c r="LNO5" s="718"/>
      <c r="LNP5" s="725"/>
      <c r="LNQ5" s="725"/>
      <c r="LNR5" s="725"/>
      <c r="LNS5" s="725"/>
      <c r="LNT5" s="725"/>
      <c r="LNU5" s="725"/>
      <c r="LNV5" s="725"/>
      <c r="LNW5" s="725"/>
      <c r="LNX5" s="725"/>
      <c r="LNY5" s="725"/>
      <c r="LNZ5" s="725"/>
      <c r="LOA5" s="725"/>
      <c r="LOB5" s="725"/>
      <c r="LOC5" s="725"/>
      <c r="LOD5" s="726"/>
      <c r="LOE5" s="718"/>
      <c r="LOF5" s="725"/>
      <c r="LOG5" s="725"/>
      <c r="LOH5" s="725"/>
      <c r="LOI5" s="725"/>
      <c r="LOJ5" s="725"/>
      <c r="LOK5" s="725"/>
      <c r="LOL5" s="725"/>
      <c r="LOM5" s="725"/>
      <c r="LON5" s="725"/>
      <c r="LOO5" s="725"/>
      <c r="LOP5" s="725"/>
      <c r="LOQ5" s="725"/>
      <c r="LOR5" s="725"/>
      <c r="LOS5" s="725"/>
      <c r="LOT5" s="726"/>
      <c r="LOU5" s="718"/>
      <c r="LOV5" s="725"/>
      <c r="LOW5" s="725"/>
      <c r="LOX5" s="725"/>
      <c r="LOY5" s="725"/>
      <c r="LOZ5" s="725"/>
      <c r="LPA5" s="725"/>
      <c r="LPB5" s="725"/>
      <c r="LPC5" s="725"/>
      <c r="LPD5" s="725"/>
      <c r="LPE5" s="725"/>
      <c r="LPF5" s="725"/>
      <c r="LPG5" s="725"/>
      <c r="LPH5" s="725"/>
      <c r="LPI5" s="725"/>
      <c r="LPJ5" s="726"/>
      <c r="LPK5" s="718"/>
      <c r="LPL5" s="725"/>
      <c r="LPM5" s="725"/>
      <c r="LPN5" s="725"/>
      <c r="LPO5" s="725"/>
      <c r="LPP5" s="725"/>
      <c r="LPQ5" s="725"/>
      <c r="LPR5" s="725"/>
      <c r="LPS5" s="725"/>
      <c r="LPT5" s="725"/>
      <c r="LPU5" s="725"/>
      <c r="LPV5" s="725"/>
      <c r="LPW5" s="725"/>
      <c r="LPX5" s="725"/>
      <c r="LPY5" s="725"/>
      <c r="LPZ5" s="726"/>
      <c r="LQA5" s="718"/>
      <c r="LQB5" s="725"/>
      <c r="LQC5" s="725"/>
      <c r="LQD5" s="725"/>
      <c r="LQE5" s="725"/>
      <c r="LQF5" s="725"/>
      <c r="LQG5" s="725"/>
      <c r="LQH5" s="725"/>
      <c r="LQI5" s="725"/>
      <c r="LQJ5" s="725"/>
      <c r="LQK5" s="725"/>
      <c r="LQL5" s="725"/>
      <c r="LQM5" s="725"/>
      <c r="LQN5" s="725"/>
      <c r="LQO5" s="725"/>
      <c r="LQP5" s="726"/>
      <c r="LQQ5" s="718"/>
      <c r="LQR5" s="725"/>
      <c r="LQS5" s="725"/>
      <c r="LQT5" s="725"/>
      <c r="LQU5" s="725"/>
      <c r="LQV5" s="725"/>
      <c r="LQW5" s="725"/>
      <c r="LQX5" s="725"/>
      <c r="LQY5" s="725"/>
      <c r="LQZ5" s="725"/>
      <c r="LRA5" s="725"/>
      <c r="LRB5" s="725"/>
      <c r="LRC5" s="725"/>
      <c r="LRD5" s="725"/>
      <c r="LRE5" s="725"/>
      <c r="LRF5" s="726"/>
      <c r="LRG5" s="718"/>
      <c r="LRH5" s="725"/>
      <c r="LRI5" s="725"/>
      <c r="LRJ5" s="725"/>
      <c r="LRK5" s="725"/>
      <c r="LRL5" s="725"/>
      <c r="LRM5" s="725"/>
      <c r="LRN5" s="725"/>
      <c r="LRO5" s="725"/>
      <c r="LRP5" s="725"/>
      <c r="LRQ5" s="725"/>
      <c r="LRR5" s="725"/>
      <c r="LRS5" s="725"/>
      <c r="LRT5" s="725"/>
      <c r="LRU5" s="725"/>
      <c r="LRV5" s="726"/>
      <c r="LRW5" s="718"/>
      <c r="LRX5" s="725"/>
      <c r="LRY5" s="725"/>
      <c r="LRZ5" s="725"/>
      <c r="LSA5" s="725"/>
      <c r="LSB5" s="725"/>
      <c r="LSC5" s="725"/>
      <c r="LSD5" s="725"/>
      <c r="LSE5" s="725"/>
      <c r="LSF5" s="725"/>
      <c r="LSG5" s="725"/>
      <c r="LSH5" s="725"/>
      <c r="LSI5" s="725"/>
      <c r="LSJ5" s="725"/>
      <c r="LSK5" s="725"/>
      <c r="LSL5" s="726"/>
      <c r="LSM5" s="718"/>
      <c r="LSN5" s="725"/>
      <c r="LSO5" s="725"/>
      <c r="LSP5" s="725"/>
      <c r="LSQ5" s="725"/>
      <c r="LSR5" s="725"/>
      <c r="LSS5" s="725"/>
      <c r="LST5" s="725"/>
      <c r="LSU5" s="725"/>
      <c r="LSV5" s="725"/>
      <c r="LSW5" s="725"/>
      <c r="LSX5" s="725"/>
      <c r="LSY5" s="725"/>
      <c r="LSZ5" s="725"/>
      <c r="LTA5" s="725"/>
      <c r="LTB5" s="726"/>
      <c r="LTC5" s="718"/>
      <c r="LTD5" s="725"/>
      <c r="LTE5" s="725"/>
      <c r="LTF5" s="725"/>
      <c r="LTG5" s="725"/>
      <c r="LTH5" s="725"/>
      <c r="LTI5" s="725"/>
      <c r="LTJ5" s="725"/>
      <c r="LTK5" s="725"/>
      <c r="LTL5" s="725"/>
      <c r="LTM5" s="725"/>
      <c r="LTN5" s="725"/>
      <c r="LTO5" s="725"/>
      <c r="LTP5" s="725"/>
      <c r="LTQ5" s="725"/>
      <c r="LTR5" s="726"/>
      <c r="LTS5" s="718"/>
      <c r="LTT5" s="725"/>
      <c r="LTU5" s="725"/>
      <c r="LTV5" s="725"/>
      <c r="LTW5" s="725"/>
      <c r="LTX5" s="725"/>
      <c r="LTY5" s="725"/>
      <c r="LTZ5" s="725"/>
      <c r="LUA5" s="725"/>
      <c r="LUB5" s="725"/>
      <c r="LUC5" s="725"/>
      <c r="LUD5" s="725"/>
      <c r="LUE5" s="725"/>
      <c r="LUF5" s="725"/>
      <c r="LUG5" s="725"/>
      <c r="LUH5" s="726"/>
      <c r="LUI5" s="718"/>
      <c r="LUJ5" s="725"/>
      <c r="LUK5" s="725"/>
      <c r="LUL5" s="725"/>
      <c r="LUM5" s="725"/>
      <c r="LUN5" s="725"/>
      <c r="LUO5" s="725"/>
      <c r="LUP5" s="725"/>
      <c r="LUQ5" s="725"/>
      <c r="LUR5" s="725"/>
      <c r="LUS5" s="725"/>
      <c r="LUT5" s="725"/>
      <c r="LUU5" s="725"/>
      <c r="LUV5" s="725"/>
      <c r="LUW5" s="725"/>
      <c r="LUX5" s="726"/>
      <c r="LUY5" s="718"/>
      <c r="LUZ5" s="725"/>
      <c r="LVA5" s="725"/>
      <c r="LVB5" s="725"/>
      <c r="LVC5" s="725"/>
      <c r="LVD5" s="725"/>
      <c r="LVE5" s="725"/>
      <c r="LVF5" s="725"/>
      <c r="LVG5" s="725"/>
      <c r="LVH5" s="725"/>
      <c r="LVI5" s="725"/>
      <c r="LVJ5" s="725"/>
      <c r="LVK5" s="725"/>
      <c r="LVL5" s="725"/>
      <c r="LVM5" s="725"/>
      <c r="LVN5" s="726"/>
      <c r="LVO5" s="718"/>
      <c r="LVP5" s="725"/>
      <c r="LVQ5" s="725"/>
      <c r="LVR5" s="725"/>
      <c r="LVS5" s="725"/>
      <c r="LVT5" s="725"/>
      <c r="LVU5" s="725"/>
      <c r="LVV5" s="725"/>
      <c r="LVW5" s="725"/>
      <c r="LVX5" s="725"/>
      <c r="LVY5" s="725"/>
      <c r="LVZ5" s="725"/>
      <c r="LWA5" s="725"/>
      <c r="LWB5" s="725"/>
      <c r="LWC5" s="725"/>
      <c r="LWD5" s="726"/>
      <c r="LWE5" s="718"/>
      <c r="LWF5" s="725"/>
      <c r="LWG5" s="725"/>
      <c r="LWH5" s="725"/>
      <c r="LWI5" s="725"/>
      <c r="LWJ5" s="725"/>
      <c r="LWK5" s="725"/>
      <c r="LWL5" s="725"/>
      <c r="LWM5" s="725"/>
      <c r="LWN5" s="725"/>
      <c r="LWO5" s="725"/>
      <c r="LWP5" s="725"/>
      <c r="LWQ5" s="725"/>
      <c r="LWR5" s="725"/>
      <c r="LWS5" s="725"/>
      <c r="LWT5" s="726"/>
      <c r="LWU5" s="718"/>
      <c r="LWV5" s="725"/>
      <c r="LWW5" s="725"/>
      <c r="LWX5" s="725"/>
      <c r="LWY5" s="725"/>
      <c r="LWZ5" s="725"/>
      <c r="LXA5" s="725"/>
      <c r="LXB5" s="725"/>
      <c r="LXC5" s="725"/>
      <c r="LXD5" s="725"/>
      <c r="LXE5" s="725"/>
      <c r="LXF5" s="725"/>
      <c r="LXG5" s="725"/>
      <c r="LXH5" s="725"/>
      <c r="LXI5" s="725"/>
      <c r="LXJ5" s="726"/>
      <c r="LXK5" s="718"/>
      <c r="LXL5" s="725"/>
      <c r="LXM5" s="725"/>
      <c r="LXN5" s="725"/>
      <c r="LXO5" s="725"/>
      <c r="LXP5" s="725"/>
      <c r="LXQ5" s="725"/>
      <c r="LXR5" s="725"/>
      <c r="LXS5" s="725"/>
      <c r="LXT5" s="725"/>
      <c r="LXU5" s="725"/>
      <c r="LXV5" s="725"/>
      <c r="LXW5" s="725"/>
      <c r="LXX5" s="725"/>
      <c r="LXY5" s="725"/>
      <c r="LXZ5" s="726"/>
      <c r="LYA5" s="718"/>
      <c r="LYB5" s="725"/>
      <c r="LYC5" s="725"/>
      <c r="LYD5" s="725"/>
      <c r="LYE5" s="725"/>
      <c r="LYF5" s="725"/>
      <c r="LYG5" s="725"/>
      <c r="LYH5" s="725"/>
      <c r="LYI5" s="725"/>
      <c r="LYJ5" s="725"/>
      <c r="LYK5" s="725"/>
      <c r="LYL5" s="725"/>
      <c r="LYM5" s="725"/>
      <c r="LYN5" s="725"/>
      <c r="LYO5" s="725"/>
      <c r="LYP5" s="726"/>
      <c r="LYQ5" s="718"/>
      <c r="LYR5" s="725"/>
      <c r="LYS5" s="725"/>
      <c r="LYT5" s="725"/>
      <c r="LYU5" s="725"/>
      <c r="LYV5" s="725"/>
      <c r="LYW5" s="725"/>
      <c r="LYX5" s="725"/>
      <c r="LYY5" s="725"/>
      <c r="LYZ5" s="725"/>
      <c r="LZA5" s="725"/>
      <c r="LZB5" s="725"/>
      <c r="LZC5" s="725"/>
      <c r="LZD5" s="725"/>
      <c r="LZE5" s="725"/>
      <c r="LZF5" s="726"/>
      <c r="LZG5" s="718"/>
      <c r="LZH5" s="725"/>
      <c r="LZI5" s="725"/>
      <c r="LZJ5" s="725"/>
      <c r="LZK5" s="725"/>
      <c r="LZL5" s="725"/>
      <c r="LZM5" s="725"/>
      <c r="LZN5" s="725"/>
      <c r="LZO5" s="725"/>
      <c r="LZP5" s="725"/>
      <c r="LZQ5" s="725"/>
      <c r="LZR5" s="725"/>
      <c r="LZS5" s="725"/>
      <c r="LZT5" s="725"/>
      <c r="LZU5" s="725"/>
      <c r="LZV5" s="726"/>
      <c r="LZW5" s="718"/>
      <c r="LZX5" s="725"/>
      <c r="LZY5" s="725"/>
      <c r="LZZ5" s="725"/>
      <c r="MAA5" s="725"/>
      <c r="MAB5" s="725"/>
      <c r="MAC5" s="725"/>
      <c r="MAD5" s="725"/>
      <c r="MAE5" s="725"/>
      <c r="MAF5" s="725"/>
      <c r="MAG5" s="725"/>
      <c r="MAH5" s="725"/>
      <c r="MAI5" s="725"/>
      <c r="MAJ5" s="725"/>
      <c r="MAK5" s="725"/>
      <c r="MAL5" s="726"/>
      <c r="MAM5" s="718"/>
      <c r="MAN5" s="725"/>
      <c r="MAO5" s="725"/>
      <c r="MAP5" s="725"/>
      <c r="MAQ5" s="725"/>
      <c r="MAR5" s="725"/>
      <c r="MAS5" s="725"/>
      <c r="MAT5" s="725"/>
      <c r="MAU5" s="725"/>
      <c r="MAV5" s="725"/>
      <c r="MAW5" s="725"/>
      <c r="MAX5" s="725"/>
      <c r="MAY5" s="725"/>
      <c r="MAZ5" s="725"/>
      <c r="MBA5" s="725"/>
      <c r="MBB5" s="726"/>
      <c r="MBC5" s="718"/>
      <c r="MBD5" s="725"/>
      <c r="MBE5" s="725"/>
      <c r="MBF5" s="725"/>
      <c r="MBG5" s="725"/>
      <c r="MBH5" s="725"/>
      <c r="MBI5" s="725"/>
      <c r="MBJ5" s="725"/>
      <c r="MBK5" s="725"/>
      <c r="MBL5" s="725"/>
      <c r="MBM5" s="725"/>
      <c r="MBN5" s="725"/>
      <c r="MBO5" s="725"/>
      <c r="MBP5" s="725"/>
      <c r="MBQ5" s="725"/>
      <c r="MBR5" s="726"/>
      <c r="MBS5" s="718"/>
      <c r="MBT5" s="725"/>
      <c r="MBU5" s="725"/>
      <c r="MBV5" s="725"/>
      <c r="MBW5" s="725"/>
      <c r="MBX5" s="725"/>
      <c r="MBY5" s="725"/>
      <c r="MBZ5" s="725"/>
      <c r="MCA5" s="725"/>
      <c r="MCB5" s="725"/>
      <c r="MCC5" s="725"/>
      <c r="MCD5" s="725"/>
      <c r="MCE5" s="725"/>
      <c r="MCF5" s="725"/>
      <c r="MCG5" s="725"/>
      <c r="MCH5" s="726"/>
      <c r="MCI5" s="718"/>
      <c r="MCJ5" s="725"/>
      <c r="MCK5" s="725"/>
      <c r="MCL5" s="725"/>
      <c r="MCM5" s="725"/>
      <c r="MCN5" s="725"/>
      <c r="MCO5" s="725"/>
      <c r="MCP5" s="725"/>
      <c r="MCQ5" s="725"/>
      <c r="MCR5" s="725"/>
      <c r="MCS5" s="725"/>
      <c r="MCT5" s="725"/>
      <c r="MCU5" s="725"/>
      <c r="MCV5" s="725"/>
      <c r="MCW5" s="725"/>
      <c r="MCX5" s="726"/>
      <c r="MCY5" s="718"/>
      <c r="MCZ5" s="725"/>
      <c r="MDA5" s="725"/>
      <c r="MDB5" s="725"/>
      <c r="MDC5" s="725"/>
      <c r="MDD5" s="725"/>
      <c r="MDE5" s="725"/>
      <c r="MDF5" s="725"/>
      <c r="MDG5" s="725"/>
      <c r="MDH5" s="725"/>
      <c r="MDI5" s="725"/>
      <c r="MDJ5" s="725"/>
      <c r="MDK5" s="725"/>
      <c r="MDL5" s="725"/>
      <c r="MDM5" s="725"/>
      <c r="MDN5" s="726"/>
      <c r="MDO5" s="718"/>
      <c r="MDP5" s="725"/>
      <c r="MDQ5" s="725"/>
      <c r="MDR5" s="725"/>
      <c r="MDS5" s="725"/>
      <c r="MDT5" s="725"/>
      <c r="MDU5" s="725"/>
      <c r="MDV5" s="725"/>
      <c r="MDW5" s="725"/>
      <c r="MDX5" s="725"/>
      <c r="MDY5" s="725"/>
      <c r="MDZ5" s="725"/>
      <c r="MEA5" s="725"/>
      <c r="MEB5" s="725"/>
      <c r="MEC5" s="725"/>
      <c r="MED5" s="726"/>
      <c r="MEE5" s="718"/>
      <c r="MEF5" s="725"/>
      <c r="MEG5" s="725"/>
      <c r="MEH5" s="725"/>
      <c r="MEI5" s="725"/>
      <c r="MEJ5" s="725"/>
      <c r="MEK5" s="725"/>
      <c r="MEL5" s="725"/>
      <c r="MEM5" s="725"/>
      <c r="MEN5" s="725"/>
      <c r="MEO5" s="725"/>
      <c r="MEP5" s="725"/>
      <c r="MEQ5" s="725"/>
      <c r="MER5" s="725"/>
      <c r="MES5" s="725"/>
      <c r="MET5" s="726"/>
      <c r="MEU5" s="718"/>
      <c r="MEV5" s="725"/>
      <c r="MEW5" s="725"/>
      <c r="MEX5" s="725"/>
      <c r="MEY5" s="725"/>
      <c r="MEZ5" s="725"/>
      <c r="MFA5" s="725"/>
      <c r="MFB5" s="725"/>
      <c r="MFC5" s="725"/>
      <c r="MFD5" s="725"/>
      <c r="MFE5" s="725"/>
      <c r="MFF5" s="725"/>
      <c r="MFG5" s="725"/>
      <c r="MFH5" s="725"/>
      <c r="MFI5" s="725"/>
      <c r="MFJ5" s="726"/>
      <c r="MFK5" s="718"/>
      <c r="MFL5" s="725"/>
      <c r="MFM5" s="725"/>
      <c r="MFN5" s="725"/>
      <c r="MFO5" s="725"/>
      <c r="MFP5" s="725"/>
      <c r="MFQ5" s="725"/>
      <c r="MFR5" s="725"/>
      <c r="MFS5" s="725"/>
      <c r="MFT5" s="725"/>
      <c r="MFU5" s="725"/>
      <c r="MFV5" s="725"/>
      <c r="MFW5" s="725"/>
      <c r="MFX5" s="725"/>
      <c r="MFY5" s="725"/>
      <c r="MFZ5" s="726"/>
      <c r="MGA5" s="718"/>
      <c r="MGB5" s="725"/>
      <c r="MGC5" s="725"/>
      <c r="MGD5" s="725"/>
      <c r="MGE5" s="725"/>
      <c r="MGF5" s="725"/>
      <c r="MGG5" s="725"/>
      <c r="MGH5" s="725"/>
      <c r="MGI5" s="725"/>
      <c r="MGJ5" s="725"/>
      <c r="MGK5" s="725"/>
      <c r="MGL5" s="725"/>
      <c r="MGM5" s="725"/>
      <c r="MGN5" s="725"/>
      <c r="MGO5" s="725"/>
      <c r="MGP5" s="726"/>
      <c r="MGQ5" s="718"/>
      <c r="MGR5" s="725"/>
      <c r="MGS5" s="725"/>
      <c r="MGT5" s="725"/>
      <c r="MGU5" s="725"/>
      <c r="MGV5" s="725"/>
      <c r="MGW5" s="725"/>
      <c r="MGX5" s="725"/>
      <c r="MGY5" s="725"/>
      <c r="MGZ5" s="725"/>
      <c r="MHA5" s="725"/>
      <c r="MHB5" s="725"/>
      <c r="MHC5" s="725"/>
      <c r="MHD5" s="725"/>
      <c r="MHE5" s="725"/>
      <c r="MHF5" s="726"/>
      <c r="MHG5" s="718"/>
      <c r="MHH5" s="725"/>
      <c r="MHI5" s="725"/>
      <c r="MHJ5" s="725"/>
      <c r="MHK5" s="725"/>
      <c r="MHL5" s="725"/>
      <c r="MHM5" s="725"/>
      <c r="MHN5" s="725"/>
      <c r="MHO5" s="725"/>
      <c r="MHP5" s="725"/>
      <c r="MHQ5" s="725"/>
      <c r="MHR5" s="725"/>
      <c r="MHS5" s="725"/>
      <c r="MHT5" s="725"/>
      <c r="MHU5" s="725"/>
      <c r="MHV5" s="726"/>
      <c r="MHW5" s="718"/>
      <c r="MHX5" s="725"/>
      <c r="MHY5" s="725"/>
      <c r="MHZ5" s="725"/>
      <c r="MIA5" s="725"/>
      <c r="MIB5" s="725"/>
      <c r="MIC5" s="725"/>
      <c r="MID5" s="725"/>
      <c r="MIE5" s="725"/>
      <c r="MIF5" s="725"/>
      <c r="MIG5" s="725"/>
      <c r="MIH5" s="725"/>
      <c r="MII5" s="725"/>
      <c r="MIJ5" s="725"/>
      <c r="MIK5" s="725"/>
      <c r="MIL5" s="726"/>
      <c r="MIM5" s="718"/>
      <c r="MIN5" s="725"/>
      <c r="MIO5" s="725"/>
      <c r="MIP5" s="725"/>
      <c r="MIQ5" s="725"/>
      <c r="MIR5" s="725"/>
      <c r="MIS5" s="725"/>
      <c r="MIT5" s="725"/>
      <c r="MIU5" s="725"/>
      <c r="MIV5" s="725"/>
      <c r="MIW5" s="725"/>
      <c r="MIX5" s="725"/>
      <c r="MIY5" s="725"/>
      <c r="MIZ5" s="725"/>
      <c r="MJA5" s="725"/>
      <c r="MJB5" s="726"/>
      <c r="MJC5" s="718"/>
      <c r="MJD5" s="725"/>
      <c r="MJE5" s="725"/>
      <c r="MJF5" s="725"/>
      <c r="MJG5" s="725"/>
      <c r="MJH5" s="725"/>
      <c r="MJI5" s="725"/>
      <c r="MJJ5" s="725"/>
      <c r="MJK5" s="725"/>
      <c r="MJL5" s="725"/>
      <c r="MJM5" s="725"/>
      <c r="MJN5" s="725"/>
      <c r="MJO5" s="725"/>
      <c r="MJP5" s="725"/>
      <c r="MJQ5" s="725"/>
      <c r="MJR5" s="726"/>
      <c r="MJS5" s="718"/>
      <c r="MJT5" s="725"/>
      <c r="MJU5" s="725"/>
      <c r="MJV5" s="725"/>
      <c r="MJW5" s="725"/>
      <c r="MJX5" s="725"/>
      <c r="MJY5" s="725"/>
      <c r="MJZ5" s="725"/>
      <c r="MKA5" s="725"/>
      <c r="MKB5" s="725"/>
      <c r="MKC5" s="725"/>
      <c r="MKD5" s="725"/>
      <c r="MKE5" s="725"/>
      <c r="MKF5" s="725"/>
      <c r="MKG5" s="725"/>
      <c r="MKH5" s="726"/>
      <c r="MKI5" s="718"/>
      <c r="MKJ5" s="725"/>
      <c r="MKK5" s="725"/>
      <c r="MKL5" s="725"/>
      <c r="MKM5" s="725"/>
      <c r="MKN5" s="725"/>
      <c r="MKO5" s="725"/>
      <c r="MKP5" s="725"/>
      <c r="MKQ5" s="725"/>
      <c r="MKR5" s="725"/>
      <c r="MKS5" s="725"/>
      <c r="MKT5" s="725"/>
      <c r="MKU5" s="725"/>
      <c r="MKV5" s="725"/>
      <c r="MKW5" s="725"/>
      <c r="MKX5" s="726"/>
      <c r="MKY5" s="718"/>
      <c r="MKZ5" s="725"/>
      <c r="MLA5" s="725"/>
      <c r="MLB5" s="725"/>
      <c r="MLC5" s="725"/>
      <c r="MLD5" s="725"/>
      <c r="MLE5" s="725"/>
      <c r="MLF5" s="725"/>
      <c r="MLG5" s="725"/>
      <c r="MLH5" s="725"/>
      <c r="MLI5" s="725"/>
      <c r="MLJ5" s="725"/>
      <c r="MLK5" s="725"/>
      <c r="MLL5" s="725"/>
      <c r="MLM5" s="725"/>
      <c r="MLN5" s="726"/>
      <c r="MLO5" s="718"/>
      <c r="MLP5" s="725"/>
      <c r="MLQ5" s="725"/>
      <c r="MLR5" s="725"/>
      <c r="MLS5" s="725"/>
      <c r="MLT5" s="725"/>
      <c r="MLU5" s="725"/>
      <c r="MLV5" s="725"/>
      <c r="MLW5" s="725"/>
      <c r="MLX5" s="725"/>
      <c r="MLY5" s="725"/>
      <c r="MLZ5" s="725"/>
      <c r="MMA5" s="725"/>
      <c r="MMB5" s="725"/>
      <c r="MMC5" s="725"/>
      <c r="MMD5" s="726"/>
      <c r="MME5" s="718"/>
      <c r="MMF5" s="725"/>
      <c r="MMG5" s="725"/>
      <c r="MMH5" s="725"/>
      <c r="MMI5" s="725"/>
      <c r="MMJ5" s="725"/>
      <c r="MMK5" s="725"/>
      <c r="MML5" s="725"/>
      <c r="MMM5" s="725"/>
      <c r="MMN5" s="725"/>
      <c r="MMO5" s="725"/>
      <c r="MMP5" s="725"/>
      <c r="MMQ5" s="725"/>
      <c r="MMR5" s="725"/>
      <c r="MMS5" s="725"/>
      <c r="MMT5" s="726"/>
      <c r="MMU5" s="718"/>
      <c r="MMV5" s="725"/>
      <c r="MMW5" s="725"/>
      <c r="MMX5" s="725"/>
      <c r="MMY5" s="725"/>
      <c r="MMZ5" s="725"/>
      <c r="MNA5" s="725"/>
      <c r="MNB5" s="725"/>
      <c r="MNC5" s="725"/>
      <c r="MND5" s="725"/>
      <c r="MNE5" s="725"/>
      <c r="MNF5" s="725"/>
      <c r="MNG5" s="725"/>
      <c r="MNH5" s="725"/>
      <c r="MNI5" s="725"/>
      <c r="MNJ5" s="726"/>
      <c r="MNK5" s="718"/>
      <c r="MNL5" s="725"/>
      <c r="MNM5" s="725"/>
      <c r="MNN5" s="725"/>
      <c r="MNO5" s="725"/>
      <c r="MNP5" s="725"/>
      <c r="MNQ5" s="725"/>
      <c r="MNR5" s="725"/>
      <c r="MNS5" s="725"/>
      <c r="MNT5" s="725"/>
      <c r="MNU5" s="725"/>
      <c r="MNV5" s="725"/>
      <c r="MNW5" s="725"/>
      <c r="MNX5" s="725"/>
      <c r="MNY5" s="725"/>
      <c r="MNZ5" s="726"/>
      <c r="MOA5" s="718"/>
      <c r="MOB5" s="725"/>
      <c r="MOC5" s="725"/>
      <c r="MOD5" s="725"/>
      <c r="MOE5" s="725"/>
      <c r="MOF5" s="725"/>
      <c r="MOG5" s="725"/>
      <c r="MOH5" s="725"/>
      <c r="MOI5" s="725"/>
      <c r="MOJ5" s="725"/>
      <c r="MOK5" s="725"/>
      <c r="MOL5" s="725"/>
      <c r="MOM5" s="725"/>
      <c r="MON5" s="725"/>
      <c r="MOO5" s="725"/>
      <c r="MOP5" s="726"/>
      <c r="MOQ5" s="718"/>
      <c r="MOR5" s="725"/>
      <c r="MOS5" s="725"/>
      <c r="MOT5" s="725"/>
      <c r="MOU5" s="725"/>
      <c r="MOV5" s="725"/>
      <c r="MOW5" s="725"/>
      <c r="MOX5" s="725"/>
      <c r="MOY5" s="725"/>
      <c r="MOZ5" s="725"/>
      <c r="MPA5" s="725"/>
      <c r="MPB5" s="725"/>
      <c r="MPC5" s="725"/>
      <c r="MPD5" s="725"/>
      <c r="MPE5" s="725"/>
      <c r="MPF5" s="726"/>
      <c r="MPG5" s="718"/>
      <c r="MPH5" s="725"/>
      <c r="MPI5" s="725"/>
      <c r="MPJ5" s="725"/>
      <c r="MPK5" s="725"/>
      <c r="MPL5" s="725"/>
      <c r="MPM5" s="725"/>
      <c r="MPN5" s="725"/>
      <c r="MPO5" s="725"/>
      <c r="MPP5" s="725"/>
      <c r="MPQ5" s="725"/>
      <c r="MPR5" s="725"/>
      <c r="MPS5" s="725"/>
      <c r="MPT5" s="725"/>
      <c r="MPU5" s="725"/>
      <c r="MPV5" s="726"/>
      <c r="MPW5" s="718"/>
      <c r="MPX5" s="725"/>
      <c r="MPY5" s="725"/>
      <c r="MPZ5" s="725"/>
      <c r="MQA5" s="725"/>
      <c r="MQB5" s="725"/>
      <c r="MQC5" s="725"/>
      <c r="MQD5" s="725"/>
      <c r="MQE5" s="725"/>
      <c r="MQF5" s="725"/>
      <c r="MQG5" s="725"/>
      <c r="MQH5" s="725"/>
      <c r="MQI5" s="725"/>
      <c r="MQJ5" s="725"/>
      <c r="MQK5" s="725"/>
      <c r="MQL5" s="726"/>
      <c r="MQM5" s="718"/>
      <c r="MQN5" s="725"/>
      <c r="MQO5" s="725"/>
      <c r="MQP5" s="725"/>
      <c r="MQQ5" s="725"/>
      <c r="MQR5" s="725"/>
      <c r="MQS5" s="725"/>
      <c r="MQT5" s="725"/>
      <c r="MQU5" s="725"/>
      <c r="MQV5" s="725"/>
      <c r="MQW5" s="725"/>
      <c r="MQX5" s="725"/>
      <c r="MQY5" s="725"/>
      <c r="MQZ5" s="725"/>
      <c r="MRA5" s="725"/>
      <c r="MRB5" s="726"/>
      <c r="MRC5" s="718"/>
      <c r="MRD5" s="725"/>
      <c r="MRE5" s="725"/>
      <c r="MRF5" s="725"/>
      <c r="MRG5" s="725"/>
      <c r="MRH5" s="725"/>
      <c r="MRI5" s="725"/>
      <c r="MRJ5" s="725"/>
      <c r="MRK5" s="725"/>
      <c r="MRL5" s="725"/>
      <c r="MRM5" s="725"/>
      <c r="MRN5" s="725"/>
      <c r="MRO5" s="725"/>
      <c r="MRP5" s="725"/>
      <c r="MRQ5" s="725"/>
      <c r="MRR5" s="726"/>
      <c r="MRS5" s="718"/>
      <c r="MRT5" s="725"/>
      <c r="MRU5" s="725"/>
      <c r="MRV5" s="725"/>
      <c r="MRW5" s="725"/>
      <c r="MRX5" s="725"/>
      <c r="MRY5" s="725"/>
      <c r="MRZ5" s="725"/>
      <c r="MSA5" s="725"/>
      <c r="MSB5" s="725"/>
      <c r="MSC5" s="725"/>
      <c r="MSD5" s="725"/>
      <c r="MSE5" s="725"/>
      <c r="MSF5" s="725"/>
      <c r="MSG5" s="725"/>
      <c r="MSH5" s="726"/>
      <c r="MSI5" s="718"/>
      <c r="MSJ5" s="725"/>
      <c r="MSK5" s="725"/>
      <c r="MSL5" s="725"/>
      <c r="MSM5" s="725"/>
      <c r="MSN5" s="725"/>
      <c r="MSO5" s="725"/>
      <c r="MSP5" s="725"/>
      <c r="MSQ5" s="725"/>
      <c r="MSR5" s="725"/>
      <c r="MSS5" s="725"/>
      <c r="MST5" s="725"/>
      <c r="MSU5" s="725"/>
      <c r="MSV5" s="725"/>
      <c r="MSW5" s="725"/>
      <c r="MSX5" s="726"/>
      <c r="MSY5" s="718"/>
      <c r="MSZ5" s="725"/>
      <c r="MTA5" s="725"/>
      <c r="MTB5" s="725"/>
      <c r="MTC5" s="725"/>
      <c r="MTD5" s="725"/>
      <c r="MTE5" s="725"/>
      <c r="MTF5" s="725"/>
      <c r="MTG5" s="725"/>
      <c r="MTH5" s="725"/>
      <c r="MTI5" s="725"/>
      <c r="MTJ5" s="725"/>
      <c r="MTK5" s="725"/>
      <c r="MTL5" s="725"/>
      <c r="MTM5" s="725"/>
      <c r="MTN5" s="726"/>
      <c r="MTO5" s="718"/>
      <c r="MTP5" s="725"/>
      <c r="MTQ5" s="725"/>
      <c r="MTR5" s="725"/>
      <c r="MTS5" s="725"/>
      <c r="MTT5" s="725"/>
      <c r="MTU5" s="725"/>
      <c r="MTV5" s="725"/>
      <c r="MTW5" s="725"/>
      <c r="MTX5" s="725"/>
      <c r="MTY5" s="725"/>
      <c r="MTZ5" s="725"/>
      <c r="MUA5" s="725"/>
      <c r="MUB5" s="725"/>
      <c r="MUC5" s="725"/>
      <c r="MUD5" s="726"/>
      <c r="MUE5" s="718"/>
      <c r="MUF5" s="725"/>
      <c r="MUG5" s="725"/>
      <c r="MUH5" s="725"/>
      <c r="MUI5" s="725"/>
      <c r="MUJ5" s="725"/>
      <c r="MUK5" s="725"/>
      <c r="MUL5" s="725"/>
      <c r="MUM5" s="725"/>
      <c r="MUN5" s="725"/>
      <c r="MUO5" s="725"/>
      <c r="MUP5" s="725"/>
      <c r="MUQ5" s="725"/>
      <c r="MUR5" s="725"/>
      <c r="MUS5" s="725"/>
      <c r="MUT5" s="726"/>
      <c r="MUU5" s="718"/>
      <c r="MUV5" s="725"/>
      <c r="MUW5" s="725"/>
      <c r="MUX5" s="725"/>
      <c r="MUY5" s="725"/>
      <c r="MUZ5" s="725"/>
      <c r="MVA5" s="725"/>
      <c r="MVB5" s="725"/>
      <c r="MVC5" s="725"/>
      <c r="MVD5" s="725"/>
      <c r="MVE5" s="725"/>
      <c r="MVF5" s="725"/>
      <c r="MVG5" s="725"/>
      <c r="MVH5" s="725"/>
      <c r="MVI5" s="725"/>
      <c r="MVJ5" s="726"/>
      <c r="MVK5" s="718"/>
      <c r="MVL5" s="725"/>
      <c r="MVM5" s="725"/>
      <c r="MVN5" s="725"/>
      <c r="MVO5" s="725"/>
      <c r="MVP5" s="725"/>
      <c r="MVQ5" s="725"/>
      <c r="MVR5" s="725"/>
      <c r="MVS5" s="725"/>
      <c r="MVT5" s="725"/>
      <c r="MVU5" s="725"/>
      <c r="MVV5" s="725"/>
      <c r="MVW5" s="725"/>
      <c r="MVX5" s="725"/>
      <c r="MVY5" s="725"/>
      <c r="MVZ5" s="726"/>
      <c r="MWA5" s="718"/>
      <c r="MWB5" s="725"/>
      <c r="MWC5" s="725"/>
      <c r="MWD5" s="725"/>
      <c r="MWE5" s="725"/>
      <c r="MWF5" s="725"/>
      <c r="MWG5" s="725"/>
      <c r="MWH5" s="725"/>
      <c r="MWI5" s="725"/>
      <c r="MWJ5" s="725"/>
      <c r="MWK5" s="725"/>
      <c r="MWL5" s="725"/>
      <c r="MWM5" s="725"/>
      <c r="MWN5" s="725"/>
      <c r="MWO5" s="725"/>
      <c r="MWP5" s="726"/>
      <c r="MWQ5" s="718"/>
      <c r="MWR5" s="725"/>
      <c r="MWS5" s="725"/>
      <c r="MWT5" s="725"/>
      <c r="MWU5" s="725"/>
      <c r="MWV5" s="725"/>
      <c r="MWW5" s="725"/>
      <c r="MWX5" s="725"/>
      <c r="MWY5" s="725"/>
      <c r="MWZ5" s="725"/>
      <c r="MXA5" s="725"/>
      <c r="MXB5" s="725"/>
      <c r="MXC5" s="725"/>
      <c r="MXD5" s="725"/>
      <c r="MXE5" s="725"/>
      <c r="MXF5" s="726"/>
      <c r="MXG5" s="718"/>
      <c r="MXH5" s="725"/>
      <c r="MXI5" s="725"/>
      <c r="MXJ5" s="725"/>
      <c r="MXK5" s="725"/>
      <c r="MXL5" s="725"/>
      <c r="MXM5" s="725"/>
      <c r="MXN5" s="725"/>
      <c r="MXO5" s="725"/>
      <c r="MXP5" s="725"/>
      <c r="MXQ5" s="725"/>
      <c r="MXR5" s="725"/>
      <c r="MXS5" s="725"/>
      <c r="MXT5" s="725"/>
      <c r="MXU5" s="725"/>
      <c r="MXV5" s="726"/>
      <c r="MXW5" s="718"/>
      <c r="MXX5" s="725"/>
      <c r="MXY5" s="725"/>
      <c r="MXZ5" s="725"/>
      <c r="MYA5" s="725"/>
      <c r="MYB5" s="725"/>
      <c r="MYC5" s="725"/>
      <c r="MYD5" s="725"/>
      <c r="MYE5" s="725"/>
      <c r="MYF5" s="725"/>
      <c r="MYG5" s="725"/>
      <c r="MYH5" s="725"/>
      <c r="MYI5" s="725"/>
      <c r="MYJ5" s="725"/>
      <c r="MYK5" s="725"/>
      <c r="MYL5" s="726"/>
      <c r="MYM5" s="718"/>
      <c r="MYN5" s="725"/>
      <c r="MYO5" s="725"/>
      <c r="MYP5" s="725"/>
      <c r="MYQ5" s="725"/>
      <c r="MYR5" s="725"/>
      <c r="MYS5" s="725"/>
      <c r="MYT5" s="725"/>
      <c r="MYU5" s="725"/>
      <c r="MYV5" s="725"/>
      <c r="MYW5" s="725"/>
      <c r="MYX5" s="725"/>
      <c r="MYY5" s="725"/>
      <c r="MYZ5" s="725"/>
      <c r="MZA5" s="725"/>
      <c r="MZB5" s="726"/>
      <c r="MZC5" s="718"/>
      <c r="MZD5" s="725"/>
      <c r="MZE5" s="725"/>
      <c r="MZF5" s="725"/>
      <c r="MZG5" s="725"/>
      <c r="MZH5" s="725"/>
      <c r="MZI5" s="725"/>
      <c r="MZJ5" s="725"/>
      <c r="MZK5" s="725"/>
      <c r="MZL5" s="725"/>
      <c r="MZM5" s="725"/>
      <c r="MZN5" s="725"/>
      <c r="MZO5" s="725"/>
      <c r="MZP5" s="725"/>
      <c r="MZQ5" s="725"/>
      <c r="MZR5" s="726"/>
      <c r="MZS5" s="718"/>
      <c r="MZT5" s="725"/>
      <c r="MZU5" s="725"/>
      <c r="MZV5" s="725"/>
      <c r="MZW5" s="725"/>
      <c r="MZX5" s="725"/>
      <c r="MZY5" s="725"/>
      <c r="MZZ5" s="725"/>
      <c r="NAA5" s="725"/>
      <c r="NAB5" s="725"/>
      <c r="NAC5" s="725"/>
      <c r="NAD5" s="725"/>
      <c r="NAE5" s="725"/>
      <c r="NAF5" s="725"/>
      <c r="NAG5" s="725"/>
      <c r="NAH5" s="726"/>
      <c r="NAI5" s="718"/>
      <c r="NAJ5" s="725"/>
      <c r="NAK5" s="725"/>
      <c r="NAL5" s="725"/>
      <c r="NAM5" s="725"/>
      <c r="NAN5" s="725"/>
      <c r="NAO5" s="725"/>
      <c r="NAP5" s="725"/>
      <c r="NAQ5" s="725"/>
      <c r="NAR5" s="725"/>
      <c r="NAS5" s="725"/>
      <c r="NAT5" s="725"/>
      <c r="NAU5" s="725"/>
      <c r="NAV5" s="725"/>
      <c r="NAW5" s="725"/>
      <c r="NAX5" s="726"/>
      <c r="NAY5" s="718"/>
      <c r="NAZ5" s="725"/>
      <c r="NBA5" s="725"/>
      <c r="NBB5" s="725"/>
      <c r="NBC5" s="725"/>
      <c r="NBD5" s="725"/>
      <c r="NBE5" s="725"/>
      <c r="NBF5" s="725"/>
      <c r="NBG5" s="725"/>
      <c r="NBH5" s="725"/>
      <c r="NBI5" s="725"/>
      <c r="NBJ5" s="725"/>
      <c r="NBK5" s="725"/>
      <c r="NBL5" s="725"/>
      <c r="NBM5" s="725"/>
      <c r="NBN5" s="726"/>
      <c r="NBO5" s="718"/>
      <c r="NBP5" s="725"/>
      <c r="NBQ5" s="725"/>
      <c r="NBR5" s="725"/>
      <c r="NBS5" s="725"/>
      <c r="NBT5" s="725"/>
      <c r="NBU5" s="725"/>
      <c r="NBV5" s="725"/>
      <c r="NBW5" s="725"/>
      <c r="NBX5" s="725"/>
      <c r="NBY5" s="725"/>
      <c r="NBZ5" s="725"/>
      <c r="NCA5" s="725"/>
      <c r="NCB5" s="725"/>
      <c r="NCC5" s="725"/>
      <c r="NCD5" s="726"/>
      <c r="NCE5" s="718"/>
      <c r="NCF5" s="725"/>
      <c r="NCG5" s="725"/>
      <c r="NCH5" s="725"/>
      <c r="NCI5" s="725"/>
      <c r="NCJ5" s="725"/>
      <c r="NCK5" s="725"/>
      <c r="NCL5" s="725"/>
      <c r="NCM5" s="725"/>
      <c r="NCN5" s="725"/>
      <c r="NCO5" s="725"/>
      <c r="NCP5" s="725"/>
      <c r="NCQ5" s="725"/>
      <c r="NCR5" s="725"/>
      <c r="NCS5" s="725"/>
      <c r="NCT5" s="726"/>
      <c r="NCU5" s="718"/>
      <c r="NCV5" s="725"/>
      <c r="NCW5" s="725"/>
      <c r="NCX5" s="725"/>
      <c r="NCY5" s="725"/>
      <c r="NCZ5" s="725"/>
      <c r="NDA5" s="725"/>
      <c r="NDB5" s="725"/>
      <c r="NDC5" s="725"/>
      <c r="NDD5" s="725"/>
      <c r="NDE5" s="725"/>
      <c r="NDF5" s="725"/>
      <c r="NDG5" s="725"/>
      <c r="NDH5" s="725"/>
      <c r="NDI5" s="725"/>
      <c r="NDJ5" s="726"/>
      <c r="NDK5" s="718"/>
      <c r="NDL5" s="725"/>
      <c r="NDM5" s="725"/>
      <c r="NDN5" s="725"/>
      <c r="NDO5" s="725"/>
      <c r="NDP5" s="725"/>
      <c r="NDQ5" s="725"/>
      <c r="NDR5" s="725"/>
      <c r="NDS5" s="725"/>
      <c r="NDT5" s="725"/>
      <c r="NDU5" s="725"/>
      <c r="NDV5" s="725"/>
      <c r="NDW5" s="725"/>
      <c r="NDX5" s="725"/>
      <c r="NDY5" s="725"/>
      <c r="NDZ5" s="726"/>
      <c r="NEA5" s="718"/>
      <c r="NEB5" s="725"/>
      <c r="NEC5" s="725"/>
      <c r="NED5" s="725"/>
      <c r="NEE5" s="725"/>
      <c r="NEF5" s="725"/>
      <c r="NEG5" s="725"/>
      <c r="NEH5" s="725"/>
      <c r="NEI5" s="725"/>
      <c r="NEJ5" s="725"/>
      <c r="NEK5" s="725"/>
      <c r="NEL5" s="725"/>
      <c r="NEM5" s="725"/>
      <c r="NEN5" s="725"/>
      <c r="NEO5" s="725"/>
      <c r="NEP5" s="726"/>
      <c r="NEQ5" s="718"/>
      <c r="NER5" s="725"/>
      <c r="NES5" s="725"/>
      <c r="NET5" s="725"/>
      <c r="NEU5" s="725"/>
      <c r="NEV5" s="725"/>
      <c r="NEW5" s="725"/>
      <c r="NEX5" s="725"/>
      <c r="NEY5" s="725"/>
      <c r="NEZ5" s="725"/>
      <c r="NFA5" s="725"/>
      <c r="NFB5" s="725"/>
      <c r="NFC5" s="725"/>
      <c r="NFD5" s="725"/>
      <c r="NFE5" s="725"/>
      <c r="NFF5" s="726"/>
      <c r="NFG5" s="718"/>
      <c r="NFH5" s="725"/>
      <c r="NFI5" s="725"/>
      <c r="NFJ5" s="725"/>
      <c r="NFK5" s="725"/>
      <c r="NFL5" s="725"/>
      <c r="NFM5" s="725"/>
      <c r="NFN5" s="725"/>
      <c r="NFO5" s="725"/>
      <c r="NFP5" s="725"/>
      <c r="NFQ5" s="725"/>
      <c r="NFR5" s="725"/>
      <c r="NFS5" s="725"/>
      <c r="NFT5" s="725"/>
      <c r="NFU5" s="725"/>
      <c r="NFV5" s="726"/>
      <c r="NFW5" s="718"/>
      <c r="NFX5" s="725"/>
      <c r="NFY5" s="725"/>
      <c r="NFZ5" s="725"/>
      <c r="NGA5" s="725"/>
      <c r="NGB5" s="725"/>
      <c r="NGC5" s="725"/>
      <c r="NGD5" s="725"/>
      <c r="NGE5" s="725"/>
      <c r="NGF5" s="725"/>
      <c r="NGG5" s="725"/>
      <c r="NGH5" s="725"/>
      <c r="NGI5" s="725"/>
      <c r="NGJ5" s="725"/>
      <c r="NGK5" s="725"/>
      <c r="NGL5" s="726"/>
      <c r="NGM5" s="718"/>
      <c r="NGN5" s="725"/>
      <c r="NGO5" s="725"/>
      <c r="NGP5" s="725"/>
      <c r="NGQ5" s="725"/>
      <c r="NGR5" s="725"/>
      <c r="NGS5" s="725"/>
      <c r="NGT5" s="725"/>
      <c r="NGU5" s="725"/>
      <c r="NGV5" s="725"/>
      <c r="NGW5" s="725"/>
      <c r="NGX5" s="725"/>
      <c r="NGY5" s="725"/>
      <c r="NGZ5" s="725"/>
      <c r="NHA5" s="725"/>
      <c r="NHB5" s="726"/>
      <c r="NHC5" s="718"/>
      <c r="NHD5" s="725"/>
      <c r="NHE5" s="725"/>
      <c r="NHF5" s="725"/>
      <c r="NHG5" s="725"/>
      <c r="NHH5" s="725"/>
      <c r="NHI5" s="725"/>
      <c r="NHJ5" s="725"/>
      <c r="NHK5" s="725"/>
      <c r="NHL5" s="725"/>
      <c r="NHM5" s="725"/>
      <c r="NHN5" s="725"/>
      <c r="NHO5" s="725"/>
      <c r="NHP5" s="725"/>
      <c r="NHQ5" s="725"/>
      <c r="NHR5" s="726"/>
      <c r="NHS5" s="718"/>
      <c r="NHT5" s="725"/>
      <c r="NHU5" s="725"/>
      <c r="NHV5" s="725"/>
      <c r="NHW5" s="725"/>
      <c r="NHX5" s="725"/>
      <c r="NHY5" s="725"/>
      <c r="NHZ5" s="725"/>
      <c r="NIA5" s="725"/>
      <c r="NIB5" s="725"/>
      <c r="NIC5" s="725"/>
      <c r="NID5" s="725"/>
      <c r="NIE5" s="725"/>
      <c r="NIF5" s="725"/>
      <c r="NIG5" s="725"/>
      <c r="NIH5" s="726"/>
      <c r="NII5" s="718"/>
      <c r="NIJ5" s="725"/>
      <c r="NIK5" s="725"/>
      <c r="NIL5" s="725"/>
      <c r="NIM5" s="725"/>
      <c r="NIN5" s="725"/>
      <c r="NIO5" s="725"/>
      <c r="NIP5" s="725"/>
      <c r="NIQ5" s="725"/>
      <c r="NIR5" s="725"/>
      <c r="NIS5" s="725"/>
      <c r="NIT5" s="725"/>
      <c r="NIU5" s="725"/>
      <c r="NIV5" s="725"/>
      <c r="NIW5" s="725"/>
      <c r="NIX5" s="726"/>
      <c r="NIY5" s="718"/>
      <c r="NIZ5" s="725"/>
      <c r="NJA5" s="725"/>
      <c r="NJB5" s="725"/>
      <c r="NJC5" s="725"/>
      <c r="NJD5" s="725"/>
      <c r="NJE5" s="725"/>
      <c r="NJF5" s="725"/>
      <c r="NJG5" s="725"/>
      <c r="NJH5" s="725"/>
      <c r="NJI5" s="725"/>
      <c r="NJJ5" s="725"/>
      <c r="NJK5" s="725"/>
      <c r="NJL5" s="725"/>
      <c r="NJM5" s="725"/>
      <c r="NJN5" s="726"/>
      <c r="NJO5" s="718"/>
      <c r="NJP5" s="725"/>
      <c r="NJQ5" s="725"/>
      <c r="NJR5" s="725"/>
      <c r="NJS5" s="725"/>
      <c r="NJT5" s="725"/>
      <c r="NJU5" s="725"/>
      <c r="NJV5" s="725"/>
      <c r="NJW5" s="725"/>
      <c r="NJX5" s="725"/>
      <c r="NJY5" s="725"/>
      <c r="NJZ5" s="725"/>
      <c r="NKA5" s="725"/>
      <c r="NKB5" s="725"/>
      <c r="NKC5" s="725"/>
      <c r="NKD5" s="726"/>
      <c r="NKE5" s="718"/>
      <c r="NKF5" s="725"/>
      <c r="NKG5" s="725"/>
      <c r="NKH5" s="725"/>
      <c r="NKI5" s="725"/>
      <c r="NKJ5" s="725"/>
      <c r="NKK5" s="725"/>
      <c r="NKL5" s="725"/>
      <c r="NKM5" s="725"/>
      <c r="NKN5" s="725"/>
      <c r="NKO5" s="725"/>
      <c r="NKP5" s="725"/>
      <c r="NKQ5" s="725"/>
      <c r="NKR5" s="725"/>
      <c r="NKS5" s="725"/>
      <c r="NKT5" s="726"/>
      <c r="NKU5" s="718"/>
      <c r="NKV5" s="725"/>
      <c r="NKW5" s="725"/>
      <c r="NKX5" s="725"/>
      <c r="NKY5" s="725"/>
      <c r="NKZ5" s="725"/>
      <c r="NLA5" s="725"/>
      <c r="NLB5" s="725"/>
      <c r="NLC5" s="725"/>
      <c r="NLD5" s="725"/>
      <c r="NLE5" s="725"/>
      <c r="NLF5" s="725"/>
      <c r="NLG5" s="725"/>
      <c r="NLH5" s="725"/>
      <c r="NLI5" s="725"/>
      <c r="NLJ5" s="726"/>
      <c r="NLK5" s="718"/>
      <c r="NLL5" s="725"/>
      <c r="NLM5" s="725"/>
      <c r="NLN5" s="725"/>
      <c r="NLO5" s="725"/>
      <c r="NLP5" s="725"/>
      <c r="NLQ5" s="725"/>
      <c r="NLR5" s="725"/>
      <c r="NLS5" s="725"/>
      <c r="NLT5" s="725"/>
      <c r="NLU5" s="725"/>
      <c r="NLV5" s="725"/>
      <c r="NLW5" s="725"/>
      <c r="NLX5" s="725"/>
      <c r="NLY5" s="725"/>
      <c r="NLZ5" s="726"/>
      <c r="NMA5" s="718"/>
      <c r="NMB5" s="725"/>
      <c r="NMC5" s="725"/>
      <c r="NMD5" s="725"/>
      <c r="NME5" s="725"/>
      <c r="NMF5" s="725"/>
      <c r="NMG5" s="725"/>
      <c r="NMH5" s="725"/>
      <c r="NMI5" s="725"/>
      <c r="NMJ5" s="725"/>
      <c r="NMK5" s="725"/>
      <c r="NML5" s="725"/>
      <c r="NMM5" s="725"/>
      <c r="NMN5" s="725"/>
      <c r="NMO5" s="725"/>
      <c r="NMP5" s="726"/>
      <c r="NMQ5" s="718"/>
      <c r="NMR5" s="725"/>
      <c r="NMS5" s="725"/>
      <c r="NMT5" s="725"/>
      <c r="NMU5" s="725"/>
      <c r="NMV5" s="725"/>
      <c r="NMW5" s="725"/>
      <c r="NMX5" s="725"/>
      <c r="NMY5" s="725"/>
      <c r="NMZ5" s="725"/>
      <c r="NNA5" s="725"/>
      <c r="NNB5" s="725"/>
      <c r="NNC5" s="725"/>
      <c r="NND5" s="725"/>
      <c r="NNE5" s="725"/>
      <c r="NNF5" s="726"/>
      <c r="NNG5" s="718"/>
      <c r="NNH5" s="725"/>
      <c r="NNI5" s="725"/>
      <c r="NNJ5" s="725"/>
      <c r="NNK5" s="725"/>
      <c r="NNL5" s="725"/>
      <c r="NNM5" s="725"/>
      <c r="NNN5" s="725"/>
      <c r="NNO5" s="725"/>
      <c r="NNP5" s="725"/>
      <c r="NNQ5" s="725"/>
      <c r="NNR5" s="725"/>
      <c r="NNS5" s="725"/>
      <c r="NNT5" s="725"/>
      <c r="NNU5" s="725"/>
      <c r="NNV5" s="726"/>
      <c r="NNW5" s="718"/>
      <c r="NNX5" s="725"/>
      <c r="NNY5" s="725"/>
      <c r="NNZ5" s="725"/>
      <c r="NOA5" s="725"/>
      <c r="NOB5" s="725"/>
      <c r="NOC5" s="725"/>
      <c r="NOD5" s="725"/>
      <c r="NOE5" s="725"/>
      <c r="NOF5" s="725"/>
      <c r="NOG5" s="725"/>
      <c r="NOH5" s="725"/>
      <c r="NOI5" s="725"/>
      <c r="NOJ5" s="725"/>
      <c r="NOK5" s="725"/>
      <c r="NOL5" s="726"/>
      <c r="NOM5" s="718"/>
      <c r="NON5" s="725"/>
      <c r="NOO5" s="725"/>
      <c r="NOP5" s="725"/>
      <c r="NOQ5" s="725"/>
      <c r="NOR5" s="725"/>
      <c r="NOS5" s="725"/>
      <c r="NOT5" s="725"/>
      <c r="NOU5" s="725"/>
      <c r="NOV5" s="725"/>
      <c r="NOW5" s="725"/>
      <c r="NOX5" s="725"/>
      <c r="NOY5" s="725"/>
      <c r="NOZ5" s="725"/>
      <c r="NPA5" s="725"/>
      <c r="NPB5" s="726"/>
      <c r="NPC5" s="718"/>
      <c r="NPD5" s="725"/>
      <c r="NPE5" s="725"/>
      <c r="NPF5" s="725"/>
      <c r="NPG5" s="725"/>
      <c r="NPH5" s="725"/>
      <c r="NPI5" s="725"/>
      <c r="NPJ5" s="725"/>
      <c r="NPK5" s="725"/>
      <c r="NPL5" s="725"/>
      <c r="NPM5" s="725"/>
      <c r="NPN5" s="725"/>
      <c r="NPO5" s="725"/>
      <c r="NPP5" s="725"/>
      <c r="NPQ5" s="725"/>
      <c r="NPR5" s="726"/>
      <c r="NPS5" s="718"/>
      <c r="NPT5" s="725"/>
      <c r="NPU5" s="725"/>
      <c r="NPV5" s="725"/>
      <c r="NPW5" s="725"/>
      <c r="NPX5" s="725"/>
      <c r="NPY5" s="725"/>
      <c r="NPZ5" s="725"/>
      <c r="NQA5" s="725"/>
      <c r="NQB5" s="725"/>
      <c r="NQC5" s="725"/>
      <c r="NQD5" s="725"/>
      <c r="NQE5" s="725"/>
      <c r="NQF5" s="725"/>
      <c r="NQG5" s="725"/>
      <c r="NQH5" s="726"/>
      <c r="NQI5" s="718"/>
      <c r="NQJ5" s="725"/>
      <c r="NQK5" s="725"/>
      <c r="NQL5" s="725"/>
      <c r="NQM5" s="725"/>
      <c r="NQN5" s="725"/>
      <c r="NQO5" s="725"/>
      <c r="NQP5" s="725"/>
      <c r="NQQ5" s="725"/>
      <c r="NQR5" s="725"/>
      <c r="NQS5" s="725"/>
      <c r="NQT5" s="725"/>
      <c r="NQU5" s="725"/>
      <c r="NQV5" s="725"/>
      <c r="NQW5" s="725"/>
      <c r="NQX5" s="726"/>
      <c r="NQY5" s="718"/>
      <c r="NQZ5" s="725"/>
      <c r="NRA5" s="725"/>
      <c r="NRB5" s="725"/>
      <c r="NRC5" s="725"/>
      <c r="NRD5" s="725"/>
      <c r="NRE5" s="725"/>
      <c r="NRF5" s="725"/>
      <c r="NRG5" s="725"/>
      <c r="NRH5" s="725"/>
      <c r="NRI5" s="725"/>
      <c r="NRJ5" s="725"/>
      <c r="NRK5" s="725"/>
      <c r="NRL5" s="725"/>
      <c r="NRM5" s="725"/>
      <c r="NRN5" s="726"/>
      <c r="NRO5" s="718"/>
      <c r="NRP5" s="725"/>
      <c r="NRQ5" s="725"/>
      <c r="NRR5" s="725"/>
      <c r="NRS5" s="725"/>
      <c r="NRT5" s="725"/>
      <c r="NRU5" s="725"/>
      <c r="NRV5" s="725"/>
      <c r="NRW5" s="725"/>
      <c r="NRX5" s="725"/>
      <c r="NRY5" s="725"/>
      <c r="NRZ5" s="725"/>
      <c r="NSA5" s="725"/>
      <c r="NSB5" s="725"/>
      <c r="NSC5" s="725"/>
      <c r="NSD5" s="726"/>
      <c r="NSE5" s="718"/>
      <c r="NSF5" s="725"/>
      <c r="NSG5" s="725"/>
      <c r="NSH5" s="725"/>
      <c r="NSI5" s="725"/>
      <c r="NSJ5" s="725"/>
      <c r="NSK5" s="725"/>
      <c r="NSL5" s="725"/>
      <c r="NSM5" s="725"/>
      <c r="NSN5" s="725"/>
      <c r="NSO5" s="725"/>
      <c r="NSP5" s="725"/>
      <c r="NSQ5" s="725"/>
      <c r="NSR5" s="725"/>
      <c r="NSS5" s="725"/>
      <c r="NST5" s="726"/>
      <c r="NSU5" s="718"/>
      <c r="NSV5" s="725"/>
      <c r="NSW5" s="725"/>
      <c r="NSX5" s="725"/>
      <c r="NSY5" s="725"/>
      <c r="NSZ5" s="725"/>
      <c r="NTA5" s="725"/>
      <c r="NTB5" s="725"/>
      <c r="NTC5" s="725"/>
      <c r="NTD5" s="725"/>
      <c r="NTE5" s="725"/>
      <c r="NTF5" s="725"/>
      <c r="NTG5" s="725"/>
      <c r="NTH5" s="725"/>
      <c r="NTI5" s="725"/>
      <c r="NTJ5" s="726"/>
      <c r="NTK5" s="718"/>
      <c r="NTL5" s="725"/>
      <c r="NTM5" s="725"/>
      <c r="NTN5" s="725"/>
      <c r="NTO5" s="725"/>
      <c r="NTP5" s="725"/>
      <c r="NTQ5" s="725"/>
      <c r="NTR5" s="725"/>
      <c r="NTS5" s="725"/>
      <c r="NTT5" s="725"/>
      <c r="NTU5" s="725"/>
      <c r="NTV5" s="725"/>
      <c r="NTW5" s="725"/>
      <c r="NTX5" s="725"/>
      <c r="NTY5" s="725"/>
      <c r="NTZ5" s="726"/>
      <c r="NUA5" s="718"/>
      <c r="NUB5" s="725"/>
      <c r="NUC5" s="725"/>
      <c r="NUD5" s="725"/>
      <c r="NUE5" s="725"/>
      <c r="NUF5" s="725"/>
      <c r="NUG5" s="725"/>
      <c r="NUH5" s="725"/>
      <c r="NUI5" s="725"/>
      <c r="NUJ5" s="725"/>
      <c r="NUK5" s="725"/>
      <c r="NUL5" s="725"/>
      <c r="NUM5" s="725"/>
      <c r="NUN5" s="725"/>
      <c r="NUO5" s="725"/>
      <c r="NUP5" s="726"/>
      <c r="NUQ5" s="718"/>
      <c r="NUR5" s="725"/>
      <c r="NUS5" s="725"/>
      <c r="NUT5" s="725"/>
      <c r="NUU5" s="725"/>
      <c r="NUV5" s="725"/>
      <c r="NUW5" s="725"/>
      <c r="NUX5" s="725"/>
      <c r="NUY5" s="725"/>
      <c r="NUZ5" s="725"/>
      <c r="NVA5" s="725"/>
      <c r="NVB5" s="725"/>
      <c r="NVC5" s="725"/>
      <c r="NVD5" s="725"/>
      <c r="NVE5" s="725"/>
      <c r="NVF5" s="726"/>
      <c r="NVG5" s="718"/>
      <c r="NVH5" s="725"/>
      <c r="NVI5" s="725"/>
      <c r="NVJ5" s="725"/>
      <c r="NVK5" s="725"/>
      <c r="NVL5" s="725"/>
      <c r="NVM5" s="725"/>
      <c r="NVN5" s="725"/>
      <c r="NVO5" s="725"/>
      <c r="NVP5" s="725"/>
      <c r="NVQ5" s="725"/>
      <c r="NVR5" s="725"/>
      <c r="NVS5" s="725"/>
      <c r="NVT5" s="725"/>
      <c r="NVU5" s="725"/>
      <c r="NVV5" s="726"/>
      <c r="NVW5" s="718"/>
      <c r="NVX5" s="725"/>
      <c r="NVY5" s="725"/>
      <c r="NVZ5" s="725"/>
      <c r="NWA5" s="725"/>
      <c r="NWB5" s="725"/>
      <c r="NWC5" s="725"/>
      <c r="NWD5" s="725"/>
      <c r="NWE5" s="725"/>
      <c r="NWF5" s="725"/>
      <c r="NWG5" s="725"/>
      <c r="NWH5" s="725"/>
      <c r="NWI5" s="725"/>
      <c r="NWJ5" s="725"/>
      <c r="NWK5" s="725"/>
      <c r="NWL5" s="726"/>
      <c r="NWM5" s="718"/>
      <c r="NWN5" s="725"/>
      <c r="NWO5" s="725"/>
      <c r="NWP5" s="725"/>
      <c r="NWQ5" s="725"/>
      <c r="NWR5" s="725"/>
      <c r="NWS5" s="725"/>
      <c r="NWT5" s="725"/>
      <c r="NWU5" s="725"/>
      <c r="NWV5" s="725"/>
      <c r="NWW5" s="725"/>
      <c r="NWX5" s="725"/>
      <c r="NWY5" s="725"/>
      <c r="NWZ5" s="725"/>
      <c r="NXA5" s="725"/>
      <c r="NXB5" s="726"/>
      <c r="NXC5" s="718"/>
      <c r="NXD5" s="725"/>
      <c r="NXE5" s="725"/>
      <c r="NXF5" s="725"/>
      <c r="NXG5" s="725"/>
      <c r="NXH5" s="725"/>
      <c r="NXI5" s="725"/>
      <c r="NXJ5" s="725"/>
      <c r="NXK5" s="725"/>
      <c r="NXL5" s="725"/>
      <c r="NXM5" s="725"/>
      <c r="NXN5" s="725"/>
      <c r="NXO5" s="725"/>
      <c r="NXP5" s="725"/>
      <c r="NXQ5" s="725"/>
      <c r="NXR5" s="726"/>
      <c r="NXS5" s="718"/>
      <c r="NXT5" s="725"/>
      <c r="NXU5" s="725"/>
      <c r="NXV5" s="725"/>
      <c r="NXW5" s="725"/>
      <c r="NXX5" s="725"/>
      <c r="NXY5" s="725"/>
      <c r="NXZ5" s="725"/>
      <c r="NYA5" s="725"/>
      <c r="NYB5" s="725"/>
      <c r="NYC5" s="725"/>
      <c r="NYD5" s="725"/>
      <c r="NYE5" s="725"/>
      <c r="NYF5" s="725"/>
      <c r="NYG5" s="725"/>
      <c r="NYH5" s="726"/>
      <c r="NYI5" s="718"/>
      <c r="NYJ5" s="725"/>
      <c r="NYK5" s="725"/>
      <c r="NYL5" s="725"/>
      <c r="NYM5" s="725"/>
      <c r="NYN5" s="725"/>
      <c r="NYO5" s="725"/>
      <c r="NYP5" s="725"/>
      <c r="NYQ5" s="725"/>
      <c r="NYR5" s="725"/>
      <c r="NYS5" s="725"/>
      <c r="NYT5" s="725"/>
      <c r="NYU5" s="725"/>
      <c r="NYV5" s="725"/>
      <c r="NYW5" s="725"/>
      <c r="NYX5" s="726"/>
      <c r="NYY5" s="718"/>
      <c r="NYZ5" s="725"/>
      <c r="NZA5" s="725"/>
      <c r="NZB5" s="725"/>
      <c r="NZC5" s="725"/>
      <c r="NZD5" s="725"/>
      <c r="NZE5" s="725"/>
      <c r="NZF5" s="725"/>
      <c r="NZG5" s="725"/>
      <c r="NZH5" s="725"/>
      <c r="NZI5" s="725"/>
      <c r="NZJ5" s="725"/>
      <c r="NZK5" s="725"/>
      <c r="NZL5" s="725"/>
      <c r="NZM5" s="725"/>
      <c r="NZN5" s="726"/>
      <c r="NZO5" s="718"/>
      <c r="NZP5" s="725"/>
      <c r="NZQ5" s="725"/>
      <c r="NZR5" s="725"/>
      <c r="NZS5" s="725"/>
      <c r="NZT5" s="725"/>
      <c r="NZU5" s="725"/>
      <c r="NZV5" s="725"/>
      <c r="NZW5" s="725"/>
      <c r="NZX5" s="725"/>
      <c r="NZY5" s="725"/>
      <c r="NZZ5" s="725"/>
      <c r="OAA5" s="725"/>
      <c r="OAB5" s="725"/>
      <c r="OAC5" s="725"/>
      <c r="OAD5" s="726"/>
      <c r="OAE5" s="718"/>
      <c r="OAF5" s="725"/>
      <c r="OAG5" s="725"/>
      <c r="OAH5" s="725"/>
      <c r="OAI5" s="725"/>
      <c r="OAJ5" s="725"/>
      <c r="OAK5" s="725"/>
      <c r="OAL5" s="725"/>
      <c r="OAM5" s="725"/>
      <c r="OAN5" s="725"/>
      <c r="OAO5" s="725"/>
      <c r="OAP5" s="725"/>
      <c r="OAQ5" s="725"/>
      <c r="OAR5" s="725"/>
      <c r="OAS5" s="725"/>
      <c r="OAT5" s="726"/>
      <c r="OAU5" s="718"/>
      <c r="OAV5" s="725"/>
      <c r="OAW5" s="725"/>
      <c r="OAX5" s="725"/>
      <c r="OAY5" s="725"/>
      <c r="OAZ5" s="725"/>
      <c r="OBA5" s="725"/>
      <c r="OBB5" s="725"/>
      <c r="OBC5" s="725"/>
      <c r="OBD5" s="725"/>
      <c r="OBE5" s="725"/>
      <c r="OBF5" s="725"/>
      <c r="OBG5" s="725"/>
      <c r="OBH5" s="725"/>
      <c r="OBI5" s="725"/>
      <c r="OBJ5" s="726"/>
      <c r="OBK5" s="718"/>
      <c r="OBL5" s="725"/>
      <c r="OBM5" s="725"/>
      <c r="OBN5" s="725"/>
      <c r="OBO5" s="725"/>
      <c r="OBP5" s="725"/>
      <c r="OBQ5" s="725"/>
      <c r="OBR5" s="725"/>
      <c r="OBS5" s="725"/>
      <c r="OBT5" s="725"/>
      <c r="OBU5" s="725"/>
      <c r="OBV5" s="725"/>
      <c r="OBW5" s="725"/>
      <c r="OBX5" s="725"/>
      <c r="OBY5" s="725"/>
      <c r="OBZ5" s="726"/>
      <c r="OCA5" s="718"/>
      <c r="OCB5" s="725"/>
      <c r="OCC5" s="725"/>
      <c r="OCD5" s="725"/>
      <c r="OCE5" s="725"/>
      <c r="OCF5" s="725"/>
      <c r="OCG5" s="725"/>
      <c r="OCH5" s="725"/>
      <c r="OCI5" s="725"/>
      <c r="OCJ5" s="725"/>
      <c r="OCK5" s="725"/>
      <c r="OCL5" s="725"/>
      <c r="OCM5" s="725"/>
      <c r="OCN5" s="725"/>
      <c r="OCO5" s="725"/>
      <c r="OCP5" s="726"/>
      <c r="OCQ5" s="718"/>
      <c r="OCR5" s="725"/>
      <c r="OCS5" s="725"/>
      <c r="OCT5" s="725"/>
      <c r="OCU5" s="725"/>
      <c r="OCV5" s="725"/>
      <c r="OCW5" s="725"/>
      <c r="OCX5" s="725"/>
      <c r="OCY5" s="725"/>
      <c r="OCZ5" s="725"/>
      <c r="ODA5" s="725"/>
      <c r="ODB5" s="725"/>
      <c r="ODC5" s="725"/>
      <c r="ODD5" s="725"/>
      <c r="ODE5" s="725"/>
      <c r="ODF5" s="726"/>
      <c r="ODG5" s="718"/>
      <c r="ODH5" s="725"/>
      <c r="ODI5" s="725"/>
      <c r="ODJ5" s="725"/>
      <c r="ODK5" s="725"/>
      <c r="ODL5" s="725"/>
      <c r="ODM5" s="725"/>
      <c r="ODN5" s="725"/>
      <c r="ODO5" s="725"/>
      <c r="ODP5" s="725"/>
      <c r="ODQ5" s="725"/>
      <c r="ODR5" s="725"/>
      <c r="ODS5" s="725"/>
      <c r="ODT5" s="725"/>
      <c r="ODU5" s="725"/>
      <c r="ODV5" s="726"/>
      <c r="ODW5" s="718"/>
      <c r="ODX5" s="725"/>
      <c r="ODY5" s="725"/>
      <c r="ODZ5" s="725"/>
      <c r="OEA5" s="725"/>
      <c r="OEB5" s="725"/>
      <c r="OEC5" s="725"/>
      <c r="OED5" s="725"/>
      <c r="OEE5" s="725"/>
      <c r="OEF5" s="725"/>
      <c r="OEG5" s="725"/>
      <c r="OEH5" s="725"/>
      <c r="OEI5" s="725"/>
      <c r="OEJ5" s="725"/>
      <c r="OEK5" s="725"/>
      <c r="OEL5" s="726"/>
      <c r="OEM5" s="718"/>
      <c r="OEN5" s="725"/>
      <c r="OEO5" s="725"/>
      <c r="OEP5" s="725"/>
      <c r="OEQ5" s="725"/>
      <c r="OER5" s="725"/>
      <c r="OES5" s="725"/>
      <c r="OET5" s="725"/>
      <c r="OEU5" s="725"/>
      <c r="OEV5" s="725"/>
      <c r="OEW5" s="725"/>
      <c r="OEX5" s="725"/>
      <c r="OEY5" s="725"/>
      <c r="OEZ5" s="725"/>
      <c r="OFA5" s="725"/>
      <c r="OFB5" s="726"/>
      <c r="OFC5" s="718"/>
      <c r="OFD5" s="725"/>
      <c r="OFE5" s="725"/>
      <c r="OFF5" s="725"/>
      <c r="OFG5" s="725"/>
      <c r="OFH5" s="725"/>
      <c r="OFI5" s="725"/>
      <c r="OFJ5" s="725"/>
      <c r="OFK5" s="725"/>
      <c r="OFL5" s="725"/>
      <c r="OFM5" s="725"/>
      <c r="OFN5" s="725"/>
      <c r="OFO5" s="725"/>
      <c r="OFP5" s="725"/>
      <c r="OFQ5" s="725"/>
      <c r="OFR5" s="726"/>
      <c r="OFS5" s="718"/>
      <c r="OFT5" s="725"/>
      <c r="OFU5" s="725"/>
      <c r="OFV5" s="725"/>
      <c r="OFW5" s="725"/>
      <c r="OFX5" s="725"/>
      <c r="OFY5" s="725"/>
      <c r="OFZ5" s="725"/>
      <c r="OGA5" s="725"/>
      <c r="OGB5" s="725"/>
      <c r="OGC5" s="725"/>
      <c r="OGD5" s="725"/>
      <c r="OGE5" s="725"/>
      <c r="OGF5" s="725"/>
      <c r="OGG5" s="725"/>
      <c r="OGH5" s="726"/>
      <c r="OGI5" s="718"/>
      <c r="OGJ5" s="725"/>
      <c r="OGK5" s="725"/>
      <c r="OGL5" s="725"/>
      <c r="OGM5" s="725"/>
      <c r="OGN5" s="725"/>
      <c r="OGO5" s="725"/>
      <c r="OGP5" s="725"/>
      <c r="OGQ5" s="725"/>
      <c r="OGR5" s="725"/>
      <c r="OGS5" s="725"/>
      <c r="OGT5" s="725"/>
      <c r="OGU5" s="725"/>
      <c r="OGV5" s="725"/>
      <c r="OGW5" s="725"/>
      <c r="OGX5" s="726"/>
      <c r="OGY5" s="718"/>
      <c r="OGZ5" s="725"/>
      <c r="OHA5" s="725"/>
      <c r="OHB5" s="725"/>
      <c r="OHC5" s="725"/>
      <c r="OHD5" s="725"/>
      <c r="OHE5" s="725"/>
      <c r="OHF5" s="725"/>
      <c r="OHG5" s="725"/>
      <c r="OHH5" s="725"/>
      <c r="OHI5" s="725"/>
      <c r="OHJ5" s="725"/>
      <c r="OHK5" s="725"/>
      <c r="OHL5" s="725"/>
      <c r="OHM5" s="725"/>
      <c r="OHN5" s="726"/>
      <c r="OHO5" s="718"/>
      <c r="OHP5" s="725"/>
      <c r="OHQ5" s="725"/>
      <c r="OHR5" s="725"/>
      <c r="OHS5" s="725"/>
      <c r="OHT5" s="725"/>
      <c r="OHU5" s="725"/>
      <c r="OHV5" s="725"/>
      <c r="OHW5" s="725"/>
      <c r="OHX5" s="725"/>
      <c r="OHY5" s="725"/>
      <c r="OHZ5" s="725"/>
      <c r="OIA5" s="725"/>
      <c r="OIB5" s="725"/>
      <c r="OIC5" s="725"/>
      <c r="OID5" s="726"/>
      <c r="OIE5" s="718"/>
      <c r="OIF5" s="725"/>
      <c r="OIG5" s="725"/>
      <c r="OIH5" s="725"/>
      <c r="OII5" s="725"/>
      <c r="OIJ5" s="725"/>
      <c r="OIK5" s="725"/>
      <c r="OIL5" s="725"/>
      <c r="OIM5" s="725"/>
      <c r="OIN5" s="725"/>
      <c r="OIO5" s="725"/>
      <c r="OIP5" s="725"/>
      <c r="OIQ5" s="725"/>
      <c r="OIR5" s="725"/>
      <c r="OIS5" s="725"/>
      <c r="OIT5" s="726"/>
      <c r="OIU5" s="718"/>
      <c r="OIV5" s="725"/>
      <c r="OIW5" s="725"/>
      <c r="OIX5" s="725"/>
      <c r="OIY5" s="725"/>
      <c r="OIZ5" s="725"/>
      <c r="OJA5" s="725"/>
      <c r="OJB5" s="725"/>
      <c r="OJC5" s="725"/>
      <c r="OJD5" s="725"/>
      <c r="OJE5" s="725"/>
      <c r="OJF5" s="725"/>
      <c r="OJG5" s="725"/>
      <c r="OJH5" s="725"/>
      <c r="OJI5" s="725"/>
      <c r="OJJ5" s="726"/>
      <c r="OJK5" s="718"/>
      <c r="OJL5" s="725"/>
      <c r="OJM5" s="725"/>
      <c r="OJN5" s="725"/>
      <c r="OJO5" s="725"/>
      <c r="OJP5" s="725"/>
      <c r="OJQ5" s="725"/>
      <c r="OJR5" s="725"/>
      <c r="OJS5" s="725"/>
      <c r="OJT5" s="725"/>
      <c r="OJU5" s="725"/>
      <c r="OJV5" s="725"/>
      <c r="OJW5" s="725"/>
      <c r="OJX5" s="725"/>
      <c r="OJY5" s="725"/>
      <c r="OJZ5" s="726"/>
      <c r="OKA5" s="718"/>
      <c r="OKB5" s="725"/>
      <c r="OKC5" s="725"/>
      <c r="OKD5" s="725"/>
      <c r="OKE5" s="725"/>
      <c r="OKF5" s="725"/>
      <c r="OKG5" s="725"/>
      <c r="OKH5" s="725"/>
      <c r="OKI5" s="725"/>
      <c r="OKJ5" s="725"/>
      <c r="OKK5" s="725"/>
      <c r="OKL5" s="725"/>
      <c r="OKM5" s="725"/>
      <c r="OKN5" s="725"/>
      <c r="OKO5" s="725"/>
      <c r="OKP5" s="726"/>
      <c r="OKQ5" s="718"/>
      <c r="OKR5" s="725"/>
      <c r="OKS5" s="725"/>
      <c r="OKT5" s="725"/>
      <c r="OKU5" s="725"/>
      <c r="OKV5" s="725"/>
      <c r="OKW5" s="725"/>
      <c r="OKX5" s="725"/>
      <c r="OKY5" s="725"/>
      <c r="OKZ5" s="725"/>
      <c r="OLA5" s="725"/>
      <c r="OLB5" s="725"/>
      <c r="OLC5" s="725"/>
      <c r="OLD5" s="725"/>
      <c r="OLE5" s="725"/>
      <c r="OLF5" s="726"/>
      <c r="OLG5" s="718"/>
      <c r="OLH5" s="725"/>
      <c r="OLI5" s="725"/>
      <c r="OLJ5" s="725"/>
      <c r="OLK5" s="725"/>
      <c r="OLL5" s="725"/>
      <c r="OLM5" s="725"/>
      <c r="OLN5" s="725"/>
      <c r="OLO5" s="725"/>
      <c r="OLP5" s="725"/>
      <c r="OLQ5" s="725"/>
      <c r="OLR5" s="725"/>
      <c r="OLS5" s="725"/>
      <c r="OLT5" s="725"/>
      <c r="OLU5" s="725"/>
      <c r="OLV5" s="726"/>
      <c r="OLW5" s="718"/>
      <c r="OLX5" s="725"/>
      <c r="OLY5" s="725"/>
      <c r="OLZ5" s="725"/>
      <c r="OMA5" s="725"/>
      <c r="OMB5" s="725"/>
      <c r="OMC5" s="725"/>
      <c r="OMD5" s="725"/>
      <c r="OME5" s="725"/>
      <c r="OMF5" s="725"/>
      <c r="OMG5" s="725"/>
      <c r="OMH5" s="725"/>
      <c r="OMI5" s="725"/>
      <c r="OMJ5" s="725"/>
      <c r="OMK5" s="725"/>
      <c r="OML5" s="726"/>
      <c r="OMM5" s="718"/>
      <c r="OMN5" s="725"/>
      <c r="OMO5" s="725"/>
      <c r="OMP5" s="725"/>
      <c r="OMQ5" s="725"/>
      <c r="OMR5" s="725"/>
      <c r="OMS5" s="725"/>
      <c r="OMT5" s="725"/>
      <c r="OMU5" s="725"/>
      <c r="OMV5" s="725"/>
      <c r="OMW5" s="725"/>
      <c r="OMX5" s="725"/>
      <c r="OMY5" s="725"/>
      <c r="OMZ5" s="725"/>
      <c r="ONA5" s="725"/>
      <c r="ONB5" s="726"/>
      <c r="ONC5" s="718"/>
      <c r="OND5" s="725"/>
      <c r="ONE5" s="725"/>
      <c r="ONF5" s="725"/>
      <c r="ONG5" s="725"/>
      <c r="ONH5" s="725"/>
      <c r="ONI5" s="725"/>
      <c r="ONJ5" s="725"/>
      <c r="ONK5" s="725"/>
      <c r="ONL5" s="725"/>
      <c r="ONM5" s="725"/>
      <c r="ONN5" s="725"/>
      <c r="ONO5" s="725"/>
      <c r="ONP5" s="725"/>
      <c r="ONQ5" s="725"/>
      <c r="ONR5" s="726"/>
      <c r="ONS5" s="718"/>
      <c r="ONT5" s="725"/>
      <c r="ONU5" s="725"/>
      <c r="ONV5" s="725"/>
      <c r="ONW5" s="725"/>
      <c r="ONX5" s="725"/>
      <c r="ONY5" s="725"/>
      <c r="ONZ5" s="725"/>
      <c r="OOA5" s="725"/>
      <c r="OOB5" s="725"/>
      <c r="OOC5" s="725"/>
      <c r="OOD5" s="725"/>
      <c r="OOE5" s="725"/>
      <c r="OOF5" s="725"/>
      <c r="OOG5" s="725"/>
      <c r="OOH5" s="726"/>
      <c r="OOI5" s="718"/>
      <c r="OOJ5" s="725"/>
      <c r="OOK5" s="725"/>
      <c r="OOL5" s="725"/>
      <c r="OOM5" s="725"/>
      <c r="OON5" s="725"/>
      <c r="OOO5" s="725"/>
      <c r="OOP5" s="725"/>
      <c r="OOQ5" s="725"/>
      <c r="OOR5" s="725"/>
      <c r="OOS5" s="725"/>
      <c r="OOT5" s="725"/>
      <c r="OOU5" s="725"/>
      <c r="OOV5" s="725"/>
      <c r="OOW5" s="725"/>
      <c r="OOX5" s="726"/>
      <c r="OOY5" s="718"/>
      <c r="OOZ5" s="725"/>
      <c r="OPA5" s="725"/>
      <c r="OPB5" s="725"/>
      <c r="OPC5" s="725"/>
      <c r="OPD5" s="725"/>
      <c r="OPE5" s="725"/>
      <c r="OPF5" s="725"/>
      <c r="OPG5" s="725"/>
      <c r="OPH5" s="725"/>
      <c r="OPI5" s="725"/>
      <c r="OPJ5" s="725"/>
      <c r="OPK5" s="725"/>
      <c r="OPL5" s="725"/>
      <c r="OPM5" s="725"/>
      <c r="OPN5" s="726"/>
      <c r="OPO5" s="718"/>
      <c r="OPP5" s="725"/>
      <c r="OPQ5" s="725"/>
      <c r="OPR5" s="725"/>
      <c r="OPS5" s="725"/>
      <c r="OPT5" s="725"/>
      <c r="OPU5" s="725"/>
      <c r="OPV5" s="725"/>
      <c r="OPW5" s="725"/>
      <c r="OPX5" s="725"/>
      <c r="OPY5" s="725"/>
      <c r="OPZ5" s="725"/>
      <c r="OQA5" s="725"/>
      <c r="OQB5" s="725"/>
      <c r="OQC5" s="725"/>
      <c r="OQD5" s="726"/>
      <c r="OQE5" s="718"/>
      <c r="OQF5" s="725"/>
      <c r="OQG5" s="725"/>
      <c r="OQH5" s="725"/>
      <c r="OQI5" s="725"/>
      <c r="OQJ5" s="725"/>
      <c r="OQK5" s="725"/>
      <c r="OQL5" s="725"/>
      <c r="OQM5" s="725"/>
      <c r="OQN5" s="725"/>
      <c r="OQO5" s="725"/>
      <c r="OQP5" s="725"/>
      <c r="OQQ5" s="725"/>
      <c r="OQR5" s="725"/>
      <c r="OQS5" s="725"/>
      <c r="OQT5" s="726"/>
      <c r="OQU5" s="718"/>
      <c r="OQV5" s="725"/>
      <c r="OQW5" s="725"/>
      <c r="OQX5" s="725"/>
      <c r="OQY5" s="725"/>
      <c r="OQZ5" s="725"/>
      <c r="ORA5" s="725"/>
      <c r="ORB5" s="725"/>
      <c r="ORC5" s="725"/>
      <c r="ORD5" s="725"/>
      <c r="ORE5" s="725"/>
      <c r="ORF5" s="725"/>
      <c r="ORG5" s="725"/>
      <c r="ORH5" s="725"/>
      <c r="ORI5" s="725"/>
      <c r="ORJ5" s="726"/>
      <c r="ORK5" s="718"/>
      <c r="ORL5" s="725"/>
      <c r="ORM5" s="725"/>
      <c r="ORN5" s="725"/>
      <c r="ORO5" s="725"/>
      <c r="ORP5" s="725"/>
      <c r="ORQ5" s="725"/>
      <c r="ORR5" s="725"/>
      <c r="ORS5" s="725"/>
      <c r="ORT5" s="725"/>
      <c r="ORU5" s="725"/>
      <c r="ORV5" s="725"/>
      <c r="ORW5" s="725"/>
      <c r="ORX5" s="725"/>
      <c r="ORY5" s="725"/>
      <c r="ORZ5" s="726"/>
      <c r="OSA5" s="718"/>
      <c r="OSB5" s="725"/>
      <c r="OSC5" s="725"/>
      <c r="OSD5" s="725"/>
      <c r="OSE5" s="725"/>
      <c r="OSF5" s="725"/>
      <c r="OSG5" s="725"/>
      <c r="OSH5" s="725"/>
      <c r="OSI5" s="725"/>
      <c r="OSJ5" s="725"/>
      <c r="OSK5" s="725"/>
      <c r="OSL5" s="725"/>
      <c r="OSM5" s="725"/>
      <c r="OSN5" s="725"/>
      <c r="OSO5" s="725"/>
      <c r="OSP5" s="726"/>
      <c r="OSQ5" s="718"/>
      <c r="OSR5" s="725"/>
      <c r="OSS5" s="725"/>
      <c r="OST5" s="725"/>
      <c r="OSU5" s="725"/>
      <c r="OSV5" s="725"/>
      <c r="OSW5" s="725"/>
      <c r="OSX5" s="725"/>
      <c r="OSY5" s="725"/>
      <c r="OSZ5" s="725"/>
      <c r="OTA5" s="725"/>
      <c r="OTB5" s="725"/>
      <c r="OTC5" s="725"/>
      <c r="OTD5" s="725"/>
      <c r="OTE5" s="725"/>
      <c r="OTF5" s="726"/>
      <c r="OTG5" s="718"/>
      <c r="OTH5" s="725"/>
      <c r="OTI5" s="725"/>
      <c r="OTJ5" s="725"/>
      <c r="OTK5" s="725"/>
      <c r="OTL5" s="725"/>
      <c r="OTM5" s="725"/>
      <c r="OTN5" s="725"/>
      <c r="OTO5" s="725"/>
      <c r="OTP5" s="725"/>
      <c r="OTQ5" s="725"/>
      <c r="OTR5" s="725"/>
      <c r="OTS5" s="725"/>
      <c r="OTT5" s="725"/>
      <c r="OTU5" s="725"/>
      <c r="OTV5" s="726"/>
      <c r="OTW5" s="718"/>
      <c r="OTX5" s="725"/>
      <c r="OTY5" s="725"/>
      <c r="OTZ5" s="725"/>
      <c r="OUA5" s="725"/>
      <c r="OUB5" s="725"/>
      <c r="OUC5" s="725"/>
      <c r="OUD5" s="725"/>
      <c r="OUE5" s="725"/>
      <c r="OUF5" s="725"/>
      <c r="OUG5" s="725"/>
      <c r="OUH5" s="725"/>
      <c r="OUI5" s="725"/>
      <c r="OUJ5" s="725"/>
      <c r="OUK5" s="725"/>
      <c r="OUL5" s="726"/>
      <c r="OUM5" s="718"/>
      <c r="OUN5" s="725"/>
      <c r="OUO5" s="725"/>
      <c r="OUP5" s="725"/>
      <c r="OUQ5" s="725"/>
      <c r="OUR5" s="725"/>
      <c r="OUS5" s="725"/>
      <c r="OUT5" s="725"/>
      <c r="OUU5" s="725"/>
      <c r="OUV5" s="725"/>
      <c r="OUW5" s="725"/>
      <c r="OUX5" s="725"/>
      <c r="OUY5" s="725"/>
      <c r="OUZ5" s="725"/>
      <c r="OVA5" s="725"/>
      <c r="OVB5" s="726"/>
      <c r="OVC5" s="718"/>
      <c r="OVD5" s="725"/>
      <c r="OVE5" s="725"/>
      <c r="OVF5" s="725"/>
      <c r="OVG5" s="725"/>
      <c r="OVH5" s="725"/>
      <c r="OVI5" s="725"/>
      <c r="OVJ5" s="725"/>
      <c r="OVK5" s="725"/>
      <c r="OVL5" s="725"/>
      <c r="OVM5" s="725"/>
      <c r="OVN5" s="725"/>
      <c r="OVO5" s="725"/>
      <c r="OVP5" s="725"/>
      <c r="OVQ5" s="725"/>
      <c r="OVR5" s="726"/>
      <c r="OVS5" s="718"/>
      <c r="OVT5" s="725"/>
      <c r="OVU5" s="725"/>
      <c r="OVV5" s="725"/>
      <c r="OVW5" s="725"/>
      <c r="OVX5" s="725"/>
      <c r="OVY5" s="725"/>
      <c r="OVZ5" s="725"/>
      <c r="OWA5" s="725"/>
      <c r="OWB5" s="725"/>
      <c r="OWC5" s="725"/>
      <c r="OWD5" s="725"/>
      <c r="OWE5" s="725"/>
      <c r="OWF5" s="725"/>
      <c r="OWG5" s="725"/>
      <c r="OWH5" s="726"/>
      <c r="OWI5" s="718"/>
      <c r="OWJ5" s="725"/>
      <c r="OWK5" s="725"/>
      <c r="OWL5" s="725"/>
      <c r="OWM5" s="725"/>
      <c r="OWN5" s="725"/>
      <c r="OWO5" s="725"/>
      <c r="OWP5" s="725"/>
      <c r="OWQ5" s="725"/>
      <c r="OWR5" s="725"/>
      <c r="OWS5" s="725"/>
      <c r="OWT5" s="725"/>
      <c r="OWU5" s="725"/>
      <c r="OWV5" s="725"/>
      <c r="OWW5" s="725"/>
      <c r="OWX5" s="726"/>
      <c r="OWY5" s="718"/>
      <c r="OWZ5" s="725"/>
      <c r="OXA5" s="725"/>
      <c r="OXB5" s="725"/>
      <c r="OXC5" s="725"/>
      <c r="OXD5" s="725"/>
      <c r="OXE5" s="725"/>
      <c r="OXF5" s="725"/>
      <c r="OXG5" s="725"/>
      <c r="OXH5" s="725"/>
      <c r="OXI5" s="725"/>
      <c r="OXJ5" s="725"/>
      <c r="OXK5" s="725"/>
      <c r="OXL5" s="725"/>
      <c r="OXM5" s="725"/>
      <c r="OXN5" s="726"/>
      <c r="OXO5" s="718"/>
      <c r="OXP5" s="725"/>
      <c r="OXQ5" s="725"/>
      <c r="OXR5" s="725"/>
      <c r="OXS5" s="725"/>
      <c r="OXT5" s="725"/>
      <c r="OXU5" s="725"/>
      <c r="OXV5" s="725"/>
      <c r="OXW5" s="725"/>
      <c r="OXX5" s="725"/>
      <c r="OXY5" s="725"/>
      <c r="OXZ5" s="725"/>
      <c r="OYA5" s="725"/>
      <c r="OYB5" s="725"/>
      <c r="OYC5" s="725"/>
      <c r="OYD5" s="726"/>
      <c r="OYE5" s="718"/>
      <c r="OYF5" s="725"/>
      <c r="OYG5" s="725"/>
      <c r="OYH5" s="725"/>
      <c r="OYI5" s="725"/>
      <c r="OYJ5" s="725"/>
      <c r="OYK5" s="725"/>
      <c r="OYL5" s="725"/>
      <c r="OYM5" s="725"/>
      <c r="OYN5" s="725"/>
      <c r="OYO5" s="725"/>
      <c r="OYP5" s="725"/>
      <c r="OYQ5" s="725"/>
      <c r="OYR5" s="725"/>
      <c r="OYS5" s="725"/>
      <c r="OYT5" s="726"/>
      <c r="OYU5" s="718"/>
      <c r="OYV5" s="725"/>
      <c r="OYW5" s="725"/>
      <c r="OYX5" s="725"/>
      <c r="OYY5" s="725"/>
      <c r="OYZ5" s="725"/>
      <c r="OZA5" s="725"/>
      <c r="OZB5" s="725"/>
      <c r="OZC5" s="725"/>
      <c r="OZD5" s="725"/>
      <c r="OZE5" s="725"/>
      <c r="OZF5" s="725"/>
      <c r="OZG5" s="725"/>
      <c r="OZH5" s="725"/>
      <c r="OZI5" s="725"/>
      <c r="OZJ5" s="726"/>
      <c r="OZK5" s="718"/>
      <c r="OZL5" s="725"/>
      <c r="OZM5" s="725"/>
      <c r="OZN5" s="725"/>
      <c r="OZO5" s="725"/>
      <c r="OZP5" s="725"/>
      <c r="OZQ5" s="725"/>
      <c r="OZR5" s="725"/>
      <c r="OZS5" s="725"/>
      <c r="OZT5" s="725"/>
      <c r="OZU5" s="725"/>
      <c r="OZV5" s="725"/>
      <c r="OZW5" s="725"/>
      <c r="OZX5" s="725"/>
      <c r="OZY5" s="725"/>
      <c r="OZZ5" s="726"/>
      <c r="PAA5" s="718"/>
      <c r="PAB5" s="725"/>
      <c r="PAC5" s="725"/>
      <c r="PAD5" s="725"/>
      <c r="PAE5" s="725"/>
      <c r="PAF5" s="725"/>
      <c r="PAG5" s="725"/>
      <c r="PAH5" s="725"/>
      <c r="PAI5" s="725"/>
      <c r="PAJ5" s="725"/>
      <c r="PAK5" s="725"/>
      <c r="PAL5" s="725"/>
      <c r="PAM5" s="725"/>
      <c r="PAN5" s="725"/>
      <c r="PAO5" s="725"/>
      <c r="PAP5" s="726"/>
      <c r="PAQ5" s="718"/>
      <c r="PAR5" s="725"/>
      <c r="PAS5" s="725"/>
      <c r="PAT5" s="725"/>
      <c r="PAU5" s="725"/>
      <c r="PAV5" s="725"/>
      <c r="PAW5" s="725"/>
      <c r="PAX5" s="725"/>
      <c r="PAY5" s="725"/>
      <c r="PAZ5" s="725"/>
      <c r="PBA5" s="725"/>
      <c r="PBB5" s="725"/>
      <c r="PBC5" s="725"/>
      <c r="PBD5" s="725"/>
      <c r="PBE5" s="725"/>
      <c r="PBF5" s="726"/>
      <c r="PBG5" s="718"/>
      <c r="PBH5" s="725"/>
      <c r="PBI5" s="725"/>
      <c r="PBJ5" s="725"/>
      <c r="PBK5" s="725"/>
      <c r="PBL5" s="725"/>
      <c r="PBM5" s="725"/>
      <c r="PBN5" s="725"/>
      <c r="PBO5" s="725"/>
      <c r="PBP5" s="725"/>
      <c r="PBQ5" s="725"/>
      <c r="PBR5" s="725"/>
      <c r="PBS5" s="725"/>
      <c r="PBT5" s="725"/>
      <c r="PBU5" s="725"/>
      <c r="PBV5" s="726"/>
      <c r="PBW5" s="718"/>
      <c r="PBX5" s="725"/>
      <c r="PBY5" s="725"/>
      <c r="PBZ5" s="725"/>
      <c r="PCA5" s="725"/>
      <c r="PCB5" s="725"/>
      <c r="PCC5" s="725"/>
      <c r="PCD5" s="725"/>
      <c r="PCE5" s="725"/>
      <c r="PCF5" s="725"/>
      <c r="PCG5" s="725"/>
      <c r="PCH5" s="725"/>
      <c r="PCI5" s="725"/>
      <c r="PCJ5" s="725"/>
      <c r="PCK5" s="725"/>
      <c r="PCL5" s="726"/>
      <c r="PCM5" s="718"/>
      <c r="PCN5" s="725"/>
      <c r="PCO5" s="725"/>
      <c r="PCP5" s="725"/>
      <c r="PCQ5" s="725"/>
      <c r="PCR5" s="725"/>
      <c r="PCS5" s="725"/>
      <c r="PCT5" s="725"/>
      <c r="PCU5" s="725"/>
      <c r="PCV5" s="725"/>
      <c r="PCW5" s="725"/>
      <c r="PCX5" s="725"/>
      <c r="PCY5" s="725"/>
      <c r="PCZ5" s="725"/>
      <c r="PDA5" s="725"/>
      <c r="PDB5" s="726"/>
      <c r="PDC5" s="718"/>
      <c r="PDD5" s="725"/>
      <c r="PDE5" s="725"/>
      <c r="PDF5" s="725"/>
      <c r="PDG5" s="725"/>
      <c r="PDH5" s="725"/>
      <c r="PDI5" s="725"/>
      <c r="PDJ5" s="725"/>
      <c r="PDK5" s="725"/>
      <c r="PDL5" s="725"/>
      <c r="PDM5" s="725"/>
      <c r="PDN5" s="725"/>
      <c r="PDO5" s="725"/>
      <c r="PDP5" s="725"/>
      <c r="PDQ5" s="725"/>
      <c r="PDR5" s="726"/>
      <c r="PDS5" s="718"/>
      <c r="PDT5" s="725"/>
      <c r="PDU5" s="725"/>
      <c r="PDV5" s="725"/>
      <c r="PDW5" s="725"/>
      <c r="PDX5" s="725"/>
      <c r="PDY5" s="725"/>
      <c r="PDZ5" s="725"/>
      <c r="PEA5" s="725"/>
      <c r="PEB5" s="725"/>
      <c r="PEC5" s="725"/>
      <c r="PED5" s="725"/>
      <c r="PEE5" s="725"/>
      <c r="PEF5" s="725"/>
      <c r="PEG5" s="725"/>
      <c r="PEH5" s="726"/>
      <c r="PEI5" s="718"/>
      <c r="PEJ5" s="725"/>
      <c r="PEK5" s="725"/>
      <c r="PEL5" s="725"/>
      <c r="PEM5" s="725"/>
      <c r="PEN5" s="725"/>
      <c r="PEO5" s="725"/>
      <c r="PEP5" s="725"/>
      <c r="PEQ5" s="725"/>
      <c r="PER5" s="725"/>
      <c r="PES5" s="725"/>
      <c r="PET5" s="725"/>
      <c r="PEU5" s="725"/>
      <c r="PEV5" s="725"/>
      <c r="PEW5" s="725"/>
      <c r="PEX5" s="726"/>
      <c r="PEY5" s="718"/>
      <c r="PEZ5" s="725"/>
      <c r="PFA5" s="725"/>
      <c r="PFB5" s="725"/>
      <c r="PFC5" s="725"/>
      <c r="PFD5" s="725"/>
      <c r="PFE5" s="725"/>
      <c r="PFF5" s="725"/>
      <c r="PFG5" s="725"/>
      <c r="PFH5" s="725"/>
      <c r="PFI5" s="725"/>
      <c r="PFJ5" s="725"/>
      <c r="PFK5" s="725"/>
      <c r="PFL5" s="725"/>
      <c r="PFM5" s="725"/>
      <c r="PFN5" s="726"/>
      <c r="PFO5" s="718"/>
      <c r="PFP5" s="725"/>
      <c r="PFQ5" s="725"/>
      <c r="PFR5" s="725"/>
      <c r="PFS5" s="725"/>
      <c r="PFT5" s="725"/>
      <c r="PFU5" s="725"/>
      <c r="PFV5" s="725"/>
      <c r="PFW5" s="725"/>
      <c r="PFX5" s="725"/>
      <c r="PFY5" s="725"/>
      <c r="PFZ5" s="725"/>
      <c r="PGA5" s="725"/>
      <c r="PGB5" s="725"/>
      <c r="PGC5" s="725"/>
      <c r="PGD5" s="726"/>
      <c r="PGE5" s="718"/>
      <c r="PGF5" s="725"/>
      <c r="PGG5" s="725"/>
      <c r="PGH5" s="725"/>
      <c r="PGI5" s="725"/>
      <c r="PGJ5" s="725"/>
      <c r="PGK5" s="725"/>
      <c r="PGL5" s="725"/>
      <c r="PGM5" s="725"/>
      <c r="PGN5" s="725"/>
      <c r="PGO5" s="725"/>
      <c r="PGP5" s="725"/>
      <c r="PGQ5" s="725"/>
      <c r="PGR5" s="725"/>
      <c r="PGS5" s="725"/>
      <c r="PGT5" s="726"/>
      <c r="PGU5" s="718"/>
      <c r="PGV5" s="725"/>
      <c r="PGW5" s="725"/>
      <c r="PGX5" s="725"/>
      <c r="PGY5" s="725"/>
      <c r="PGZ5" s="725"/>
      <c r="PHA5" s="725"/>
      <c r="PHB5" s="725"/>
      <c r="PHC5" s="725"/>
      <c r="PHD5" s="725"/>
      <c r="PHE5" s="725"/>
      <c r="PHF5" s="725"/>
      <c r="PHG5" s="725"/>
      <c r="PHH5" s="725"/>
      <c r="PHI5" s="725"/>
      <c r="PHJ5" s="726"/>
      <c r="PHK5" s="718"/>
      <c r="PHL5" s="725"/>
      <c r="PHM5" s="725"/>
      <c r="PHN5" s="725"/>
      <c r="PHO5" s="725"/>
      <c r="PHP5" s="725"/>
      <c r="PHQ5" s="725"/>
      <c r="PHR5" s="725"/>
      <c r="PHS5" s="725"/>
      <c r="PHT5" s="725"/>
      <c r="PHU5" s="725"/>
      <c r="PHV5" s="725"/>
      <c r="PHW5" s="725"/>
      <c r="PHX5" s="725"/>
      <c r="PHY5" s="725"/>
      <c r="PHZ5" s="726"/>
      <c r="PIA5" s="718"/>
      <c r="PIB5" s="725"/>
      <c r="PIC5" s="725"/>
      <c r="PID5" s="725"/>
      <c r="PIE5" s="725"/>
      <c r="PIF5" s="725"/>
      <c r="PIG5" s="725"/>
      <c r="PIH5" s="725"/>
      <c r="PII5" s="725"/>
      <c r="PIJ5" s="725"/>
      <c r="PIK5" s="725"/>
      <c r="PIL5" s="725"/>
      <c r="PIM5" s="725"/>
      <c r="PIN5" s="725"/>
      <c r="PIO5" s="725"/>
      <c r="PIP5" s="726"/>
      <c r="PIQ5" s="718"/>
      <c r="PIR5" s="725"/>
      <c r="PIS5" s="725"/>
      <c r="PIT5" s="725"/>
      <c r="PIU5" s="725"/>
      <c r="PIV5" s="725"/>
      <c r="PIW5" s="725"/>
      <c r="PIX5" s="725"/>
      <c r="PIY5" s="725"/>
      <c r="PIZ5" s="725"/>
      <c r="PJA5" s="725"/>
      <c r="PJB5" s="725"/>
      <c r="PJC5" s="725"/>
      <c r="PJD5" s="725"/>
      <c r="PJE5" s="725"/>
      <c r="PJF5" s="726"/>
      <c r="PJG5" s="718"/>
      <c r="PJH5" s="725"/>
      <c r="PJI5" s="725"/>
      <c r="PJJ5" s="725"/>
      <c r="PJK5" s="725"/>
      <c r="PJL5" s="725"/>
      <c r="PJM5" s="725"/>
      <c r="PJN5" s="725"/>
      <c r="PJO5" s="725"/>
      <c r="PJP5" s="725"/>
      <c r="PJQ5" s="725"/>
      <c r="PJR5" s="725"/>
      <c r="PJS5" s="725"/>
      <c r="PJT5" s="725"/>
      <c r="PJU5" s="725"/>
      <c r="PJV5" s="726"/>
      <c r="PJW5" s="718"/>
      <c r="PJX5" s="725"/>
      <c r="PJY5" s="725"/>
      <c r="PJZ5" s="725"/>
      <c r="PKA5" s="725"/>
      <c r="PKB5" s="725"/>
      <c r="PKC5" s="725"/>
      <c r="PKD5" s="725"/>
      <c r="PKE5" s="725"/>
      <c r="PKF5" s="725"/>
      <c r="PKG5" s="725"/>
      <c r="PKH5" s="725"/>
      <c r="PKI5" s="725"/>
      <c r="PKJ5" s="725"/>
      <c r="PKK5" s="725"/>
      <c r="PKL5" s="726"/>
      <c r="PKM5" s="718"/>
      <c r="PKN5" s="725"/>
      <c r="PKO5" s="725"/>
      <c r="PKP5" s="725"/>
      <c r="PKQ5" s="725"/>
      <c r="PKR5" s="725"/>
      <c r="PKS5" s="725"/>
      <c r="PKT5" s="725"/>
      <c r="PKU5" s="725"/>
      <c r="PKV5" s="725"/>
      <c r="PKW5" s="725"/>
      <c r="PKX5" s="725"/>
      <c r="PKY5" s="725"/>
      <c r="PKZ5" s="725"/>
      <c r="PLA5" s="725"/>
      <c r="PLB5" s="726"/>
      <c r="PLC5" s="718"/>
      <c r="PLD5" s="725"/>
      <c r="PLE5" s="725"/>
      <c r="PLF5" s="725"/>
      <c r="PLG5" s="725"/>
      <c r="PLH5" s="725"/>
      <c r="PLI5" s="725"/>
      <c r="PLJ5" s="725"/>
      <c r="PLK5" s="725"/>
      <c r="PLL5" s="725"/>
      <c r="PLM5" s="725"/>
      <c r="PLN5" s="725"/>
      <c r="PLO5" s="725"/>
      <c r="PLP5" s="725"/>
      <c r="PLQ5" s="725"/>
      <c r="PLR5" s="726"/>
      <c r="PLS5" s="718"/>
      <c r="PLT5" s="725"/>
      <c r="PLU5" s="725"/>
      <c r="PLV5" s="725"/>
      <c r="PLW5" s="725"/>
      <c r="PLX5" s="725"/>
      <c r="PLY5" s="725"/>
      <c r="PLZ5" s="725"/>
      <c r="PMA5" s="725"/>
      <c r="PMB5" s="725"/>
      <c r="PMC5" s="725"/>
      <c r="PMD5" s="725"/>
      <c r="PME5" s="725"/>
      <c r="PMF5" s="725"/>
      <c r="PMG5" s="725"/>
      <c r="PMH5" s="726"/>
      <c r="PMI5" s="718"/>
      <c r="PMJ5" s="725"/>
      <c r="PMK5" s="725"/>
      <c r="PML5" s="725"/>
      <c r="PMM5" s="725"/>
      <c r="PMN5" s="725"/>
      <c r="PMO5" s="725"/>
      <c r="PMP5" s="725"/>
      <c r="PMQ5" s="725"/>
      <c r="PMR5" s="725"/>
      <c r="PMS5" s="725"/>
      <c r="PMT5" s="725"/>
      <c r="PMU5" s="725"/>
      <c r="PMV5" s="725"/>
      <c r="PMW5" s="725"/>
      <c r="PMX5" s="726"/>
      <c r="PMY5" s="718"/>
      <c r="PMZ5" s="725"/>
      <c r="PNA5" s="725"/>
      <c r="PNB5" s="725"/>
      <c r="PNC5" s="725"/>
      <c r="PND5" s="725"/>
      <c r="PNE5" s="725"/>
      <c r="PNF5" s="725"/>
      <c r="PNG5" s="725"/>
      <c r="PNH5" s="725"/>
      <c r="PNI5" s="725"/>
      <c r="PNJ5" s="725"/>
      <c r="PNK5" s="725"/>
      <c r="PNL5" s="725"/>
      <c r="PNM5" s="725"/>
      <c r="PNN5" s="726"/>
      <c r="PNO5" s="718"/>
      <c r="PNP5" s="725"/>
      <c r="PNQ5" s="725"/>
      <c r="PNR5" s="725"/>
      <c r="PNS5" s="725"/>
      <c r="PNT5" s="725"/>
      <c r="PNU5" s="725"/>
      <c r="PNV5" s="725"/>
      <c r="PNW5" s="725"/>
      <c r="PNX5" s="725"/>
      <c r="PNY5" s="725"/>
      <c r="PNZ5" s="725"/>
      <c r="POA5" s="725"/>
      <c r="POB5" s="725"/>
      <c r="POC5" s="725"/>
      <c r="POD5" s="726"/>
      <c r="POE5" s="718"/>
      <c r="POF5" s="725"/>
      <c r="POG5" s="725"/>
      <c r="POH5" s="725"/>
      <c r="POI5" s="725"/>
      <c r="POJ5" s="725"/>
      <c r="POK5" s="725"/>
      <c r="POL5" s="725"/>
      <c r="POM5" s="725"/>
      <c r="PON5" s="725"/>
      <c r="POO5" s="725"/>
      <c r="POP5" s="725"/>
      <c r="POQ5" s="725"/>
      <c r="POR5" s="725"/>
      <c r="POS5" s="725"/>
      <c r="POT5" s="726"/>
      <c r="POU5" s="718"/>
      <c r="POV5" s="725"/>
      <c r="POW5" s="725"/>
      <c r="POX5" s="725"/>
      <c r="POY5" s="725"/>
      <c r="POZ5" s="725"/>
      <c r="PPA5" s="725"/>
      <c r="PPB5" s="725"/>
      <c r="PPC5" s="725"/>
      <c r="PPD5" s="725"/>
      <c r="PPE5" s="725"/>
      <c r="PPF5" s="725"/>
      <c r="PPG5" s="725"/>
      <c r="PPH5" s="725"/>
      <c r="PPI5" s="725"/>
      <c r="PPJ5" s="726"/>
      <c r="PPK5" s="718"/>
      <c r="PPL5" s="725"/>
      <c r="PPM5" s="725"/>
      <c r="PPN5" s="725"/>
      <c r="PPO5" s="725"/>
      <c r="PPP5" s="725"/>
      <c r="PPQ5" s="725"/>
      <c r="PPR5" s="725"/>
      <c r="PPS5" s="725"/>
      <c r="PPT5" s="725"/>
      <c r="PPU5" s="725"/>
      <c r="PPV5" s="725"/>
      <c r="PPW5" s="725"/>
      <c r="PPX5" s="725"/>
      <c r="PPY5" s="725"/>
      <c r="PPZ5" s="726"/>
      <c r="PQA5" s="718"/>
      <c r="PQB5" s="725"/>
      <c r="PQC5" s="725"/>
      <c r="PQD5" s="725"/>
      <c r="PQE5" s="725"/>
      <c r="PQF5" s="725"/>
      <c r="PQG5" s="725"/>
      <c r="PQH5" s="725"/>
      <c r="PQI5" s="725"/>
      <c r="PQJ5" s="725"/>
      <c r="PQK5" s="725"/>
      <c r="PQL5" s="725"/>
      <c r="PQM5" s="725"/>
      <c r="PQN5" s="725"/>
      <c r="PQO5" s="725"/>
      <c r="PQP5" s="726"/>
      <c r="PQQ5" s="718"/>
      <c r="PQR5" s="725"/>
      <c r="PQS5" s="725"/>
      <c r="PQT5" s="725"/>
      <c r="PQU5" s="725"/>
      <c r="PQV5" s="725"/>
      <c r="PQW5" s="725"/>
      <c r="PQX5" s="725"/>
      <c r="PQY5" s="725"/>
      <c r="PQZ5" s="725"/>
      <c r="PRA5" s="725"/>
      <c r="PRB5" s="725"/>
      <c r="PRC5" s="725"/>
      <c r="PRD5" s="725"/>
      <c r="PRE5" s="725"/>
      <c r="PRF5" s="726"/>
      <c r="PRG5" s="718"/>
      <c r="PRH5" s="725"/>
      <c r="PRI5" s="725"/>
      <c r="PRJ5" s="725"/>
      <c r="PRK5" s="725"/>
      <c r="PRL5" s="725"/>
      <c r="PRM5" s="725"/>
      <c r="PRN5" s="725"/>
      <c r="PRO5" s="725"/>
      <c r="PRP5" s="725"/>
      <c r="PRQ5" s="725"/>
      <c r="PRR5" s="725"/>
      <c r="PRS5" s="725"/>
      <c r="PRT5" s="725"/>
      <c r="PRU5" s="725"/>
      <c r="PRV5" s="726"/>
      <c r="PRW5" s="718"/>
      <c r="PRX5" s="725"/>
      <c r="PRY5" s="725"/>
      <c r="PRZ5" s="725"/>
      <c r="PSA5" s="725"/>
      <c r="PSB5" s="725"/>
      <c r="PSC5" s="725"/>
      <c r="PSD5" s="725"/>
      <c r="PSE5" s="725"/>
      <c r="PSF5" s="725"/>
      <c r="PSG5" s="725"/>
      <c r="PSH5" s="725"/>
      <c r="PSI5" s="725"/>
      <c r="PSJ5" s="725"/>
      <c r="PSK5" s="725"/>
      <c r="PSL5" s="726"/>
      <c r="PSM5" s="718"/>
      <c r="PSN5" s="725"/>
      <c r="PSO5" s="725"/>
      <c r="PSP5" s="725"/>
      <c r="PSQ5" s="725"/>
      <c r="PSR5" s="725"/>
      <c r="PSS5" s="725"/>
      <c r="PST5" s="725"/>
      <c r="PSU5" s="725"/>
      <c r="PSV5" s="725"/>
      <c r="PSW5" s="725"/>
      <c r="PSX5" s="725"/>
      <c r="PSY5" s="725"/>
      <c r="PSZ5" s="725"/>
      <c r="PTA5" s="725"/>
      <c r="PTB5" s="726"/>
      <c r="PTC5" s="718"/>
      <c r="PTD5" s="725"/>
      <c r="PTE5" s="725"/>
      <c r="PTF5" s="725"/>
      <c r="PTG5" s="725"/>
      <c r="PTH5" s="725"/>
      <c r="PTI5" s="725"/>
      <c r="PTJ5" s="725"/>
      <c r="PTK5" s="725"/>
      <c r="PTL5" s="725"/>
      <c r="PTM5" s="725"/>
      <c r="PTN5" s="725"/>
      <c r="PTO5" s="725"/>
      <c r="PTP5" s="725"/>
      <c r="PTQ5" s="725"/>
      <c r="PTR5" s="726"/>
      <c r="PTS5" s="718"/>
      <c r="PTT5" s="725"/>
      <c r="PTU5" s="725"/>
      <c r="PTV5" s="725"/>
      <c r="PTW5" s="725"/>
      <c r="PTX5" s="725"/>
      <c r="PTY5" s="725"/>
      <c r="PTZ5" s="725"/>
      <c r="PUA5" s="725"/>
      <c r="PUB5" s="725"/>
      <c r="PUC5" s="725"/>
      <c r="PUD5" s="725"/>
      <c r="PUE5" s="725"/>
      <c r="PUF5" s="725"/>
      <c r="PUG5" s="725"/>
      <c r="PUH5" s="726"/>
      <c r="PUI5" s="718"/>
      <c r="PUJ5" s="725"/>
      <c r="PUK5" s="725"/>
      <c r="PUL5" s="725"/>
      <c r="PUM5" s="725"/>
      <c r="PUN5" s="725"/>
      <c r="PUO5" s="725"/>
      <c r="PUP5" s="725"/>
      <c r="PUQ5" s="725"/>
      <c r="PUR5" s="725"/>
      <c r="PUS5" s="725"/>
      <c r="PUT5" s="725"/>
      <c r="PUU5" s="725"/>
      <c r="PUV5" s="725"/>
      <c r="PUW5" s="725"/>
      <c r="PUX5" s="726"/>
      <c r="PUY5" s="718"/>
      <c r="PUZ5" s="725"/>
      <c r="PVA5" s="725"/>
      <c r="PVB5" s="725"/>
      <c r="PVC5" s="725"/>
      <c r="PVD5" s="725"/>
      <c r="PVE5" s="725"/>
      <c r="PVF5" s="725"/>
      <c r="PVG5" s="725"/>
      <c r="PVH5" s="725"/>
      <c r="PVI5" s="725"/>
      <c r="PVJ5" s="725"/>
      <c r="PVK5" s="725"/>
      <c r="PVL5" s="725"/>
      <c r="PVM5" s="725"/>
      <c r="PVN5" s="726"/>
      <c r="PVO5" s="718"/>
      <c r="PVP5" s="725"/>
      <c r="PVQ5" s="725"/>
      <c r="PVR5" s="725"/>
      <c r="PVS5" s="725"/>
      <c r="PVT5" s="725"/>
      <c r="PVU5" s="725"/>
      <c r="PVV5" s="725"/>
      <c r="PVW5" s="725"/>
      <c r="PVX5" s="725"/>
      <c r="PVY5" s="725"/>
      <c r="PVZ5" s="725"/>
      <c r="PWA5" s="725"/>
      <c r="PWB5" s="725"/>
      <c r="PWC5" s="725"/>
      <c r="PWD5" s="726"/>
      <c r="PWE5" s="718"/>
      <c r="PWF5" s="725"/>
      <c r="PWG5" s="725"/>
      <c r="PWH5" s="725"/>
      <c r="PWI5" s="725"/>
      <c r="PWJ5" s="725"/>
      <c r="PWK5" s="725"/>
      <c r="PWL5" s="725"/>
      <c r="PWM5" s="725"/>
      <c r="PWN5" s="725"/>
      <c r="PWO5" s="725"/>
      <c r="PWP5" s="725"/>
      <c r="PWQ5" s="725"/>
      <c r="PWR5" s="725"/>
      <c r="PWS5" s="725"/>
      <c r="PWT5" s="726"/>
      <c r="PWU5" s="718"/>
      <c r="PWV5" s="725"/>
      <c r="PWW5" s="725"/>
      <c r="PWX5" s="725"/>
      <c r="PWY5" s="725"/>
      <c r="PWZ5" s="725"/>
      <c r="PXA5" s="725"/>
      <c r="PXB5" s="725"/>
      <c r="PXC5" s="725"/>
      <c r="PXD5" s="725"/>
      <c r="PXE5" s="725"/>
      <c r="PXF5" s="725"/>
      <c r="PXG5" s="725"/>
      <c r="PXH5" s="725"/>
      <c r="PXI5" s="725"/>
      <c r="PXJ5" s="726"/>
      <c r="PXK5" s="718"/>
      <c r="PXL5" s="725"/>
      <c r="PXM5" s="725"/>
      <c r="PXN5" s="725"/>
      <c r="PXO5" s="725"/>
      <c r="PXP5" s="725"/>
      <c r="PXQ5" s="725"/>
      <c r="PXR5" s="725"/>
      <c r="PXS5" s="725"/>
      <c r="PXT5" s="725"/>
      <c r="PXU5" s="725"/>
      <c r="PXV5" s="725"/>
      <c r="PXW5" s="725"/>
      <c r="PXX5" s="725"/>
      <c r="PXY5" s="725"/>
      <c r="PXZ5" s="726"/>
      <c r="PYA5" s="718"/>
      <c r="PYB5" s="725"/>
      <c r="PYC5" s="725"/>
      <c r="PYD5" s="725"/>
      <c r="PYE5" s="725"/>
      <c r="PYF5" s="725"/>
      <c r="PYG5" s="725"/>
      <c r="PYH5" s="725"/>
      <c r="PYI5" s="725"/>
      <c r="PYJ5" s="725"/>
      <c r="PYK5" s="725"/>
      <c r="PYL5" s="725"/>
      <c r="PYM5" s="725"/>
      <c r="PYN5" s="725"/>
      <c r="PYO5" s="725"/>
      <c r="PYP5" s="726"/>
      <c r="PYQ5" s="718"/>
      <c r="PYR5" s="725"/>
      <c r="PYS5" s="725"/>
      <c r="PYT5" s="725"/>
      <c r="PYU5" s="725"/>
      <c r="PYV5" s="725"/>
      <c r="PYW5" s="725"/>
      <c r="PYX5" s="725"/>
      <c r="PYY5" s="725"/>
      <c r="PYZ5" s="725"/>
      <c r="PZA5" s="725"/>
      <c r="PZB5" s="725"/>
      <c r="PZC5" s="725"/>
      <c r="PZD5" s="725"/>
      <c r="PZE5" s="725"/>
      <c r="PZF5" s="726"/>
      <c r="PZG5" s="718"/>
      <c r="PZH5" s="725"/>
      <c r="PZI5" s="725"/>
      <c r="PZJ5" s="725"/>
      <c r="PZK5" s="725"/>
      <c r="PZL5" s="725"/>
      <c r="PZM5" s="725"/>
      <c r="PZN5" s="725"/>
      <c r="PZO5" s="725"/>
      <c r="PZP5" s="725"/>
      <c r="PZQ5" s="725"/>
      <c r="PZR5" s="725"/>
      <c r="PZS5" s="725"/>
      <c r="PZT5" s="725"/>
      <c r="PZU5" s="725"/>
      <c r="PZV5" s="726"/>
      <c r="PZW5" s="718"/>
      <c r="PZX5" s="725"/>
      <c r="PZY5" s="725"/>
      <c r="PZZ5" s="725"/>
      <c r="QAA5" s="725"/>
      <c r="QAB5" s="725"/>
      <c r="QAC5" s="725"/>
      <c r="QAD5" s="725"/>
      <c r="QAE5" s="725"/>
      <c r="QAF5" s="725"/>
      <c r="QAG5" s="725"/>
      <c r="QAH5" s="725"/>
      <c r="QAI5" s="725"/>
      <c r="QAJ5" s="725"/>
      <c r="QAK5" s="725"/>
      <c r="QAL5" s="726"/>
      <c r="QAM5" s="718"/>
      <c r="QAN5" s="725"/>
      <c r="QAO5" s="725"/>
      <c r="QAP5" s="725"/>
      <c r="QAQ5" s="725"/>
      <c r="QAR5" s="725"/>
      <c r="QAS5" s="725"/>
      <c r="QAT5" s="725"/>
      <c r="QAU5" s="725"/>
      <c r="QAV5" s="725"/>
      <c r="QAW5" s="725"/>
      <c r="QAX5" s="725"/>
      <c r="QAY5" s="725"/>
      <c r="QAZ5" s="725"/>
      <c r="QBA5" s="725"/>
      <c r="QBB5" s="726"/>
      <c r="QBC5" s="718"/>
      <c r="QBD5" s="725"/>
      <c r="QBE5" s="725"/>
      <c r="QBF5" s="725"/>
      <c r="QBG5" s="725"/>
      <c r="QBH5" s="725"/>
      <c r="QBI5" s="725"/>
      <c r="QBJ5" s="725"/>
      <c r="QBK5" s="725"/>
      <c r="QBL5" s="725"/>
      <c r="QBM5" s="725"/>
      <c r="QBN5" s="725"/>
      <c r="QBO5" s="725"/>
      <c r="QBP5" s="725"/>
      <c r="QBQ5" s="725"/>
      <c r="QBR5" s="726"/>
      <c r="QBS5" s="718"/>
      <c r="QBT5" s="725"/>
      <c r="QBU5" s="725"/>
      <c r="QBV5" s="725"/>
      <c r="QBW5" s="725"/>
      <c r="QBX5" s="725"/>
      <c r="QBY5" s="725"/>
      <c r="QBZ5" s="725"/>
      <c r="QCA5" s="725"/>
      <c r="QCB5" s="725"/>
      <c r="QCC5" s="725"/>
      <c r="QCD5" s="725"/>
      <c r="QCE5" s="725"/>
      <c r="QCF5" s="725"/>
      <c r="QCG5" s="725"/>
      <c r="QCH5" s="726"/>
      <c r="QCI5" s="718"/>
      <c r="QCJ5" s="725"/>
      <c r="QCK5" s="725"/>
      <c r="QCL5" s="725"/>
      <c r="QCM5" s="725"/>
      <c r="QCN5" s="725"/>
      <c r="QCO5" s="725"/>
      <c r="QCP5" s="725"/>
      <c r="QCQ5" s="725"/>
      <c r="QCR5" s="725"/>
      <c r="QCS5" s="725"/>
      <c r="QCT5" s="725"/>
      <c r="QCU5" s="725"/>
      <c r="QCV5" s="725"/>
      <c r="QCW5" s="725"/>
      <c r="QCX5" s="726"/>
      <c r="QCY5" s="718"/>
      <c r="QCZ5" s="725"/>
      <c r="QDA5" s="725"/>
      <c r="QDB5" s="725"/>
      <c r="QDC5" s="725"/>
      <c r="QDD5" s="725"/>
      <c r="QDE5" s="725"/>
      <c r="QDF5" s="725"/>
      <c r="QDG5" s="725"/>
      <c r="QDH5" s="725"/>
      <c r="QDI5" s="725"/>
      <c r="QDJ5" s="725"/>
      <c r="QDK5" s="725"/>
      <c r="QDL5" s="725"/>
      <c r="QDM5" s="725"/>
      <c r="QDN5" s="726"/>
      <c r="QDO5" s="718"/>
      <c r="QDP5" s="725"/>
      <c r="QDQ5" s="725"/>
      <c r="QDR5" s="725"/>
      <c r="QDS5" s="725"/>
      <c r="QDT5" s="725"/>
      <c r="QDU5" s="725"/>
      <c r="QDV5" s="725"/>
      <c r="QDW5" s="725"/>
      <c r="QDX5" s="725"/>
      <c r="QDY5" s="725"/>
      <c r="QDZ5" s="725"/>
      <c r="QEA5" s="725"/>
      <c r="QEB5" s="725"/>
      <c r="QEC5" s="725"/>
      <c r="QED5" s="726"/>
      <c r="QEE5" s="718"/>
      <c r="QEF5" s="725"/>
      <c r="QEG5" s="725"/>
      <c r="QEH5" s="725"/>
      <c r="QEI5" s="725"/>
      <c r="QEJ5" s="725"/>
      <c r="QEK5" s="725"/>
      <c r="QEL5" s="725"/>
      <c r="QEM5" s="725"/>
      <c r="QEN5" s="725"/>
      <c r="QEO5" s="725"/>
      <c r="QEP5" s="725"/>
      <c r="QEQ5" s="725"/>
      <c r="QER5" s="725"/>
      <c r="QES5" s="725"/>
      <c r="QET5" s="726"/>
      <c r="QEU5" s="718"/>
      <c r="QEV5" s="725"/>
      <c r="QEW5" s="725"/>
      <c r="QEX5" s="725"/>
      <c r="QEY5" s="725"/>
      <c r="QEZ5" s="725"/>
      <c r="QFA5" s="725"/>
      <c r="QFB5" s="725"/>
      <c r="QFC5" s="725"/>
      <c r="QFD5" s="725"/>
      <c r="QFE5" s="725"/>
      <c r="QFF5" s="725"/>
      <c r="QFG5" s="725"/>
      <c r="QFH5" s="725"/>
      <c r="QFI5" s="725"/>
      <c r="QFJ5" s="726"/>
      <c r="QFK5" s="718"/>
      <c r="QFL5" s="725"/>
      <c r="QFM5" s="725"/>
      <c r="QFN5" s="725"/>
      <c r="QFO5" s="725"/>
      <c r="QFP5" s="725"/>
      <c r="QFQ5" s="725"/>
      <c r="QFR5" s="725"/>
      <c r="QFS5" s="725"/>
      <c r="QFT5" s="725"/>
      <c r="QFU5" s="725"/>
      <c r="QFV5" s="725"/>
      <c r="QFW5" s="725"/>
      <c r="QFX5" s="725"/>
      <c r="QFY5" s="725"/>
      <c r="QFZ5" s="726"/>
      <c r="QGA5" s="718"/>
      <c r="QGB5" s="725"/>
      <c r="QGC5" s="725"/>
      <c r="QGD5" s="725"/>
      <c r="QGE5" s="725"/>
      <c r="QGF5" s="725"/>
      <c r="QGG5" s="725"/>
      <c r="QGH5" s="725"/>
      <c r="QGI5" s="725"/>
      <c r="QGJ5" s="725"/>
      <c r="QGK5" s="725"/>
      <c r="QGL5" s="725"/>
      <c r="QGM5" s="725"/>
      <c r="QGN5" s="725"/>
      <c r="QGO5" s="725"/>
      <c r="QGP5" s="726"/>
      <c r="QGQ5" s="718"/>
      <c r="QGR5" s="725"/>
      <c r="QGS5" s="725"/>
      <c r="QGT5" s="725"/>
      <c r="QGU5" s="725"/>
      <c r="QGV5" s="725"/>
      <c r="QGW5" s="725"/>
      <c r="QGX5" s="725"/>
      <c r="QGY5" s="725"/>
      <c r="QGZ5" s="725"/>
      <c r="QHA5" s="725"/>
      <c r="QHB5" s="725"/>
      <c r="QHC5" s="725"/>
      <c r="QHD5" s="725"/>
      <c r="QHE5" s="725"/>
      <c r="QHF5" s="726"/>
      <c r="QHG5" s="718"/>
      <c r="QHH5" s="725"/>
      <c r="QHI5" s="725"/>
      <c r="QHJ5" s="725"/>
      <c r="QHK5" s="725"/>
      <c r="QHL5" s="725"/>
      <c r="QHM5" s="725"/>
      <c r="QHN5" s="725"/>
      <c r="QHO5" s="725"/>
      <c r="QHP5" s="725"/>
      <c r="QHQ5" s="725"/>
      <c r="QHR5" s="725"/>
      <c r="QHS5" s="725"/>
      <c r="QHT5" s="725"/>
      <c r="QHU5" s="725"/>
      <c r="QHV5" s="726"/>
      <c r="QHW5" s="718"/>
      <c r="QHX5" s="725"/>
      <c r="QHY5" s="725"/>
      <c r="QHZ5" s="725"/>
      <c r="QIA5" s="725"/>
      <c r="QIB5" s="725"/>
      <c r="QIC5" s="725"/>
      <c r="QID5" s="725"/>
      <c r="QIE5" s="725"/>
      <c r="QIF5" s="725"/>
      <c r="QIG5" s="725"/>
      <c r="QIH5" s="725"/>
      <c r="QII5" s="725"/>
      <c r="QIJ5" s="725"/>
      <c r="QIK5" s="725"/>
      <c r="QIL5" s="726"/>
      <c r="QIM5" s="718"/>
      <c r="QIN5" s="725"/>
      <c r="QIO5" s="725"/>
      <c r="QIP5" s="725"/>
      <c r="QIQ5" s="725"/>
      <c r="QIR5" s="725"/>
      <c r="QIS5" s="725"/>
      <c r="QIT5" s="725"/>
      <c r="QIU5" s="725"/>
      <c r="QIV5" s="725"/>
      <c r="QIW5" s="725"/>
      <c r="QIX5" s="725"/>
      <c r="QIY5" s="725"/>
      <c r="QIZ5" s="725"/>
      <c r="QJA5" s="725"/>
      <c r="QJB5" s="726"/>
      <c r="QJC5" s="718"/>
      <c r="QJD5" s="725"/>
      <c r="QJE5" s="725"/>
      <c r="QJF5" s="725"/>
      <c r="QJG5" s="725"/>
      <c r="QJH5" s="725"/>
      <c r="QJI5" s="725"/>
      <c r="QJJ5" s="725"/>
      <c r="QJK5" s="725"/>
      <c r="QJL5" s="725"/>
      <c r="QJM5" s="725"/>
      <c r="QJN5" s="725"/>
      <c r="QJO5" s="725"/>
      <c r="QJP5" s="725"/>
      <c r="QJQ5" s="725"/>
      <c r="QJR5" s="726"/>
      <c r="QJS5" s="718"/>
      <c r="QJT5" s="725"/>
      <c r="QJU5" s="725"/>
      <c r="QJV5" s="725"/>
      <c r="QJW5" s="725"/>
      <c r="QJX5" s="725"/>
      <c r="QJY5" s="725"/>
      <c r="QJZ5" s="725"/>
      <c r="QKA5" s="725"/>
      <c r="QKB5" s="725"/>
      <c r="QKC5" s="725"/>
      <c r="QKD5" s="725"/>
      <c r="QKE5" s="725"/>
      <c r="QKF5" s="725"/>
      <c r="QKG5" s="725"/>
      <c r="QKH5" s="726"/>
      <c r="QKI5" s="718"/>
      <c r="QKJ5" s="725"/>
      <c r="QKK5" s="725"/>
      <c r="QKL5" s="725"/>
      <c r="QKM5" s="725"/>
      <c r="QKN5" s="725"/>
      <c r="QKO5" s="725"/>
      <c r="QKP5" s="725"/>
      <c r="QKQ5" s="725"/>
      <c r="QKR5" s="725"/>
      <c r="QKS5" s="725"/>
      <c r="QKT5" s="725"/>
      <c r="QKU5" s="725"/>
      <c r="QKV5" s="725"/>
      <c r="QKW5" s="725"/>
      <c r="QKX5" s="726"/>
      <c r="QKY5" s="718"/>
      <c r="QKZ5" s="725"/>
      <c r="QLA5" s="725"/>
      <c r="QLB5" s="725"/>
      <c r="QLC5" s="725"/>
      <c r="QLD5" s="725"/>
      <c r="QLE5" s="725"/>
      <c r="QLF5" s="725"/>
      <c r="QLG5" s="725"/>
      <c r="QLH5" s="725"/>
      <c r="QLI5" s="725"/>
      <c r="QLJ5" s="725"/>
      <c r="QLK5" s="725"/>
      <c r="QLL5" s="725"/>
      <c r="QLM5" s="725"/>
      <c r="QLN5" s="726"/>
      <c r="QLO5" s="718"/>
      <c r="QLP5" s="725"/>
      <c r="QLQ5" s="725"/>
      <c r="QLR5" s="725"/>
      <c r="QLS5" s="725"/>
      <c r="QLT5" s="725"/>
      <c r="QLU5" s="725"/>
      <c r="QLV5" s="725"/>
      <c r="QLW5" s="725"/>
      <c r="QLX5" s="725"/>
      <c r="QLY5" s="725"/>
      <c r="QLZ5" s="725"/>
      <c r="QMA5" s="725"/>
      <c r="QMB5" s="725"/>
      <c r="QMC5" s="725"/>
      <c r="QMD5" s="726"/>
      <c r="QME5" s="718"/>
      <c r="QMF5" s="725"/>
      <c r="QMG5" s="725"/>
      <c r="QMH5" s="725"/>
      <c r="QMI5" s="725"/>
      <c r="QMJ5" s="725"/>
      <c r="QMK5" s="725"/>
      <c r="QML5" s="725"/>
      <c r="QMM5" s="725"/>
      <c r="QMN5" s="725"/>
      <c r="QMO5" s="725"/>
      <c r="QMP5" s="725"/>
      <c r="QMQ5" s="725"/>
      <c r="QMR5" s="725"/>
      <c r="QMS5" s="725"/>
      <c r="QMT5" s="726"/>
      <c r="QMU5" s="718"/>
      <c r="QMV5" s="725"/>
      <c r="QMW5" s="725"/>
      <c r="QMX5" s="725"/>
      <c r="QMY5" s="725"/>
      <c r="QMZ5" s="725"/>
      <c r="QNA5" s="725"/>
      <c r="QNB5" s="725"/>
      <c r="QNC5" s="725"/>
      <c r="QND5" s="725"/>
      <c r="QNE5" s="725"/>
      <c r="QNF5" s="725"/>
      <c r="QNG5" s="725"/>
      <c r="QNH5" s="725"/>
      <c r="QNI5" s="725"/>
      <c r="QNJ5" s="726"/>
      <c r="QNK5" s="718"/>
      <c r="QNL5" s="725"/>
      <c r="QNM5" s="725"/>
      <c r="QNN5" s="725"/>
      <c r="QNO5" s="725"/>
      <c r="QNP5" s="725"/>
      <c r="QNQ5" s="725"/>
      <c r="QNR5" s="725"/>
      <c r="QNS5" s="725"/>
      <c r="QNT5" s="725"/>
      <c r="QNU5" s="725"/>
      <c r="QNV5" s="725"/>
      <c r="QNW5" s="725"/>
      <c r="QNX5" s="725"/>
      <c r="QNY5" s="725"/>
      <c r="QNZ5" s="726"/>
      <c r="QOA5" s="718"/>
      <c r="QOB5" s="725"/>
      <c r="QOC5" s="725"/>
      <c r="QOD5" s="725"/>
      <c r="QOE5" s="725"/>
      <c r="QOF5" s="725"/>
      <c r="QOG5" s="725"/>
      <c r="QOH5" s="725"/>
      <c r="QOI5" s="725"/>
      <c r="QOJ5" s="725"/>
      <c r="QOK5" s="725"/>
      <c r="QOL5" s="725"/>
      <c r="QOM5" s="725"/>
      <c r="QON5" s="725"/>
      <c r="QOO5" s="725"/>
      <c r="QOP5" s="726"/>
      <c r="QOQ5" s="718"/>
      <c r="QOR5" s="725"/>
      <c r="QOS5" s="725"/>
      <c r="QOT5" s="725"/>
      <c r="QOU5" s="725"/>
      <c r="QOV5" s="725"/>
      <c r="QOW5" s="725"/>
      <c r="QOX5" s="725"/>
      <c r="QOY5" s="725"/>
      <c r="QOZ5" s="725"/>
      <c r="QPA5" s="725"/>
      <c r="QPB5" s="725"/>
      <c r="QPC5" s="725"/>
      <c r="QPD5" s="725"/>
      <c r="QPE5" s="725"/>
      <c r="QPF5" s="726"/>
      <c r="QPG5" s="718"/>
      <c r="QPH5" s="725"/>
      <c r="QPI5" s="725"/>
      <c r="QPJ5" s="725"/>
      <c r="QPK5" s="725"/>
      <c r="QPL5" s="725"/>
      <c r="QPM5" s="725"/>
      <c r="QPN5" s="725"/>
      <c r="QPO5" s="725"/>
      <c r="QPP5" s="725"/>
      <c r="QPQ5" s="725"/>
      <c r="QPR5" s="725"/>
      <c r="QPS5" s="725"/>
      <c r="QPT5" s="725"/>
      <c r="QPU5" s="725"/>
      <c r="QPV5" s="726"/>
      <c r="QPW5" s="718"/>
      <c r="QPX5" s="725"/>
      <c r="QPY5" s="725"/>
      <c r="QPZ5" s="725"/>
      <c r="QQA5" s="725"/>
      <c r="QQB5" s="725"/>
      <c r="QQC5" s="725"/>
      <c r="QQD5" s="725"/>
      <c r="QQE5" s="725"/>
      <c r="QQF5" s="725"/>
      <c r="QQG5" s="725"/>
      <c r="QQH5" s="725"/>
      <c r="QQI5" s="725"/>
      <c r="QQJ5" s="725"/>
      <c r="QQK5" s="725"/>
      <c r="QQL5" s="726"/>
      <c r="QQM5" s="718"/>
      <c r="QQN5" s="725"/>
      <c r="QQO5" s="725"/>
      <c r="QQP5" s="725"/>
      <c r="QQQ5" s="725"/>
      <c r="QQR5" s="725"/>
      <c r="QQS5" s="725"/>
      <c r="QQT5" s="725"/>
      <c r="QQU5" s="725"/>
      <c r="QQV5" s="725"/>
      <c r="QQW5" s="725"/>
      <c r="QQX5" s="725"/>
      <c r="QQY5" s="725"/>
      <c r="QQZ5" s="725"/>
      <c r="QRA5" s="725"/>
      <c r="QRB5" s="726"/>
      <c r="QRC5" s="718"/>
      <c r="QRD5" s="725"/>
      <c r="QRE5" s="725"/>
      <c r="QRF5" s="725"/>
      <c r="QRG5" s="725"/>
      <c r="QRH5" s="725"/>
      <c r="QRI5" s="725"/>
      <c r="QRJ5" s="725"/>
      <c r="QRK5" s="725"/>
      <c r="QRL5" s="725"/>
      <c r="QRM5" s="725"/>
      <c r="QRN5" s="725"/>
      <c r="QRO5" s="725"/>
      <c r="QRP5" s="725"/>
      <c r="QRQ5" s="725"/>
      <c r="QRR5" s="726"/>
      <c r="QRS5" s="718"/>
      <c r="QRT5" s="725"/>
      <c r="QRU5" s="725"/>
      <c r="QRV5" s="725"/>
      <c r="QRW5" s="725"/>
      <c r="QRX5" s="725"/>
      <c r="QRY5" s="725"/>
      <c r="QRZ5" s="725"/>
      <c r="QSA5" s="725"/>
      <c r="QSB5" s="725"/>
      <c r="QSC5" s="725"/>
      <c r="QSD5" s="725"/>
      <c r="QSE5" s="725"/>
      <c r="QSF5" s="725"/>
      <c r="QSG5" s="725"/>
      <c r="QSH5" s="726"/>
      <c r="QSI5" s="718"/>
      <c r="QSJ5" s="725"/>
      <c r="QSK5" s="725"/>
      <c r="QSL5" s="725"/>
      <c r="QSM5" s="725"/>
      <c r="QSN5" s="725"/>
      <c r="QSO5" s="725"/>
      <c r="QSP5" s="725"/>
      <c r="QSQ5" s="725"/>
      <c r="QSR5" s="725"/>
      <c r="QSS5" s="725"/>
      <c r="QST5" s="725"/>
      <c r="QSU5" s="725"/>
      <c r="QSV5" s="725"/>
      <c r="QSW5" s="725"/>
      <c r="QSX5" s="726"/>
      <c r="QSY5" s="718"/>
      <c r="QSZ5" s="725"/>
      <c r="QTA5" s="725"/>
      <c r="QTB5" s="725"/>
      <c r="QTC5" s="725"/>
      <c r="QTD5" s="725"/>
      <c r="QTE5" s="725"/>
      <c r="QTF5" s="725"/>
      <c r="QTG5" s="725"/>
      <c r="QTH5" s="725"/>
      <c r="QTI5" s="725"/>
      <c r="QTJ5" s="725"/>
      <c r="QTK5" s="725"/>
      <c r="QTL5" s="725"/>
      <c r="QTM5" s="725"/>
      <c r="QTN5" s="726"/>
      <c r="QTO5" s="718"/>
      <c r="QTP5" s="725"/>
      <c r="QTQ5" s="725"/>
      <c r="QTR5" s="725"/>
      <c r="QTS5" s="725"/>
      <c r="QTT5" s="725"/>
      <c r="QTU5" s="725"/>
      <c r="QTV5" s="725"/>
      <c r="QTW5" s="725"/>
      <c r="QTX5" s="725"/>
      <c r="QTY5" s="725"/>
      <c r="QTZ5" s="725"/>
      <c r="QUA5" s="725"/>
      <c r="QUB5" s="725"/>
      <c r="QUC5" s="725"/>
      <c r="QUD5" s="726"/>
      <c r="QUE5" s="718"/>
      <c r="QUF5" s="725"/>
      <c r="QUG5" s="725"/>
      <c r="QUH5" s="725"/>
      <c r="QUI5" s="725"/>
      <c r="QUJ5" s="725"/>
      <c r="QUK5" s="725"/>
      <c r="QUL5" s="725"/>
      <c r="QUM5" s="725"/>
      <c r="QUN5" s="725"/>
      <c r="QUO5" s="725"/>
      <c r="QUP5" s="725"/>
      <c r="QUQ5" s="725"/>
      <c r="QUR5" s="725"/>
      <c r="QUS5" s="725"/>
      <c r="QUT5" s="726"/>
      <c r="QUU5" s="718"/>
      <c r="QUV5" s="725"/>
      <c r="QUW5" s="725"/>
      <c r="QUX5" s="725"/>
      <c r="QUY5" s="725"/>
      <c r="QUZ5" s="725"/>
      <c r="QVA5" s="725"/>
      <c r="QVB5" s="725"/>
      <c r="QVC5" s="725"/>
      <c r="QVD5" s="725"/>
      <c r="QVE5" s="725"/>
      <c r="QVF5" s="725"/>
      <c r="QVG5" s="725"/>
      <c r="QVH5" s="725"/>
      <c r="QVI5" s="725"/>
      <c r="QVJ5" s="726"/>
      <c r="QVK5" s="718"/>
      <c r="QVL5" s="725"/>
      <c r="QVM5" s="725"/>
      <c r="QVN5" s="725"/>
      <c r="QVO5" s="725"/>
      <c r="QVP5" s="725"/>
      <c r="QVQ5" s="725"/>
      <c r="QVR5" s="725"/>
      <c r="QVS5" s="725"/>
      <c r="QVT5" s="725"/>
      <c r="QVU5" s="725"/>
      <c r="QVV5" s="725"/>
      <c r="QVW5" s="725"/>
      <c r="QVX5" s="725"/>
      <c r="QVY5" s="725"/>
      <c r="QVZ5" s="726"/>
      <c r="QWA5" s="718"/>
      <c r="QWB5" s="725"/>
      <c r="QWC5" s="725"/>
      <c r="QWD5" s="725"/>
      <c r="QWE5" s="725"/>
      <c r="QWF5" s="725"/>
      <c r="QWG5" s="725"/>
      <c r="QWH5" s="725"/>
      <c r="QWI5" s="725"/>
      <c r="QWJ5" s="725"/>
      <c r="QWK5" s="725"/>
      <c r="QWL5" s="725"/>
      <c r="QWM5" s="725"/>
      <c r="QWN5" s="725"/>
      <c r="QWO5" s="725"/>
      <c r="QWP5" s="726"/>
      <c r="QWQ5" s="718"/>
      <c r="QWR5" s="725"/>
      <c r="QWS5" s="725"/>
      <c r="QWT5" s="725"/>
      <c r="QWU5" s="725"/>
      <c r="QWV5" s="725"/>
      <c r="QWW5" s="725"/>
      <c r="QWX5" s="725"/>
      <c r="QWY5" s="725"/>
      <c r="QWZ5" s="725"/>
      <c r="QXA5" s="725"/>
      <c r="QXB5" s="725"/>
      <c r="QXC5" s="725"/>
      <c r="QXD5" s="725"/>
      <c r="QXE5" s="725"/>
      <c r="QXF5" s="726"/>
      <c r="QXG5" s="718"/>
      <c r="QXH5" s="725"/>
      <c r="QXI5" s="725"/>
      <c r="QXJ5" s="725"/>
      <c r="QXK5" s="725"/>
      <c r="QXL5" s="725"/>
      <c r="QXM5" s="725"/>
      <c r="QXN5" s="725"/>
      <c r="QXO5" s="725"/>
      <c r="QXP5" s="725"/>
      <c r="QXQ5" s="725"/>
      <c r="QXR5" s="725"/>
      <c r="QXS5" s="725"/>
      <c r="QXT5" s="725"/>
      <c r="QXU5" s="725"/>
      <c r="QXV5" s="726"/>
      <c r="QXW5" s="718"/>
      <c r="QXX5" s="725"/>
      <c r="QXY5" s="725"/>
      <c r="QXZ5" s="725"/>
      <c r="QYA5" s="725"/>
      <c r="QYB5" s="725"/>
      <c r="QYC5" s="725"/>
      <c r="QYD5" s="725"/>
      <c r="QYE5" s="725"/>
      <c r="QYF5" s="725"/>
      <c r="QYG5" s="725"/>
      <c r="QYH5" s="725"/>
      <c r="QYI5" s="725"/>
      <c r="QYJ5" s="725"/>
      <c r="QYK5" s="725"/>
      <c r="QYL5" s="726"/>
      <c r="QYM5" s="718"/>
      <c r="QYN5" s="725"/>
      <c r="QYO5" s="725"/>
      <c r="QYP5" s="725"/>
      <c r="QYQ5" s="725"/>
      <c r="QYR5" s="725"/>
      <c r="QYS5" s="725"/>
      <c r="QYT5" s="725"/>
      <c r="QYU5" s="725"/>
      <c r="QYV5" s="725"/>
      <c r="QYW5" s="725"/>
      <c r="QYX5" s="725"/>
      <c r="QYY5" s="725"/>
      <c r="QYZ5" s="725"/>
      <c r="QZA5" s="725"/>
      <c r="QZB5" s="726"/>
      <c r="QZC5" s="718"/>
      <c r="QZD5" s="725"/>
      <c r="QZE5" s="725"/>
      <c r="QZF5" s="725"/>
      <c r="QZG5" s="725"/>
      <c r="QZH5" s="725"/>
      <c r="QZI5" s="725"/>
      <c r="QZJ5" s="725"/>
      <c r="QZK5" s="725"/>
      <c r="QZL5" s="725"/>
      <c r="QZM5" s="725"/>
      <c r="QZN5" s="725"/>
      <c r="QZO5" s="725"/>
      <c r="QZP5" s="725"/>
      <c r="QZQ5" s="725"/>
      <c r="QZR5" s="726"/>
      <c r="QZS5" s="718"/>
      <c r="QZT5" s="725"/>
      <c r="QZU5" s="725"/>
      <c r="QZV5" s="725"/>
      <c r="QZW5" s="725"/>
      <c r="QZX5" s="725"/>
      <c r="QZY5" s="725"/>
      <c r="QZZ5" s="725"/>
      <c r="RAA5" s="725"/>
      <c r="RAB5" s="725"/>
      <c r="RAC5" s="725"/>
      <c r="RAD5" s="725"/>
      <c r="RAE5" s="725"/>
      <c r="RAF5" s="725"/>
      <c r="RAG5" s="725"/>
      <c r="RAH5" s="726"/>
      <c r="RAI5" s="718"/>
      <c r="RAJ5" s="725"/>
      <c r="RAK5" s="725"/>
      <c r="RAL5" s="725"/>
      <c r="RAM5" s="725"/>
      <c r="RAN5" s="725"/>
      <c r="RAO5" s="725"/>
      <c r="RAP5" s="725"/>
      <c r="RAQ5" s="725"/>
      <c r="RAR5" s="725"/>
      <c r="RAS5" s="725"/>
      <c r="RAT5" s="725"/>
      <c r="RAU5" s="725"/>
      <c r="RAV5" s="725"/>
      <c r="RAW5" s="725"/>
      <c r="RAX5" s="726"/>
      <c r="RAY5" s="718"/>
      <c r="RAZ5" s="725"/>
      <c r="RBA5" s="725"/>
      <c r="RBB5" s="725"/>
      <c r="RBC5" s="725"/>
      <c r="RBD5" s="725"/>
      <c r="RBE5" s="725"/>
      <c r="RBF5" s="725"/>
      <c r="RBG5" s="725"/>
      <c r="RBH5" s="725"/>
      <c r="RBI5" s="725"/>
      <c r="RBJ5" s="725"/>
      <c r="RBK5" s="725"/>
      <c r="RBL5" s="725"/>
      <c r="RBM5" s="725"/>
      <c r="RBN5" s="726"/>
      <c r="RBO5" s="718"/>
      <c r="RBP5" s="725"/>
      <c r="RBQ5" s="725"/>
      <c r="RBR5" s="725"/>
      <c r="RBS5" s="725"/>
      <c r="RBT5" s="725"/>
      <c r="RBU5" s="725"/>
      <c r="RBV5" s="725"/>
      <c r="RBW5" s="725"/>
      <c r="RBX5" s="725"/>
      <c r="RBY5" s="725"/>
      <c r="RBZ5" s="725"/>
      <c r="RCA5" s="725"/>
      <c r="RCB5" s="725"/>
      <c r="RCC5" s="725"/>
      <c r="RCD5" s="726"/>
      <c r="RCE5" s="718"/>
      <c r="RCF5" s="725"/>
      <c r="RCG5" s="725"/>
      <c r="RCH5" s="725"/>
      <c r="RCI5" s="725"/>
      <c r="RCJ5" s="725"/>
      <c r="RCK5" s="725"/>
      <c r="RCL5" s="725"/>
      <c r="RCM5" s="725"/>
      <c r="RCN5" s="725"/>
      <c r="RCO5" s="725"/>
      <c r="RCP5" s="725"/>
      <c r="RCQ5" s="725"/>
      <c r="RCR5" s="725"/>
      <c r="RCS5" s="725"/>
      <c r="RCT5" s="726"/>
      <c r="RCU5" s="718"/>
      <c r="RCV5" s="725"/>
      <c r="RCW5" s="725"/>
      <c r="RCX5" s="725"/>
      <c r="RCY5" s="725"/>
      <c r="RCZ5" s="725"/>
      <c r="RDA5" s="725"/>
      <c r="RDB5" s="725"/>
      <c r="RDC5" s="725"/>
      <c r="RDD5" s="725"/>
      <c r="RDE5" s="725"/>
      <c r="RDF5" s="725"/>
      <c r="RDG5" s="725"/>
      <c r="RDH5" s="725"/>
      <c r="RDI5" s="725"/>
      <c r="RDJ5" s="726"/>
      <c r="RDK5" s="718"/>
      <c r="RDL5" s="725"/>
      <c r="RDM5" s="725"/>
      <c r="RDN5" s="725"/>
      <c r="RDO5" s="725"/>
      <c r="RDP5" s="725"/>
      <c r="RDQ5" s="725"/>
      <c r="RDR5" s="725"/>
      <c r="RDS5" s="725"/>
      <c r="RDT5" s="725"/>
      <c r="RDU5" s="725"/>
      <c r="RDV5" s="725"/>
      <c r="RDW5" s="725"/>
      <c r="RDX5" s="725"/>
      <c r="RDY5" s="725"/>
      <c r="RDZ5" s="726"/>
      <c r="REA5" s="718"/>
      <c r="REB5" s="725"/>
      <c r="REC5" s="725"/>
      <c r="RED5" s="725"/>
      <c r="REE5" s="725"/>
      <c r="REF5" s="725"/>
      <c r="REG5" s="725"/>
      <c r="REH5" s="725"/>
      <c r="REI5" s="725"/>
      <c r="REJ5" s="725"/>
      <c r="REK5" s="725"/>
      <c r="REL5" s="725"/>
      <c r="REM5" s="725"/>
      <c r="REN5" s="725"/>
      <c r="REO5" s="725"/>
      <c r="REP5" s="726"/>
      <c r="REQ5" s="718"/>
      <c r="RER5" s="725"/>
      <c r="RES5" s="725"/>
      <c r="RET5" s="725"/>
      <c r="REU5" s="725"/>
      <c r="REV5" s="725"/>
      <c r="REW5" s="725"/>
      <c r="REX5" s="725"/>
      <c r="REY5" s="725"/>
      <c r="REZ5" s="725"/>
      <c r="RFA5" s="725"/>
      <c r="RFB5" s="725"/>
      <c r="RFC5" s="725"/>
      <c r="RFD5" s="725"/>
      <c r="RFE5" s="725"/>
      <c r="RFF5" s="726"/>
      <c r="RFG5" s="718"/>
      <c r="RFH5" s="725"/>
      <c r="RFI5" s="725"/>
      <c r="RFJ5" s="725"/>
      <c r="RFK5" s="725"/>
      <c r="RFL5" s="725"/>
      <c r="RFM5" s="725"/>
      <c r="RFN5" s="725"/>
      <c r="RFO5" s="725"/>
      <c r="RFP5" s="725"/>
      <c r="RFQ5" s="725"/>
      <c r="RFR5" s="725"/>
      <c r="RFS5" s="725"/>
      <c r="RFT5" s="725"/>
      <c r="RFU5" s="725"/>
      <c r="RFV5" s="726"/>
      <c r="RFW5" s="718"/>
      <c r="RFX5" s="725"/>
      <c r="RFY5" s="725"/>
      <c r="RFZ5" s="725"/>
      <c r="RGA5" s="725"/>
      <c r="RGB5" s="725"/>
      <c r="RGC5" s="725"/>
      <c r="RGD5" s="725"/>
      <c r="RGE5" s="725"/>
      <c r="RGF5" s="725"/>
      <c r="RGG5" s="725"/>
      <c r="RGH5" s="725"/>
      <c r="RGI5" s="725"/>
      <c r="RGJ5" s="725"/>
      <c r="RGK5" s="725"/>
      <c r="RGL5" s="726"/>
      <c r="RGM5" s="718"/>
      <c r="RGN5" s="725"/>
      <c r="RGO5" s="725"/>
      <c r="RGP5" s="725"/>
      <c r="RGQ5" s="725"/>
      <c r="RGR5" s="725"/>
      <c r="RGS5" s="725"/>
      <c r="RGT5" s="725"/>
      <c r="RGU5" s="725"/>
      <c r="RGV5" s="725"/>
      <c r="RGW5" s="725"/>
      <c r="RGX5" s="725"/>
      <c r="RGY5" s="725"/>
      <c r="RGZ5" s="725"/>
      <c r="RHA5" s="725"/>
      <c r="RHB5" s="726"/>
      <c r="RHC5" s="718"/>
      <c r="RHD5" s="725"/>
      <c r="RHE5" s="725"/>
      <c r="RHF5" s="725"/>
      <c r="RHG5" s="725"/>
      <c r="RHH5" s="725"/>
      <c r="RHI5" s="725"/>
      <c r="RHJ5" s="725"/>
      <c r="RHK5" s="725"/>
      <c r="RHL5" s="725"/>
      <c r="RHM5" s="725"/>
      <c r="RHN5" s="725"/>
      <c r="RHO5" s="725"/>
      <c r="RHP5" s="725"/>
      <c r="RHQ5" s="725"/>
      <c r="RHR5" s="726"/>
      <c r="RHS5" s="718"/>
      <c r="RHT5" s="725"/>
      <c r="RHU5" s="725"/>
      <c r="RHV5" s="725"/>
      <c r="RHW5" s="725"/>
      <c r="RHX5" s="725"/>
      <c r="RHY5" s="725"/>
      <c r="RHZ5" s="725"/>
      <c r="RIA5" s="725"/>
      <c r="RIB5" s="725"/>
      <c r="RIC5" s="725"/>
      <c r="RID5" s="725"/>
      <c r="RIE5" s="725"/>
      <c r="RIF5" s="725"/>
      <c r="RIG5" s="725"/>
      <c r="RIH5" s="726"/>
      <c r="RII5" s="718"/>
      <c r="RIJ5" s="725"/>
      <c r="RIK5" s="725"/>
      <c r="RIL5" s="725"/>
      <c r="RIM5" s="725"/>
      <c r="RIN5" s="725"/>
      <c r="RIO5" s="725"/>
      <c r="RIP5" s="725"/>
      <c r="RIQ5" s="725"/>
      <c r="RIR5" s="725"/>
      <c r="RIS5" s="725"/>
      <c r="RIT5" s="725"/>
      <c r="RIU5" s="725"/>
      <c r="RIV5" s="725"/>
      <c r="RIW5" s="725"/>
      <c r="RIX5" s="726"/>
      <c r="RIY5" s="718"/>
      <c r="RIZ5" s="725"/>
      <c r="RJA5" s="725"/>
      <c r="RJB5" s="725"/>
      <c r="RJC5" s="725"/>
      <c r="RJD5" s="725"/>
      <c r="RJE5" s="725"/>
      <c r="RJF5" s="725"/>
      <c r="RJG5" s="725"/>
      <c r="RJH5" s="725"/>
      <c r="RJI5" s="725"/>
      <c r="RJJ5" s="725"/>
      <c r="RJK5" s="725"/>
      <c r="RJL5" s="725"/>
      <c r="RJM5" s="725"/>
      <c r="RJN5" s="726"/>
      <c r="RJO5" s="718"/>
      <c r="RJP5" s="725"/>
      <c r="RJQ5" s="725"/>
      <c r="RJR5" s="725"/>
      <c r="RJS5" s="725"/>
      <c r="RJT5" s="725"/>
      <c r="RJU5" s="725"/>
      <c r="RJV5" s="725"/>
      <c r="RJW5" s="725"/>
      <c r="RJX5" s="725"/>
      <c r="RJY5" s="725"/>
      <c r="RJZ5" s="725"/>
      <c r="RKA5" s="725"/>
      <c r="RKB5" s="725"/>
      <c r="RKC5" s="725"/>
      <c r="RKD5" s="726"/>
      <c r="RKE5" s="718"/>
      <c r="RKF5" s="725"/>
      <c r="RKG5" s="725"/>
      <c r="RKH5" s="725"/>
      <c r="RKI5" s="725"/>
      <c r="RKJ5" s="725"/>
      <c r="RKK5" s="725"/>
      <c r="RKL5" s="725"/>
      <c r="RKM5" s="725"/>
      <c r="RKN5" s="725"/>
      <c r="RKO5" s="725"/>
      <c r="RKP5" s="725"/>
      <c r="RKQ5" s="725"/>
      <c r="RKR5" s="725"/>
      <c r="RKS5" s="725"/>
      <c r="RKT5" s="726"/>
      <c r="RKU5" s="718"/>
      <c r="RKV5" s="725"/>
      <c r="RKW5" s="725"/>
      <c r="RKX5" s="725"/>
      <c r="RKY5" s="725"/>
      <c r="RKZ5" s="725"/>
      <c r="RLA5" s="725"/>
      <c r="RLB5" s="725"/>
      <c r="RLC5" s="725"/>
      <c r="RLD5" s="725"/>
      <c r="RLE5" s="725"/>
      <c r="RLF5" s="725"/>
      <c r="RLG5" s="725"/>
      <c r="RLH5" s="725"/>
      <c r="RLI5" s="725"/>
      <c r="RLJ5" s="726"/>
      <c r="RLK5" s="718"/>
      <c r="RLL5" s="725"/>
      <c r="RLM5" s="725"/>
      <c r="RLN5" s="725"/>
      <c r="RLO5" s="725"/>
      <c r="RLP5" s="725"/>
      <c r="RLQ5" s="725"/>
      <c r="RLR5" s="725"/>
      <c r="RLS5" s="725"/>
      <c r="RLT5" s="725"/>
      <c r="RLU5" s="725"/>
      <c r="RLV5" s="725"/>
      <c r="RLW5" s="725"/>
      <c r="RLX5" s="725"/>
      <c r="RLY5" s="725"/>
      <c r="RLZ5" s="726"/>
      <c r="RMA5" s="718"/>
      <c r="RMB5" s="725"/>
      <c r="RMC5" s="725"/>
      <c r="RMD5" s="725"/>
      <c r="RME5" s="725"/>
      <c r="RMF5" s="725"/>
      <c r="RMG5" s="725"/>
      <c r="RMH5" s="725"/>
      <c r="RMI5" s="725"/>
      <c r="RMJ5" s="725"/>
      <c r="RMK5" s="725"/>
      <c r="RML5" s="725"/>
      <c r="RMM5" s="725"/>
      <c r="RMN5" s="725"/>
      <c r="RMO5" s="725"/>
      <c r="RMP5" s="726"/>
      <c r="RMQ5" s="718"/>
      <c r="RMR5" s="725"/>
      <c r="RMS5" s="725"/>
      <c r="RMT5" s="725"/>
      <c r="RMU5" s="725"/>
      <c r="RMV5" s="725"/>
      <c r="RMW5" s="725"/>
      <c r="RMX5" s="725"/>
      <c r="RMY5" s="725"/>
      <c r="RMZ5" s="725"/>
      <c r="RNA5" s="725"/>
      <c r="RNB5" s="725"/>
      <c r="RNC5" s="725"/>
      <c r="RND5" s="725"/>
      <c r="RNE5" s="725"/>
      <c r="RNF5" s="726"/>
      <c r="RNG5" s="718"/>
      <c r="RNH5" s="725"/>
      <c r="RNI5" s="725"/>
      <c r="RNJ5" s="725"/>
      <c r="RNK5" s="725"/>
      <c r="RNL5" s="725"/>
      <c r="RNM5" s="725"/>
      <c r="RNN5" s="725"/>
      <c r="RNO5" s="725"/>
      <c r="RNP5" s="725"/>
      <c r="RNQ5" s="725"/>
      <c r="RNR5" s="725"/>
      <c r="RNS5" s="725"/>
      <c r="RNT5" s="725"/>
      <c r="RNU5" s="725"/>
      <c r="RNV5" s="726"/>
      <c r="RNW5" s="718"/>
      <c r="RNX5" s="725"/>
      <c r="RNY5" s="725"/>
      <c r="RNZ5" s="725"/>
      <c r="ROA5" s="725"/>
      <c r="ROB5" s="725"/>
      <c r="ROC5" s="725"/>
      <c r="ROD5" s="725"/>
      <c r="ROE5" s="725"/>
      <c r="ROF5" s="725"/>
      <c r="ROG5" s="725"/>
      <c r="ROH5" s="725"/>
      <c r="ROI5" s="725"/>
      <c r="ROJ5" s="725"/>
      <c r="ROK5" s="725"/>
      <c r="ROL5" s="726"/>
      <c r="ROM5" s="718"/>
      <c r="RON5" s="725"/>
      <c r="ROO5" s="725"/>
      <c r="ROP5" s="725"/>
      <c r="ROQ5" s="725"/>
      <c r="ROR5" s="725"/>
      <c r="ROS5" s="725"/>
      <c r="ROT5" s="725"/>
      <c r="ROU5" s="725"/>
      <c r="ROV5" s="725"/>
      <c r="ROW5" s="725"/>
      <c r="ROX5" s="725"/>
      <c r="ROY5" s="725"/>
      <c r="ROZ5" s="725"/>
      <c r="RPA5" s="725"/>
      <c r="RPB5" s="726"/>
      <c r="RPC5" s="718"/>
      <c r="RPD5" s="725"/>
      <c r="RPE5" s="725"/>
      <c r="RPF5" s="725"/>
      <c r="RPG5" s="725"/>
      <c r="RPH5" s="725"/>
      <c r="RPI5" s="725"/>
      <c r="RPJ5" s="725"/>
      <c r="RPK5" s="725"/>
      <c r="RPL5" s="725"/>
      <c r="RPM5" s="725"/>
      <c r="RPN5" s="725"/>
      <c r="RPO5" s="725"/>
      <c r="RPP5" s="725"/>
      <c r="RPQ5" s="725"/>
      <c r="RPR5" s="726"/>
      <c r="RPS5" s="718"/>
      <c r="RPT5" s="725"/>
      <c r="RPU5" s="725"/>
      <c r="RPV5" s="725"/>
      <c r="RPW5" s="725"/>
      <c r="RPX5" s="725"/>
      <c r="RPY5" s="725"/>
      <c r="RPZ5" s="725"/>
      <c r="RQA5" s="725"/>
      <c r="RQB5" s="725"/>
      <c r="RQC5" s="725"/>
      <c r="RQD5" s="725"/>
      <c r="RQE5" s="725"/>
      <c r="RQF5" s="725"/>
      <c r="RQG5" s="725"/>
      <c r="RQH5" s="726"/>
      <c r="RQI5" s="718"/>
      <c r="RQJ5" s="725"/>
      <c r="RQK5" s="725"/>
      <c r="RQL5" s="725"/>
      <c r="RQM5" s="725"/>
      <c r="RQN5" s="725"/>
      <c r="RQO5" s="725"/>
      <c r="RQP5" s="725"/>
      <c r="RQQ5" s="725"/>
      <c r="RQR5" s="725"/>
      <c r="RQS5" s="725"/>
      <c r="RQT5" s="725"/>
      <c r="RQU5" s="725"/>
      <c r="RQV5" s="725"/>
      <c r="RQW5" s="725"/>
      <c r="RQX5" s="726"/>
      <c r="RQY5" s="718"/>
      <c r="RQZ5" s="725"/>
      <c r="RRA5" s="725"/>
      <c r="RRB5" s="725"/>
      <c r="RRC5" s="725"/>
      <c r="RRD5" s="725"/>
      <c r="RRE5" s="725"/>
      <c r="RRF5" s="725"/>
      <c r="RRG5" s="725"/>
      <c r="RRH5" s="725"/>
      <c r="RRI5" s="725"/>
      <c r="RRJ5" s="725"/>
      <c r="RRK5" s="725"/>
      <c r="RRL5" s="725"/>
      <c r="RRM5" s="725"/>
      <c r="RRN5" s="726"/>
      <c r="RRO5" s="718"/>
      <c r="RRP5" s="725"/>
      <c r="RRQ5" s="725"/>
      <c r="RRR5" s="725"/>
      <c r="RRS5" s="725"/>
      <c r="RRT5" s="725"/>
      <c r="RRU5" s="725"/>
      <c r="RRV5" s="725"/>
      <c r="RRW5" s="725"/>
      <c r="RRX5" s="725"/>
      <c r="RRY5" s="725"/>
      <c r="RRZ5" s="725"/>
      <c r="RSA5" s="725"/>
      <c r="RSB5" s="725"/>
      <c r="RSC5" s="725"/>
      <c r="RSD5" s="726"/>
      <c r="RSE5" s="718"/>
      <c r="RSF5" s="725"/>
      <c r="RSG5" s="725"/>
      <c r="RSH5" s="725"/>
      <c r="RSI5" s="725"/>
      <c r="RSJ5" s="725"/>
      <c r="RSK5" s="725"/>
      <c r="RSL5" s="725"/>
      <c r="RSM5" s="725"/>
      <c r="RSN5" s="725"/>
      <c r="RSO5" s="725"/>
      <c r="RSP5" s="725"/>
      <c r="RSQ5" s="725"/>
      <c r="RSR5" s="725"/>
      <c r="RSS5" s="725"/>
      <c r="RST5" s="726"/>
      <c r="RSU5" s="718"/>
      <c r="RSV5" s="725"/>
      <c r="RSW5" s="725"/>
      <c r="RSX5" s="725"/>
      <c r="RSY5" s="725"/>
      <c r="RSZ5" s="725"/>
      <c r="RTA5" s="725"/>
      <c r="RTB5" s="725"/>
      <c r="RTC5" s="725"/>
      <c r="RTD5" s="725"/>
      <c r="RTE5" s="725"/>
      <c r="RTF5" s="725"/>
      <c r="RTG5" s="725"/>
      <c r="RTH5" s="725"/>
      <c r="RTI5" s="725"/>
      <c r="RTJ5" s="726"/>
      <c r="RTK5" s="718"/>
      <c r="RTL5" s="725"/>
      <c r="RTM5" s="725"/>
      <c r="RTN5" s="725"/>
      <c r="RTO5" s="725"/>
      <c r="RTP5" s="725"/>
      <c r="RTQ5" s="725"/>
      <c r="RTR5" s="725"/>
      <c r="RTS5" s="725"/>
      <c r="RTT5" s="725"/>
      <c r="RTU5" s="725"/>
      <c r="RTV5" s="725"/>
      <c r="RTW5" s="725"/>
      <c r="RTX5" s="725"/>
      <c r="RTY5" s="725"/>
      <c r="RTZ5" s="726"/>
      <c r="RUA5" s="718"/>
      <c r="RUB5" s="725"/>
      <c r="RUC5" s="725"/>
      <c r="RUD5" s="725"/>
      <c r="RUE5" s="725"/>
      <c r="RUF5" s="725"/>
      <c r="RUG5" s="725"/>
      <c r="RUH5" s="725"/>
      <c r="RUI5" s="725"/>
      <c r="RUJ5" s="725"/>
      <c r="RUK5" s="725"/>
      <c r="RUL5" s="725"/>
      <c r="RUM5" s="725"/>
      <c r="RUN5" s="725"/>
      <c r="RUO5" s="725"/>
      <c r="RUP5" s="726"/>
      <c r="RUQ5" s="718"/>
      <c r="RUR5" s="725"/>
      <c r="RUS5" s="725"/>
      <c r="RUT5" s="725"/>
      <c r="RUU5" s="725"/>
      <c r="RUV5" s="725"/>
      <c r="RUW5" s="725"/>
      <c r="RUX5" s="725"/>
      <c r="RUY5" s="725"/>
      <c r="RUZ5" s="725"/>
      <c r="RVA5" s="725"/>
      <c r="RVB5" s="725"/>
      <c r="RVC5" s="725"/>
      <c r="RVD5" s="725"/>
      <c r="RVE5" s="725"/>
      <c r="RVF5" s="726"/>
      <c r="RVG5" s="718"/>
      <c r="RVH5" s="725"/>
      <c r="RVI5" s="725"/>
      <c r="RVJ5" s="725"/>
      <c r="RVK5" s="725"/>
      <c r="RVL5" s="725"/>
      <c r="RVM5" s="725"/>
      <c r="RVN5" s="725"/>
      <c r="RVO5" s="725"/>
      <c r="RVP5" s="725"/>
      <c r="RVQ5" s="725"/>
      <c r="RVR5" s="725"/>
      <c r="RVS5" s="725"/>
      <c r="RVT5" s="725"/>
      <c r="RVU5" s="725"/>
      <c r="RVV5" s="726"/>
      <c r="RVW5" s="718"/>
      <c r="RVX5" s="725"/>
      <c r="RVY5" s="725"/>
      <c r="RVZ5" s="725"/>
      <c r="RWA5" s="725"/>
      <c r="RWB5" s="725"/>
      <c r="RWC5" s="725"/>
      <c r="RWD5" s="725"/>
      <c r="RWE5" s="725"/>
      <c r="RWF5" s="725"/>
      <c r="RWG5" s="725"/>
      <c r="RWH5" s="725"/>
      <c r="RWI5" s="725"/>
      <c r="RWJ5" s="725"/>
      <c r="RWK5" s="725"/>
      <c r="RWL5" s="726"/>
      <c r="RWM5" s="718"/>
      <c r="RWN5" s="725"/>
      <c r="RWO5" s="725"/>
      <c r="RWP5" s="725"/>
      <c r="RWQ5" s="725"/>
      <c r="RWR5" s="725"/>
      <c r="RWS5" s="725"/>
      <c r="RWT5" s="725"/>
      <c r="RWU5" s="725"/>
      <c r="RWV5" s="725"/>
      <c r="RWW5" s="725"/>
      <c r="RWX5" s="725"/>
      <c r="RWY5" s="725"/>
      <c r="RWZ5" s="725"/>
      <c r="RXA5" s="725"/>
      <c r="RXB5" s="726"/>
      <c r="RXC5" s="718"/>
      <c r="RXD5" s="725"/>
      <c r="RXE5" s="725"/>
      <c r="RXF5" s="725"/>
      <c r="RXG5" s="725"/>
      <c r="RXH5" s="725"/>
      <c r="RXI5" s="725"/>
      <c r="RXJ5" s="725"/>
      <c r="RXK5" s="725"/>
      <c r="RXL5" s="725"/>
      <c r="RXM5" s="725"/>
      <c r="RXN5" s="725"/>
      <c r="RXO5" s="725"/>
      <c r="RXP5" s="725"/>
      <c r="RXQ5" s="725"/>
      <c r="RXR5" s="726"/>
      <c r="RXS5" s="718"/>
      <c r="RXT5" s="725"/>
      <c r="RXU5" s="725"/>
      <c r="RXV5" s="725"/>
      <c r="RXW5" s="725"/>
      <c r="RXX5" s="725"/>
      <c r="RXY5" s="725"/>
      <c r="RXZ5" s="725"/>
      <c r="RYA5" s="725"/>
      <c r="RYB5" s="725"/>
      <c r="RYC5" s="725"/>
      <c r="RYD5" s="725"/>
      <c r="RYE5" s="725"/>
      <c r="RYF5" s="725"/>
      <c r="RYG5" s="725"/>
      <c r="RYH5" s="726"/>
      <c r="RYI5" s="718"/>
      <c r="RYJ5" s="725"/>
      <c r="RYK5" s="725"/>
      <c r="RYL5" s="725"/>
      <c r="RYM5" s="725"/>
      <c r="RYN5" s="725"/>
      <c r="RYO5" s="725"/>
      <c r="RYP5" s="725"/>
      <c r="RYQ5" s="725"/>
      <c r="RYR5" s="725"/>
      <c r="RYS5" s="725"/>
      <c r="RYT5" s="725"/>
      <c r="RYU5" s="725"/>
      <c r="RYV5" s="725"/>
      <c r="RYW5" s="725"/>
      <c r="RYX5" s="726"/>
      <c r="RYY5" s="718"/>
      <c r="RYZ5" s="725"/>
      <c r="RZA5" s="725"/>
      <c r="RZB5" s="725"/>
      <c r="RZC5" s="725"/>
      <c r="RZD5" s="725"/>
      <c r="RZE5" s="725"/>
      <c r="RZF5" s="725"/>
      <c r="RZG5" s="725"/>
      <c r="RZH5" s="725"/>
      <c r="RZI5" s="725"/>
      <c r="RZJ5" s="725"/>
      <c r="RZK5" s="725"/>
      <c r="RZL5" s="725"/>
      <c r="RZM5" s="725"/>
      <c r="RZN5" s="726"/>
      <c r="RZO5" s="718"/>
      <c r="RZP5" s="725"/>
      <c r="RZQ5" s="725"/>
      <c r="RZR5" s="725"/>
      <c r="RZS5" s="725"/>
      <c r="RZT5" s="725"/>
      <c r="RZU5" s="725"/>
      <c r="RZV5" s="725"/>
      <c r="RZW5" s="725"/>
      <c r="RZX5" s="725"/>
      <c r="RZY5" s="725"/>
      <c r="RZZ5" s="725"/>
      <c r="SAA5" s="725"/>
      <c r="SAB5" s="725"/>
      <c r="SAC5" s="725"/>
      <c r="SAD5" s="726"/>
      <c r="SAE5" s="718"/>
      <c r="SAF5" s="725"/>
      <c r="SAG5" s="725"/>
      <c r="SAH5" s="725"/>
      <c r="SAI5" s="725"/>
      <c r="SAJ5" s="725"/>
      <c r="SAK5" s="725"/>
      <c r="SAL5" s="725"/>
      <c r="SAM5" s="725"/>
      <c r="SAN5" s="725"/>
      <c r="SAO5" s="725"/>
      <c r="SAP5" s="725"/>
      <c r="SAQ5" s="725"/>
      <c r="SAR5" s="725"/>
      <c r="SAS5" s="725"/>
      <c r="SAT5" s="726"/>
      <c r="SAU5" s="718"/>
      <c r="SAV5" s="725"/>
      <c r="SAW5" s="725"/>
      <c r="SAX5" s="725"/>
      <c r="SAY5" s="725"/>
      <c r="SAZ5" s="725"/>
      <c r="SBA5" s="725"/>
      <c r="SBB5" s="725"/>
      <c r="SBC5" s="725"/>
      <c r="SBD5" s="725"/>
      <c r="SBE5" s="725"/>
      <c r="SBF5" s="725"/>
      <c r="SBG5" s="725"/>
      <c r="SBH5" s="725"/>
      <c r="SBI5" s="725"/>
      <c r="SBJ5" s="726"/>
      <c r="SBK5" s="718"/>
      <c r="SBL5" s="725"/>
      <c r="SBM5" s="725"/>
      <c r="SBN5" s="725"/>
      <c r="SBO5" s="725"/>
      <c r="SBP5" s="725"/>
      <c r="SBQ5" s="725"/>
      <c r="SBR5" s="725"/>
      <c r="SBS5" s="725"/>
      <c r="SBT5" s="725"/>
      <c r="SBU5" s="725"/>
      <c r="SBV5" s="725"/>
      <c r="SBW5" s="725"/>
      <c r="SBX5" s="725"/>
      <c r="SBY5" s="725"/>
      <c r="SBZ5" s="726"/>
      <c r="SCA5" s="718"/>
      <c r="SCB5" s="725"/>
      <c r="SCC5" s="725"/>
      <c r="SCD5" s="725"/>
      <c r="SCE5" s="725"/>
      <c r="SCF5" s="725"/>
      <c r="SCG5" s="725"/>
      <c r="SCH5" s="725"/>
      <c r="SCI5" s="725"/>
      <c r="SCJ5" s="725"/>
      <c r="SCK5" s="725"/>
      <c r="SCL5" s="725"/>
      <c r="SCM5" s="725"/>
      <c r="SCN5" s="725"/>
      <c r="SCO5" s="725"/>
      <c r="SCP5" s="726"/>
      <c r="SCQ5" s="718"/>
      <c r="SCR5" s="725"/>
      <c r="SCS5" s="725"/>
      <c r="SCT5" s="725"/>
      <c r="SCU5" s="725"/>
      <c r="SCV5" s="725"/>
      <c r="SCW5" s="725"/>
      <c r="SCX5" s="725"/>
      <c r="SCY5" s="725"/>
      <c r="SCZ5" s="725"/>
      <c r="SDA5" s="725"/>
      <c r="SDB5" s="725"/>
      <c r="SDC5" s="725"/>
      <c r="SDD5" s="725"/>
      <c r="SDE5" s="725"/>
      <c r="SDF5" s="726"/>
      <c r="SDG5" s="718"/>
      <c r="SDH5" s="725"/>
      <c r="SDI5" s="725"/>
      <c r="SDJ5" s="725"/>
      <c r="SDK5" s="725"/>
      <c r="SDL5" s="725"/>
      <c r="SDM5" s="725"/>
      <c r="SDN5" s="725"/>
      <c r="SDO5" s="725"/>
      <c r="SDP5" s="725"/>
      <c r="SDQ5" s="725"/>
      <c r="SDR5" s="725"/>
      <c r="SDS5" s="725"/>
      <c r="SDT5" s="725"/>
      <c r="SDU5" s="725"/>
      <c r="SDV5" s="726"/>
      <c r="SDW5" s="718"/>
      <c r="SDX5" s="725"/>
      <c r="SDY5" s="725"/>
      <c r="SDZ5" s="725"/>
      <c r="SEA5" s="725"/>
      <c r="SEB5" s="725"/>
      <c r="SEC5" s="725"/>
      <c r="SED5" s="725"/>
      <c r="SEE5" s="725"/>
      <c r="SEF5" s="725"/>
      <c r="SEG5" s="725"/>
      <c r="SEH5" s="725"/>
      <c r="SEI5" s="725"/>
      <c r="SEJ5" s="725"/>
      <c r="SEK5" s="725"/>
      <c r="SEL5" s="726"/>
      <c r="SEM5" s="718"/>
      <c r="SEN5" s="725"/>
      <c r="SEO5" s="725"/>
      <c r="SEP5" s="725"/>
      <c r="SEQ5" s="725"/>
      <c r="SER5" s="725"/>
      <c r="SES5" s="725"/>
      <c r="SET5" s="725"/>
      <c r="SEU5" s="725"/>
      <c r="SEV5" s="725"/>
      <c r="SEW5" s="725"/>
      <c r="SEX5" s="725"/>
      <c r="SEY5" s="725"/>
      <c r="SEZ5" s="725"/>
      <c r="SFA5" s="725"/>
      <c r="SFB5" s="726"/>
      <c r="SFC5" s="718"/>
      <c r="SFD5" s="725"/>
      <c r="SFE5" s="725"/>
      <c r="SFF5" s="725"/>
      <c r="SFG5" s="725"/>
      <c r="SFH5" s="725"/>
      <c r="SFI5" s="725"/>
      <c r="SFJ5" s="725"/>
      <c r="SFK5" s="725"/>
      <c r="SFL5" s="725"/>
      <c r="SFM5" s="725"/>
      <c r="SFN5" s="725"/>
      <c r="SFO5" s="725"/>
      <c r="SFP5" s="725"/>
      <c r="SFQ5" s="725"/>
      <c r="SFR5" s="726"/>
      <c r="SFS5" s="718"/>
      <c r="SFT5" s="725"/>
      <c r="SFU5" s="725"/>
      <c r="SFV5" s="725"/>
      <c r="SFW5" s="725"/>
      <c r="SFX5" s="725"/>
      <c r="SFY5" s="725"/>
      <c r="SFZ5" s="725"/>
      <c r="SGA5" s="725"/>
      <c r="SGB5" s="725"/>
      <c r="SGC5" s="725"/>
      <c r="SGD5" s="725"/>
      <c r="SGE5" s="725"/>
      <c r="SGF5" s="725"/>
      <c r="SGG5" s="725"/>
      <c r="SGH5" s="726"/>
      <c r="SGI5" s="718"/>
      <c r="SGJ5" s="725"/>
      <c r="SGK5" s="725"/>
      <c r="SGL5" s="725"/>
      <c r="SGM5" s="725"/>
      <c r="SGN5" s="725"/>
      <c r="SGO5" s="725"/>
      <c r="SGP5" s="725"/>
      <c r="SGQ5" s="725"/>
      <c r="SGR5" s="725"/>
      <c r="SGS5" s="725"/>
      <c r="SGT5" s="725"/>
      <c r="SGU5" s="725"/>
      <c r="SGV5" s="725"/>
      <c r="SGW5" s="725"/>
      <c r="SGX5" s="726"/>
      <c r="SGY5" s="718"/>
      <c r="SGZ5" s="725"/>
      <c r="SHA5" s="725"/>
      <c r="SHB5" s="725"/>
      <c r="SHC5" s="725"/>
      <c r="SHD5" s="725"/>
      <c r="SHE5" s="725"/>
      <c r="SHF5" s="725"/>
      <c r="SHG5" s="725"/>
      <c r="SHH5" s="725"/>
      <c r="SHI5" s="725"/>
      <c r="SHJ5" s="725"/>
      <c r="SHK5" s="725"/>
      <c r="SHL5" s="725"/>
      <c r="SHM5" s="725"/>
      <c r="SHN5" s="726"/>
      <c r="SHO5" s="718"/>
      <c r="SHP5" s="725"/>
      <c r="SHQ5" s="725"/>
      <c r="SHR5" s="725"/>
      <c r="SHS5" s="725"/>
      <c r="SHT5" s="725"/>
      <c r="SHU5" s="725"/>
      <c r="SHV5" s="725"/>
      <c r="SHW5" s="725"/>
      <c r="SHX5" s="725"/>
      <c r="SHY5" s="725"/>
      <c r="SHZ5" s="725"/>
      <c r="SIA5" s="725"/>
      <c r="SIB5" s="725"/>
      <c r="SIC5" s="725"/>
      <c r="SID5" s="726"/>
      <c r="SIE5" s="718"/>
      <c r="SIF5" s="725"/>
      <c r="SIG5" s="725"/>
      <c r="SIH5" s="725"/>
      <c r="SII5" s="725"/>
      <c r="SIJ5" s="725"/>
      <c r="SIK5" s="725"/>
      <c r="SIL5" s="725"/>
      <c r="SIM5" s="725"/>
      <c r="SIN5" s="725"/>
      <c r="SIO5" s="725"/>
      <c r="SIP5" s="725"/>
      <c r="SIQ5" s="725"/>
      <c r="SIR5" s="725"/>
      <c r="SIS5" s="725"/>
      <c r="SIT5" s="726"/>
      <c r="SIU5" s="718"/>
      <c r="SIV5" s="725"/>
      <c r="SIW5" s="725"/>
      <c r="SIX5" s="725"/>
      <c r="SIY5" s="725"/>
      <c r="SIZ5" s="725"/>
      <c r="SJA5" s="725"/>
      <c r="SJB5" s="725"/>
      <c r="SJC5" s="725"/>
      <c r="SJD5" s="725"/>
      <c r="SJE5" s="725"/>
      <c r="SJF5" s="725"/>
      <c r="SJG5" s="725"/>
      <c r="SJH5" s="725"/>
      <c r="SJI5" s="725"/>
      <c r="SJJ5" s="726"/>
      <c r="SJK5" s="718"/>
      <c r="SJL5" s="725"/>
      <c r="SJM5" s="725"/>
      <c r="SJN5" s="725"/>
      <c r="SJO5" s="725"/>
      <c r="SJP5" s="725"/>
      <c r="SJQ5" s="725"/>
      <c r="SJR5" s="725"/>
      <c r="SJS5" s="725"/>
      <c r="SJT5" s="725"/>
      <c r="SJU5" s="725"/>
      <c r="SJV5" s="725"/>
      <c r="SJW5" s="725"/>
      <c r="SJX5" s="725"/>
      <c r="SJY5" s="725"/>
      <c r="SJZ5" s="726"/>
      <c r="SKA5" s="718"/>
      <c r="SKB5" s="725"/>
      <c r="SKC5" s="725"/>
      <c r="SKD5" s="725"/>
      <c r="SKE5" s="725"/>
      <c r="SKF5" s="725"/>
      <c r="SKG5" s="725"/>
      <c r="SKH5" s="725"/>
      <c r="SKI5" s="725"/>
      <c r="SKJ5" s="725"/>
      <c r="SKK5" s="725"/>
      <c r="SKL5" s="725"/>
      <c r="SKM5" s="725"/>
      <c r="SKN5" s="725"/>
      <c r="SKO5" s="725"/>
      <c r="SKP5" s="726"/>
      <c r="SKQ5" s="718"/>
      <c r="SKR5" s="725"/>
      <c r="SKS5" s="725"/>
      <c r="SKT5" s="725"/>
      <c r="SKU5" s="725"/>
      <c r="SKV5" s="725"/>
      <c r="SKW5" s="725"/>
      <c r="SKX5" s="725"/>
      <c r="SKY5" s="725"/>
      <c r="SKZ5" s="725"/>
      <c r="SLA5" s="725"/>
      <c r="SLB5" s="725"/>
      <c r="SLC5" s="725"/>
      <c r="SLD5" s="725"/>
      <c r="SLE5" s="725"/>
      <c r="SLF5" s="726"/>
      <c r="SLG5" s="718"/>
      <c r="SLH5" s="725"/>
      <c r="SLI5" s="725"/>
      <c r="SLJ5" s="725"/>
      <c r="SLK5" s="725"/>
      <c r="SLL5" s="725"/>
      <c r="SLM5" s="725"/>
      <c r="SLN5" s="725"/>
      <c r="SLO5" s="725"/>
      <c r="SLP5" s="725"/>
      <c r="SLQ5" s="725"/>
      <c r="SLR5" s="725"/>
      <c r="SLS5" s="725"/>
      <c r="SLT5" s="725"/>
      <c r="SLU5" s="725"/>
      <c r="SLV5" s="726"/>
      <c r="SLW5" s="718"/>
      <c r="SLX5" s="725"/>
      <c r="SLY5" s="725"/>
      <c r="SLZ5" s="725"/>
      <c r="SMA5" s="725"/>
      <c r="SMB5" s="725"/>
      <c r="SMC5" s="725"/>
      <c r="SMD5" s="725"/>
      <c r="SME5" s="725"/>
      <c r="SMF5" s="725"/>
      <c r="SMG5" s="725"/>
      <c r="SMH5" s="725"/>
      <c r="SMI5" s="725"/>
      <c r="SMJ5" s="725"/>
      <c r="SMK5" s="725"/>
      <c r="SML5" s="726"/>
      <c r="SMM5" s="718"/>
      <c r="SMN5" s="725"/>
      <c r="SMO5" s="725"/>
      <c r="SMP5" s="725"/>
      <c r="SMQ5" s="725"/>
      <c r="SMR5" s="725"/>
      <c r="SMS5" s="725"/>
      <c r="SMT5" s="725"/>
      <c r="SMU5" s="725"/>
      <c r="SMV5" s="725"/>
      <c r="SMW5" s="725"/>
      <c r="SMX5" s="725"/>
      <c r="SMY5" s="725"/>
      <c r="SMZ5" s="725"/>
      <c r="SNA5" s="725"/>
      <c r="SNB5" s="726"/>
      <c r="SNC5" s="718"/>
      <c r="SND5" s="725"/>
      <c r="SNE5" s="725"/>
      <c r="SNF5" s="725"/>
      <c r="SNG5" s="725"/>
      <c r="SNH5" s="725"/>
      <c r="SNI5" s="725"/>
      <c r="SNJ5" s="725"/>
      <c r="SNK5" s="725"/>
      <c r="SNL5" s="725"/>
      <c r="SNM5" s="725"/>
      <c r="SNN5" s="725"/>
      <c r="SNO5" s="725"/>
      <c r="SNP5" s="725"/>
      <c r="SNQ5" s="725"/>
      <c r="SNR5" s="726"/>
      <c r="SNS5" s="718"/>
      <c r="SNT5" s="725"/>
      <c r="SNU5" s="725"/>
      <c r="SNV5" s="725"/>
      <c r="SNW5" s="725"/>
      <c r="SNX5" s="725"/>
      <c r="SNY5" s="725"/>
      <c r="SNZ5" s="725"/>
      <c r="SOA5" s="725"/>
      <c r="SOB5" s="725"/>
      <c r="SOC5" s="725"/>
      <c r="SOD5" s="725"/>
      <c r="SOE5" s="725"/>
      <c r="SOF5" s="725"/>
      <c r="SOG5" s="725"/>
      <c r="SOH5" s="726"/>
      <c r="SOI5" s="718"/>
      <c r="SOJ5" s="725"/>
      <c r="SOK5" s="725"/>
      <c r="SOL5" s="725"/>
      <c r="SOM5" s="725"/>
      <c r="SON5" s="725"/>
      <c r="SOO5" s="725"/>
      <c r="SOP5" s="725"/>
      <c r="SOQ5" s="725"/>
      <c r="SOR5" s="725"/>
      <c r="SOS5" s="725"/>
      <c r="SOT5" s="725"/>
      <c r="SOU5" s="725"/>
      <c r="SOV5" s="725"/>
      <c r="SOW5" s="725"/>
      <c r="SOX5" s="726"/>
      <c r="SOY5" s="718"/>
      <c r="SOZ5" s="725"/>
      <c r="SPA5" s="725"/>
      <c r="SPB5" s="725"/>
      <c r="SPC5" s="725"/>
      <c r="SPD5" s="725"/>
      <c r="SPE5" s="725"/>
      <c r="SPF5" s="725"/>
      <c r="SPG5" s="725"/>
      <c r="SPH5" s="725"/>
      <c r="SPI5" s="725"/>
      <c r="SPJ5" s="725"/>
      <c r="SPK5" s="725"/>
      <c r="SPL5" s="725"/>
      <c r="SPM5" s="725"/>
      <c r="SPN5" s="726"/>
      <c r="SPO5" s="718"/>
      <c r="SPP5" s="725"/>
      <c r="SPQ5" s="725"/>
      <c r="SPR5" s="725"/>
      <c r="SPS5" s="725"/>
      <c r="SPT5" s="725"/>
      <c r="SPU5" s="725"/>
      <c r="SPV5" s="725"/>
      <c r="SPW5" s="725"/>
      <c r="SPX5" s="725"/>
      <c r="SPY5" s="725"/>
      <c r="SPZ5" s="725"/>
      <c r="SQA5" s="725"/>
      <c r="SQB5" s="725"/>
      <c r="SQC5" s="725"/>
      <c r="SQD5" s="726"/>
      <c r="SQE5" s="718"/>
      <c r="SQF5" s="725"/>
      <c r="SQG5" s="725"/>
      <c r="SQH5" s="725"/>
      <c r="SQI5" s="725"/>
      <c r="SQJ5" s="725"/>
      <c r="SQK5" s="725"/>
      <c r="SQL5" s="725"/>
      <c r="SQM5" s="725"/>
      <c r="SQN5" s="725"/>
      <c r="SQO5" s="725"/>
      <c r="SQP5" s="725"/>
      <c r="SQQ5" s="725"/>
      <c r="SQR5" s="725"/>
      <c r="SQS5" s="725"/>
      <c r="SQT5" s="726"/>
      <c r="SQU5" s="718"/>
      <c r="SQV5" s="725"/>
      <c r="SQW5" s="725"/>
      <c r="SQX5" s="725"/>
      <c r="SQY5" s="725"/>
      <c r="SQZ5" s="725"/>
      <c r="SRA5" s="725"/>
      <c r="SRB5" s="725"/>
      <c r="SRC5" s="725"/>
      <c r="SRD5" s="725"/>
      <c r="SRE5" s="725"/>
      <c r="SRF5" s="725"/>
      <c r="SRG5" s="725"/>
      <c r="SRH5" s="725"/>
      <c r="SRI5" s="725"/>
      <c r="SRJ5" s="726"/>
      <c r="SRK5" s="718"/>
      <c r="SRL5" s="725"/>
      <c r="SRM5" s="725"/>
      <c r="SRN5" s="725"/>
      <c r="SRO5" s="725"/>
      <c r="SRP5" s="725"/>
      <c r="SRQ5" s="725"/>
      <c r="SRR5" s="725"/>
      <c r="SRS5" s="725"/>
      <c r="SRT5" s="725"/>
      <c r="SRU5" s="725"/>
      <c r="SRV5" s="725"/>
      <c r="SRW5" s="725"/>
      <c r="SRX5" s="725"/>
      <c r="SRY5" s="725"/>
      <c r="SRZ5" s="726"/>
      <c r="SSA5" s="718"/>
      <c r="SSB5" s="725"/>
      <c r="SSC5" s="725"/>
      <c r="SSD5" s="725"/>
      <c r="SSE5" s="725"/>
      <c r="SSF5" s="725"/>
      <c r="SSG5" s="725"/>
      <c r="SSH5" s="725"/>
      <c r="SSI5" s="725"/>
      <c r="SSJ5" s="725"/>
      <c r="SSK5" s="725"/>
      <c r="SSL5" s="725"/>
      <c r="SSM5" s="725"/>
      <c r="SSN5" s="725"/>
      <c r="SSO5" s="725"/>
      <c r="SSP5" s="726"/>
      <c r="SSQ5" s="718"/>
      <c r="SSR5" s="725"/>
      <c r="SSS5" s="725"/>
      <c r="SST5" s="725"/>
      <c r="SSU5" s="725"/>
      <c r="SSV5" s="725"/>
      <c r="SSW5" s="725"/>
      <c r="SSX5" s="725"/>
      <c r="SSY5" s="725"/>
      <c r="SSZ5" s="725"/>
      <c r="STA5" s="725"/>
      <c r="STB5" s="725"/>
      <c r="STC5" s="725"/>
      <c r="STD5" s="725"/>
      <c r="STE5" s="725"/>
      <c r="STF5" s="726"/>
      <c r="STG5" s="718"/>
      <c r="STH5" s="725"/>
      <c r="STI5" s="725"/>
      <c r="STJ5" s="725"/>
      <c r="STK5" s="725"/>
      <c r="STL5" s="725"/>
      <c r="STM5" s="725"/>
      <c r="STN5" s="725"/>
      <c r="STO5" s="725"/>
      <c r="STP5" s="725"/>
      <c r="STQ5" s="725"/>
      <c r="STR5" s="725"/>
      <c r="STS5" s="725"/>
      <c r="STT5" s="725"/>
      <c r="STU5" s="725"/>
      <c r="STV5" s="726"/>
      <c r="STW5" s="718"/>
      <c r="STX5" s="725"/>
      <c r="STY5" s="725"/>
      <c r="STZ5" s="725"/>
      <c r="SUA5" s="725"/>
      <c r="SUB5" s="725"/>
      <c r="SUC5" s="725"/>
      <c r="SUD5" s="725"/>
      <c r="SUE5" s="725"/>
      <c r="SUF5" s="725"/>
      <c r="SUG5" s="725"/>
      <c r="SUH5" s="725"/>
      <c r="SUI5" s="725"/>
      <c r="SUJ5" s="725"/>
      <c r="SUK5" s="725"/>
      <c r="SUL5" s="726"/>
      <c r="SUM5" s="718"/>
      <c r="SUN5" s="725"/>
      <c r="SUO5" s="725"/>
      <c r="SUP5" s="725"/>
      <c r="SUQ5" s="725"/>
      <c r="SUR5" s="725"/>
      <c r="SUS5" s="725"/>
      <c r="SUT5" s="725"/>
      <c r="SUU5" s="725"/>
      <c r="SUV5" s="725"/>
      <c r="SUW5" s="725"/>
      <c r="SUX5" s="725"/>
      <c r="SUY5" s="725"/>
      <c r="SUZ5" s="725"/>
      <c r="SVA5" s="725"/>
      <c r="SVB5" s="726"/>
      <c r="SVC5" s="718"/>
      <c r="SVD5" s="725"/>
      <c r="SVE5" s="725"/>
      <c r="SVF5" s="725"/>
      <c r="SVG5" s="725"/>
      <c r="SVH5" s="725"/>
      <c r="SVI5" s="725"/>
      <c r="SVJ5" s="725"/>
      <c r="SVK5" s="725"/>
      <c r="SVL5" s="725"/>
      <c r="SVM5" s="725"/>
      <c r="SVN5" s="725"/>
      <c r="SVO5" s="725"/>
      <c r="SVP5" s="725"/>
      <c r="SVQ5" s="725"/>
      <c r="SVR5" s="726"/>
      <c r="SVS5" s="718"/>
      <c r="SVT5" s="725"/>
      <c r="SVU5" s="725"/>
      <c r="SVV5" s="725"/>
      <c r="SVW5" s="725"/>
      <c r="SVX5" s="725"/>
      <c r="SVY5" s="725"/>
      <c r="SVZ5" s="725"/>
      <c r="SWA5" s="725"/>
      <c r="SWB5" s="725"/>
      <c r="SWC5" s="725"/>
      <c r="SWD5" s="725"/>
      <c r="SWE5" s="725"/>
      <c r="SWF5" s="725"/>
      <c r="SWG5" s="725"/>
      <c r="SWH5" s="726"/>
      <c r="SWI5" s="718"/>
      <c r="SWJ5" s="725"/>
      <c r="SWK5" s="725"/>
      <c r="SWL5" s="725"/>
      <c r="SWM5" s="725"/>
      <c r="SWN5" s="725"/>
      <c r="SWO5" s="725"/>
      <c r="SWP5" s="725"/>
      <c r="SWQ5" s="725"/>
      <c r="SWR5" s="725"/>
      <c r="SWS5" s="725"/>
      <c r="SWT5" s="725"/>
      <c r="SWU5" s="725"/>
      <c r="SWV5" s="725"/>
      <c r="SWW5" s="725"/>
      <c r="SWX5" s="726"/>
      <c r="SWY5" s="718"/>
      <c r="SWZ5" s="725"/>
      <c r="SXA5" s="725"/>
      <c r="SXB5" s="725"/>
      <c r="SXC5" s="725"/>
      <c r="SXD5" s="725"/>
      <c r="SXE5" s="725"/>
      <c r="SXF5" s="725"/>
      <c r="SXG5" s="725"/>
      <c r="SXH5" s="725"/>
      <c r="SXI5" s="725"/>
      <c r="SXJ5" s="725"/>
      <c r="SXK5" s="725"/>
      <c r="SXL5" s="725"/>
      <c r="SXM5" s="725"/>
      <c r="SXN5" s="726"/>
      <c r="SXO5" s="718"/>
      <c r="SXP5" s="725"/>
      <c r="SXQ5" s="725"/>
      <c r="SXR5" s="725"/>
      <c r="SXS5" s="725"/>
      <c r="SXT5" s="725"/>
      <c r="SXU5" s="725"/>
      <c r="SXV5" s="725"/>
      <c r="SXW5" s="725"/>
      <c r="SXX5" s="725"/>
      <c r="SXY5" s="725"/>
      <c r="SXZ5" s="725"/>
      <c r="SYA5" s="725"/>
      <c r="SYB5" s="725"/>
      <c r="SYC5" s="725"/>
      <c r="SYD5" s="726"/>
      <c r="SYE5" s="718"/>
      <c r="SYF5" s="725"/>
      <c r="SYG5" s="725"/>
      <c r="SYH5" s="725"/>
      <c r="SYI5" s="725"/>
      <c r="SYJ5" s="725"/>
      <c r="SYK5" s="725"/>
      <c r="SYL5" s="725"/>
      <c r="SYM5" s="725"/>
      <c r="SYN5" s="725"/>
      <c r="SYO5" s="725"/>
      <c r="SYP5" s="725"/>
      <c r="SYQ5" s="725"/>
      <c r="SYR5" s="725"/>
      <c r="SYS5" s="725"/>
      <c r="SYT5" s="726"/>
      <c r="SYU5" s="718"/>
      <c r="SYV5" s="725"/>
      <c r="SYW5" s="725"/>
      <c r="SYX5" s="725"/>
      <c r="SYY5" s="725"/>
      <c r="SYZ5" s="725"/>
      <c r="SZA5" s="725"/>
      <c r="SZB5" s="725"/>
      <c r="SZC5" s="725"/>
      <c r="SZD5" s="725"/>
      <c r="SZE5" s="725"/>
      <c r="SZF5" s="725"/>
      <c r="SZG5" s="725"/>
      <c r="SZH5" s="725"/>
      <c r="SZI5" s="725"/>
      <c r="SZJ5" s="726"/>
      <c r="SZK5" s="718"/>
      <c r="SZL5" s="725"/>
      <c r="SZM5" s="725"/>
      <c r="SZN5" s="725"/>
      <c r="SZO5" s="725"/>
      <c r="SZP5" s="725"/>
      <c r="SZQ5" s="725"/>
      <c r="SZR5" s="725"/>
      <c r="SZS5" s="725"/>
      <c r="SZT5" s="725"/>
      <c r="SZU5" s="725"/>
      <c r="SZV5" s="725"/>
      <c r="SZW5" s="725"/>
      <c r="SZX5" s="725"/>
      <c r="SZY5" s="725"/>
      <c r="SZZ5" s="726"/>
      <c r="TAA5" s="718"/>
      <c r="TAB5" s="725"/>
      <c r="TAC5" s="725"/>
      <c r="TAD5" s="725"/>
      <c r="TAE5" s="725"/>
      <c r="TAF5" s="725"/>
      <c r="TAG5" s="725"/>
      <c r="TAH5" s="725"/>
      <c r="TAI5" s="725"/>
      <c r="TAJ5" s="725"/>
      <c r="TAK5" s="725"/>
      <c r="TAL5" s="725"/>
      <c r="TAM5" s="725"/>
      <c r="TAN5" s="725"/>
      <c r="TAO5" s="725"/>
      <c r="TAP5" s="726"/>
      <c r="TAQ5" s="718"/>
      <c r="TAR5" s="725"/>
      <c r="TAS5" s="725"/>
      <c r="TAT5" s="725"/>
      <c r="TAU5" s="725"/>
      <c r="TAV5" s="725"/>
      <c r="TAW5" s="725"/>
      <c r="TAX5" s="725"/>
      <c r="TAY5" s="725"/>
      <c r="TAZ5" s="725"/>
      <c r="TBA5" s="725"/>
      <c r="TBB5" s="725"/>
      <c r="TBC5" s="725"/>
      <c r="TBD5" s="725"/>
      <c r="TBE5" s="725"/>
      <c r="TBF5" s="726"/>
      <c r="TBG5" s="718"/>
      <c r="TBH5" s="725"/>
      <c r="TBI5" s="725"/>
      <c r="TBJ5" s="725"/>
      <c r="TBK5" s="725"/>
      <c r="TBL5" s="725"/>
      <c r="TBM5" s="725"/>
      <c r="TBN5" s="725"/>
      <c r="TBO5" s="725"/>
      <c r="TBP5" s="725"/>
      <c r="TBQ5" s="725"/>
      <c r="TBR5" s="725"/>
      <c r="TBS5" s="725"/>
      <c r="TBT5" s="725"/>
      <c r="TBU5" s="725"/>
      <c r="TBV5" s="726"/>
      <c r="TBW5" s="718"/>
      <c r="TBX5" s="725"/>
      <c r="TBY5" s="725"/>
      <c r="TBZ5" s="725"/>
      <c r="TCA5" s="725"/>
      <c r="TCB5" s="725"/>
      <c r="TCC5" s="725"/>
      <c r="TCD5" s="725"/>
      <c r="TCE5" s="725"/>
      <c r="TCF5" s="725"/>
      <c r="TCG5" s="725"/>
      <c r="TCH5" s="725"/>
      <c r="TCI5" s="725"/>
      <c r="TCJ5" s="725"/>
      <c r="TCK5" s="725"/>
      <c r="TCL5" s="726"/>
      <c r="TCM5" s="718"/>
      <c r="TCN5" s="725"/>
      <c r="TCO5" s="725"/>
      <c r="TCP5" s="725"/>
      <c r="TCQ5" s="725"/>
      <c r="TCR5" s="725"/>
      <c r="TCS5" s="725"/>
      <c r="TCT5" s="725"/>
      <c r="TCU5" s="725"/>
      <c r="TCV5" s="725"/>
      <c r="TCW5" s="725"/>
      <c r="TCX5" s="725"/>
      <c r="TCY5" s="725"/>
      <c r="TCZ5" s="725"/>
      <c r="TDA5" s="725"/>
      <c r="TDB5" s="726"/>
      <c r="TDC5" s="718"/>
      <c r="TDD5" s="725"/>
      <c r="TDE5" s="725"/>
      <c r="TDF5" s="725"/>
      <c r="TDG5" s="725"/>
      <c r="TDH5" s="725"/>
      <c r="TDI5" s="725"/>
      <c r="TDJ5" s="725"/>
      <c r="TDK5" s="725"/>
      <c r="TDL5" s="725"/>
      <c r="TDM5" s="725"/>
      <c r="TDN5" s="725"/>
      <c r="TDO5" s="725"/>
      <c r="TDP5" s="725"/>
      <c r="TDQ5" s="725"/>
      <c r="TDR5" s="726"/>
      <c r="TDS5" s="718"/>
      <c r="TDT5" s="725"/>
      <c r="TDU5" s="725"/>
      <c r="TDV5" s="725"/>
      <c r="TDW5" s="725"/>
      <c r="TDX5" s="725"/>
      <c r="TDY5" s="725"/>
      <c r="TDZ5" s="725"/>
      <c r="TEA5" s="725"/>
      <c r="TEB5" s="725"/>
      <c r="TEC5" s="725"/>
      <c r="TED5" s="725"/>
      <c r="TEE5" s="725"/>
      <c r="TEF5" s="725"/>
      <c r="TEG5" s="725"/>
      <c r="TEH5" s="726"/>
      <c r="TEI5" s="718"/>
      <c r="TEJ5" s="725"/>
      <c r="TEK5" s="725"/>
      <c r="TEL5" s="725"/>
      <c r="TEM5" s="725"/>
      <c r="TEN5" s="725"/>
      <c r="TEO5" s="725"/>
      <c r="TEP5" s="725"/>
      <c r="TEQ5" s="725"/>
      <c r="TER5" s="725"/>
      <c r="TES5" s="725"/>
      <c r="TET5" s="725"/>
      <c r="TEU5" s="725"/>
      <c r="TEV5" s="725"/>
      <c r="TEW5" s="725"/>
      <c r="TEX5" s="726"/>
      <c r="TEY5" s="718"/>
      <c r="TEZ5" s="725"/>
      <c r="TFA5" s="725"/>
      <c r="TFB5" s="725"/>
      <c r="TFC5" s="725"/>
      <c r="TFD5" s="725"/>
      <c r="TFE5" s="725"/>
      <c r="TFF5" s="725"/>
      <c r="TFG5" s="725"/>
      <c r="TFH5" s="725"/>
      <c r="TFI5" s="725"/>
      <c r="TFJ5" s="725"/>
      <c r="TFK5" s="725"/>
      <c r="TFL5" s="725"/>
      <c r="TFM5" s="725"/>
      <c r="TFN5" s="726"/>
      <c r="TFO5" s="718"/>
      <c r="TFP5" s="725"/>
      <c r="TFQ5" s="725"/>
      <c r="TFR5" s="725"/>
      <c r="TFS5" s="725"/>
      <c r="TFT5" s="725"/>
      <c r="TFU5" s="725"/>
      <c r="TFV5" s="725"/>
      <c r="TFW5" s="725"/>
      <c r="TFX5" s="725"/>
      <c r="TFY5" s="725"/>
      <c r="TFZ5" s="725"/>
      <c r="TGA5" s="725"/>
      <c r="TGB5" s="725"/>
      <c r="TGC5" s="725"/>
      <c r="TGD5" s="726"/>
      <c r="TGE5" s="718"/>
      <c r="TGF5" s="725"/>
      <c r="TGG5" s="725"/>
      <c r="TGH5" s="725"/>
      <c r="TGI5" s="725"/>
      <c r="TGJ5" s="725"/>
      <c r="TGK5" s="725"/>
      <c r="TGL5" s="725"/>
      <c r="TGM5" s="725"/>
      <c r="TGN5" s="725"/>
      <c r="TGO5" s="725"/>
      <c r="TGP5" s="725"/>
      <c r="TGQ5" s="725"/>
      <c r="TGR5" s="725"/>
      <c r="TGS5" s="725"/>
      <c r="TGT5" s="726"/>
      <c r="TGU5" s="718"/>
      <c r="TGV5" s="725"/>
      <c r="TGW5" s="725"/>
      <c r="TGX5" s="725"/>
      <c r="TGY5" s="725"/>
      <c r="TGZ5" s="725"/>
      <c r="THA5" s="725"/>
      <c r="THB5" s="725"/>
      <c r="THC5" s="725"/>
      <c r="THD5" s="725"/>
      <c r="THE5" s="725"/>
      <c r="THF5" s="725"/>
      <c r="THG5" s="725"/>
      <c r="THH5" s="725"/>
      <c r="THI5" s="725"/>
      <c r="THJ5" s="726"/>
      <c r="THK5" s="718"/>
      <c r="THL5" s="725"/>
      <c r="THM5" s="725"/>
      <c r="THN5" s="725"/>
      <c r="THO5" s="725"/>
      <c r="THP5" s="725"/>
      <c r="THQ5" s="725"/>
      <c r="THR5" s="725"/>
      <c r="THS5" s="725"/>
      <c r="THT5" s="725"/>
      <c r="THU5" s="725"/>
      <c r="THV5" s="725"/>
      <c r="THW5" s="725"/>
      <c r="THX5" s="725"/>
      <c r="THY5" s="725"/>
      <c r="THZ5" s="726"/>
      <c r="TIA5" s="718"/>
      <c r="TIB5" s="725"/>
      <c r="TIC5" s="725"/>
      <c r="TID5" s="725"/>
      <c r="TIE5" s="725"/>
      <c r="TIF5" s="725"/>
      <c r="TIG5" s="725"/>
      <c r="TIH5" s="725"/>
      <c r="TII5" s="725"/>
      <c r="TIJ5" s="725"/>
      <c r="TIK5" s="725"/>
      <c r="TIL5" s="725"/>
      <c r="TIM5" s="725"/>
      <c r="TIN5" s="725"/>
      <c r="TIO5" s="725"/>
      <c r="TIP5" s="726"/>
      <c r="TIQ5" s="718"/>
      <c r="TIR5" s="725"/>
      <c r="TIS5" s="725"/>
      <c r="TIT5" s="725"/>
      <c r="TIU5" s="725"/>
      <c r="TIV5" s="725"/>
      <c r="TIW5" s="725"/>
      <c r="TIX5" s="725"/>
      <c r="TIY5" s="725"/>
      <c r="TIZ5" s="725"/>
      <c r="TJA5" s="725"/>
      <c r="TJB5" s="725"/>
      <c r="TJC5" s="725"/>
      <c r="TJD5" s="725"/>
      <c r="TJE5" s="725"/>
      <c r="TJF5" s="726"/>
      <c r="TJG5" s="718"/>
      <c r="TJH5" s="725"/>
      <c r="TJI5" s="725"/>
      <c r="TJJ5" s="725"/>
      <c r="TJK5" s="725"/>
      <c r="TJL5" s="725"/>
      <c r="TJM5" s="725"/>
      <c r="TJN5" s="725"/>
      <c r="TJO5" s="725"/>
      <c r="TJP5" s="725"/>
      <c r="TJQ5" s="725"/>
      <c r="TJR5" s="725"/>
      <c r="TJS5" s="725"/>
      <c r="TJT5" s="725"/>
      <c r="TJU5" s="725"/>
      <c r="TJV5" s="726"/>
      <c r="TJW5" s="718"/>
      <c r="TJX5" s="725"/>
      <c r="TJY5" s="725"/>
      <c r="TJZ5" s="725"/>
      <c r="TKA5" s="725"/>
      <c r="TKB5" s="725"/>
      <c r="TKC5" s="725"/>
      <c r="TKD5" s="725"/>
      <c r="TKE5" s="725"/>
      <c r="TKF5" s="725"/>
      <c r="TKG5" s="725"/>
      <c r="TKH5" s="725"/>
      <c r="TKI5" s="725"/>
      <c r="TKJ5" s="725"/>
      <c r="TKK5" s="725"/>
      <c r="TKL5" s="726"/>
      <c r="TKM5" s="718"/>
      <c r="TKN5" s="725"/>
      <c r="TKO5" s="725"/>
      <c r="TKP5" s="725"/>
      <c r="TKQ5" s="725"/>
      <c r="TKR5" s="725"/>
      <c r="TKS5" s="725"/>
      <c r="TKT5" s="725"/>
      <c r="TKU5" s="725"/>
      <c r="TKV5" s="725"/>
      <c r="TKW5" s="725"/>
      <c r="TKX5" s="725"/>
      <c r="TKY5" s="725"/>
      <c r="TKZ5" s="725"/>
      <c r="TLA5" s="725"/>
      <c r="TLB5" s="726"/>
      <c r="TLC5" s="718"/>
      <c r="TLD5" s="725"/>
      <c r="TLE5" s="725"/>
      <c r="TLF5" s="725"/>
      <c r="TLG5" s="725"/>
      <c r="TLH5" s="725"/>
      <c r="TLI5" s="725"/>
      <c r="TLJ5" s="725"/>
      <c r="TLK5" s="725"/>
      <c r="TLL5" s="725"/>
      <c r="TLM5" s="725"/>
      <c r="TLN5" s="725"/>
      <c r="TLO5" s="725"/>
      <c r="TLP5" s="725"/>
      <c r="TLQ5" s="725"/>
      <c r="TLR5" s="726"/>
      <c r="TLS5" s="718"/>
      <c r="TLT5" s="725"/>
      <c r="TLU5" s="725"/>
      <c r="TLV5" s="725"/>
      <c r="TLW5" s="725"/>
      <c r="TLX5" s="725"/>
      <c r="TLY5" s="725"/>
      <c r="TLZ5" s="725"/>
      <c r="TMA5" s="725"/>
      <c r="TMB5" s="725"/>
      <c r="TMC5" s="725"/>
      <c r="TMD5" s="725"/>
      <c r="TME5" s="725"/>
      <c r="TMF5" s="725"/>
      <c r="TMG5" s="725"/>
      <c r="TMH5" s="726"/>
      <c r="TMI5" s="718"/>
      <c r="TMJ5" s="725"/>
      <c r="TMK5" s="725"/>
      <c r="TML5" s="725"/>
      <c r="TMM5" s="725"/>
      <c r="TMN5" s="725"/>
      <c r="TMO5" s="725"/>
      <c r="TMP5" s="725"/>
      <c r="TMQ5" s="725"/>
      <c r="TMR5" s="725"/>
      <c r="TMS5" s="725"/>
      <c r="TMT5" s="725"/>
      <c r="TMU5" s="725"/>
      <c r="TMV5" s="725"/>
      <c r="TMW5" s="725"/>
      <c r="TMX5" s="726"/>
      <c r="TMY5" s="718"/>
      <c r="TMZ5" s="725"/>
      <c r="TNA5" s="725"/>
      <c r="TNB5" s="725"/>
      <c r="TNC5" s="725"/>
      <c r="TND5" s="725"/>
      <c r="TNE5" s="725"/>
      <c r="TNF5" s="725"/>
      <c r="TNG5" s="725"/>
      <c r="TNH5" s="725"/>
      <c r="TNI5" s="725"/>
      <c r="TNJ5" s="725"/>
      <c r="TNK5" s="725"/>
      <c r="TNL5" s="725"/>
      <c r="TNM5" s="725"/>
      <c r="TNN5" s="726"/>
      <c r="TNO5" s="718"/>
      <c r="TNP5" s="725"/>
      <c r="TNQ5" s="725"/>
      <c r="TNR5" s="725"/>
      <c r="TNS5" s="725"/>
      <c r="TNT5" s="725"/>
      <c r="TNU5" s="725"/>
      <c r="TNV5" s="725"/>
      <c r="TNW5" s="725"/>
      <c r="TNX5" s="725"/>
      <c r="TNY5" s="725"/>
      <c r="TNZ5" s="725"/>
      <c r="TOA5" s="725"/>
      <c r="TOB5" s="725"/>
      <c r="TOC5" s="725"/>
      <c r="TOD5" s="726"/>
      <c r="TOE5" s="718"/>
      <c r="TOF5" s="725"/>
      <c r="TOG5" s="725"/>
      <c r="TOH5" s="725"/>
      <c r="TOI5" s="725"/>
      <c r="TOJ5" s="725"/>
      <c r="TOK5" s="725"/>
      <c r="TOL5" s="725"/>
      <c r="TOM5" s="725"/>
      <c r="TON5" s="725"/>
      <c r="TOO5" s="725"/>
      <c r="TOP5" s="725"/>
      <c r="TOQ5" s="725"/>
      <c r="TOR5" s="725"/>
      <c r="TOS5" s="725"/>
      <c r="TOT5" s="726"/>
      <c r="TOU5" s="718"/>
      <c r="TOV5" s="725"/>
      <c r="TOW5" s="725"/>
      <c r="TOX5" s="725"/>
      <c r="TOY5" s="725"/>
      <c r="TOZ5" s="725"/>
      <c r="TPA5" s="725"/>
      <c r="TPB5" s="725"/>
      <c r="TPC5" s="725"/>
      <c r="TPD5" s="725"/>
      <c r="TPE5" s="725"/>
      <c r="TPF5" s="725"/>
      <c r="TPG5" s="725"/>
      <c r="TPH5" s="725"/>
      <c r="TPI5" s="725"/>
      <c r="TPJ5" s="726"/>
      <c r="TPK5" s="718"/>
      <c r="TPL5" s="725"/>
      <c r="TPM5" s="725"/>
      <c r="TPN5" s="725"/>
      <c r="TPO5" s="725"/>
      <c r="TPP5" s="725"/>
      <c r="TPQ5" s="725"/>
      <c r="TPR5" s="725"/>
      <c r="TPS5" s="725"/>
      <c r="TPT5" s="725"/>
      <c r="TPU5" s="725"/>
      <c r="TPV5" s="725"/>
      <c r="TPW5" s="725"/>
      <c r="TPX5" s="725"/>
      <c r="TPY5" s="725"/>
      <c r="TPZ5" s="726"/>
      <c r="TQA5" s="718"/>
      <c r="TQB5" s="725"/>
      <c r="TQC5" s="725"/>
      <c r="TQD5" s="725"/>
      <c r="TQE5" s="725"/>
      <c r="TQF5" s="725"/>
      <c r="TQG5" s="725"/>
      <c r="TQH5" s="725"/>
      <c r="TQI5" s="725"/>
      <c r="TQJ5" s="725"/>
      <c r="TQK5" s="725"/>
      <c r="TQL5" s="725"/>
      <c r="TQM5" s="725"/>
      <c r="TQN5" s="725"/>
      <c r="TQO5" s="725"/>
      <c r="TQP5" s="726"/>
      <c r="TQQ5" s="718"/>
      <c r="TQR5" s="725"/>
      <c r="TQS5" s="725"/>
      <c r="TQT5" s="725"/>
      <c r="TQU5" s="725"/>
      <c r="TQV5" s="725"/>
      <c r="TQW5" s="725"/>
      <c r="TQX5" s="725"/>
      <c r="TQY5" s="725"/>
      <c r="TQZ5" s="725"/>
      <c r="TRA5" s="725"/>
      <c r="TRB5" s="725"/>
      <c r="TRC5" s="725"/>
      <c r="TRD5" s="725"/>
      <c r="TRE5" s="725"/>
      <c r="TRF5" s="726"/>
      <c r="TRG5" s="718"/>
      <c r="TRH5" s="725"/>
      <c r="TRI5" s="725"/>
      <c r="TRJ5" s="725"/>
      <c r="TRK5" s="725"/>
      <c r="TRL5" s="725"/>
      <c r="TRM5" s="725"/>
      <c r="TRN5" s="725"/>
      <c r="TRO5" s="725"/>
      <c r="TRP5" s="725"/>
      <c r="TRQ5" s="725"/>
      <c r="TRR5" s="725"/>
      <c r="TRS5" s="725"/>
      <c r="TRT5" s="725"/>
      <c r="TRU5" s="725"/>
      <c r="TRV5" s="726"/>
      <c r="TRW5" s="718"/>
      <c r="TRX5" s="725"/>
      <c r="TRY5" s="725"/>
      <c r="TRZ5" s="725"/>
      <c r="TSA5" s="725"/>
      <c r="TSB5" s="725"/>
      <c r="TSC5" s="725"/>
      <c r="TSD5" s="725"/>
      <c r="TSE5" s="725"/>
      <c r="TSF5" s="725"/>
      <c r="TSG5" s="725"/>
      <c r="TSH5" s="725"/>
      <c r="TSI5" s="725"/>
      <c r="TSJ5" s="725"/>
      <c r="TSK5" s="725"/>
      <c r="TSL5" s="726"/>
      <c r="TSM5" s="718"/>
      <c r="TSN5" s="725"/>
      <c r="TSO5" s="725"/>
      <c r="TSP5" s="725"/>
      <c r="TSQ5" s="725"/>
      <c r="TSR5" s="725"/>
      <c r="TSS5" s="725"/>
      <c r="TST5" s="725"/>
      <c r="TSU5" s="725"/>
      <c r="TSV5" s="725"/>
      <c r="TSW5" s="725"/>
      <c r="TSX5" s="725"/>
      <c r="TSY5" s="725"/>
      <c r="TSZ5" s="725"/>
      <c r="TTA5" s="725"/>
      <c r="TTB5" s="726"/>
      <c r="TTC5" s="718"/>
      <c r="TTD5" s="725"/>
      <c r="TTE5" s="725"/>
      <c r="TTF5" s="725"/>
      <c r="TTG5" s="725"/>
      <c r="TTH5" s="725"/>
      <c r="TTI5" s="725"/>
      <c r="TTJ5" s="725"/>
      <c r="TTK5" s="725"/>
      <c r="TTL5" s="725"/>
      <c r="TTM5" s="725"/>
      <c r="TTN5" s="725"/>
      <c r="TTO5" s="725"/>
      <c r="TTP5" s="725"/>
      <c r="TTQ5" s="725"/>
      <c r="TTR5" s="726"/>
      <c r="TTS5" s="718"/>
      <c r="TTT5" s="725"/>
      <c r="TTU5" s="725"/>
      <c r="TTV5" s="725"/>
      <c r="TTW5" s="725"/>
      <c r="TTX5" s="725"/>
      <c r="TTY5" s="725"/>
      <c r="TTZ5" s="725"/>
      <c r="TUA5" s="725"/>
      <c r="TUB5" s="725"/>
      <c r="TUC5" s="725"/>
      <c r="TUD5" s="725"/>
      <c r="TUE5" s="725"/>
      <c r="TUF5" s="725"/>
      <c r="TUG5" s="725"/>
      <c r="TUH5" s="726"/>
      <c r="TUI5" s="718"/>
      <c r="TUJ5" s="725"/>
      <c r="TUK5" s="725"/>
      <c r="TUL5" s="725"/>
      <c r="TUM5" s="725"/>
      <c r="TUN5" s="725"/>
      <c r="TUO5" s="725"/>
      <c r="TUP5" s="725"/>
      <c r="TUQ5" s="725"/>
      <c r="TUR5" s="725"/>
      <c r="TUS5" s="725"/>
      <c r="TUT5" s="725"/>
      <c r="TUU5" s="725"/>
      <c r="TUV5" s="725"/>
      <c r="TUW5" s="725"/>
      <c r="TUX5" s="726"/>
      <c r="TUY5" s="718"/>
      <c r="TUZ5" s="725"/>
      <c r="TVA5" s="725"/>
      <c r="TVB5" s="725"/>
      <c r="TVC5" s="725"/>
      <c r="TVD5" s="725"/>
      <c r="TVE5" s="725"/>
      <c r="TVF5" s="725"/>
      <c r="TVG5" s="725"/>
      <c r="TVH5" s="725"/>
      <c r="TVI5" s="725"/>
      <c r="TVJ5" s="725"/>
      <c r="TVK5" s="725"/>
      <c r="TVL5" s="725"/>
      <c r="TVM5" s="725"/>
      <c r="TVN5" s="726"/>
      <c r="TVO5" s="718"/>
      <c r="TVP5" s="725"/>
      <c r="TVQ5" s="725"/>
      <c r="TVR5" s="725"/>
      <c r="TVS5" s="725"/>
      <c r="TVT5" s="725"/>
      <c r="TVU5" s="725"/>
      <c r="TVV5" s="725"/>
      <c r="TVW5" s="725"/>
      <c r="TVX5" s="725"/>
      <c r="TVY5" s="725"/>
      <c r="TVZ5" s="725"/>
      <c r="TWA5" s="725"/>
      <c r="TWB5" s="725"/>
      <c r="TWC5" s="725"/>
      <c r="TWD5" s="726"/>
      <c r="TWE5" s="718"/>
      <c r="TWF5" s="725"/>
      <c r="TWG5" s="725"/>
      <c r="TWH5" s="725"/>
      <c r="TWI5" s="725"/>
      <c r="TWJ5" s="725"/>
      <c r="TWK5" s="725"/>
      <c r="TWL5" s="725"/>
      <c r="TWM5" s="725"/>
      <c r="TWN5" s="725"/>
      <c r="TWO5" s="725"/>
      <c r="TWP5" s="725"/>
      <c r="TWQ5" s="725"/>
      <c r="TWR5" s="725"/>
      <c r="TWS5" s="725"/>
      <c r="TWT5" s="726"/>
      <c r="TWU5" s="718"/>
      <c r="TWV5" s="725"/>
      <c r="TWW5" s="725"/>
      <c r="TWX5" s="725"/>
      <c r="TWY5" s="725"/>
      <c r="TWZ5" s="725"/>
      <c r="TXA5" s="725"/>
      <c r="TXB5" s="725"/>
      <c r="TXC5" s="725"/>
      <c r="TXD5" s="725"/>
      <c r="TXE5" s="725"/>
      <c r="TXF5" s="725"/>
      <c r="TXG5" s="725"/>
      <c r="TXH5" s="725"/>
      <c r="TXI5" s="725"/>
      <c r="TXJ5" s="726"/>
      <c r="TXK5" s="718"/>
      <c r="TXL5" s="725"/>
      <c r="TXM5" s="725"/>
      <c r="TXN5" s="725"/>
      <c r="TXO5" s="725"/>
      <c r="TXP5" s="725"/>
      <c r="TXQ5" s="725"/>
      <c r="TXR5" s="725"/>
      <c r="TXS5" s="725"/>
      <c r="TXT5" s="725"/>
      <c r="TXU5" s="725"/>
      <c r="TXV5" s="725"/>
      <c r="TXW5" s="725"/>
      <c r="TXX5" s="725"/>
      <c r="TXY5" s="725"/>
      <c r="TXZ5" s="726"/>
      <c r="TYA5" s="718"/>
      <c r="TYB5" s="725"/>
      <c r="TYC5" s="725"/>
      <c r="TYD5" s="725"/>
      <c r="TYE5" s="725"/>
      <c r="TYF5" s="725"/>
      <c r="TYG5" s="725"/>
      <c r="TYH5" s="725"/>
      <c r="TYI5" s="725"/>
      <c r="TYJ5" s="725"/>
      <c r="TYK5" s="725"/>
      <c r="TYL5" s="725"/>
      <c r="TYM5" s="725"/>
      <c r="TYN5" s="725"/>
      <c r="TYO5" s="725"/>
      <c r="TYP5" s="726"/>
      <c r="TYQ5" s="718"/>
      <c r="TYR5" s="725"/>
      <c r="TYS5" s="725"/>
      <c r="TYT5" s="725"/>
      <c r="TYU5" s="725"/>
      <c r="TYV5" s="725"/>
      <c r="TYW5" s="725"/>
      <c r="TYX5" s="725"/>
      <c r="TYY5" s="725"/>
      <c r="TYZ5" s="725"/>
      <c r="TZA5" s="725"/>
      <c r="TZB5" s="725"/>
      <c r="TZC5" s="725"/>
      <c r="TZD5" s="725"/>
      <c r="TZE5" s="725"/>
      <c r="TZF5" s="726"/>
      <c r="TZG5" s="718"/>
      <c r="TZH5" s="725"/>
      <c r="TZI5" s="725"/>
      <c r="TZJ5" s="725"/>
      <c r="TZK5" s="725"/>
      <c r="TZL5" s="725"/>
      <c r="TZM5" s="725"/>
      <c r="TZN5" s="725"/>
      <c r="TZO5" s="725"/>
      <c r="TZP5" s="725"/>
      <c r="TZQ5" s="725"/>
      <c r="TZR5" s="725"/>
      <c r="TZS5" s="725"/>
      <c r="TZT5" s="725"/>
      <c r="TZU5" s="725"/>
      <c r="TZV5" s="726"/>
      <c r="TZW5" s="718"/>
      <c r="TZX5" s="725"/>
      <c r="TZY5" s="725"/>
      <c r="TZZ5" s="725"/>
      <c r="UAA5" s="725"/>
      <c r="UAB5" s="725"/>
      <c r="UAC5" s="725"/>
      <c r="UAD5" s="725"/>
      <c r="UAE5" s="725"/>
      <c r="UAF5" s="725"/>
      <c r="UAG5" s="725"/>
      <c r="UAH5" s="725"/>
      <c r="UAI5" s="725"/>
      <c r="UAJ5" s="725"/>
      <c r="UAK5" s="725"/>
      <c r="UAL5" s="726"/>
      <c r="UAM5" s="718"/>
      <c r="UAN5" s="725"/>
      <c r="UAO5" s="725"/>
      <c r="UAP5" s="725"/>
      <c r="UAQ5" s="725"/>
      <c r="UAR5" s="725"/>
      <c r="UAS5" s="725"/>
      <c r="UAT5" s="725"/>
      <c r="UAU5" s="725"/>
      <c r="UAV5" s="725"/>
      <c r="UAW5" s="725"/>
      <c r="UAX5" s="725"/>
      <c r="UAY5" s="725"/>
      <c r="UAZ5" s="725"/>
      <c r="UBA5" s="725"/>
      <c r="UBB5" s="726"/>
      <c r="UBC5" s="718"/>
      <c r="UBD5" s="725"/>
      <c r="UBE5" s="725"/>
      <c r="UBF5" s="725"/>
      <c r="UBG5" s="725"/>
      <c r="UBH5" s="725"/>
      <c r="UBI5" s="725"/>
      <c r="UBJ5" s="725"/>
      <c r="UBK5" s="725"/>
      <c r="UBL5" s="725"/>
      <c r="UBM5" s="725"/>
      <c r="UBN5" s="725"/>
      <c r="UBO5" s="725"/>
      <c r="UBP5" s="725"/>
      <c r="UBQ5" s="725"/>
      <c r="UBR5" s="726"/>
      <c r="UBS5" s="718"/>
      <c r="UBT5" s="725"/>
      <c r="UBU5" s="725"/>
      <c r="UBV5" s="725"/>
      <c r="UBW5" s="725"/>
      <c r="UBX5" s="725"/>
      <c r="UBY5" s="725"/>
      <c r="UBZ5" s="725"/>
      <c r="UCA5" s="725"/>
      <c r="UCB5" s="725"/>
      <c r="UCC5" s="725"/>
      <c r="UCD5" s="725"/>
      <c r="UCE5" s="725"/>
      <c r="UCF5" s="725"/>
      <c r="UCG5" s="725"/>
      <c r="UCH5" s="726"/>
      <c r="UCI5" s="718"/>
      <c r="UCJ5" s="725"/>
      <c r="UCK5" s="725"/>
      <c r="UCL5" s="725"/>
      <c r="UCM5" s="725"/>
      <c r="UCN5" s="725"/>
      <c r="UCO5" s="725"/>
      <c r="UCP5" s="725"/>
      <c r="UCQ5" s="725"/>
      <c r="UCR5" s="725"/>
      <c r="UCS5" s="725"/>
      <c r="UCT5" s="725"/>
      <c r="UCU5" s="725"/>
      <c r="UCV5" s="725"/>
      <c r="UCW5" s="725"/>
      <c r="UCX5" s="726"/>
      <c r="UCY5" s="718"/>
      <c r="UCZ5" s="725"/>
      <c r="UDA5" s="725"/>
      <c r="UDB5" s="725"/>
      <c r="UDC5" s="725"/>
      <c r="UDD5" s="725"/>
      <c r="UDE5" s="725"/>
      <c r="UDF5" s="725"/>
      <c r="UDG5" s="725"/>
      <c r="UDH5" s="725"/>
      <c r="UDI5" s="725"/>
      <c r="UDJ5" s="725"/>
      <c r="UDK5" s="725"/>
      <c r="UDL5" s="725"/>
      <c r="UDM5" s="725"/>
      <c r="UDN5" s="726"/>
      <c r="UDO5" s="718"/>
      <c r="UDP5" s="725"/>
      <c r="UDQ5" s="725"/>
      <c r="UDR5" s="725"/>
      <c r="UDS5" s="725"/>
      <c r="UDT5" s="725"/>
      <c r="UDU5" s="725"/>
      <c r="UDV5" s="725"/>
      <c r="UDW5" s="725"/>
      <c r="UDX5" s="725"/>
      <c r="UDY5" s="725"/>
      <c r="UDZ5" s="725"/>
      <c r="UEA5" s="725"/>
      <c r="UEB5" s="725"/>
      <c r="UEC5" s="725"/>
      <c r="UED5" s="726"/>
      <c r="UEE5" s="718"/>
      <c r="UEF5" s="725"/>
      <c r="UEG5" s="725"/>
      <c r="UEH5" s="725"/>
      <c r="UEI5" s="725"/>
      <c r="UEJ5" s="725"/>
      <c r="UEK5" s="725"/>
      <c r="UEL5" s="725"/>
      <c r="UEM5" s="725"/>
      <c r="UEN5" s="725"/>
      <c r="UEO5" s="725"/>
      <c r="UEP5" s="725"/>
      <c r="UEQ5" s="725"/>
      <c r="UER5" s="725"/>
      <c r="UES5" s="725"/>
      <c r="UET5" s="726"/>
      <c r="UEU5" s="718"/>
      <c r="UEV5" s="725"/>
      <c r="UEW5" s="725"/>
      <c r="UEX5" s="725"/>
      <c r="UEY5" s="725"/>
      <c r="UEZ5" s="725"/>
      <c r="UFA5" s="725"/>
      <c r="UFB5" s="725"/>
      <c r="UFC5" s="725"/>
      <c r="UFD5" s="725"/>
      <c r="UFE5" s="725"/>
      <c r="UFF5" s="725"/>
      <c r="UFG5" s="725"/>
      <c r="UFH5" s="725"/>
      <c r="UFI5" s="725"/>
      <c r="UFJ5" s="726"/>
      <c r="UFK5" s="718"/>
      <c r="UFL5" s="725"/>
      <c r="UFM5" s="725"/>
      <c r="UFN5" s="725"/>
      <c r="UFO5" s="725"/>
      <c r="UFP5" s="725"/>
      <c r="UFQ5" s="725"/>
      <c r="UFR5" s="725"/>
      <c r="UFS5" s="725"/>
      <c r="UFT5" s="725"/>
      <c r="UFU5" s="725"/>
      <c r="UFV5" s="725"/>
      <c r="UFW5" s="725"/>
      <c r="UFX5" s="725"/>
      <c r="UFY5" s="725"/>
      <c r="UFZ5" s="726"/>
      <c r="UGA5" s="718"/>
      <c r="UGB5" s="725"/>
      <c r="UGC5" s="725"/>
      <c r="UGD5" s="725"/>
      <c r="UGE5" s="725"/>
      <c r="UGF5" s="725"/>
      <c r="UGG5" s="725"/>
      <c r="UGH5" s="725"/>
      <c r="UGI5" s="725"/>
      <c r="UGJ5" s="725"/>
      <c r="UGK5" s="725"/>
      <c r="UGL5" s="725"/>
      <c r="UGM5" s="725"/>
      <c r="UGN5" s="725"/>
      <c r="UGO5" s="725"/>
      <c r="UGP5" s="726"/>
      <c r="UGQ5" s="718"/>
      <c r="UGR5" s="725"/>
      <c r="UGS5" s="725"/>
      <c r="UGT5" s="725"/>
      <c r="UGU5" s="725"/>
      <c r="UGV5" s="725"/>
      <c r="UGW5" s="725"/>
      <c r="UGX5" s="725"/>
      <c r="UGY5" s="725"/>
      <c r="UGZ5" s="725"/>
      <c r="UHA5" s="725"/>
      <c r="UHB5" s="725"/>
      <c r="UHC5" s="725"/>
      <c r="UHD5" s="725"/>
      <c r="UHE5" s="725"/>
      <c r="UHF5" s="726"/>
      <c r="UHG5" s="718"/>
      <c r="UHH5" s="725"/>
      <c r="UHI5" s="725"/>
      <c r="UHJ5" s="725"/>
      <c r="UHK5" s="725"/>
      <c r="UHL5" s="725"/>
      <c r="UHM5" s="725"/>
      <c r="UHN5" s="725"/>
      <c r="UHO5" s="725"/>
      <c r="UHP5" s="725"/>
      <c r="UHQ5" s="725"/>
      <c r="UHR5" s="725"/>
      <c r="UHS5" s="725"/>
      <c r="UHT5" s="725"/>
      <c r="UHU5" s="725"/>
      <c r="UHV5" s="726"/>
      <c r="UHW5" s="718"/>
      <c r="UHX5" s="725"/>
      <c r="UHY5" s="725"/>
      <c r="UHZ5" s="725"/>
      <c r="UIA5" s="725"/>
      <c r="UIB5" s="725"/>
      <c r="UIC5" s="725"/>
      <c r="UID5" s="725"/>
      <c r="UIE5" s="725"/>
      <c r="UIF5" s="725"/>
      <c r="UIG5" s="725"/>
      <c r="UIH5" s="725"/>
      <c r="UII5" s="725"/>
      <c r="UIJ5" s="725"/>
      <c r="UIK5" s="725"/>
      <c r="UIL5" s="726"/>
      <c r="UIM5" s="718"/>
      <c r="UIN5" s="725"/>
      <c r="UIO5" s="725"/>
      <c r="UIP5" s="725"/>
      <c r="UIQ5" s="725"/>
      <c r="UIR5" s="725"/>
      <c r="UIS5" s="725"/>
      <c r="UIT5" s="725"/>
      <c r="UIU5" s="725"/>
      <c r="UIV5" s="725"/>
      <c r="UIW5" s="725"/>
      <c r="UIX5" s="725"/>
      <c r="UIY5" s="725"/>
      <c r="UIZ5" s="725"/>
      <c r="UJA5" s="725"/>
      <c r="UJB5" s="726"/>
      <c r="UJC5" s="718"/>
      <c r="UJD5" s="725"/>
      <c r="UJE5" s="725"/>
      <c r="UJF5" s="725"/>
      <c r="UJG5" s="725"/>
      <c r="UJH5" s="725"/>
      <c r="UJI5" s="725"/>
      <c r="UJJ5" s="725"/>
      <c r="UJK5" s="725"/>
      <c r="UJL5" s="725"/>
      <c r="UJM5" s="725"/>
      <c r="UJN5" s="725"/>
      <c r="UJO5" s="725"/>
      <c r="UJP5" s="725"/>
      <c r="UJQ5" s="725"/>
      <c r="UJR5" s="726"/>
      <c r="UJS5" s="718"/>
      <c r="UJT5" s="725"/>
      <c r="UJU5" s="725"/>
      <c r="UJV5" s="725"/>
      <c r="UJW5" s="725"/>
      <c r="UJX5" s="725"/>
      <c r="UJY5" s="725"/>
      <c r="UJZ5" s="725"/>
      <c r="UKA5" s="725"/>
      <c r="UKB5" s="725"/>
      <c r="UKC5" s="725"/>
      <c r="UKD5" s="725"/>
      <c r="UKE5" s="725"/>
      <c r="UKF5" s="725"/>
      <c r="UKG5" s="725"/>
      <c r="UKH5" s="726"/>
      <c r="UKI5" s="718"/>
      <c r="UKJ5" s="725"/>
      <c r="UKK5" s="725"/>
      <c r="UKL5" s="725"/>
      <c r="UKM5" s="725"/>
      <c r="UKN5" s="725"/>
      <c r="UKO5" s="725"/>
      <c r="UKP5" s="725"/>
      <c r="UKQ5" s="725"/>
      <c r="UKR5" s="725"/>
      <c r="UKS5" s="725"/>
      <c r="UKT5" s="725"/>
      <c r="UKU5" s="725"/>
      <c r="UKV5" s="725"/>
      <c r="UKW5" s="725"/>
      <c r="UKX5" s="726"/>
      <c r="UKY5" s="718"/>
      <c r="UKZ5" s="725"/>
      <c r="ULA5" s="725"/>
      <c r="ULB5" s="725"/>
      <c r="ULC5" s="725"/>
      <c r="ULD5" s="725"/>
      <c r="ULE5" s="725"/>
      <c r="ULF5" s="725"/>
      <c r="ULG5" s="725"/>
      <c r="ULH5" s="725"/>
      <c r="ULI5" s="725"/>
      <c r="ULJ5" s="725"/>
      <c r="ULK5" s="725"/>
      <c r="ULL5" s="725"/>
      <c r="ULM5" s="725"/>
      <c r="ULN5" s="726"/>
      <c r="ULO5" s="718"/>
      <c r="ULP5" s="725"/>
      <c r="ULQ5" s="725"/>
      <c r="ULR5" s="725"/>
      <c r="ULS5" s="725"/>
      <c r="ULT5" s="725"/>
      <c r="ULU5" s="725"/>
      <c r="ULV5" s="725"/>
      <c r="ULW5" s="725"/>
      <c r="ULX5" s="725"/>
      <c r="ULY5" s="725"/>
      <c r="ULZ5" s="725"/>
      <c r="UMA5" s="725"/>
      <c r="UMB5" s="725"/>
      <c r="UMC5" s="725"/>
      <c r="UMD5" s="726"/>
      <c r="UME5" s="718"/>
      <c r="UMF5" s="725"/>
      <c r="UMG5" s="725"/>
      <c r="UMH5" s="725"/>
      <c r="UMI5" s="725"/>
      <c r="UMJ5" s="725"/>
      <c r="UMK5" s="725"/>
      <c r="UML5" s="725"/>
      <c r="UMM5" s="725"/>
      <c r="UMN5" s="725"/>
      <c r="UMO5" s="725"/>
      <c r="UMP5" s="725"/>
      <c r="UMQ5" s="725"/>
      <c r="UMR5" s="725"/>
      <c r="UMS5" s="725"/>
      <c r="UMT5" s="726"/>
      <c r="UMU5" s="718"/>
      <c r="UMV5" s="725"/>
      <c r="UMW5" s="725"/>
      <c r="UMX5" s="725"/>
      <c r="UMY5" s="725"/>
      <c r="UMZ5" s="725"/>
      <c r="UNA5" s="725"/>
      <c r="UNB5" s="725"/>
      <c r="UNC5" s="725"/>
      <c r="UND5" s="725"/>
      <c r="UNE5" s="725"/>
      <c r="UNF5" s="725"/>
      <c r="UNG5" s="725"/>
      <c r="UNH5" s="725"/>
      <c r="UNI5" s="725"/>
      <c r="UNJ5" s="726"/>
      <c r="UNK5" s="718"/>
      <c r="UNL5" s="725"/>
      <c r="UNM5" s="725"/>
      <c r="UNN5" s="725"/>
      <c r="UNO5" s="725"/>
      <c r="UNP5" s="725"/>
      <c r="UNQ5" s="725"/>
      <c r="UNR5" s="725"/>
      <c r="UNS5" s="725"/>
      <c r="UNT5" s="725"/>
      <c r="UNU5" s="725"/>
      <c r="UNV5" s="725"/>
      <c r="UNW5" s="725"/>
      <c r="UNX5" s="725"/>
      <c r="UNY5" s="725"/>
      <c r="UNZ5" s="726"/>
      <c r="UOA5" s="718"/>
      <c r="UOB5" s="725"/>
      <c r="UOC5" s="725"/>
      <c r="UOD5" s="725"/>
      <c r="UOE5" s="725"/>
      <c r="UOF5" s="725"/>
      <c r="UOG5" s="725"/>
      <c r="UOH5" s="725"/>
      <c r="UOI5" s="725"/>
      <c r="UOJ5" s="725"/>
      <c r="UOK5" s="725"/>
      <c r="UOL5" s="725"/>
      <c r="UOM5" s="725"/>
      <c r="UON5" s="725"/>
      <c r="UOO5" s="725"/>
      <c r="UOP5" s="726"/>
      <c r="UOQ5" s="718"/>
      <c r="UOR5" s="725"/>
      <c r="UOS5" s="725"/>
      <c r="UOT5" s="725"/>
      <c r="UOU5" s="725"/>
      <c r="UOV5" s="725"/>
      <c r="UOW5" s="725"/>
      <c r="UOX5" s="725"/>
      <c r="UOY5" s="725"/>
      <c r="UOZ5" s="725"/>
      <c r="UPA5" s="725"/>
      <c r="UPB5" s="725"/>
      <c r="UPC5" s="725"/>
      <c r="UPD5" s="725"/>
      <c r="UPE5" s="725"/>
      <c r="UPF5" s="726"/>
      <c r="UPG5" s="718"/>
      <c r="UPH5" s="725"/>
      <c r="UPI5" s="725"/>
      <c r="UPJ5" s="725"/>
      <c r="UPK5" s="725"/>
      <c r="UPL5" s="725"/>
      <c r="UPM5" s="725"/>
      <c r="UPN5" s="725"/>
      <c r="UPO5" s="725"/>
      <c r="UPP5" s="725"/>
      <c r="UPQ5" s="725"/>
      <c r="UPR5" s="725"/>
      <c r="UPS5" s="725"/>
      <c r="UPT5" s="725"/>
      <c r="UPU5" s="725"/>
      <c r="UPV5" s="726"/>
      <c r="UPW5" s="718"/>
      <c r="UPX5" s="725"/>
      <c r="UPY5" s="725"/>
      <c r="UPZ5" s="725"/>
      <c r="UQA5" s="725"/>
      <c r="UQB5" s="725"/>
      <c r="UQC5" s="725"/>
      <c r="UQD5" s="725"/>
      <c r="UQE5" s="725"/>
      <c r="UQF5" s="725"/>
      <c r="UQG5" s="725"/>
      <c r="UQH5" s="725"/>
      <c r="UQI5" s="725"/>
      <c r="UQJ5" s="725"/>
      <c r="UQK5" s="725"/>
      <c r="UQL5" s="726"/>
      <c r="UQM5" s="718"/>
      <c r="UQN5" s="725"/>
      <c r="UQO5" s="725"/>
      <c r="UQP5" s="725"/>
      <c r="UQQ5" s="725"/>
      <c r="UQR5" s="725"/>
      <c r="UQS5" s="725"/>
      <c r="UQT5" s="725"/>
      <c r="UQU5" s="725"/>
      <c r="UQV5" s="725"/>
      <c r="UQW5" s="725"/>
      <c r="UQX5" s="725"/>
      <c r="UQY5" s="725"/>
      <c r="UQZ5" s="725"/>
      <c r="URA5" s="725"/>
      <c r="URB5" s="726"/>
      <c r="URC5" s="718"/>
      <c r="URD5" s="725"/>
      <c r="URE5" s="725"/>
      <c r="URF5" s="725"/>
      <c r="URG5" s="725"/>
      <c r="URH5" s="725"/>
      <c r="URI5" s="725"/>
      <c r="URJ5" s="725"/>
      <c r="URK5" s="725"/>
      <c r="URL5" s="725"/>
      <c r="URM5" s="725"/>
      <c r="URN5" s="725"/>
      <c r="URO5" s="725"/>
      <c r="URP5" s="725"/>
      <c r="URQ5" s="725"/>
      <c r="URR5" s="726"/>
      <c r="URS5" s="718"/>
      <c r="URT5" s="725"/>
      <c r="URU5" s="725"/>
      <c r="URV5" s="725"/>
      <c r="URW5" s="725"/>
      <c r="URX5" s="725"/>
      <c r="URY5" s="725"/>
      <c r="URZ5" s="725"/>
      <c r="USA5" s="725"/>
      <c r="USB5" s="725"/>
      <c r="USC5" s="725"/>
      <c r="USD5" s="725"/>
      <c r="USE5" s="725"/>
      <c r="USF5" s="725"/>
      <c r="USG5" s="725"/>
      <c r="USH5" s="726"/>
      <c r="USI5" s="718"/>
      <c r="USJ5" s="725"/>
      <c r="USK5" s="725"/>
      <c r="USL5" s="725"/>
      <c r="USM5" s="725"/>
      <c r="USN5" s="725"/>
      <c r="USO5" s="725"/>
      <c r="USP5" s="725"/>
      <c r="USQ5" s="725"/>
      <c r="USR5" s="725"/>
      <c r="USS5" s="725"/>
      <c r="UST5" s="725"/>
      <c r="USU5" s="725"/>
      <c r="USV5" s="725"/>
      <c r="USW5" s="725"/>
      <c r="USX5" s="726"/>
      <c r="USY5" s="718"/>
      <c r="USZ5" s="725"/>
      <c r="UTA5" s="725"/>
      <c r="UTB5" s="725"/>
      <c r="UTC5" s="725"/>
      <c r="UTD5" s="725"/>
      <c r="UTE5" s="725"/>
      <c r="UTF5" s="725"/>
      <c r="UTG5" s="725"/>
      <c r="UTH5" s="725"/>
      <c r="UTI5" s="725"/>
      <c r="UTJ5" s="725"/>
      <c r="UTK5" s="725"/>
      <c r="UTL5" s="725"/>
      <c r="UTM5" s="725"/>
      <c r="UTN5" s="726"/>
      <c r="UTO5" s="718"/>
      <c r="UTP5" s="725"/>
      <c r="UTQ5" s="725"/>
      <c r="UTR5" s="725"/>
      <c r="UTS5" s="725"/>
      <c r="UTT5" s="725"/>
      <c r="UTU5" s="725"/>
      <c r="UTV5" s="725"/>
      <c r="UTW5" s="725"/>
      <c r="UTX5" s="725"/>
      <c r="UTY5" s="725"/>
      <c r="UTZ5" s="725"/>
      <c r="UUA5" s="725"/>
      <c r="UUB5" s="725"/>
      <c r="UUC5" s="725"/>
      <c r="UUD5" s="726"/>
      <c r="UUE5" s="718"/>
      <c r="UUF5" s="725"/>
      <c r="UUG5" s="725"/>
      <c r="UUH5" s="725"/>
      <c r="UUI5" s="725"/>
      <c r="UUJ5" s="725"/>
      <c r="UUK5" s="725"/>
      <c r="UUL5" s="725"/>
      <c r="UUM5" s="725"/>
      <c r="UUN5" s="725"/>
      <c r="UUO5" s="725"/>
      <c r="UUP5" s="725"/>
      <c r="UUQ5" s="725"/>
      <c r="UUR5" s="725"/>
      <c r="UUS5" s="725"/>
      <c r="UUT5" s="726"/>
      <c r="UUU5" s="718"/>
      <c r="UUV5" s="725"/>
      <c r="UUW5" s="725"/>
      <c r="UUX5" s="725"/>
      <c r="UUY5" s="725"/>
      <c r="UUZ5" s="725"/>
      <c r="UVA5" s="725"/>
      <c r="UVB5" s="725"/>
      <c r="UVC5" s="725"/>
      <c r="UVD5" s="725"/>
      <c r="UVE5" s="725"/>
      <c r="UVF5" s="725"/>
      <c r="UVG5" s="725"/>
      <c r="UVH5" s="725"/>
      <c r="UVI5" s="725"/>
      <c r="UVJ5" s="726"/>
      <c r="UVK5" s="718"/>
      <c r="UVL5" s="725"/>
      <c r="UVM5" s="725"/>
      <c r="UVN5" s="725"/>
      <c r="UVO5" s="725"/>
      <c r="UVP5" s="725"/>
      <c r="UVQ5" s="725"/>
      <c r="UVR5" s="725"/>
      <c r="UVS5" s="725"/>
      <c r="UVT5" s="725"/>
      <c r="UVU5" s="725"/>
      <c r="UVV5" s="725"/>
      <c r="UVW5" s="725"/>
      <c r="UVX5" s="725"/>
      <c r="UVY5" s="725"/>
      <c r="UVZ5" s="726"/>
      <c r="UWA5" s="718"/>
      <c r="UWB5" s="725"/>
      <c r="UWC5" s="725"/>
      <c r="UWD5" s="725"/>
      <c r="UWE5" s="725"/>
      <c r="UWF5" s="725"/>
      <c r="UWG5" s="725"/>
      <c r="UWH5" s="725"/>
      <c r="UWI5" s="725"/>
      <c r="UWJ5" s="725"/>
      <c r="UWK5" s="725"/>
      <c r="UWL5" s="725"/>
      <c r="UWM5" s="725"/>
      <c r="UWN5" s="725"/>
      <c r="UWO5" s="725"/>
      <c r="UWP5" s="726"/>
      <c r="UWQ5" s="718"/>
      <c r="UWR5" s="725"/>
      <c r="UWS5" s="725"/>
      <c r="UWT5" s="725"/>
      <c r="UWU5" s="725"/>
      <c r="UWV5" s="725"/>
      <c r="UWW5" s="725"/>
      <c r="UWX5" s="725"/>
      <c r="UWY5" s="725"/>
      <c r="UWZ5" s="725"/>
      <c r="UXA5" s="725"/>
      <c r="UXB5" s="725"/>
      <c r="UXC5" s="725"/>
      <c r="UXD5" s="725"/>
      <c r="UXE5" s="725"/>
      <c r="UXF5" s="726"/>
      <c r="UXG5" s="718"/>
      <c r="UXH5" s="725"/>
      <c r="UXI5" s="725"/>
      <c r="UXJ5" s="725"/>
      <c r="UXK5" s="725"/>
      <c r="UXL5" s="725"/>
      <c r="UXM5" s="725"/>
      <c r="UXN5" s="725"/>
      <c r="UXO5" s="725"/>
      <c r="UXP5" s="725"/>
      <c r="UXQ5" s="725"/>
      <c r="UXR5" s="725"/>
      <c r="UXS5" s="725"/>
      <c r="UXT5" s="725"/>
      <c r="UXU5" s="725"/>
      <c r="UXV5" s="726"/>
      <c r="UXW5" s="718"/>
      <c r="UXX5" s="725"/>
      <c r="UXY5" s="725"/>
      <c r="UXZ5" s="725"/>
      <c r="UYA5" s="725"/>
      <c r="UYB5" s="725"/>
      <c r="UYC5" s="725"/>
      <c r="UYD5" s="725"/>
      <c r="UYE5" s="725"/>
      <c r="UYF5" s="725"/>
      <c r="UYG5" s="725"/>
      <c r="UYH5" s="725"/>
      <c r="UYI5" s="725"/>
      <c r="UYJ5" s="725"/>
      <c r="UYK5" s="725"/>
      <c r="UYL5" s="726"/>
      <c r="UYM5" s="718"/>
      <c r="UYN5" s="725"/>
      <c r="UYO5" s="725"/>
      <c r="UYP5" s="725"/>
      <c r="UYQ5" s="725"/>
      <c r="UYR5" s="725"/>
      <c r="UYS5" s="725"/>
      <c r="UYT5" s="725"/>
      <c r="UYU5" s="725"/>
      <c r="UYV5" s="725"/>
      <c r="UYW5" s="725"/>
      <c r="UYX5" s="725"/>
      <c r="UYY5" s="725"/>
      <c r="UYZ5" s="725"/>
      <c r="UZA5" s="725"/>
      <c r="UZB5" s="726"/>
      <c r="UZC5" s="718"/>
      <c r="UZD5" s="725"/>
      <c r="UZE5" s="725"/>
      <c r="UZF5" s="725"/>
      <c r="UZG5" s="725"/>
      <c r="UZH5" s="725"/>
      <c r="UZI5" s="725"/>
      <c r="UZJ5" s="725"/>
      <c r="UZK5" s="725"/>
      <c r="UZL5" s="725"/>
      <c r="UZM5" s="725"/>
      <c r="UZN5" s="725"/>
      <c r="UZO5" s="725"/>
      <c r="UZP5" s="725"/>
      <c r="UZQ5" s="725"/>
      <c r="UZR5" s="726"/>
      <c r="UZS5" s="718"/>
      <c r="UZT5" s="725"/>
      <c r="UZU5" s="725"/>
      <c r="UZV5" s="725"/>
      <c r="UZW5" s="725"/>
      <c r="UZX5" s="725"/>
      <c r="UZY5" s="725"/>
      <c r="UZZ5" s="725"/>
      <c r="VAA5" s="725"/>
      <c r="VAB5" s="725"/>
      <c r="VAC5" s="725"/>
      <c r="VAD5" s="725"/>
      <c r="VAE5" s="725"/>
      <c r="VAF5" s="725"/>
      <c r="VAG5" s="725"/>
      <c r="VAH5" s="726"/>
      <c r="VAI5" s="718"/>
      <c r="VAJ5" s="725"/>
      <c r="VAK5" s="725"/>
      <c r="VAL5" s="725"/>
      <c r="VAM5" s="725"/>
      <c r="VAN5" s="725"/>
      <c r="VAO5" s="725"/>
      <c r="VAP5" s="725"/>
      <c r="VAQ5" s="725"/>
      <c r="VAR5" s="725"/>
      <c r="VAS5" s="725"/>
      <c r="VAT5" s="725"/>
      <c r="VAU5" s="725"/>
      <c r="VAV5" s="725"/>
      <c r="VAW5" s="725"/>
      <c r="VAX5" s="726"/>
      <c r="VAY5" s="718"/>
      <c r="VAZ5" s="725"/>
      <c r="VBA5" s="725"/>
      <c r="VBB5" s="725"/>
      <c r="VBC5" s="725"/>
      <c r="VBD5" s="725"/>
      <c r="VBE5" s="725"/>
      <c r="VBF5" s="725"/>
      <c r="VBG5" s="725"/>
      <c r="VBH5" s="725"/>
      <c r="VBI5" s="725"/>
      <c r="VBJ5" s="725"/>
      <c r="VBK5" s="725"/>
      <c r="VBL5" s="725"/>
      <c r="VBM5" s="725"/>
      <c r="VBN5" s="726"/>
      <c r="VBO5" s="718"/>
      <c r="VBP5" s="725"/>
      <c r="VBQ5" s="725"/>
      <c r="VBR5" s="725"/>
      <c r="VBS5" s="725"/>
      <c r="VBT5" s="725"/>
      <c r="VBU5" s="725"/>
      <c r="VBV5" s="725"/>
      <c r="VBW5" s="725"/>
      <c r="VBX5" s="725"/>
      <c r="VBY5" s="725"/>
      <c r="VBZ5" s="725"/>
      <c r="VCA5" s="725"/>
      <c r="VCB5" s="725"/>
      <c r="VCC5" s="725"/>
      <c r="VCD5" s="726"/>
      <c r="VCE5" s="718"/>
      <c r="VCF5" s="725"/>
      <c r="VCG5" s="725"/>
      <c r="VCH5" s="725"/>
      <c r="VCI5" s="725"/>
      <c r="VCJ5" s="725"/>
      <c r="VCK5" s="725"/>
      <c r="VCL5" s="725"/>
      <c r="VCM5" s="725"/>
      <c r="VCN5" s="725"/>
      <c r="VCO5" s="725"/>
      <c r="VCP5" s="725"/>
      <c r="VCQ5" s="725"/>
      <c r="VCR5" s="725"/>
      <c r="VCS5" s="725"/>
      <c r="VCT5" s="726"/>
      <c r="VCU5" s="718"/>
      <c r="VCV5" s="725"/>
      <c r="VCW5" s="725"/>
      <c r="VCX5" s="725"/>
      <c r="VCY5" s="725"/>
      <c r="VCZ5" s="725"/>
      <c r="VDA5" s="725"/>
      <c r="VDB5" s="725"/>
      <c r="VDC5" s="725"/>
      <c r="VDD5" s="725"/>
      <c r="VDE5" s="725"/>
      <c r="VDF5" s="725"/>
      <c r="VDG5" s="725"/>
      <c r="VDH5" s="725"/>
      <c r="VDI5" s="725"/>
      <c r="VDJ5" s="726"/>
      <c r="VDK5" s="718"/>
      <c r="VDL5" s="725"/>
      <c r="VDM5" s="725"/>
      <c r="VDN5" s="725"/>
      <c r="VDO5" s="725"/>
      <c r="VDP5" s="725"/>
      <c r="VDQ5" s="725"/>
      <c r="VDR5" s="725"/>
      <c r="VDS5" s="725"/>
      <c r="VDT5" s="725"/>
      <c r="VDU5" s="725"/>
      <c r="VDV5" s="725"/>
      <c r="VDW5" s="725"/>
      <c r="VDX5" s="725"/>
      <c r="VDY5" s="725"/>
      <c r="VDZ5" s="726"/>
      <c r="VEA5" s="718"/>
      <c r="VEB5" s="725"/>
      <c r="VEC5" s="725"/>
      <c r="VED5" s="725"/>
      <c r="VEE5" s="725"/>
      <c r="VEF5" s="725"/>
      <c r="VEG5" s="725"/>
      <c r="VEH5" s="725"/>
      <c r="VEI5" s="725"/>
      <c r="VEJ5" s="725"/>
      <c r="VEK5" s="725"/>
      <c r="VEL5" s="725"/>
      <c r="VEM5" s="725"/>
      <c r="VEN5" s="725"/>
      <c r="VEO5" s="725"/>
      <c r="VEP5" s="726"/>
      <c r="VEQ5" s="718"/>
      <c r="VER5" s="725"/>
      <c r="VES5" s="725"/>
      <c r="VET5" s="725"/>
      <c r="VEU5" s="725"/>
      <c r="VEV5" s="725"/>
      <c r="VEW5" s="725"/>
      <c r="VEX5" s="725"/>
      <c r="VEY5" s="725"/>
      <c r="VEZ5" s="725"/>
      <c r="VFA5" s="725"/>
      <c r="VFB5" s="725"/>
      <c r="VFC5" s="725"/>
      <c r="VFD5" s="725"/>
      <c r="VFE5" s="725"/>
      <c r="VFF5" s="726"/>
      <c r="VFG5" s="718"/>
      <c r="VFH5" s="725"/>
      <c r="VFI5" s="725"/>
      <c r="VFJ5" s="725"/>
      <c r="VFK5" s="725"/>
      <c r="VFL5" s="725"/>
      <c r="VFM5" s="725"/>
      <c r="VFN5" s="725"/>
      <c r="VFO5" s="725"/>
      <c r="VFP5" s="725"/>
      <c r="VFQ5" s="725"/>
      <c r="VFR5" s="725"/>
      <c r="VFS5" s="725"/>
      <c r="VFT5" s="725"/>
      <c r="VFU5" s="725"/>
      <c r="VFV5" s="726"/>
      <c r="VFW5" s="718"/>
      <c r="VFX5" s="725"/>
      <c r="VFY5" s="725"/>
      <c r="VFZ5" s="725"/>
      <c r="VGA5" s="725"/>
      <c r="VGB5" s="725"/>
      <c r="VGC5" s="725"/>
      <c r="VGD5" s="725"/>
      <c r="VGE5" s="725"/>
      <c r="VGF5" s="725"/>
      <c r="VGG5" s="725"/>
      <c r="VGH5" s="725"/>
      <c r="VGI5" s="725"/>
      <c r="VGJ5" s="725"/>
      <c r="VGK5" s="725"/>
      <c r="VGL5" s="726"/>
      <c r="VGM5" s="718"/>
      <c r="VGN5" s="725"/>
      <c r="VGO5" s="725"/>
      <c r="VGP5" s="725"/>
      <c r="VGQ5" s="725"/>
      <c r="VGR5" s="725"/>
      <c r="VGS5" s="725"/>
      <c r="VGT5" s="725"/>
      <c r="VGU5" s="725"/>
      <c r="VGV5" s="725"/>
      <c r="VGW5" s="725"/>
      <c r="VGX5" s="725"/>
      <c r="VGY5" s="725"/>
      <c r="VGZ5" s="725"/>
      <c r="VHA5" s="725"/>
      <c r="VHB5" s="726"/>
      <c r="VHC5" s="718"/>
      <c r="VHD5" s="725"/>
      <c r="VHE5" s="725"/>
      <c r="VHF5" s="725"/>
      <c r="VHG5" s="725"/>
      <c r="VHH5" s="725"/>
      <c r="VHI5" s="725"/>
      <c r="VHJ5" s="725"/>
      <c r="VHK5" s="725"/>
      <c r="VHL5" s="725"/>
      <c r="VHM5" s="725"/>
      <c r="VHN5" s="725"/>
      <c r="VHO5" s="725"/>
      <c r="VHP5" s="725"/>
      <c r="VHQ5" s="725"/>
      <c r="VHR5" s="726"/>
      <c r="VHS5" s="718"/>
      <c r="VHT5" s="725"/>
      <c r="VHU5" s="725"/>
      <c r="VHV5" s="725"/>
      <c r="VHW5" s="725"/>
      <c r="VHX5" s="725"/>
      <c r="VHY5" s="725"/>
      <c r="VHZ5" s="725"/>
      <c r="VIA5" s="725"/>
      <c r="VIB5" s="725"/>
      <c r="VIC5" s="725"/>
      <c r="VID5" s="725"/>
      <c r="VIE5" s="725"/>
      <c r="VIF5" s="725"/>
      <c r="VIG5" s="725"/>
      <c r="VIH5" s="726"/>
      <c r="VII5" s="718"/>
      <c r="VIJ5" s="725"/>
      <c r="VIK5" s="725"/>
      <c r="VIL5" s="725"/>
      <c r="VIM5" s="725"/>
      <c r="VIN5" s="725"/>
      <c r="VIO5" s="725"/>
      <c r="VIP5" s="725"/>
      <c r="VIQ5" s="725"/>
      <c r="VIR5" s="725"/>
      <c r="VIS5" s="725"/>
      <c r="VIT5" s="725"/>
      <c r="VIU5" s="725"/>
      <c r="VIV5" s="725"/>
      <c r="VIW5" s="725"/>
      <c r="VIX5" s="726"/>
      <c r="VIY5" s="718"/>
      <c r="VIZ5" s="725"/>
      <c r="VJA5" s="725"/>
      <c r="VJB5" s="725"/>
      <c r="VJC5" s="725"/>
      <c r="VJD5" s="725"/>
      <c r="VJE5" s="725"/>
      <c r="VJF5" s="725"/>
      <c r="VJG5" s="725"/>
      <c r="VJH5" s="725"/>
      <c r="VJI5" s="725"/>
      <c r="VJJ5" s="725"/>
      <c r="VJK5" s="725"/>
      <c r="VJL5" s="725"/>
      <c r="VJM5" s="725"/>
      <c r="VJN5" s="726"/>
      <c r="VJO5" s="718"/>
      <c r="VJP5" s="725"/>
      <c r="VJQ5" s="725"/>
      <c r="VJR5" s="725"/>
      <c r="VJS5" s="725"/>
      <c r="VJT5" s="725"/>
      <c r="VJU5" s="725"/>
      <c r="VJV5" s="725"/>
      <c r="VJW5" s="725"/>
      <c r="VJX5" s="725"/>
      <c r="VJY5" s="725"/>
      <c r="VJZ5" s="725"/>
      <c r="VKA5" s="725"/>
      <c r="VKB5" s="725"/>
      <c r="VKC5" s="725"/>
      <c r="VKD5" s="726"/>
      <c r="VKE5" s="718"/>
      <c r="VKF5" s="725"/>
      <c r="VKG5" s="725"/>
      <c r="VKH5" s="725"/>
      <c r="VKI5" s="725"/>
      <c r="VKJ5" s="725"/>
      <c r="VKK5" s="725"/>
      <c r="VKL5" s="725"/>
      <c r="VKM5" s="725"/>
      <c r="VKN5" s="725"/>
      <c r="VKO5" s="725"/>
      <c r="VKP5" s="725"/>
      <c r="VKQ5" s="725"/>
      <c r="VKR5" s="725"/>
      <c r="VKS5" s="725"/>
      <c r="VKT5" s="726"/>
      <c r="VKU5" s="718"/>
      <c r="VKV5" s="725"/>
      <c r="VKW5" s="725"/>
      <c r="VKX5" s="725"/>
      <c r="VKY5" s="725"/>
      <c r="VKZ5" s="725"/>
      <c r="VLA5" s="725"/>
      <c r="VLB5" s="725"/>
      <c r="VLC5" s="725"/>
      <c r="VLD5" s="725"/>
      <c r="VLE5" s="725"/>
      <c r="VLF5" s="725"/>
      <c r="VLG5" s="725"/>
      <c r="VLH5" s="725"/>
      <c r="VLI5" s="725"/>
      <c r="VLJ5" s="726"/>
      <c r="VLK5" s="718"/>
      <c r="VLL5" s="725"/>
      <c r="VLM5" s="725"/>
      <c r="VLN5" s="725"/>
      <c r="VLO5" s="725"/>
      <c r="VLP5" s="725"/>
      <c r="VLQ5" s="725"/>
      <c r="VLR5" s="725"/>
      <c r="VLS5" s="725"/>
      <c r="VLT5" s="725"/>
      <c r="VLU5" s="725"/>
      <c r="VLV5" s="725"/>
      <c r="VLW5" s="725"/>
      <c r="VLX5" s="725"/>
      <c r="VLY5" s="725"/>
      <c r="VLZ5" s="726"/>
      <c r="VMA5" s="718"/>
      <c r="VMB5" s="725"/>
      <c r="VMC5" s="725"/>
      <c r="VMD5" s="725"/>
      <c r="VME5" s="725"/>
      <c r="VMF5" s="725"/>
      <c r="VMG5" s="725"/>
      <c r="VMH5" s="725"/>
      <c r="VMI5" s="725"/>
      <c r="VMJ5" s="725"/>
      <c r="VMK5" s="725"/>
      <c r="VML5" s="725"/>
      <c r="VMM5" s="725"/>
      <c r="VMN5" s="725"/>
      <c r="VMO5" s="725"/>
      <c r="VMP5" s="726"/>
      <c r="VMQ5" s="718"/>
      <c r="VMR5" s="725"/>
      <c r="VMS5" s="725"/>
      <c r="VMT5" s="725"/>
      <c r="VMU5" s="725"/>
      <c r="VMV5" s="725"/>
      <c r="VMW5" s="725"/>
      <c r="VMX5" s="725"/>
      <c r="VMY5" s="725"/>
      <c r="VMZ5" s="725"/>
      <c r="VNA5" s="725"/>
      <c r="VNB5" s="725"/>
      <c r="VNC5" s="725"/>
      <c r="VND5" s="725"/>
      <c r="VNE5" s="725"/>
      <c r="VNF5" s="726"/>
      <c r="VNG5" s="718"/>
      <c r="VNH5" s="725"/>
      <c r="VNI5" s="725"/>
      <c r="VNJ5" s="725"/>
      <c r="VNK5" s="725"/>
      <c r="VNL5" s="725"/>
      <c r="VNM5" s="725"/>
      <c r="VNN5" s="725"/>
      <c r="VNO5" s="725"/>
      <c r="VNP5" s="725"/>
      <c r="VNQ5" s="725"/>
      <c r="VNR5" s="725"/>
      <c r="VNS5" s="725"/>
      <c r="VNT5" s="725"/>
      <c r="VNU5" s="725"/>
      <c r="VNV5" s="726"/>
      <c r="VNW5" s="718"/>
      <c r="VNX5" s="725"/>
      <c r="VNY5" s="725"/>
      <c r="VNZ5" s="725"/>
      <c r="VOA5" s="725"/>
      <c r="VOB5" s="725"/>
      <c r="VOC5" s="725"/>
      <c r="VOD5" s="725"/>
      <c r="VOE5" s="725"/>
      <c r="VOF5" s="725"/>
      <c r="VOG5" s="725"/>
      <c r="VOH5" s="725"/>
      <c r="VOI5" s="725"/>
      <c r="VOJ5" s="725"/>
      <c r="VOK5" s="725"/>
      <c r="VOL5" s="726"/>
      <c r="VOM5" s="718"/>
      <c r="VON5" s="725"/>
      <c r="VOO5" s="725"/>
      <c r="VOP5" s="725"/>
      <c r="VOQ5" s="725"/>
      <c r="VOR5" s="725"/>
      <c r="VOS5" s="725"/>
      <c r="VOT5" s="725"/>
      <c r="VOU5" s="725"/>
      <c r="VOV5" s="725"/>
      <c r="VOW5" s="725"/>
      <c r="VOX5" s="725"/>
      <c r="VOY5" s="725"/>
      <c r="VOZ5" s="725"/>
      <c r="VPA5" s="725"/>
      <c r="VPB5" s="726"/>
      <c r="VPC5" s="718"/>
      <c r="VPD5" s="725"/>
      <c r="VPE5" s="725"/>
      <c r="VPF5" s="725"/>
      <c r="VPG5" s="725"/>
      <c r="VPH5" s="725"/>
      <c r="VPI5" s="725"/>
      <c r="VPJ5" s="725"/>
      <c r="VPK5" s="725"/>
      <c r="VPL5" s="725"/>
      <c r="VPM5" s="725"/>
      <c r="VPN5" s="725"/>
      <c r="VPO5" s="725"/>
      <c r="VPP5" s="725"/>
      <c r="VPQ5" s="725"/>
      <c r="VPR5" s="726"/>
      <c r="VPS5" s="718"/>
      <c r="VPT5" s="725"/>
      <c r="VPU5" s="725"/>
      <c r="VPV5" s="725"/>
      <c r="VPW5" s="725"/>
      <c r="VPX5" s="725"/>
      <c r="VPY5" s="725"/>
      <c r="VPZ5" s="725"/>
      <c r="VQA5" s="725"/>
      <c r="VQB5" s="725"/>
      <c r="VQC5" s="725"/>
      <c r="VQD5" s="725"/>
      <c r="VQE5" s="725"/>
      <c r="VQF5" s="725"/>
      <c r="VQG5" s="725"/>
      <c r="VQH5" s="726"/>
      <c r="VQI5" s="718"/>
      <c r="VQJ5" s="725"/>
      <c r="VQK5" s="725"/>
      <c r="VQL5" s="725"/>
      <c r="VQM5" s="725"/>
      <c r="VQN5" s="725"/>
      <c r="VQO5" s="725"/>
      <c r="VQP5" s="725"/>
      <c r="VQQ5" s="725"/>
      <c r="VQR5" s="725"/>
      <c r="VQS5" s="725"/>
      <c r="VQT5" s="725"/>
      <c r="VQU5" s="725"/>
      <c r="VQV5" s="725"/>
      <c r="VQW5" s="725"/>
      <c r="VQX5" s="726"/>
      <c r="VQY5" s="718"/>
      <c r="VQZ5" s="725"/>
      <c r="VRA5" s="725"/>
      <c r="VRB5" s="725"/>
      <c r="VRC5" s="725"/>
      <c r="VRD5" s="725"/>
      <c r="VRE5" s="725"/>
      <c r="VRF5" s="725"/>
      <c r="VRG5" s="725"/>
      <c r="VRH5" s="725"/>
      <c r="VRI5" s="725"/>
      <c r="VRJ5" s="725"/>
      <c r="VRK5" s="725"/>
      <c r="VRL5" s="725"/>
      <c r="VRM5" s="725"/>
      <c r="VRN5" s="726"/>
      <c r="VRO5" s="718"/>
      <c r="VRP5" s="725"/>
      <c r="VRQ5" s="725"/>
      <c r="VRR5" s="725"/>
      <c r="VRS5" s="725"/>
      <c r="VRT5" s="725"/>
      <c r="VRU5" s="725"/>
      <c r="VRV5" s="725"/>
      <c r="VRW5" s="725"/>
      <c r="VRX5" s="725"/>
      <c r="VRY5" s="725"/>
      <c r="VRZ5" s="725"/>
      <c r="VSA5" s="725"/>
      <c r="VSB5" s="725"/>
      <c r="VSC5" s="725"/>
      <c r="VSD5" s="726"/>
      <c r="VSE5" s="718"/>
      <c r="VSF5" s="725"/>
      <c r="VSG5" s="725"/>
      <c r="VSH5" s="725"/>
      <c r="VSI5" s="725"/>
      <c r="VSJ5" s="725"/>
      <c r="VSK5" s="725"/>
      <c r="VSL5" s="725"/>
      <c r="VSM5" s="725"/>
      <c r="VSN5" s="725"/>
      <c r="VSO5" s="725"/>
      <c r="VSP5" s="725"/>
      <c r="VSQ5" s="725"/>
      <c r="VSR5" s="725"/>
      <c r="VSS5" s="725"/>
      <c r="VST5" s="726"/>
      <c r="VSU5" s="718"/>
      <c r="VSV5" s="725"/>
      <c r="VSW5" s="725"/>
      <c r="VSX5" s="725"/>
      <c r="VSY5" s="725"/>
      <c r="VSZ5" s="725"/>
      <c r="VTA5" s="725"/>
      <c r="VTB5" s="725"/>
      <c r="VTC5" s="725"/>
      <c r="VTD5" s="725"/>
      <c r="VTE5" s="725"/>
      <c r="VTF5" s="725"/>
      <c r="VTG5" s="725"/>
      <c r="VTH5" s="725"/>
      <c r="VTI5" s="725"/>
      <c r="VTJ5" s="726"/>
      <c r="VTK5" s="718"/>
      <c r="VTL5" s="725"/>
      <c r="VTM5" s="725"/>
      <c r="VTN5" s="725"/>
      <c r="VTO5" s="725"/>
      <c r="VTP5" s="725"/>
      <c r="VTQ5" s="725"/>
      <c r="VTR5" s="725"/>
      <c r="VTS5" s="725"/>
      <c r="VTT5" s="725"/>
      <c r="VTU5" s="725"/>
      <c r="VTV5" s="725"/>
      <c r="VTW5" s="725"/>
      <c r="VTX5" s="725"/>
      <c r="VTY5" s="725"/>
      <c r="VTZ5" s="726"/>
      <c r="VUA5" s="718"/>
      <c r="VUB5" s="725"/>
      <c r="VUC5" s="725"/>
      <c r="VUD5" s="725"/>
      <c r="VUE5" s="725"/>
      <c r="VUF5" s="725"/>
      <c r="VUG5" s="725"/>
      <c r="VUH5" s="725"/>
      <c r="VUI5" s="725"/>
      <c r="VUJ5" s="725"/>
      <c r="VUK5" s="725"/>
      <c r="VUL5" s="725"/>
      <c r="VUM5" s="725"/>
      <c r="VUN5" s="725"/>
      <c r="VUO5" s="725"/>
      <c r="VUP5" s="726"/>
      <c r="VUQ5" s="718"/>
      <c r="VUR5" s="725"/>
      <c r="VUS5" s="725"/>
      <c r="VUT5" s="725"/>
      <c r="VUU5" s="725"/>
      <c r="VUV5" s="725"/>
      <c r="VUW5" s="725"/>
      <c r="VUX5" s="725"/>
      <c r="VUY5" s="725"/>
      <c r="VUZ5" s="725"/>
      <c r="VVA5" s="725"/>
      <c r="VVB5" s="725"/>
      <c r="VVC5" s="725"/>
      <c r="VVD5" s="725"/>
      <c r="VVE5" s="725"/>
      <c r="VVF5" s="726"/>
      <c r="VVG5" s="718"/>
      <c r="VVH5" s="725"/>
      <c r="VVI5" s="725"/>
      <c r="VVJ5" s="725"/>
      <c r="VVK5" s="725"/>
      <c r="VVL5" s="725"/>
      <c r="VVM5" s="725"/>
      <c r="VVN5" s="725"/>
      <c r="VVO5" s="725"/>
      <c r="VVP5" s="725"/>
      <c r="VVQ5" s="725"/>
      <c r="VVR5" s="725"/>
      <c r="VVS5" s="725"/>
      <c r="VVT5" s="725"/>
      <c r="VVU5" s="725"/>
      <c r="VVV5" s="726"/>
      <c r="VVW5" s="718"/>
      <c r="VVX5" s="725"/>
      <c r="VVY5" s="725"/>
      <c r="VVZ5" s="725"/>
      <c r="VWA5" s="725"/>
      <c r="VWB5" s="725"/>
      <c r="VWC5" s="725"/>
      <c r="VWD5" s="725"/>
      <c r="VWE5" s="725"/>
      <c r="VWF5" s="725"/>
      <c r="VWG5" s="725"/>
      <c r="VWH5" s="725"/>
      <c r="VWI5" s="725"/>
      <c r="VWJ5" s="725"/>
      <c r="VWK5" s="725"/>
      <c r="VWL5" s="726"/>
      <c r="VWM5" s="718"/>
      <c r="VWN5" s="725"/>
      <c r="VWO5" s="725"/>
      <c r="VWP5" s="725"/>
      <c r="VWQ5" s="725"/>
      <c r="VWR5" s="725"/>
      <c r="VWS5" s="725"/>
      <c r="VWT5" s="725"/>
      <c r="VWU5" s="725"/>
      <c r="VWV5" s="725"/>
      <c r="VWW5" s="725"/>
      <c r="VWX5" s="725"/>
      <c r="VWY5" s="725"/>
      <c r="VWZ5" s="725"/>
      <c r="VXA5" s="725"/>
      <c r="VXB5" s="726"/>
      <c r="VXC5" s="718"/>
      <c r="VXD5" s="725"/>
      <c r="VXE5" s="725"/>
      <c r="VXF5" s="725"/>
      <c r="VXG5" s="725"/>
      <c r="VXH5" s="725"/>
      <c r="VXI5" s="725"/>
      <c r="VXJ5" s="725"/>
      <c r="VXK5" s="725"/>
      <c r="VXL5" s="725"/>
      <c r="VXM5" s="725"/>
      <c r="VXN5" s="725"/>
      <c r="VXO5" s="725"/>
      <c r="VXP5" s="725"/>
      <c r="VXQ5" s="725"/>
      <c r="VXR5" s="726"/>
      <c r="VXS5" s="718"/>
      <c r="VXT5" s="725"/>
      <c r="VXU5" s="725"/>
      <c r="VXV5" s="725"/>
      <c r="VXW5" s="725"/>
      <c r="VXX5" s="725"/>
      <c r="VXY5" s="725"/>
      <c r="VXZ5" s="725"/>
      <c r="VYA5" s="725"/>
      <c r="VYB5" s="725"/>
      <c r="VYC5" s="725"/>
      <c r="VYD5" s="725"/>
      <c r="VYE5" s="725"/>
      <c r="VYF5" s="725"/>
      <c r="VYG5" s="725"/>
      <c r="VYH5" s="726"/>
      <c r="VYI5" s="718"/>
      <c r="VYJ5" s="725"/>
      <c r="VYK5" s="725"/>
      <c r="VYL5" s="725"/>
      <c r="VYM5" s="725"/>
      <c r="VYN5" s="725"/>
      <c r="VYO5" s="725"/>
      <c r="VYP5" s="725"/>
      <c r="VYQ5" s="725"/>
      <c r="VYR5" s="725"/>
      <c r="VYS5" s="725"/>
      <c r="VYT5" s="725"/>
      <c r="VYU5" s="725"/>
      <c r="VYV5" s="725"/>
      <c r="VYW5" s="725"/>
      <c r="VYX5" s="726"/>
      <c r="VYY5" s="718"/>
      <c r="VYZ5" s="725"/>
      <c r="VZA5" s="725"/>
      <c r="VZB5" s="725"/>
      <c r="VZC5" s="725"/>
      <c r="VZD5" s="725"/>
      <c r="VZE5" s="725"/>
      <c r="VZF5" s="725"/>
      <c r="VZG5" s="725"/>
      <c r="VZH5" s="725"/>
      <c r="VZI5" s="725"/>
      <c r="VZJ5" s="725"/>
      <c r="VZK5" s="725"/>
      <c r="VZL5" s="725"/>
      <c r="VZM5" s="725"/>
      <c r="VZN5" s="726"/>
      <c r="VZO5" s="718"/>
      <c r="VZP5" s="725"/>
      <c r="VZQ5" s="725"/>
      <c r="VZR5" s="725"/>
      <c r="VZS5" s="725"/>
      <c r="VZT5" s="725"/>
      <c r="VZU5" s="725"/>
      <c r="VZV5" s="725"/>
      <c r="VZW5" s="725"/>
      <c r="VZX5" s="725"/>
      <c r="VZY5" s="725"/>
      <c r="VZZ5" s="725"/>
      <c r="WAA5" s="725"/>
      <c r="WAB5" s="725"/>
      <c r="WAC5" s="725"/>
      <c r="WAD5" s="726"/>
      <c r="WAE5" s="718"/>
      <c r="WAF5" s="725"/>
      <c r="WAG5" s="725"/>
      <c r="WAH5" s="725"/>
      <c r="WAI5" s="725"/>
      <c r="WAJ5" s="725"/>
      <c r="WAK5" s="725"/>
      <c r="WAL5" s="725"/>
      <c r="WAM5" s="725"/>
      <c r="WAN5" s="725"/>
      <c r="WAO5" s="725"/>
      <c r="WAP5" s="725"/>
      <c r="WAQ5" s="725"/>
      <c r="WAR5" s="725"/>
      <c r="WAS5" s="725"/>
      <c r="WAT5" s="726"/>
      <c r="WAU5" s="718"/>
      <c r="WAV5" s="725"/>
      <c r="WAW5" s="725"/>
      <c r="WAX5" s="725"/>
      <c r="WAY5" s="725"/>
      <c r="WAZ5" s="725"/>
      <c r="WBA5" s="725"/>
      <c r="WBB5" s="725"/>
      <c r="WBC5" s="725"/>
      <c r="WBD5" s="725"/>
      <c r="WBE5" s="725"/>
      <c r="WBF5" s="725"/>
      <c r="WBG5" s="725"/>
      <c r="WBH5" s="725"/>
      <c r="WBI5" s="725"/>
      <c r="WBJ5" s="726"/>
      <c r="WBK5" s="718"/>
      <c r="WBL5" s="725"/>
      <c r="WBM5" s="725"/>
      <c r="WBN5" s="725"/>
      <c r="WBO5" s="725"/>
      <c r="WBP5" s="725"/>
      <c r="WBQ5" s="725"/>
      <c r="WBR5" s="725"/>
      <c r="WBS5" s="725"/>
      <c r="WBT5" s="725"/>
      <c r="WBU5" s="725"/>
      <c r="WBV5" s="725"/>
      <c r="WBW5" s="725"/>
      <c r="WBX5" s="725"/>
      <c r="WBY5" s="725"/>
      <c r="WBZ5" s="726"/>
      <c r="WCA5" s="718"/>
      <c r="WCB5" s="725"/>
      <c r="WCC5" s="725"/>
      <c r="WCD5" s="725"/>
      <c r="WCE5" s="725"/>
      <c r="WCF5" s="725"/>
      <c r="WCG5" s="725"/>
      <c r="WCH5" s="725"/>
      <c r="WCI5" s="725"/>
      <c r="WCJ5" s="725"/>
      <c r="WCK5" s="725"/>
      <c r="WCL5" s="725"/>
      <c r="WCM5" s="725"/>
      <c r="WCN5" s="725"/>
      <c r="WCO5" s="725"/>
      <c r="WCP5" s="726"/>
      <c r="WCQ5" s="718"/>
      <c r="WCR5" s="725"/>
      <c r="WCS5" s="725"/>
      <c r="WCT5" s="725"/>
      <c r="WCU5" s="725"/>
      <c r="WCV5" s="725"/>
      <c r="WCW5" s="725"/>
      <c r="WCX5" s="725"/>
      <c r="WCY5" s="725"/>
      <c r="WCZ5" s="725"/>
      <c r="WDA5" s="725"/>
      <c r="WDB5" s="725"/>
      <c r="WDC5" s="725"/>
      <c r="WDD5" s="725"/>
      <c r="WDE5" s="725"/>
      <c r="WDF5" s="726"/>
      <c r="WDG5" s="718"/>
      <c r="WDH5" s="725"/>
      <c r="WDI5" s="725"/>
      <c r="WDJ5" s="725"/>
      <c r="WDK5" s="725"/>
      <c r="WDL5" s="725"/>
      <c r="WDM5" s="725"/>
      <c r="WDN5" s="725"/>
      <c r="WDO5" s="725"/>
      <c r="WDP5" s="725"/>
      <c r="WDQ5" s="725"/>
      <c r="WDR5" s="725"/>
      <c r="WDS5" s="725"/>
      <c r="WDT5" s="725"/>
      <c r="WDU5" s="725"/>
      <c r="WDV5" s="726"/>
      <c r="WDW5" s="718"/>
      <c r="WDX5" s="725"/>
      <c r="WDY5" s="725"/>
      <c r="WDZ5" s="725"/>
      <c r="WEA5" s="725"/>
      <c r="WEB5" s="725"/>
      <c r="WEC5" s="725"/>
      <c r="WED5" s="725"/>
      <c r="WEE5" s="725"/>
      <c r="WEF5" s="725"/>
      <c r="WEG5" s="725"/>
      <c r="WEH5" s="725"/>
      <c r="WEI5" s="725"/>
      <c r="WEJ5" s="725"/>
      <c r="WEK5" s="725"/>
      <c r="WEL5" s="726"/>
      <c r="WEM5" s="718"/>
      <c r="WEN5" s="725"/>
      <c r="WEO5" s="725"/>
      <c r="WEP5" s="725"/>
      <c r="WEQ5" s="725"/>
      <c r="WER5" s="725"/>
      <c r="WES5" s="725"/>
      <c r="WET5" s="725"/>
      <c r="WEU5" s="725"/>
      <c r="WEV5" s="725"/>
      <c r="WEW5" s="725"/>
      <c r="WEX5" s="725"/>
      <c r="WEY5" s="725"/>
      <c r="WEZ5" s="725"/>
      <c r="WFA5" s="725"/>
      <c r="WFB5" s="726"/>
      <c r="WFC5" s="718"/>
      <c r="WFD5" s="725"/>
      <c r="WFE5" s="725"/>
      <c r="WFF5" s="725"/>
      <c r="WFG5" s="725"/>
      <c r="WFH5" s="725"/>
      <c r="WFI5" s="725"/>
      <c r="WFJ5" s="725"/>
      <c r="WFK5" s="725"/>
      <c r="WFL5" s="725"/>
      <c r="WFM5" s="725"/>
      <c r="WFN5" s="725"/>
      <c r="WFO5" s="725"/>
      <c r="WFP5" s="725"/>
      <c r="WFQ5" s="725"/>
      <c r="WFR5" s="726"/>
      <c r="WFS5" s="718"/>
      <c r="WFT5" s="725"/>
      <c r="WFU5" s="725"/>
      <c r="WFV5" s="725"/>
      <c r="WFW5" s="725"/>
      <c r="WFX5" s="725"/>
      <c r="WFY5" s="725"/>
      <c r="WFZ5" s="725"/>
      <c r="WGA5" s="725"/>
      <c r="WGB5" s="725"/>
      <c r="WGC5" s="725"/>
      <c r="WGD5" s="725"/>
      <c r="WGE5" s="725"/>
      <c r="WGF5" s="725"/>
      <c r="WGG5" s="725"/>
      <c r="WGH5" s="726"/>
      <c r="WGI5" s="718"/>
      <c r="WGJ5" s="725"/>
      <c r="WGK5" s="725"/>
      <c r="WGL5" s="725"/>
      <c r="WGM5" s="725"/>
      <c r="WGN5" s="725"/>
      <c r="WGO5" s="725"/>
      <c r="WGP5" s="725"/>
      <c r="WGQ5" s="725"/>
      <c r="WGR5" s="725"/>
      <c r="WGS5" s="725"/>
      <c r="WGT5" s="725"/>
      <c r="WGU5" s="725"/>
      <c r="WGV5" s="725"/>
      <c r="WGW5" s="725"/>
      <c r="WGX5" s="726"/>
      <c r="WGY5" s="718"/>
      <c r="WGZ5" s="725"/>
      <c r="WHA5" s="725"/>
      <c r="WHB5" s="725"/>
      <c r="WHC5" s="725"/>
      <c r="WHD5" s="725"/>
      <c r="WHE5" s="725"/>
      <c r="WHF5" s="725"/>
      <c r="WHG5" s="725"/>
      <c r="WHH5" s="725"/>
      <c r="WHI5" s="725"/>
      <c r="WHJ5" s="725"/>
      <c r="WHK5" s="725"/>
      <c r="WHL5" s="725"/>
      <c r="WHM5" s="725"/>
      <c r="WHN5" s="726"/>
      <c r="WHO5" s="718"/>
      <c r="WHP5" s="725"/>
      <c r="WHQ5" s="725"/>
      <c r="WHR5" s="725"/>
      <c r="WHS5" s="725"/>
      <c r="WHT5" s="725"/>
      <c r="WHU5" s="725"/>
      <c r="WHV5" s="725"/>
      <c r="WHW5" s="725"/>
      <c r="WHX5" s="725"/>
      <c r="WHY5" s="725"/>
      <c r="WHZ5" s="725"/>
      <c r="WIA5" s="725"/>
      <c r="WIB5" s="725"/>
      <c r="WIC5" s="725"/>
      <c r="WID5" s="726"/>
      <c r="WIE5" s="718"/>
      <c r="WIF5" s="725"/>
      <c r="WIG5" s="725"/>
      <c r="WIH5" s="725"/>
      <c r="WII5" s="725"/>
      <c r="WIJ5" s="725"/>
      <c r="WIK5" s="725"/>
      <c r="WIL5" s="725"/>
      <c r="WIM5" s="725"/>
      <c r="WIN5" s="725"/>
      <c r="WIO5" s="725"/>
      <c r="WIP5" s="725"/>
      <c r="WIQ5" s="725"/>
      <c r="WIR5" s="725"/>
      <c r="WIS5" s="725"/>
      <c r="WIT5" s="726"/>
      <c r="WIU5" s="718"/>
      <c r="WIV5" s="725"/>
      <c r="WIW5" s="725"/>
      <c r="WIX5" s="725"/>
      <c r="WIY5" s="725"/>
      <c r="WIZ5" s="725"/>
      <c r="WJA5" s="725"/>
      <c r="WJB5" s="725"/>
      <c r="WJC5" s="725"/>
      <c r="WJD5" s="725"/>
      <c r="WJE5" s="725"/>
      <c r="WJF5" s="725"/>
      <c r="WJG5" s="725"/>
      <c r="WJH5" s="725"/>
      <c r="WJI5" s="725"/>
      <c r="WJJ5" s="726"/>
      <c r="WJK5" s="718"/>
      <c r="WJL5" s="725"/>
      <c r="WJM5" s="725"/>
      <c r="WJN5" s="725"/>
      <c r="WJO5" s="725"/>
      <c r="WJP5" s="725"/>
      <c r="WJQ5" s="725"/>
      <c r="WJR5" s="725"/>
      <c r="WJS5" s="725"/>
      <c r="WJT5" s="725"/>
      <c r="WJU5" s="725"/>
      <c r="WJV5" s="725"/>
      <c r="WJW5" s="725"/>
      <c r="WJX5" s="725"/>
      <c r="WJY5" s="725"/>
      <c r="WJZ5" s="726"/>
      <c r="WKA5" s="718"/>
      <c r="WKB5" s="725"/>
      <c r="WKC5" s="725"/>
      <c r="WKD5" s="725"/>
      <c r="WKE5" s="725"/>
      <c r="WKF5" s="725"/>
      <c r="WKG5" s="725"/>
      <c r="WKH5" s="725"/>
      <c r="WKI5" s="725"/>
      <c r="WKJ5" s="725"/>
      <c r="WKK5" s="725"/>
      <c r="WKL5" s="725"/>
      <c r="WKM5" s="725"/>
      <c r="WKN5" s="725"/>
      <c r="WKO5" s="725"/>
      <c r="WKP5" s="726"/>
      <c r="WKQ5" s="718"/>
      <c r="WKR5" s="725"/>
      <c r="WKS5" s="725"/>
      <c r="WKT5" s="725"/>
      <c r="WKU5" s="725"/>
      <c r="WKV5" s="725"/>
      <c r="WKW5" s="725"/>
      <c r="WKX5" s="725"/>
      <c r="WKY5" s="725"/>
      <c r="WKZ5" s="725"/>
      <c r="WLA5" s="725"/>
      <c r="WLB5" s="725"/>
      <c r="WLC5" s="725"/>
      <c r="WLD5" s="725"/>
      <c r="WLE5" s="725"/>
      <c r="WLF5" s="726"/>
      <c r="WLG5" s="718"/>
      <c r="WLH5" s="725"/>
      <c r="WLI5" s="725"/>
      <c r="WLJ5" s="725"/>
      <c r="WLK5" s="725"/>
      <c r="WLL5" s="725"/>
      <c r="WLM5" s="725"/>
      <c r="WLN5" s="725"/>
      <c r="WLO5" s="725"/>
      <c r="WLP5" s="725"/>
      <c r="WLQ5" s="725"/>
      <c r="WLR5" s="725"/>
      <c r="WLS5" s="725"/>
      <c r="WLT5" s="725"/>
      <c r="WLU5" s="725"/>
      <c r="WLV5" s="726"/>
      <c r="WLW5" s="718"/>
      <c r="WLX5" s="725"/>
      <c r="WLY5" s="725"/>
      <c r="WLZ5" s="725"/>
      <c r="WMA5" s="725"/>
      <c r="WMB5" s="725"/>
      <c r="WMC5" s="725"/>
      <c r="WMD5" s="725"/>
      <c r="WME5" s="725"/>
      <c r="WMF5" s="725"/>
      <c r="WMG5" s="725"/>
      <c r="WMH5" s="725"/>
      <c r="WMI5" s="725"/>
      <c r="WMJ5" s="725"/>
      <c r="WMK5" s="725"/>
      <c r="WML5" s="726"/>
      <c r="WMM5" s="718"/>
      <c r="WMN5" s="725"/>
      <c r="WMO5" s="725"/>
      <c r="WMP5" s="725"/>
      <c r="WMQ5" s="725"/>
      <c r="WMR5" s="725"/>
      <c r="WMS5" s="725"/>
      <c r="WMT5" s="725"/>
      <c r="WMU5" s="725"/>
      <c r="WMV5" s="725"/>
      <c r="WMW5" s="725"/>
      <c r="WMX5" s="725"/>
      <c r="WMY5" s="725"/>
      <c r="WMZ5" s="725"/>
      <c r="WNA5" s="725"/>
      <c r="WNB5" s="726"/>
      <c r="WNC5" s="718"/>
      <c r="WND5" s="725"/>
      <c r="WNE5" s="725"/>
      <c r="WNF5" s="725"/>
      <c r="WNG5" s="725"/>
      <c r="WNH5" s="725"/>
      <c r="WNI5" s="725"/>
      <c r="WNJ5" s="725"/>
      <c r="WNK5" s="725"/>
      <c r="WNL5" s="725"/>
      <c r="WNM5" s="725"/>
      <c r="WNN5" s="725"/>
      <c r="WNO5" s="725"/>
      <c r="WNP5" s="725"/>
      <c r="WNQ5" s="725"/>
      <c r="WNR5" s="726"/>
      <c r="WNS5" s="718"/>
      <c r="WNT5" s="725"/>
      <c r="WNU5" s="725"/>
      <c r="WNV5" s="725"/>
      <c r="WNW5" s="725"/>
      <c r="WNX5" s="725"/>
      <c r="WNY5" s="725"/>
      <c r="WNZ5" s="725"/>
      <c r="WOA5" s="725"/>
      <c r="WOB5" s="725"/>
      <c r="WOC5" s="725"/>
      <c r="WOD5" s="725"/>
      <c r="WOE5" s="725"/>
      <c r="WOF5" s="725"/>
      <c r="WOG5" s="725"/>
      <c r="WOH5" s="726"/>
      <c r="WOI5" s="718"/>
      <c r="WOJ5" s="725"/>
      <c r="WOK5" s="725"/>
      <c r="WOL5" s="725"/>
      <c r="WOM5" s="725"/>
      <c r="WON5" s="725"/>
      <c r="WOO5" s="725"/>
      <c r="WOP5" s="725"/>
      <c r="WOQ5" s="725"/>
      <c r="WOR5" s="725"/>
      <c r="WOS5" s="725"/>
      <c r="WOT5" s="725"/>
      <c r="WOU5" s="725"/>
      <c r="WOV5" s="725"/>
      <c r="WOW5" s="725"/>
      <c r="WOX5" s="726"/>
      <c r="WOY5" s="718"/>
      <c r="WOZ5" s="725"/>
      <c r="WPA5" s="725"/>
      <c r="WPB5" s="725"/>
      <c r="WPC5" s="725"/>
      <c r="WPD5" s="725"/>
      <c r="WPE5" s="725"/>
      <c r="WPF5" s="725"/>
      <c r="WPG5" s="725"/>
      <c r="WPH5" s="725"/>
      <c r="WPI5" s="725"/>
      <c r="WPJ5" s="725"/>
      <c r="WPK5" s="725"/>
      <c r="WPL5" s="725"/>
      <c r="WPM5" s="725"/>
      <c r="WPN5" s="726"/>
      <c r="WPO5" s="718"/>
      <c r="WPP5" s="725"/>
      <c r="WPQ5" s="725"/>
      <c r="WPR5" s="725"/>
      <c r="WPS5" s="725"/>
      <c r="WPT5" s="725"/>
      <c r="WPU5" s="725"/>
      <c r="WPV5" s="725"/>
      <c r="WPW5" s="725"/>
      <c r="WPX5" s="725"/>
      <c r="WPY5" s="725"/>
      <c r="WPZ5" s="725"/>
      <c r="WQA5" s="725"/>
      <c r="WQB5" s="725"/>
      <c r="WQC5" s="725"/>
      <c r="WQD5" s="726"/>
      <c r="WQE5" s="718"/>
      <c r="WQF5" s="725"/>
      <c r="WQG5" s="725"/>
      <c r="WQH5" s="725"/>
      <c r="WQI5" s="725"/>
      <c r="WQJ5" s="725"/>
      <c r="WQK5" s="725"/>
      <c r="WQL5" s="725"/>
      <c r="WQM5" s="725"/>
      <c r="WQN5" s="725"/>
      <c r="WQO5" s="725"/>
      <c r="WQP5" s="725"/>
      <c r="WQQ5" s="725"/>
      <c r="WQR5" s="725"/>
      <c r="WQS5" s="725"/>
      <c r="WQT5" s="726"/>
      <c r="WQU5" s="718"/>
      <c r="WQV5" s="725"/>
      <c r="WQW5" s="725"/>
      <c r="WQX5" s="725"/>
      <c r="WQY5" s="725"/>
      <c r="WQZ5" s="725"/>
      <c r="WRA5" s="725"/>
      <c r="WRB5" s="725"/>
      <c r="WRC5" s="725"/>
      <c r="WRD5" s="725"/>
      <c r="WRE5" s="725"/>
      <c r="WRF5" s="725"/>
      <c r="WRG5" s="725"/>
      <c r="WRH5" s="725"/>
      <c r="WRI5" s="725"/>
      <c r="WRJ5" s="726"/>
      <c r="WRK5" s="718"/>
      <c r="WRL5" s="725"/>
      <c r="WRM5" s="725"/>
      <c r="WRN5" s="725"/>
      <c r="WRO5" s="725"/>
      <c r="WRP5" s="725"/>
      <c r="WRQ5" s="725"/>
      <c r="WRR5" s="725"/>
      <c r="WRS5" s="725"/>
      <c r="WRT5" s="725"/>
      <c r="WRU5" s="725"/>
      <c r="WRV5" s="725"/>
      <c r="WRW5" s="725"/>
      <c r="WRX5" s="725"/>
      <c r="WRY5" s="725"/>
      <c r="WRZ5" s="726"/>
      <c r="WSA5" s="718"/>
      <c r="WSB5" s="725"/>
      <c r="WSC5" s="725"/>
      <c r="WSD5" s="725"/>
      <c r="WSE5" s="725"/>
      <c r="WSF5" s="725"/>
      <c r="WSG5" s="725"/>
      <c r="WSH5" s="725"/>
      <c r="WSI5" s="725"/>
      <c r="WSJ5" s="725"/>
      <c r="WSK5" s="725"/>
      <c r="WSL5" s="725"/>
      <c r="WSM5" s="725"/>
      <c r="WSN5" s="725"/>
      <c r="WSO5" s="725"/>
      <c r="WSP5" s="726"/>
      <c r="WSQ5" s="718"/>
      <c r="WSR5" s="725"/>
      <c r="WSS5" s="725"/>
      <c r="WST5" s="725"/>
      <c r="WSU5" s="725"/>
      <c r="WSV5" s="725"/>
      <c r="WSW5" s="725"/>
      <c r="WSX5" s="725"/>
      <c r="WSY5" s="725"/>
      <c r="WSZ5" s="725"/>
      <c r="WTA5" s="725"/>
      <c r="WTB5" s="725"/>
      <c r="WTC5" s="725"/>
      <c r="WTD5" s="725"/>
      <c r="WTE5" s="725"/>
      <c r="WTF5" s="726"/>
      <c r="WTG5" s="718"/>
      <c r="WTH5" s="725"/>
      <c r="WTI5" s="725"/>
      <c r="WTJ5" s="725"/>
      <c r="WTK5" s="725"/>
      <c r="WTL5" s="725"/>
      <c r="WTM5" s="725"/>
      <c r="WTN5" s="725"/>
      <c r="WTO5" s="725"/>
      <c r="WTP5" s="725"/>
      <c r="WTQ5" s="725"/>
      <c r="WTR5" s="725"/>
      <c r="WTS5" s="725"/>
      <c r="WTT5" s="725"/>
      <c r="WTU5" s="725"/>
      <c r="WTV5" s="726"/>
      <c r="WTW5" s="718"/>
      <c r="WTX5" s="725"/>
      <c r="WTY5" s="725"/>
      <c r="WTZ5" s="725"/>
      <c r="WUA5" s="725"/>
      <c r="WUB5" s="725"/>
      <c r="WUC5" s="725"/>
      <c r="WUD5" s="725"/>
      <c r="WUE5" s="725"/>
      <c r="WUF5" s="725"/>
      <c r="WUG5" s="725"/>
      <c r="WUH5" s="725"/>
      <c r="WUI5" s="725"/>
      <c r="WUJ5" s="725"/>
      <c r="WUK5" s="725"/>
      <c r="WUL5" s="726"/>
      <c r="WUM5" s="718"/>
      <c r="WUN5" s="725"/>
      <c r="WUO5" s="725"/>
      <c r="WUP5" s="725"/>
      <c r="WUQ5" s="725"/>
      <c r="WUR5" s="725"/>
      <c r="WUS5" s="725"/>
      <c r="WUT5" s="725"/>
      <c r="WUU5" s="725"/>
      <c r="WUV5" s="725"/>
      <c r="WUW5" s="725"/>
      <c r="WUX5" s="725"/>
      <c r="WUY5" s="725"/>
      <c r="WUZ5" s="725"/>
      <c r="WVA5" s="725"/>
      <c r="WVB5" s="726"/>
      <c r="WVC5" s="718"/>
      <c r="WVD5" s="725"/>
      <c r="WVE5" s="725"/>
      <c r="WVF5" s="725"/>
      <c r="WVG5" s="725"/>
      <c r="WVH5" s="725"/>
      <c r="WVI5" s="725"/>
      <c r="WVJ5" s="725"/>
      <c r="WVK5" s="725"/>
      <c r="WVL5" s="725"/>
      <c r="WVM5" s="725"/>
      <c r="WVN5" s="725"/>
      <c r="WVO5" s="725"/>
      <c r="WVP5" s="725"/>
      <c r="WVQ5" s="725"/>
      <c r="WVR5" s="726"/>
      <c r="WVS5" s="718"/>
      <c r="WVT5" s="725"/>
      <c r="WVU5" s="725"/>
      <c r="WVV5" s="725"/>
      <c r="WVW5" s="725"/>
      <c r="WVX5" s="725"/>
      <c r="WVY5" s="725"/>
      <c r="WVZ5" s="725"/>
      <c r="WWA5" s="725"/>
      <c r="WWB5" s="725"/>
      <c r="WWC5" s="725"/>
      <c r="WWD5" s="725"/>
      <c r="WWE5" s="725"/>
      <c r="WWF5" s="725"/>
      <c r="WWG5" s="725"/>
      <c r="WWH5" s="726"/>
      <c r="WWI5" s="718"/>
      <c r="WWJ5" s="725"/>
      <c r="WWK5" s="725"/>
      <c r="WWL5" s="725"/>
      <c r="WWM5" s="725"/>
      <c r="WWN5" s="725"/>
      <c r="WWO5" s="725"/>
      <c r="WWP5" s="725"/>
      <c r="WWQ5" s="725"/>
      <c r="WWR5" s="725"/>
      <c r="WWS5" s="725"/>
      <c r="WWT5" s="725"/>
      <c r="WWU5" s="725"/>
      <c r="WWV5" s="725"/>
      <c r="WWW5" s="725"/>
      <c r="WWX5" s="726"/>
      <c r="WWY5" s="718"/>
      <c r="WWZ5" s="725"/>
      <c r="WXA5" s="725"/>
      <c r="WXB5" s="725"/>
      <c r="WXC5" s="725"/>
      <c r="WXD5" s="725"/>
      <c r="WXE5" s="725"/>
      <c r="WXF5" s="725"/>
      <c r="WXG5" s="725"/>
      <c r="WXH5" s="725"/>
      <c r="WXI5" s="725"/>
      <c r="WXJ5" s="725"/>
      <c r="WXK5" s="725"/>
      <c r="WXL5" s="725"/>
      <c r="WXM5" s="725"/>
      <c r="WXN5" s="726"/>
      <c r="WXO5" s="718"/>
      <c r="WXP5" s="725"/>
      <c r="WXQ5" s="725"/>
      <c r="WXR5" s="725"/>
      <c r="WXS5" s="725"/>
      <c r="WXT5" s="725"/>
      <c r="WXU5" s="725"/>
      <c r="WXV5" s="725"/>
      <c r="WXW5" s="725"/>
      <c r="WXX5" s="725"/>
      <c r="WXY5" s="725"/>
      <c r="WXZ5" s="725"/>
      <c r="WYA5" s="725"/>
      <c r="WYB5" s="725"/>
      <c r="WYC5" s="725"/>
      <c r="WYD5" s="726"/>
      <c r="WYE5" s="718"/>
      <c r="WYF5" s="725"/>
      <c r="WYG5" s="725"/>
      <c r="WYH5" s="725"/>
      <c r="WYI5" s="725"/>
      <c r="WYJ5" s="725"/>
      <c r="WYK5" s="725"/>
      <c r="WYL5" s="725"/>
      <c r="WYM5" s="725"/>
      <c r="WYN5" s="725"/>
      <c r="WYO5" s="725"/>
      <c r="WYP5" s="725"/>
      <c r="WYQ5" s="725"/>
      <c r="WYR5" s="725"/>
      <c r="WYS5" s="725"/>
      <c r="WYT5" s="726"/>
      <c r="WYU5" s="718"/>
      <c r="WYV5" s="725"/>
      <c r="WYW5" s="725"/>
      <c r="WYX5" s="725"/>
      <c r="WYY5" s="725"/>
      <c r="WYZ5" s="725"/>
      <c r="WZA5" s="725"/>
      <c r="WZB5" s="725"/>
      <c r="WZC5" s="725"/>
      <c r="WZD5" s="725"/>
      <c r="WZE5" s="725"/>
      <c r="WZF5" s="725"/>
      <c r="WZG5" s="725"/>
      <c r="WZH5" s="725"/>
      <c r="WZI5" s="725"/>
      <c r="WZJ5" s="726"/>
      <c r="WZK5" s="718"/>
      <c r="WZL5" s="725"/>
      <c r="WZM5" s="725"/>
      <c r="WZN5" s="725"/>
      <c r="WZO5" s="725"/>
      <c r="WZP5" s="725"/>
      <c r="WZQ5" s="725"/>
      <c r="WZR5" s="725"/>
      <c r="WZS5" s="725"/>
      <c r="WZT5" s="725"/>
      <c r="WZU5" s="725"/>
      <c r="WZV5" s="725"/>
      <c r="WZW5" s="725"/>
      <c r="WZX5" s="725"/>
      <c r="WZY5" s="725"/>
      <c r="WZZ5" s="726"/>
      <c r="XAA5" s="718"/>
      <c r="XAB5" s="725"/>
      <c r="XAC5" s="725"/>
      <c r="XAD5" s="725"/>
      <c r="XAE5" s="725"/>
      <c r="XAF5" s="725"/>
      <c r="XAG5" s="725"/>
      <c r="XAH5" s="725"/>
      <c r="XAI5" s="725"/>
      <c r="XAJ5" s="725"/>
      <c r="XAK5" s="725"/>
      <c r="XAL5" s="725"/>
      <c r="XAM5" s="725"/>
      <c r="XAN5" s="725"/>
      <c r="XAO5" s="725"/>
      <c r="XAP5" s="726"/>
      <c r="XAQ5" s="718"/>
      <c r="XAR5" s="725"/>
      <c r="XAS5" s="725"/>
      <c r="XAT5" s="725"/>
      <c r="XAU5" s="725"/>
      <c r="XAV5" s="725"/>
      <c r="XAW5" s="725"/>
      <c r="XAX5" s="725"/>
      <c r="XAY5" s="725"/>
      <c r="XAZ5" s="725"/>
      <c r="XBA5" s="725"/>
      <c r="XBB5" s="725"/>
      <c r="XBC5" s="725"/>
      <c r="XBD5" s="725"/>
      <c r="XBE5" s="725"/>
      <c r="XBF5" s="726"/>
      <c r="XBG5" s="718"/>
      <c r="XBH5" s="725"/>
      <c r="XBI5" s="725"/>
      <c r="XBJ5" s="725"/>
      <c r="XBK5" s="725"/>
      <c r="XBL5" s="725"/>
      <c r="XBM5" s="725"/>
      <c r="XBN5" s="725"/>
      <c r="XBO5" s="725"/>
      <c r="XBP5" s="725"/>
      <c r="XBQ5" s="725"/>
      <c r="XBR5" s="725"/>
      <c r="XBS5" s="725"/>
      <c r="XBT5" s="725"/>
      <c r="XBU5" s="725"/>
      <c r="XBV5" s="726"/>
      <c r="XBW5" s="718"/>
      <c r="XBX5" s="725"/>
      <c r="XBY5" s="725"/>
      <c r="XBZ5" s="725"/>
      <c r="XCA5" s="725"/>
      <c r="XCB5" s="725"/>
      <c r="XCC5" s="725"/>
      <c r="XCD5" s="725"/>
      <c r="XCE5" s="725"/>
      <c r="XCF5" s="725"/>
      <c r="XCG5" s="725"/>
      <c r="XCH5" s="725"/>
      <c r="XCI5" s="725"/>
      <c r="XCJ5" s="725"/>
      <c r="XCK5" s="725"/>
      <c r="XCL5" s="726"/>
      <c r="XCM5" s="718"/>
      <c r="XCN5" s="725"/>
      <c r="XCO5" s="725"/>
      <c r="XCP5" s="725"/>
      <c r="XCQ5" s="725"/>
      <c r="XCR5" s="725"/>
      <c r="XCS5" s="725"/>
      <c r="XCT5" s="725"/>
      <c r="XCU5" s="725"/>
      <c r="XCV5" s="725"/>
      <c r="XCW5" s="725"/>
      <c r="XCX5" s="725"/>
      <c r="XCY5" s="725"/>
      <c r="XCZ5" s="725"/>
      <c r="XDA5" s="725"/>
      <c r="XDB5" s="726"/>
      <c r="XDC5" s="718"/>
      <c r="XDD5" s="725"/>
      <c r="XDE5" s="725"/>
      <c r="XDF5" s="725"/>
      <c r="XDG5" s="725"/>
      <c r="XDH5" s="725"/>
      <c r="XDI5" s="725"/>
      <c r="XDJ5" s="725"/>
      <c r="XDK5" s="725"/>
      <c r="XDL5" s="725"/>
      <c r="XDM5" s="725"/>
      <c r="XDN5" s="725"/>
      <c r="XDO5" s="725"/>
      <c r="XDP5" s="725"/>
      <c r="XDQ5" s="725"/>
      <c r="XDR5" s="726"/>
      <c r="XDS5" s="718"/>
      <c r="XDT5" s="725"/>
      <c r="XDU5" s="725"/>
      <c r="XDV5" s="725"/>
      <c r="XDW5" s="725"/>
      <c r="XDX5" s="725"/>
      <c r="XDY5" s="725"/>
      <c r="XDZ5" s="725"/>
      <c r="XEA5" s="725"/>
      <c r="XEB5" s="725"/>
      <c r="XEC5" s="725"/>
      <c r="XED5" s="725"/>
      <c r="XEE5" s="725"/>
      <c r="XEF5" s="725"/>
      <c r="XEG5" s="725"/>
      <c r="XEH5" s="726"/>
      <c r="XEI5" s="718"/>
      <c r="XEJ5" s="718"/>
      <c r="XEK5" s="718"/>
      <c r="XEL5" s="718"/>
      <c r="XEM5" s="718"/>
      <c r="XEN5" s="718"/>
      <c r="XEO5" s="718"/>
      <c r="XEP5" s="718"/>
      <c r="XEQ5" s="718"/>
      <c r="XER5" s="718"/>
      <c r="XES5" s="718"/>
      <c r="XET5" s="718"/>
      <c r="XEU5" s="718"/>
      <c r="XEV5" s="718"/>
      <c r="XEW5" s="718"/>
      <c r="XEX5" s="718"/>
    </row>
    <row r="6" spans="1:16378" ht="14.1" customHeight="1" x14ac:dyDescent="0.25">
      <c r="A6" s="266" t="s">
        <v>31</v>
      </c>
      <c r="B6" s="727" t="s">
        <v>322</v>
      </c>
      <c r="C6" s="728"/>
      <c r="D6" s="728"/>
      <c r="E6" s="728"/>
      <c r="F6" s="729"/>
      <c r="G6" s="267">
        <f>'(12)Comp.Prev.Fat'!D22</f>
        <v>5417280</v>
      </c>
      <c r="H6" s="267">
        <f>'(12)Comp.Prev.Fat'!E22</f>
        <v>5718480.7679999992</v>
      </c>
      <c r="I6" s="267">
        <f>'(12)Comp.Prev.Fat'!F22</f>
        <v>6027498.6710400004</v>
      </c>
      <c r="J6" s="267">
        <f>'(12)Comp.Prev.Fat'!G22</f>
        <v>6344500.4529984016</v>
      </c>
      <c r="K6" s="267">
        <f>'(12)Comp.Prev.Fat'!H22</f>
        <v>6669656.1012145691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</row>
    <row r="7" spans="1:16378" ht="5.0999999999999996" customHeight="1" x14ac:dyDescent="0.25">
      <c r="A7" s="685"/>
      <c r="B7" s="685"/>
      <c r="C7" s="685"/>
      <c r="D7" s="685"/>
      <c r="E7" s="685"/>
      <c r="F7" s="685"/>
      <c r="G7" s="685"/>
      <c r="H7" s="685"/>
      <c r="I7" s="685"/>
      <c r="J7" s="685"/>
      <c r="K7" s="685"/>
    </row>
    <row r="8" spans="1:16378" ht="14.1" customHeight="1" x14ac:dyDescent="0.25">
      <c r="A8" s="268" t="s">
        <v>32</v>
      </c>
      <c r="B8" s="723" t="s">
        <v>372</v>
      </c>
      <c r="C8" s="724"/>
      <c r="D8" s="269">
        <f>SUM(D9:D12)</f>
        <v>8.6500000000000007E-2</v>
      </c>
      <c r="E8" s="730"/>
      <c r="F8" s="731"/>
      <c r="G8" s="270">
        <f>SUM(G9:G12)</f>
        <v>468594.72000000003</v>
      </c>
      <c r="H8" s="270">
        <f>SUM(H9:H12)</f>
        <v>494648.58643199992</v>
      </c>
      <c r="I8" s="270">
        <f>SUM(I9:I12)</f>
        <v>521378.63504496001</v>
      </c>
      <c r="J8" s="270">
        <f>SUM(J9:J12)</f>
        <v>548799.2891843617</v>
      </c>
      <c r="K8" s="270">
        <f>SUM(K9:K12)</f>
        <v>576925.25275506021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</row>
    <row r="9" spans="1:16378" ht="14.1" customHeight="1" x14ac:dyDescent="0.25">
      <c r="A9" s="712"/>
      <c r="B9" s="271" t="s">
        <v>202</v>
      </c>
      <c r="C9" s="272" t="s">
        <v>67</v>
      </c>
      <c r="D9" s="273">
        <v>0.05</v>
      </c>
      <c r="E9" s="732"/>
      <c r="F9" s="733"/>
      <c r="G9" s="274">
        <f t="shared" ref="G9:K9" si="0">G6*$D$9</f>
        <v>270864</v>
      </c>
      <c r="H9" s="274">
        <f t="shared" si="0"/>
        <v>285924.03839999996</v>
      </c>
      <c r="I9" s="274">
        <f t="shared" si="0"/>
        <v>301374.93355200003</v>
      </c>
      <c r="J9" s="274">
        <f t="shared" si="0"/>
        <v>317225.02264992008</v>
      </c>
      <c r="K9" s="274">
        <f t="shared" si="0"/>
        <v>333482.80506072845</v>
      </c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</row>
    <row r="10" spans="1:16378" ht="14.1" customHeight="1" x14ac:dyDescent="0.25">
      <c r="A10" s="713"/>
      <c r="B10" s="271" t="s">
        <v>203</v>
      </c>
      <c r="C10" s="272" t="s">
        <v>37</v>
      </c>
      <c r="D10" s="273">
        <v>0.03</v>
      </c>
      <c r="E10" s="732"/>
      <c r="F10" s="733"/>
      <c r="G10" s="274">
        <f t="shared" ref="G10:K10" si="1">G6*$D$10</f>
        <v>162518.39999999999</v>
      </c>
      <c r="H10" s="274">
        <f t="shared" si="1"/>
        <v>171554.42303999997</v>
      </c>
      <c r="I10" s="274">
        <f t="shared" si="1"/>
        <v>180824.9601312</v>
      </c>
      <c r="J10" s="274">
        <f t="shared" si="1"/>
        <v>190335.01358995205</v>
      </c>
      <c r="K10" s="274">
        <f t="shared" si="1"/>
        <v>200089.68303643705</v>
      </c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</row>
    <row r="11" spans="1:16378" ht="14.1" customHeight="1" x14ac:dyDescent="0.25">
      <c r="A11" s="713"/>
      <c r="B11" s="271" t="s">
        <v>204</v>
      </c>
      <c r="C11" s="272" t="s">
        <v>38</v>
      </c>
      <c r="D11" s="273">
        <v>6.4999999999999997E-3</v>
      </c>
      <c r="E11" s="732"/>
      <c r="F11" s="733"/>
      <c r="G11" s="274">
        <f t="shared" ref="G11:K11" si="2">G6*$D$11</f>
        <v>35212.32</v>
      </c>
      <c r="H11" s="274">
        <f t="shared" si="2"/>
        <v>37170.12499199999</v>
      </c>
      <c r="I11" s="274">
        <f t="shared" si="2"/>
        <v>39178.741361760003</v>
      </c>
      <c r="J11" s="274">
        <f t="shared" si="2"/>
        <v>41239.252944489606</v>
      </c>
      <c r="K11" s="274">
        <f t="shared" si="2"/>
        <v>43352.764657894695</v>
      </c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</row>
    <row r="12" spans="1:16378" ht="14.1" customHeight="1" x14ac:dyDescent="0.25">
      <c r="A12" s="714"/>
      <c r="B12" s="271" t="s">
        <v>205</v>
      </c>
      <c r="C12" s="272" t="s">
        <v>39</v>
      </c>
      <c r="D12" s="273">
        <v>0</v>
      </c>
      <c r="E12" s="732"/>
      <c r="F12" s="733"/>
      <c r="G12" s="274">
        <f t="shared" ref="G12:K12" si="3">G6*$D$12</f>
        <v>0</v>
      </c>
      <c r="H12" s="274">
        <f t="shared" si="3"/>
        <v>0</v>
      </c>
      <c r="I12" s="274">
        <f t="shared" si="3"/>
        <v>0</v>
      </c>
      <c r="J12" s="274">
        <f t="shared" si="3"/>
        <v>0</v>
      </c>
      <c r="K12" s="274">
        <f t="shared" si="3"/>
        <v>0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</row>
    <row r="13" spans="1:16378" ht="5.0999999999999996" customHeight="1" x14ac:dyDescent="0.25">
      <c r="A13" s="685"/>
      <c r="B13" s="685"/>
      <c r="C13" s="685"/>
      <c r="D13" s="685"/>
      <c r="E13" s="685"/>
      <c r="F13" s="685"/>
      <c r="G13" s="685"/>
      <c r="H13" s="685"/>
      <c r="I13" s="685"/>
      <c r="J13" s="685"/>
      <c r="K13" s="685"/>
      <c r="AB13" s="725"/>
      <c r="AC13" s="725"/>
      <c r="AD13" s="725"/>
      <c r="AE13" s="725"/>
      <c r="AF13" s="725"/>
      <c r="AG13" s="725"/>
      <c r="AH13" s="725"/>
      <c r="AI13" s="725"/>
      <c r="AJ13" s="725"/>
      <c r="AK13" s="725"/>
      <c r="AL13" s="725"/>
      <c r="AM13" s="725"/>
      <c r="AN13" s="725"/>
      <c r="AO13" s="725"/>
      <c r="AP13" s="725"/>
      <c r="AQ13" s="726"/>
      <c r="AR13" s="718"/>
      <c r="AS13" s="725"/>
      <c r="AT13" s="725"/>
      <c r="AU13" s="725"/>
      <c r="AV13" s="725"/>
      <c r="AW13" s="725"/>
      <c r="AX13" s="725"/>
      <c r="AY13" s="725"/>
      <c r="AZ13" s="725"/>
      <c r="BA13" s="725"/>
      <c r="BB13" s="725"/>
      <c r="BC13" s="725"/>
      <c r="BD13" s="725"/>
      <c r="BE13" s="725"/>
      <c r="BF13" s="725"/>
      <c r="BG13" s="726"/>
      <c r="BH13" s="718"/>
      <c r="BI13" s="725"/>
      <c r="BJ13" s="725"/>
      <c r="BK13" s="725"/>
      <c r="BL13" s="725"/>
      <c r="BM13" s="725"/>
      <c r="BN13" s="725"/>
      <c r="BO13" s="725"/>
      <c r="BP13" s="725"/>
      <c r="BQ13" s="725"/>
      <c r="BR13" s="725"/>
      <c r="BS13" s="725"/>
      <c r="BT13" s="725"/>
      <c r="BU13" s="725"/>
      <c r="BV13" s="725"/>
      <c r="BW13" s="726"/>
      <c r="BX13" s="718"/>
      <c r="BY13" s="725"/>
      <c r="BZ13" s="725"/>
      <c r="CA13" s="725"/>
      <c r="CB13" s="725"/>
      <c r="CC13" s="725"/>
      <c r="CD13" s="725"/>
      <c r="CE13" s="725"/>
      <c r="CF13" s="725"/>
      <c r="CG13" s="725"/>
      <c r="CH13" s="725"/>
      <c r="CI13" s="725"/>
      <c r="CJ13" s="725"/>
      <c r="CK13" s="725"/>
      <c r="CL13" s="725"/>
      <c r="CM13" s="726"/>
      <c r="CN13" s="718"/>
      <c r="CO13" s="725"/>
      <c r="CP13" s="725"/>
      <c r="CQ13" s="725"/>
      <c r="CR13" s="725"/>
      <c r="CS13" s="725"/>
      <c r="CT13" s="725"/>
      <c r="CU13" s="725"/>
      <c r="CV13" s="725"/>
      <c r="CW13" s="725"/>
      <c r="CX13" s="725"/>
      <c r="CY13" s="725"/>
      <c r="CZ13" s="725"/>
      <c r="DA13" s="725"/>
      <c r="DB13" s="725"/>
      <c r="DC13" s="726"/>
      <c r="DD13" s="718"/>
      <c r="DE13" s="725"/>
      <c r="DF13" s="725"/>
      <c r="DG13" s="725"/>
      <c r="DH13" s="725"/>
      <c r="DI13" s="725"/>
      <c r="DJ13" s="725"/>
      <c r="DK13" s="725"/>
      <c r="DL13" s="725"/>
      <c r="DM13" s="725"/>
      <c r="DN13" s="725"/>
      <c r="DO13" s="725"/>
      <c r="DP13" s="725"/>
      <c r="DQ13" s="725"/>
      <c r="DR13" s="725"/>
      <c r="DS13" s="726"/>
      <c r="DT13" s="718"/>
      <c r="DU13" s="725"/>
      <c r="DV13" s="725"/>
      <c r="DW13" s="725"/>
      <c r="DX13" s="725"/>
      <c r="DY13" s="725"/>
      <c r="DZ13" s="725"/>
      <c r="EA13" s="725"/>
      <c r="EB13" s="725"/>
      <c r="EC13" s="725"/>
      <c r="ED13" s="725"/>
      <c r="EE13" s="725"/>
      <c r="EF13" s="725"/>
      <c r="EG13" s="725"/>
      <c r="EH13" s="725"/>
      <c r="EI13" s="726"/>
      <c r="EJ13" s="718"/>
      <c r="EK13" s="725"/>
      <c r="EL13" s="725"/>
      <c r="EM13" s="725"/>
      <c r="EN13" s="725"/>
      <c r="EO13" s="725"/>
      <c r="EP13" s="725"/>
      <c r="EQ13" s="725"/>
      <c r="ER13" s="725"/>
      <c r="ES13" s="725"/>
      <c r="ET13" s="725"/>
      <c r="EU13" s="725"/>
      <c r="EV13" s="725"/>
      <c r="EW13" s="725"/>
      <c r="EX13" s="725"/>
      <c r="EY13" s="726"/>
      <c r="EZ13" s="718"/>
      <c r="FA13" s="725"/>
      <c r="FB13" s="725"/>
      <c r="FC13" s="725"/>
      <c r="FD13" s="725"/>
      <c r="FE13" s="725"/>
      <c r="FF13" s="725"/>
      <c r="FG13" s="725"/>
      <c r="FH13" s="725"/>
      <c r="FI13" s="725"/>
      <c r="FJ13" s="725"/>
      <c r="FK13" s="725"/>
      <c r="FL13" s="725"/>
      <c r="FM13" s="725"/>
      <c r="FN13" s="725"/>
      <c r="FO13" s="726"/>
      <c r="FP13" s="718"/>
      <c r="FQ13" s="725"/>
      <c r="FR13" s="725"/>
      <c r="FS13" s="725"/>
      <c r="FT13" s="725"/>
      <c r="FU13" s="725"/>
      <c r="FV13" s="725"/>
      <c r="FW13" s="725"/>
      <c r="FX13" s="725"/>
      <c r="FY13" s="725"/>
      <c r="FZ13" s="725"/>
      <c r="GA13" s="725"/>
      <c r="GB13" s="725"/>
      <c r="GC13" s="725"/>
      <c r="GD13" s="725"/>
      <c r="GE13" s="726"/>
      <c r="GF13" s="718"/>
      <c r="GG13" s="725"/>
      <c r="GH13" s="725"/>
      <c r="GI13" s="725"/>
      <c r="GJ13" s="725"/>
      <c r="GK13" s="725"/>
      <c r="GL13" s="725"/>
      <c r="GM13" s="725"/>
      <c r="GN13" s="725"/>
      <c r="GO13" s="725"/>
      <c r="GP13" s="725"/>
      <c r="GQ13" s="725"/>
      <c r="GR13" s="725"/>
      <c r="GS13" s="725"/>
      <c r="GT13" s="725"/>
      <c r="GU13" s="726"/>
      <c r="GV13" s="718"/>
      <c r="GW13" s="725"/>
      <c r="GX13" s="725"/>
      <c r="GY13" s="725"/>
      <c r="GZ13" s="725"/>
      <c r="HA13" s="725"/>
      <c r="HB13" s="725"/>
      <c r="HC13" s="725"/>
      <c r="HD13" s="725"/>
      <c r="HE13" s="725"/>
      <c r="HF13" s="725"/>
      <c r="HG13" s="725"/>
      <c r="HH13" s="725"/>
      <c r="HI13" s="725"/>
      <c r="HJ13" s="725"/>
      <c r="HK13" s="726"/>
      <c r="HL13" s="718"/>
      <c r="HM13" s="725"/>
      <c r="HN13" s="725"/>
      <c r="HO13" s="725"/>
      <c r="HP13" s="725"/>
      <c r="HQ13" s="725"/>
      <c r="HR13" s="725"/>
      <c r="HS13" s="725"/>
      <c r="HT13" s="725"/>
      <c r="HU13" s="725"/>
      <c r="HV13" s="725"/>
      <c r="HW13" s="725"/>
      <c r="HX13" s="725"/>
      <c r="HY13" s="725"/>
      <c r="HZ13" s="726"/>
      <c r="IA13" s="718"/>
      <c r="IB13" s="725"/>
      <c r="IC13" s="725"/>
      <c r="ID13" s="725"/>
      <c r="IE13" s="725"/>
      <c r="IF13" s="725"/>
      <c r="IG13" s="725"/>
      <c r="IH13" s="725"/>
      <c r="II13" s="725"/>
      <c r="IJ13" s="725"/>
      <c r="IK13" s="725"/>
      <c r="IL13" s="725"/>
      <c r="IM13" s="725"/>
      <c r="IN13" s="725"/>
      <c r="IO13" s="725"/>
      <c r="IP13" s="726"/>
      <c r="IQ13" s="718"/>
      <c r="IR13" s="725"/>
      <c r="IS13" s="725"/>
      <c r="IT13" s="725"/>
      <c r="IU13" s="725"/>
      <c r="IV13" s="725"/>
      <c r="IW13" s="725"/>
      <c r="IX13" s="725"/>
      <c r="IY13" s="725"/>
      <c r="IZ13" s="725"/>
      <c r="JA13" s="725"/>
      <c r="JB13" s="725"/>
      <c r="JC13" s="725"/>
      <c r="JD13" s="725"/>
      <c r="JE13" s="725"/>
      <c r="JF13" s="726"/>
      <c r="JG13" s="718"/>
      <c r="JH13" s="725"/>
      <c r="JI13" s="725"/>
      <c r="JJ13" s="725"/>
      <c r="JK13" s="725"/>
      <c r="JL13" s="725"/>
      <c r="JM13" s="725"/>
      <c r="JN13" s="725"/>
      <c r="JO13" s="725"/>
      <c r="JP13" s="725"/>
      <c r="JQ13" s="725"/>
      <c r="JR13" s="725"/>
      <c r="JS13" s="725"/>
      <c r="JT13" s="725"/>
      <c r="JU13" s="725"/>
      <c r="JV13" s="726"/>
      <c r="JW13" s="718"/>
      <c r="JX13" s="725"/>
      <c r="JY13" s="725"/>
      <c r="JZ13" s="725"/>
      <c r="KA13" s="725"/>
      <c r="KB13" s="725"/>
      <c r="KC13" s="725"/>
      <c r="KD13" s="725"/>
      <c r="KE13" s="725"/>
      <c r="KF13" s="725"/>
      <c r="KG13" s="725"/>
      <c r="KH13" s="725"/>
      <c r="KI13" s="725"/>
      <c r="KJ13" s="725"/>
      <c r="KK13" s="725"/>
      <c r="KL13" s="726"/>
      <c r="KM13" s="718"/>
      <c r="KN13" s="725"/>
      <c r="KO13" s="725"/>
      <c r="KP13" s="725"/>
      <c r="KQ13" s="725"/>
      <c r="KR13" s="725"/>
      <c r="KS13" s="725"/>
      <c r="KT13" s="725"/>
      <c r="KU13" s="725"/>
      <c r="KV13" s="725"/>
      <c r="KW13" s="725"/>
      <c r="KX13" s="725"/>
      <c r="KY13" s="725"/>
      <c r="KZ13" s="725"/>
      <c r="LA13" s="725"/>
      <c r="LB13" s="726"/>
      <c r="LC13" s="718"/>
      <c r="LD13" s="725"/>
      <c r="LE13" s="725"/>
      <c r="LF13" s="725"/>
      <c r="LG13" s="725"/>
      <c r="LH13" s="725"/>
      <c r="LI13" s="725"/>
      <c r="LJ13" s="725"/>
      <c r="LK13" s="725"/>
      <c r="LL13" s="725"/>
      <c r="LM13" s="725"/>
      <c r="LN13" s="725"/>
      <c r="LO13" s="725"/>
      <c r="LP13" s="725"/>
      <c r="LQ13" s="725"/>
      <c r="LR13" s="726"/>
      <c r="LS13" s="718"/>
      <c r="LT13" s="725"/>
      <c r="LU13" s="725"/>
      <c r="LV13" s="725"/>
      <c r="LW13" s="725"/>
      <c r="LX13" s="725"/>
      <c r="LY13" s="725"/>
      <c r="LZ13" s="725"/>
      <c r="MA13" s="725"/>
      <c r="MB13" s="725"/>
      <c r="MC13" s="725"/>
      <c r="MD13" s="725"/>
      <c r="ME13" s="725"/>
      <c r="MF13" s="725"/>
      <c r="MG13" s="725"/>
      <c r="MH13" s="726"/>
      <c r="MI13" s="718"/>
      <c r="MJ13" s="725"/>
      <c r="MK13" s="725"/>
      <c r="ML13" s="725"/>
      <c r="MM13" s="725"/>
      <c r="MN13" s="725"/>
      <c r="MO13" s="725"/>
      <c r="MP13" s="725"/>
      <c r="MQ13" s="725"/>
      <c r="MR13" s="725"/>
      <c r="MS13" s="725"/>
      <c r="MT13" s="725"/>
      <c r="MU13" s="725"/>
      <c r="MV13" s="725"/>
      <c r="MW13" s="725"/>
      <c r="MX13" s="726"/>
      <c r="MY13" s="718"/>
      <c r="MZ13" s="725"/>
      <c r="NA13" s="725"/>
      <c r="NB13" s="725"/>
      <c r="NC13" s="725"/>
      <c r="ND13" s="725"/>
      <c r="NE13" s="725"/>
      <c r="NF13" s="725"/>
      <c r="NG13" s="725"/>
      <c r="NH13" s="725"/>
      <c r="NI13" s="725"/>
      <c r="NJ13" s="725"/>
      <c r="NK13" s="725"/>
      <c r="NL13" s="725"/>
      <c r="NM13" s="725"/>
      <c r="NN13" s="726"/>
      <c r="NO13" s="718"/>
      <c r="NP13" s="725"/>
      <c r="NQ13" s="725"/>
      <c r="NR13" s="725"/>
      <c r="NS13" s="725"/>
      <c r="NT13" s="725"/>
      <c r="NU13" s="725"/>
      <c r="NV13" s="725"/>
      <c r="NW13" s="725"/>
      <c r="NX13" s="725"/>
      <c r="NY13" s="725"/>
      <c r="NZ13" s="725"/>
      <c r="OA13" s="725"/>
      <c r="OB13" s="725"/>
      <c r="OC13" s="725"/>
      <c r="OD13" s="726"/>
      <c r="OE13" s="718"/>
      <c r="OF13" s="725"/>
      <c r="OG13" s="725"/>
      <c r="OH13" s="725"/>
      <c r="OI13" s="725"/>
      <c r="OJ13" s="725"/>
      <c r="OK13" s="725"/>
      <c r="OL13" s="725"/>
      <c r="OM13" s="725"/>
      <c r="ON13" s="725"/>
      <c r="OO13" s="725"/>
      <c r="OP13" s="725"/>
      <c r="OQ13" s="725"/>
      <c r="OR13" s="725"/>
      <c r="OS13" s="725"/>
      <c r="OT13" s="726"/>
      <c r="OU13" s="718"/>
      <c r="OV13" s="725"/>
      <c r="OW13" s="725"/>
      <c r="OX13" s="725"/>
      <c r="OY13" s="725"/>
      <c r="OZ13" s="725"/>
      <c r="PA13" s="725"/>
      <c r="PB13" s="725"/>
      <c r="PC13" s="725"/>
      <c r="PD13" s="725"/>
      <c r="PE13" s="725"/>
      <c r="PF13" s="725"/>
      <c r="PG13" s="725"/>
      <c r="PH13" s="725"/>
      <c r="PI13" s="725"/>
      <c r="PJ13" s="726"/>
      <c r="PK13" s="718"/>
      <c r="PL13" s="725"/>
      <c r="PM13" s="725"/>
      <c r="PN13" s="725"/>
      <c r="PO13" s="725"/>
      <c r="PP13" s="725"/>
      <c r="PQ13" s="725"/>
      <c r="PR13" s="725"/>
      <c r="PS13" s="725"/>
      <c r="PT13" s="725"/>
      <c r="PU13" s="725"/>
      <c r="PV13" s="725"/>
      <c r="PW13" s="725"/>
      <c r="PX13" s="725"/>
      <c r="PY13" s="725"/>
      <c r="PZ13" s="726"/>
      <c r="QA13" s="718"/>
      <c r="QB13" s="725"/>
      <c r="QC13" s="725"/>
      <c r="QD13" s="725"/>
      <c r="QE13" s="725"/>
      <c r="QF13" s="725"/>
      <c r="QG13" s="725"/>
      <c r="QH13" s="725"/>
      <c r="QI13" s="725"/>
      <c r="QJ13" s="725"/>
      <c r="QK13" s="725"/>
      <c r="QL13" s="725"/>
      <c r="QM13" s="725"/>
      <c r="QN13" s="725"/>
      <c r="QO13" s="725"/>
      <c r="QP13" s="726"/>
      <c r="QQ13" s="718"/>
      <c r="QR13" s="725"/>
      <c r="QS13" s="725"/>
      <c r="QT13" s="725"/>
      <c r="QU13" s="725"/>
      <c r="QV13" s="725"/>
      <c r="QW13" s="725"/>
      <c r="QX13" s="725"/>
      <c r="QY13" s="725"/>
      <c r="QZ13" s="725"/>
      <c r="RA13" s="725"/>
      <c r="RB13" s="725"/>
      <c r="RC13" s="725"/>
      <c r="RD13" s="725"/>
      <c r="RE13" s="725"/>
      <c r="RF13" s="726"/>
      <c r="RG13" s="718"/>
      <c r="RH13" s="725"/>
      <c r="RI13" s="725"/>
      <c r="RJ13" s="725"/>
      <c r="RK13" s="725"/>
      <c r="RL13" s="725"/>
      <c r="RM13" s="725"/>
      <c r="RN13" s="725"/>
      <c r="RO13" s="725"/>
      <c r="RP13" s="725"/>
      <c r="RQ13" s="725"/>
      <c r="RR13" s="725"/>
      <c r="RS13" s="725"/>
      <c r="RT13" s="725"/>
      <c r="RU13" s="725"/>
      <c r="RV13" s="726"/>
      <c r="RW13" s="718"/>
      <c r="RX13" s="725"/>
      <c r="RY13" s="725"/>
      <c r="RZ13" s="725"/>
      <c r="SA13" s="725"/>
      <c r="SB13" s="725"/>
      <c r="SC13" s="725"/>
      <c r="SD13" s="725"/>
      <c r="SE13" s="725"/>
      <c r="SF13" s="725"/>
      <c r="SG13" s="725"/>
      <c r="SH13" s="725"/>
      <c r="SI13" s="725"/>
      <c r="SJ13" s="725"/>
      <c r="SK13" s="725"/>
      <c r="SL13" s="726"/>
      <c r="SM13" s="718"/>
      <c r="SN13" s="725"/>
      <c r="SO13" s="725"/>
      <c r="SP13" s="725"/>
      <c r="SQ13" s="725"/>
      <c r="SR13" s="725"/>
      <c r="SS13" s="725"/>
      <c r="ST13" s="725"/>
      <c r="SU13" s="725"/>
      <c r="SV13" s="725"/>
      <c r="SW13" s="725"/>
      <c r="SX13" s="725"/>
      <c r="SY13" s="725"/>
      <c r="SZ13" s="725"/>
      <c r="TA13" s="725"/>
      <c r="TB13" s="726"/>
      <c r="TC13" s="718"/>
      <c r="TD13" s="725"/>
      <c r="TE13" s="725"/>
      <c r="TF13" s="725"/>
      <c r="TG13" s="725"/>
      <c r="TH13" s="725"/>
      <c r="TI13" s="725"/>
      <c r="TJ13" s="725"/>
      <c r="TK13" s="725"/>
      <c r="TL13" s="725"/>
      <c r="TM13" s="725"/>
      <c r="TN13" s="725"/>
      <c r="TO13" s="725"/>
      <c r="TP13" s="725"/>
      <c r="TQ13" s="725"/>
      <c r="TR13" s="726"/>
      <c r="TS13" s="718"/>
      <c r="TT13" s="725"/>
      <c r="TU13" s="725"/>
      <c r="TV13" s="725"/>
      <c r="TW13" s="725"/>
      <c r="TX13" s="725"/>
      <c r="TY13" s="725"/>
      <c r="TZ13" s="725"/>
      <c r="UA13" s="725"/>
      <c r="UB13" s="725"/>
      <c r="UC13" s="725"/>
      <c r="UD13" s="725"/>
      <c r="UE13" s="725"/>
      <c r="UF13" s="725"/>
      <c r="UG13" s="725"/>
      <c r="UH13" s="726"/>
      <c r="UI13" s="718"/>
      <c r="UJ13" s="725"/>
      <c r="UK13" s="725"/>
      <c r="UL13" s="725"/>
      <c r="UM13" s="725"/>
      <c r="UN13" s="725"/>
      <c r="UO13" s="725"/>
      <c r="UP13" s="725"/>
      <c r="UQ13" s="725"/>
      <c r="UR13" s="725"/>
      <c r="US13" s="725"/>
      <c r="UT13" s="725"/>
      <c r="UU13" s="725"/>
      <c r="UV13" s="725"/>
      <c r="UW13" s="725"/>
      <c r="UX13" s="726"/>
      <c r="UY13" s="718"/>
      <c r="UZ13" s="725"/>
      <c r="VA13" s="725"/>
      <c r="VB13" s="725"/>
      <c r="VC13" s="725"/>
      <c r="VD13" s="725"/>
      <c r="VE13" s="725"/>
      <c r="VF13" s="725"/>
      <c r="VG13" s="725"/>
      <c r="VH13" s="725"/>
      <c r="VI13" s="725"/>
      <c r="VJ13" s="725"/>
      <c r="VK13" s="725"/>
      <c r="VL13" s="725"/>
      <c r="VM13" s="725"/>
      <c r="VN13" s="726"/>
      <c r="VO13" s="718"/>
      <c r="VP13" s="725"/>
      <c r="VQ13" s="725"/>
      <c r="VR13" s="725"/>
      <c r="VS13" s="725"/>
      <c r="VT13" s="725"/>
      <c r="VU13" s="725"/>
      <c r="VV13" s="725"/>
      <c r="VW13" s="725"/>
      <c r="VX13" s="725"/>
      <c r="VY13" s="725"/>
      <c r="VZ13" s="725"/>
      <c r="WA13" s="725"/>
      <c r="WB13" s="725"/>
      <c r="WC13" s="725"/>
      <c r="WD13" s="726"/>
      <c r="WE13" s="718"/>
      <c r="WF13" s="725"/>
      <c r="WG13" s="725"/>
      <c r="WH13" s="725"/>
      <c r="WI13" s="725"/>
      <c r="WJ13" s="725"/>
      <c r="WK13" s="725"/>
      <c r="WL13" s="725"/>
      <c r="WM13" s="725"/>
      <c r="WN13" s="725"/>
      <c r="WO13" s="725"/>
      <c r="WP13" s="725"/>
      <c r="WQ13" s="725"/>
      <c r="WR13" s="725"/>
      <c r="WS13" s="725"/>
      <c r="WT13" s="726"/>
      <c r="WU13" s="718"/>
      <c r="WV13" s="725"/>
      <c r="WW13" s="725"/>
      <c r="WX13" s="725"/>
      <c r="WY13" s="725"/>
      <c r="WZ13" s="725"/>
      <c r="XA13" s="725"/>
      <c r="XB13" s="725"/>
      <c r="XC13" s="725"/>
      <c r="XD13" s="725"/>
      <c r="XE13" s="725"/>
      <c r="XF13" s="725"/>
      <c r="XG13" s="725"/>
      <c r="XH13" s="725"/>
      <c r="XI13" s="725"/>
      <c r="XJ13" s="726"/>
      <c r="XK13" s="718"/>
      <c r="XL13" s="725"/>
      <c r="XM13" s="725"/>
      <c r="XN13" s="725"/>
      <c r="XO13" s="725"/>
      <c r="XP13" s="725"/>
      <c r="XQ13" s="725"/>
      <c r="XR13" s="725"/>
      <c r="XS13" s="725"/>
      <c r="XT13" s="725"/>
      <c r="XU13" s="725"/>
      <c r="XV13" s="725"/>
      <c r="XW13" s="725"/>
      <c r="XX13" s="725"/>
      <c r="XY13" s="725"/>
      <c r="XZ13" s="726"/>
      <c r="YA13" s="718"/>
      <c r="YB13" s="725"/>
      <c r="YC13" s="725"/>
      <c r="YD13" s="725"/>
      <c r="YE13" s="725"/>
      <c r="YF13" s="725"/>
      <c r="YG13" s="725"/>
      <c r="YH13" s="725"/>
      <c r="YI13" s="725"/>
      <c r="YJ13" s="725"/>
      <c r="YK13" s="725"/>
      <c r="YL13" s="725"/>
      <c r="YM13" s="725"/>
      <c r="YN13" s="725"/>
      <c r="YO13" s="725"/>
      <c r="YP13" s="726"/>
      <c r="YQ13" s="718"/>
      <c r="YR13" s="725"/>
      <c r="YS13" s="725"/>
      <c r="YT13" s="725"/>
      <c r="YU13" s="725"/>
      <c r="YV13" s="725"/>
      <c r="YW13" s="725"/>
      <c r="YX13" s="725"/>
      <c r="YY13" s="725"/>
      <c r="YZ13" s="725"/>
      <c r="ZA13" s="725"/>
      <c r="ZB13" s="725"/>
      <c r="ZC13" s="725"/>
      <c r="ZD13" s="725"/>
      <c r="ZE13" s="725"/>
      <c r="ZF13" s="726"/>
      <c r="ZG13" s="718"/>
      <c r="ZH13" s="725"/>
      <c r="ZI13" s="725"/>
      <c r="ZJ13" s="725"/>
      <c r="ZK13" s="725"/>
      <c r="ZL13" s="725"/>
      <c r="ZM13" s="725"/>
      <c r="ZN13" s="725"/>
      <c r="ZO13" s="725"/>
      <c r="ZP13" s="725"/>
      <c r="ZQ13" s="725"/>
      <c r="ZR13" s="725"/>
      <c r="ZS13" s="725"/>
      <c r="ZT13" s="725"/>
      <c r="ZU13" s="725"/>
      <c r="ZV13" s="726"/>
      <c r="ZW13" s="718"/>
      <c r="ZX13" s="725"/>
      <c r="ZY13" s="725"/>
      <c r="ZZ13" s="725"/>
      <c r="AAA13" s="725"/>
      <c r="AAB13" s="725"/>
      <c r="AAC13" s="725"/>
      <c r="AAD13" s="725"/>
      <c r="AAE13" s="725"/>
      <c r="AAF13" s="725"/>
      <c r="AAG13" s="725"/>
      <c r="AAH13" s="725"/>
      <c r="AAI13" s="725"/>
      <c r="AAJ13" s="725"/>
      <c r="AAK13" s="725"/>
      <c r="AAL13" s="726"/>
      <c r="AAM13" s="718"/>
      <c r="AAN13" s="725"/>
      <c r="AAO13" s="725"/>
      <c r="AAP13" s="725"/>
      <c r="AAQ13" s="725"/>
      <c r="AAR13" s="725"/>
      <c r="AAS13" s="725"/>
      <c r="AAT13" s="725"/>
      <c r="AAU13" s="725"/>
      <c r="AAV13" s="725"/>
      <c r="AAW13" s="725"/>
      <c r="AAX13" s="725"/>
      <c r="AAY13" s="725"/>
      <c r="AAZ13" s="725"/>
      <c r="ABA13" s="725"/>
      <c r="ABB13" s="726"/>
      <c r="ABC13" s="718"/>
      <c r="ABD13" s="725"/>
      <c r="ABE13" s="725"/>
      <c r="ABF13" s="725"/>
      <c r="ABG13" s="725"/>
      <c r="ABH13" s="725"/>
      <c r="ABI13" s="725"/>
      <c r="ABJ13" s="725"/>
      <c r="ABK13" s="725"/>
      <c r="ABL13" s="725"/>
      <c r="ABM13" s="725"/>
      <c r="ABN13" s="725"/>
      <c r="ABO13" s="725"/>
      <c r="ABP13" s="725"/>
      <c r="ABQ13" s="725"/>
      <c r="ABR13" s="726"/>
      <c r="ABS13" s="718"/>
      <c r="ABT13" s="725"/>
      <c r="ABU13" s="725"/>
      <c r="ABV13" s="725"/>
      <c r="ABW13" s="725"/>
      <c r="ABX13" s="725"/>
      <c r="ABY13" s="725"/>
      <c r="ABZ13" s="725"/>
      <c r="ACA13" s="725"/>
      <c r="ACB13" s="725"/>
      <c r="ACC13" s="725"/>
      <c r="ACD13" s="725"/>
      <c r="ACE13" s="725"/>
      <c r="ACF13" s="725"/>
      <c r="ACG13" s="725"/>
      <c r="ACH13" s="726"/>
      <c r="ACI13" s="718"/>
      <c r="ACJ13" s="725"/>
      <c r="ACK13" s="725"/>
      <c r="ACL13" s="725"/>
      <c r="ACM13" s="725"/>
      <c r="ACN13" s="725"/>
      <c r="ACO13" s="725"/>
      <c r="ACP13" s="725"/>
      <c r="ACQ13" s="725"/>
      <c r="ACR13" s="725"/>
      <c r="ACS13" s="725"/>
      <c r="ACT13" s="725"/>
      <c r="ACU13" s="725"/>
      <c r="ACV13" s="725"/>
      <c r="ACW13" s="725"/>
      <c r="ACX13" s="726"/>
      <c r="ACY13" s="718"/>
      <c r="ACZ13" s="725"/>
      <c r="ADA13" s="725"/>
      <c r="ADB13" s="725"/>
      <c r="ADC13" s="725"/>
      <c r="ADD13" s="725"/>
      <c r="ADE13" s="725"/>
      <c r="ADF13" s="725"/>
      <c r="ADG13" s="725"/>
      <c r="ADH13" s="725"/>
      <c r="ADI13" s="725"/>
      <c r="ADJ13" s="725"/>
      <c r="ADK13" s="725"/>
      <c r="ADL13" s="725"/>
      <c r="ADM13" s="725"/>
      <c r="ADN13" s="726"/>
      <c r="ADO13" s="718"/>
      <c r="ADP13" s="725"/>
      <c r="ADQ13" s="725"/>
      <c r="ADR13" s="725"/>
      <c r="ADS13" s="725"/>
      <c r="ADT13" s="725"/>
      <c r="ADU13" s="725"/>
      <c r="ADV13" s="725"/>
      <c r="ADW13" s="725"/>
      <c r="ADX13" s="725"/>
      <c r="ADY13" s="725"/>
      <c r="ADZ13" s="725"/>
      <c r="AEA13" s="725"/>
      <c r="AEB13" s="725"/>
      <c r="AEC13" s="725"/>
      <c r="AED13" s="726"/>
      <c r="AEE13" s="718"/>
      <c r="AEF13" s="725"/>
      <c r="AEG13" s="725"/>
      <c r="AEH13" s="725"/>
      <c r="AEI13" s="725"/>
      <c r="AEJ13" s="725"/>
      <c r="AEK13" s="725"/>
      <c r="AEL13" s="725"/>
      <c r="AEM13" s="725"/>
      <c r="AEN13" s="725"/>
      <c r="AEO13" s="725"/>
      <c r="AEP13" s="725"/>
      <c r="AEQ13" s="725"/>
      <c r="AER13" s="725"/>
      <c r="AES13" s="725"/>
      <c r="AET13" s="726"/>
      <c r="AEU13" s="718"/>
      <c r="AEV13" s="725"/>
      <c r="AEW13" s="725"/>
      <c r="AEX13" s="725"/>
      <c r="AEY13" s="725"/>
      <c r="AEZ13" s="725"/>
      <c r="AFA13" s="725"/>
      <c r="AFB13" s="725"/>
      <c r="AFC13" s="725"/>
      <c r="AFD13" s="725"/>
      <c r="AFE13" s="725"/>
      <c r="AFF13" s="725"/>
      <c r="AFG13" s="725"/>
      <c r="AFH13" s="725"/>
      <c r="AFI13" s="725"/>
      <c r="AFJ13" s="726"/>
      <c r="AFK13" s="718"/>
      <c r="AFL13" s="725"/>
      <c r="AFM13" s="725"/>
      <c r="AFN13" s="725"/>
      <c r="AFO13" s="725"/>
      <c r="AFP13" s="725"/>
      <c r="AFQ13" s="725"/>
      <c r="AFR13" s="725"/>
      <c r="AFS13" s="725"/>
      <c r="AFT13" s="725"/>
      <c r="AFU13" s="725"/>
      <c r="AFV13" s="725"/>
      <c r="AFW13" s="725"/>
      <c r="AFX13" s="725"/>
      <c r="AFY13" s="725"/>
      <c r="AFZ13" s="726"/>
      <c r="AGA13" s="718"/>
      <c r="AGB13" s="725"/>
      <c r="AGC13" s="725"/>
      <c r="AGD13" s="725"/>
      <c r="AGE13" s="725"/>
      <c r="AGF13" s="725"/>
      <c r="AGG13" s="725"/>
      <c r="AGH13" s="725"/>
      <c r="AGI13" s="725"/>
      <c r="AGJ13" s="725"/>
      <c r="AGK13" s="725"/>
      <c r="AGL13" s="725"/>
      <c r="AGM13" s="725"/>
      <c r="AGN13" s="725"/>
      <c r="AGO13" s="725"/>
      <c r="AGP13" s="726"/>
      <c r="AGQ13" s="718"/>
      <c r="AGR13" s="725"/>
      <c r="AGS13" s="725"/>
      <c r="AGT13" s="725"/>
      <c r="AGU13" s="725"/>
      <c r="AGV13" s="725"/>
      <c r="AGW13" s="725"/>
      <c r="AGX13" s="725"/>
      <c r="AGY13" s="725"/>
      <c r="AGZ13" s="725"/>
      <c r="AHA13" s="725"/>
      <c r="AHB13" s="725"/>
      <c r="AHC13" s="725"/>
      <c r="AHD13" s="725"/>
      <c r="AHE13" s="725"/>
      <c r="AHF13" s="726"/>
      <c r="AHG13" s="718"/>
      <c r="AHH13" s="725"/>
      <c r="AHI13" s="725"/>
      <c r="AHJ13" s="725"/>
      <c r="AHK13" s="725"/>
      <c r="AHL13" s="725"/>
      <c r="AHM13" s="725"/>
      <c r="AHN13" s="725"/>
      <c r="AHO13" s="725"/>
      <c r="AHP13" s="725"/>
      <c r="AHQ13" s="725"/>
      <c r="AHR13" s="725"/>
      <c r="AHS13" s="725"/>
      <c r="AHT13" s="725"/>
      <c r="AHU13" s="725"/>
      <c r="AHV13" s="726"/>
      <c r="AHW13" s="718"/>
      <c r="AHX13" s="725"/>
      <c r="AHY13" s="725"/>
      <c r="AHZ13" s="725"/>
      <c r="AIA13" s="725"/>
      <c r="AIB13" s="725"/>
      <c r="AIC13" s="725"/>
      <c r="AID13" s="725"/>
      <c r="AIE13" s="725"/>
      <c r="AIF13" s="725"/>
      <c r="AIG13" s="725"/>
      <c r="AIH13" s="725"/>
      <c r="AII13" s="725"/>
      <c r="AIJ13" s="725"/>
      <c r="AIK13" s="725"/>
      <c r="AIL13" s="726"/>
      <c r="AIM13" s="718"/>
      <c r="AIN13" s="725"/>
      <c r="AIO13" s="725"/>
      <c r="AIP13" s="725"/>
      <c r="AIQ13" s="725"/>
      <c r="AIR13" s="725"/>
      <c r="AIS13" s="725"/>
      <c r="AIT13" s="725"/>
      <c r="AIU13" s="725"/>
      <c r="AIV13" s="725"/>
      <c r="AIW13" s="725"/>
      <c r="AIX13" s="725"/>
      <c r="AIY13" s="725"/>
      <c r="AIZ13" s="725"/>
      <c r="AJA13" s="725"/>
      <c r="AJB13" s="726"/>
      <c r="AJC13" s="718"/>
      <c r="AJD13" s="725"/>
      <c r="AJE13" s="725"/>
      <c r="AJF13" s="725"/>
      <c r="AJG13" s="725"/>
      <c r="AJH13" s="725"/>
      <c r="AJI13" s="725"/>
      <c r="AJJ13" s="725"/>
      <c r="AJK13" s="725"/>
      <c r="AJL13" s="725"/>
      <c r="AJM13" s="725"/>
      <c r="AJN13" s="725"/>
      <c r="AJO13" s="725"/>
      <c r="AJP13" s="725"/>
      <c r="AJQ13" s="725"/>
      <c r="AJR13" s="726"/>
      <c r="AJS13" s="718"/>
      <c r="AJT13" s="725"/>
      <c r="AJU13" s="725"/>
      <c r="AJV13" s="725"/>
      <c r="AJW13" s="725"/>
      <c r="AJX13" s="725"/>
      <c r="AJY13" s="725"/>
      <c r="AJZ13" s="725"/>
      <c r="AKA13" s="725"/>
      <c r="AKB13" s="725"/>
      <c r="AKC13" s="725"/>
      <c r="AKD13" s="725"/>
      <c r="AKE13" s="725"/>
      <c r="AKF13" s="725"/>
      <c r="AKG13" s="725"/>
      <c r="AKH13" s="726"/>
      <c r="AKI13" s="718"/>
      <c r="AKJ13" s="725"/>
      <c r="AKK13" s="725"/>
      <c r="AKL13" s="725"/>
      <c r="AKM13" s="725"/>
      <c r="AKN13" s="725"/>
      <c r="AKO13" s="725"/>
      <c r="AKP13" s="725"/>
      <c r="AKQ13" s="725"/>
      <c r="AKR13" s="725"/>
      <c r="AKS13" s="725"/>
      <c r="AKT13" s="725"/>
      <c r="AKU13" s="725"/>
      <c r="AKV13" s="725"/>
      <c r="AKW13" s="725"/>
      <c r="AKX13" s="726"/>
      <c r="AKY13" s="718"/>
      <c r="AKZ13" s="725"/>
      <c r="ALA13" s="725"/>
      <c r="ALB13" s="725"/>
      <c r="ALC13" s="725"/>
      <c r="ALD13" s="725"/>
      <c r="ALE13" s="725"/>
      <c r="ALF13" s="725"/>
      <c r="ALG13" s="725"/>
      <c r="ALH13" s="725"/>
      <c r="ALI13" s="725"/>
      <c r="ALJ13" s="725"/>
      <c r="ALK13" s="725"/>
      <c r="ALL13" s="725"/>
      <c r="ALM13" s="725"/>
      <c r="ALN13" s="726"/>
      <c r="ALO13" s="718"/>
      <c r="ALP13" s="725"/>
      <c r="ALQ13" s="725"/>
      <c r="ALR13" s="725"/>
      <c r="ALS13" s="725"/>
      <c r="ALT13" s="725"/>
      <c r="ALU13" s="725"/>
      <c r="ALV13" s="725"/>
      <c r="ALW13" s="725"/>
      <c r="ALX13" s="725"/>
      <c r="ALY13" s="725"/>
      <c r="ALZ13" s="725"/>
      <c r="AMA13" s="725"/>
      <c r="AMB13" s="725"/>
      <c r="AMC13" s="725"/>
      <c r="AMD13" s="726"/>
      <c r="AME13" s="718"/>
      <c r="AMF13" s="725"/>
      <c r="AMG13" s="725"/>
      <c r="AMH13" s="725"/>
      <c r="AMI13" s="725"/>
      <c r="AMJ13" s="725"/>
      <c r="AMK13" s="725"/>
      <c r="AML13" s="725"/>
      <c r="AMM13" s="725"/>
      <c r="AMN13" s="725"/>
      <c r="AMO13" s="725"/>
      <c r="AMP13" s="725"/>
      <c r="AMQ13" s="725"/>
      <c r="AMR13" s="725"/>
      <c r="AMS13" s="725"/>
      <c r="AMT13" s="726"/>
      <c r="AMU13" s="718"/>
      <c r="AMV13" s="725"/>
      <c r="AMW13" s="725"/>
      <c r="AMX13" s="725"/>
      <c r="AMY13" s="725"/>
      <c r="AMZ13" s="725"/>
      <c r="ANA13" s="725"/>
      <c r="ANB13" s="725"/>
      <c r="ANC13" s="725"/>
      <c r="AND13" s="725"/>
      <c r="ANE13" s="725"/>
      <c r="ANF13" s="725"/>
      <c r="ANG13" s="725"/>
      <c r="ANH13" s="725"/>
      <c r="ANI13" s="725"/>
      <c r="ANJ13" s="726"/>
      <c r="ANK13" s="718"/>
      <c r="ANL13" s="725"/>
      <c r="ANM13" s="725"/>
      <c r="ANN13" s="725"/>
      <c r="ANO13" s="725"/>
      <c r="ANP13" s="725"/>
      <c r="ANQ13" s="725"/>
      <c r="ANR13" s="725"/>
      <c r="ANS13" s="725"/>
      <c r="ANT13" s="725"/>
      <c r="ANU13" s="725"/>
      <c r="ANV13" s="725"/>
      <c r="ANW13" s="725"/>
      <c r="ANX13" s="725"/>
      <c r="ANY13" s="725"/>
      <c r="ANZ13" s="726"/>
      <c r="AOA13" s="718"/>
      <c r="AOB13" s="725"/>
      <c r="AOC13" s="725"/>
      <c r="AOD13" s="725"/>
      <c r="AOE13" s="725"/>
      <c r="AOF13" s="725"/>
      <c r="AOG13" s="725"/>
      <c r="AOH13" s="725"/>
      <c r="AOI13" s="725"/>
      <c r="AOJ13" s="725"/>
      <c r="AOK13" s="725"/>
      <c r="AOL13" s="725"/>
      <c r="AOM13" s="725"/>
      <c r="AON13" s="725"/>
      <c r="AOO13" s="725"/>
      <c r="AOP13" s="726"/>
      <c r="AOQ13" s="718"/>
      <c r="AOR13" s="725"/>
      <c r="AOS13" s="725"/>
      <c r="AOT13" s="725"/>
      <c r="AOU13" s="725"/>
      <c r="AOV13" s="725"/>
      <c r="AOW13" s="725"/>
      <c r="AOX13" s="725"/>
      <c r="AOY13" s="725"/>
      <c r="AOZ13" s="725"/>
      <c r="APA13" s="725"/>
      <c r="APB13" s="725"/>
      <c r="APC13" s="725"/>
      <c r="APD13" s="725"/>
      <c r="APE13" s="725"/>
      <c r="APF13" s="726"/>
      <c r="APG13" s="718"/>
      <c r="APH13" s="725"/>
      <c r="API13" s="725"/>
      <c r="APJ13" s="725"/>
      <c r="APK13" s="725"/>
      <c r="APL13" s="725"/>
      <c r="APM13" s="725"/>
      <c r="APN13" s="725"/>
      <c r="APO13" s="725"/>
      <c r="APP13" s="725"/>
      <c r="APQ13" s="725"/>
      <c r="APR13" s="725"/>
      <c r="APS13" s="725"/>
      <c r="APT13" s="725"/>
      <c r="APU13" s="725"/>
      <c r="APV13" s="726"/>
      <c r="APW13" s="718"/>
      <c r="APX13" s="725"/>
      <c r="APY13" s="725"/>
      <c r="APZ13" s="725"/>
      <c r="AQA13" s="725"/>
      <c r="AQB13" s="725"/>
      <c r="AQC13" s="725"/>
      <c r="AQD13" s="725"/>
      <c r="AQE13" s="725"/>
      <c r="AQF13" s="725"/>
      <c r="AQG13" s="725"/>
      <c r="AQH13" s="725"/>
      <c r="AQI13" s="725"/>
      <c r="AQJ13" s="725"/>
      <c r="AQK13" s="725"/>
      <c r="AQL13" s="726"/>
      <c r="AQM13" s="718"/>
      <c r="AQN13" s="725"/>
      <c r="AQO13" s="725"/>
      <c r="AQP13" s="725"/>
      <c r="AQQ13" s="725"/>
      <c r="AQR13" s="725"/>
      <c r="AQS13" s="725"/>
      <c r="AQT13" s="725"/>
      <c r="AQU13" s="725"/>
      <c r="AQV13" s="725"/>
      <c r="AQW13" s="725"/>
      <c r="AQX13" s="725"/>
      <c r="AQY13" s="725"/>
      <c r="AQZ13" s="725"/>
      <c r="ARA13" s="725"/>
      <c r="ARB13" s="726"/>
      <c r="ARC13" s="718"/>
      <c r="ARD13" s="725"/>
      <c r="ARE13" s="725"/>
      <c r="ARF13" s="725"/>
      <c r="ARG13" s="725"/>
      <c r="ARH13" s="725"/>
      <c r="ARI13" s="725"/>
      <c r="ARJ13" s="725"/>
      <c r="ARK13" s="725"/>
      <c r="ARL13" s="725"/>
      <c r="ARM13" s="725"/>
      <c r="ARN13" s="725"/>
      <c r="ARO13" s="725"/>
      <c r="ARP13" s="725"/>
      <c r="ARQ13" s="725"/>
      <c r="ARR13" s="726"/>
      <c r="ARS13" s="718"/>
      <c r="ART13" s="725"/>
      <c r="ARU13" s="725"/>
      <c r="ARV13" s="725"/>
      <c r="ARW13" s="725"/>
      <c r="ARX13" s="725"/>
      <c r="ARY13" s="725"/>
      <c r="ARZ13" s="725"/>
      <c r="ASA13" s="725"/>
      <c r="ASB13" s="725"/>
      <c r="ASC13" s="725"/>
      <c r="ASD13" s="725"/>
      <c r="ASE13" s="725"/>
      <c r="ASF13" s="725"/>
      <c r="ASG13" s="725"/>
      <c r="ASH13" s="726"/>
      <c r="ASI13" s="718"/>
      <c r="ASJ13" s="725"/>
      <c r="ASK13" s="725"/>
      <c r="ASL13" s="725"/>
      <c r="ASM13" s="725"/>
      <c r="ASN13" s="725"/>
      <c r="ASO13" s="725"/>
      <c r="ASP13" s="725"/>
      <c r="ASQ13" s="725"/>
      <c r="ASR13" s="725"/>
      <c r="ASS13" s="725"/>
      <c r="AST13" s="725"/>
      <c r="ASU13" s="725"/>
      <c r="ASV13" s="725"/>
      <c r="ASW13" s="725"/>
      <c r="ASX13" s="726"/>
      <c r="ASY13" s="718"/>
      <c r="ASZ13" s="725"/>
      <c r="ATA13" s="725"/>
      <c r="ATB13" s="725"/>
      <c r="ATC13" s="725"/>
      <c r="ATD13" s="725"/>
      <c r="ATE13" s="725"/>
      <c r="ATF13" s="725"/>
      <c r="ATG13" s="725"/>
      <c r="ATH13" s="725"/>
      <c r="ATI13" s="725"/>
      <c r="ATJ13" s="725"/>
      <c r="ATK13" s="725"/>
      <c r="ATL13" s="725"/>
      <c r="ATM13" s="725"/>
      <c r="ATN13" s="726"/>
      <c r="ATO13" s="718"/>
      <c r="ATP13" s="725"/>
      <c r="ATQ13" s="725"/>
      <c r="ATR13" s="725"/>
      <c r="ATS13" s="725"/>
      <c r="ATT13" s="725"/>
      <c r="ATU13" s="725"/>
      <c r="ATV13" s="725"/>
      <c r="ATW13" s="725"/>
      <c r="ATX13" s="725"/>
      <c r="ATY13" s="725"/>
      <c r="ATZ13" s="725"/>
      <c r="AUA13" s="725"/>
      <c r="AUB13" s="725"/>
      <c r="AUC13" s="725"/>
      <c r="AUD13" s="726"/>
      <c r="AUE13" s="718"/>
      <c r="AUF13" s="725"/>
      <c r="AUG13" s="725"/>
      <c r="AUH13" s="725"/>
      <c r="AUI13" s="725"/>
      <c r="AUJ13" s="725"/>
      <c r="AUK13" s="725"/>
      <c r="AUL13" s="725"/>
      <c r="AUM13" s="725"/>
      <c r="AUN13" s="725"/>
      <c r="AUO13" s="725"/>
      <c r="AUP13" s="725"/>
      <c r="AUQ13" s="725"/>
      <c r="AUR13" s="725"/>
      <c r="AUS13" s="725"/>
      <c r="AUT13" s="726"/>
      <c r="AUU13" s="718"/>
      <c r="AUV13" s="725"/>
      <c r="AUW13" s="725"/>
      <c r="AUX13" s="725"/>
      <c r="AUY13" s="725"/>
      <c r="AUZ13" s="725"/>
      <c r="AVA13" s="725"/>
      <c r="AVB13" s="725"/>
      <c r="AVC13" s="725"/>
      <c r="AVD13" s="725"/>
      <c r="AVE13" s="725"/>
      <c r="AVF13" s="725"/>
      <c r="AVG13" s="725"/>
      <c r="AVH13" s="725"/>
      <c r="AVI13" s="725"/>
      <c r="AVJ13" s="726"/>
      <c r="AVK13" s="718"/>
      <c r="AVL13" s="725"/>
      <c r="AVM13" s="725"/>
      <c r="AVN13" s="725"/>
      <c r="AVO13" s="725"/>
      <c r="AVP13" s="725"/>
      <c r="AVQ13" s="725"/>
      <c r="AVR13" s="725"/>
      <c r="AVS13" s="725"/>
      <c r="AVT13" s="725"/>
      <c r="AVU13" s="725"/>
      <c r="AVV13" s="725"/>
      <c r="AVW13" s="725"/>
      <c r="AVX13" s="725"/>
      <c r="AVY13" s="725"/>
      <c r="AVZ13" s="726"/>
      <c r="AWA13" s="718"/>
      <c r="AWB13" s="725"/>
      <c r="AWC13" s="725"/>
      <c r="AWD13" s="725"/>
      <c r="AWE13" s="725"/>
      <c r="AWF13" s="725"/>
      <c r="AWG13" s="725"/>
      <c r="AWH13" s="725"/>
      <c r="AWI13" s="725"/>
      <c r="AWJ13" s="725"/>
      <c r="AWK13" s="725"/>
      <c r="AWL13" s="725"/>
      <c r="AWM13" s="725"/>
      <c r="AWN13" s="725"/>
      <c r="AWO13" s="725"/>
      <c r="AWP13" s="726"/>
      <c r="AWQ13" s="718"/>
      <c r="AWR13" s="725"/>
      <c r="AWS13" s="725"/>
      <c r="AWT13" s="725"/>
      <c r="AWU13" s="725"/>
      <c r="AWV13" s="725"/>
      <c r="AWW13" s="725"/>
      <c r="AWX13" s="725"/>
      <c r="AWY13" s="725"/>
      <c r="AWZ13" s="725"/>
      <c r="AXA13" s="725"/>
      <c r="AXB13" s="725"/>
      <c r="AXC13" s="725"/>
      <c r="AXD13" s="725"/>
      <c r="AXE13" s="725"/>
      <c r="AXF13" s="726"/>
      <c r="AXG13" s="718"/>
      <c r="AXH13" s="725"/>
      <c r="AXI13" s="725"/>
      <c r="AXJ13" s="725"/>
      <c r="AXK13" s="725"/>
      <c r="AXL13" s="725"/>
      <c r="AXM13" s="725"/>
      <c r="AXN13" s="725"/>
      <c r="AXO13" s="725"/>
      <c r="AXP13" s="725"/>
      <c r="AXQ13" s="725"/>
      <c r="AXR13" s="725"/>
      <c r="AXS13" s="725"/>
      <c r="AXT13" s="725"/>
      <c r="AXU13" s="725"/>
      <c r="AXV13" s="726"/>
      <c r="AXW13" s="718"/>
      <c r="AXX13" s="725"/>
      <c r="AXY13" s="725"/>
      <c r="AXZ13" s="725"/>
      <c r="AYA13" s="725"/>
      <c r="AYB13" s="725"/>
      <c r="AYC13" s="725"/>
      <c r="AYD13" s="725"/>
      <c r="AYE13" s="725"/>
      <c r="AYF13" s="725"/>
      <c r="AYG13" s="725"/>
      <c r="AYH13" s="725"/>
      <c r="AYI13" s="725"/>
      <c r="AYJ13" s="725"/>
      <c r="AYK13" s="725"/>
      <c r="AYL13" s="726"/>
      <c r="AYM13" s="718"/>
      <c r="AYN13" s="725"/>
      <c r="AYO13" s="725"/>
      <c r="AYP13" s="725"/>
      <c r="AYQ13" s="725"/>
      <c r="AYR13" s="725"/>
      <c r="AYS13" s="725"/>
      <c r="AYT13" s="725"/>
      <c r="AYU13" s="725"/>
      <c r="AYV13" s="725"/>
      <c r="AYW13" s="725"/>
      <c r="AYX13" s="725"/>
      <c r="AYY13" s="725"/>
      <c r="AYZ13" s="725"/>
      <c r="AZA13" s="725"/>
      <c r="AZB13" s="726"/>
      <c r="AZC13" s="718"/>
      <c r="AZD13" s="725"/>
      <c r="AZE13" s="725"/>
      <c r="AZF13" s="725"/>
      <c r="AZG13" s="725"/>
      <c r="AZH13" s="725"/>
      <c r="AZI13" s="725"/>
      <c r="AZJ13" s="725"/>
      <c r="AZK13" s="725"/>
      <c r="AZL13" s="725"/>
      <c r="AZM13" s="725"/>
      <c r="AZN13" s="725"/>
      <c r="AZO13" s="725"/>
      <c r="AZP13" s="725"/>
      <c r="AZQ13" s="725"/>
      <c r="AZR13" s="726"/>
      <c r="AZS13" s="718"/>
      <c r="AZT13" s="725"/>
      <c r="AZU13" s="725"/>
      <c r="AZV13" s="725"/>
      <c r="AZW13" s="725"/>
      <c r="AZX13" s="725"/>
      <c r="AZY13" s="725"/>
      <c r="AZZ13" s="725"/>
      <c r="BAA13" s="725"/>
      <c r="BAB13" s="725"/>
      <c r="BAC13" s="725"/>
      <c r="BAD13" s="725"/>
      <c r="BAE13" s="725"/>
      <c r="BAF13" s="725"/>
      <c r="BAG13" s="725"/>
      <c r="BAH13" s="726"/>
      <c r="BAI13" s="718"/>
      <c r="BAJ13" s="725"/>
      <c r="BAK13" s="725"/>
      <c r="BAL13" s="725"/>
      <c r="BAM13" s="725"/>
      <c r="BAN13" s="725"/>
      <c r="BAO13" s="725"/>
      <c r="BAP13" s="725"/>
      <c r="BAQ13" s="725"/>
      <c r="BAR13" s="725"/>
      <c r="BAS13" s="725"/>
      <c r="BAT13" s="725"/>
      <c r="BAU13" s="725"/>
      <c r="BAV13" s="725"/>
      <c r="BAW13" s="725"/>
      <c r="BAX13" s="726"/>
      <c r="BAY13" s="718"/>
      <c r="BAZ13" s="725"/>
      <c r="BBA13" s="725"/>
      <c r="BBB13" s="725"/>
      <c r="BBC13" s="725"/>
      <c r="BBD13" s="725"/>
      <c r="BBE13" s="725"/>
      <c r="BBF13" s="725"/>
      <c r="BBG13" s="725"/>
      <c r="BBH13" s="725"/>
      <c r="BBI13" s="725"/>
      <c r="BBJ13" s="725"/>
      <c r="BBK13" s="725"/>
      <c r="BBL13" s="725"/>
      <c r="BBM13" s="725"/>
      <c r="BBN13" s="726"/>
      <c r="BBO13" s="718"/>
      <c r="BBP13" s="725"/>
      <c r="BBQ13" s="725"/>
      <c r="BBR13" s="725"/>
      <c r="BBS13" s="725"/>
      <c r="BBT13" s="725"/>
      <c r="BBU13" s="725"/>
      <c r="BBV13" s="725"/>
      <c r="BBW13" s="725"/>
      <c r="BBX13" s="725"/>
      <c r="BBY13" s="725"/>
      <c r="BBZ13" s="725"/>
      <c r="BCA13" s="725"/>
      <c r="BCB13" s="725"/>
      <c r="BCC13" s="725"/>
      <c r="BCD13" s="726"/>
      <c r="BCE13" s="718"/>
      <c r="BCF13" s="725"/>
      <c r="BCG13" s="725"/>
      <c r="BCH13" s="725"/>
      <c r="BCI13" s="725"/>
      <c r="BCJ13" s="725"/>
      <c r="BCK13" s="725"/>
      <c r="BCL13" s="725"/>
      <c r="BCM13" s="725"/>
      <c r="BCN13" s="725"/>
      <c r="BCO13" s="725"/>
      <c r="BCP13" s="725"/>
      <c r="BCQ13" s="725"/>
      <c r="BCR13" s="725"/>
      <c r="BCS13" s="725"/>
      <c r="BCT13" s="726"/>
      <c r="BCU13" s="718"/>
      <c r="BCV13" s="725"/>
      <c r="BCW13" s="725"/>
      <c r="BCX13" s="725"/>
      <c r="BCY13" s="725"/>
      <c r="BCZ13" s="725"/>
      <c r="BDA13" s="725"/>
      <c r="BDB13" s="725"/>
      <c r="BDC13" s="725"/>
      <c r="BDD13" s="725"/>
      <c r="BDE13" s="725"/>
      <c r="BDF13" s="725"/>
      <c r="BDG13" s="725"/>
      <c r="BDH13" s="725"/>
      <c r="BDI13" s="725"/>
      <c r="BDJ13" s="726"/>
      <c r="BDK13" s="718"/>
      <c r="BDL13" s="725"/>
      <c r="BDM13" s="725"/>
      <c r="BDN13" s="725"/>
      <c r="BDO13" s="725"/>
      <c r="BDP13" s="725"/>
      <c r="BDQ13" s="725"/>
      <c r="BDR13" s="725"/>
      <c r="BDS13" s="725"/>
      <c r="BDT13" s="725"/>
      <c r="BDU13" s="725"/>
      <c r="BDV13" s="725"/>
      <c r="BDW13" s="725"/>
      <c r="BDX13" s="725"/>
      <c r="BDY13" s="725"/>
      <c r="BDZ13" s="726"/>
      <c r="BEA13" s="718"/>
      <c r="BEB13" s="725"/>
      <c r="BEC13" s="725"/>
      <c r="BED13" s="725"/>
      <c r="BEE13" s="725"/>
      <c r="BEF13" s="725"/>
      <c r="BEG13" s="725"/>
      <c r="BEH13" s="725"/>
      <c r="BEI13" s="725"/>
      <c r="BEJ13" s="725"/>
      <c r="BEK13" s="725"/>
      <c r="BEL13" s="725"/>
      <c r="BEM13" s="725"/>
      <c r="BEN13" s="725"/>
      <c r="BEO13" s="725"/>
      <c r="BEP13" s="726"/>
      <c r="BEQ13" s="718"/>
      <c r="BER13" s="725"/>
      <c r="BES13" s="725"/>
      <c r="BET13" s="725"/>
      <c r="BEU13" s="725"/>
      <c r="BEV13" s="725"/>
      <c r="BEW13" s="725"/>
      <c r="BEX13" s="725"/>
      <c r="BEY13" s="725"/>
      <c r="BEZ13" s="725"/>
      <c r="BFA13" s="725"/>
      <c r="BFB13" s="725"/>
      <c r="BFC13" s="725"/>
      <c r="BFD13" s="725"/>
      <c r="BFE13" s="725"/>
      <c r="BFF13" s="726"/>
      <c r="BFG13" s="718"/>
      <c r="BFH13" s="725"/>
      <c r="BFI13" s="725"/>
      <c r="BFJ13" s="725"/>
      <c r="BFK13" s="725"/>
      <c r="BFL13" s="725"/>
      <c r="BFM13" s="725"/>
      <c r="BFN13" s="725"/>
      <c r="BFO13" s="725"/>
      <c r="BFP13" s="725"/>
      <c r="BFQ13" s="725"/>
      <c r="BFR13" s="725"/>
      <c r="BFS13" s="725"/>
      <c r="BFT13" s="725"/>
      <c r="BFU13" s="725"/>
      <c r="BFV13" s="726"/>
      <c r="BFW13" s="718"/>
      <c r="BFX13" s="725"/>
      <c r="BFY13" s="725"/>
      <c r="BFZ13" s="725"/>
      <c r="BGA13" s="725"/>
      <c r="BGB13" s="725"/>
      <c r="BGC13" s="725"/>
      <c r="BGD13" s="725"/>
      <c r="BGE13" s="725"/>
      <c r="BGF13" s="725"/>
      <c r="BGG13" s="725"/>
      <c r="BGH13" s="725"/>
      <c r="BGI13" s="725"/>
      <c r="BGJ13" s="725"/>
      <c r="BGK13" s="725"/>
      <c r="BGL13" s="726"/>
      <c r="BGM13" s="718"/>
      <c r="BGN13" s="725"/>
      <c r="BGO13" s="725"/>
      <c r="BGP13" s="725"/>
      <c r="BGQ13" s="725"/>
      <c r="BGR13" s="725"/>
      <c r="BGS13" s="725"/>
      <c r="BGT13" s="725"/>
      <c r="BGU13" s="725"/>
      <c r="BGV13" s="725"/>
      <c r="BGW13" s="725"/>
      <c r="BGX13" s="725"/>
      <c r="BGY13" s="725"/>
      <c r="BGZ13" s="725"/>
      <c r="BHA13" s="725"/>
      <c r="BHB13" s="726"/>
      <c r="BHC13" s="718"/>
      <c r="BHD13" s="725"/>
      <c r="BHE13" s="725"/>
      <c r="BHF13" s="725"/>
      <c r="BHG13" s="725"/>
      <c r="BHH13" s="725"/>
      <c r="BHI13" s="725"/>
      <c r="BHJ13" s="725"/>
      <c r="BHK13" s="725"/>
      <c r="BHL13" s="725"/>
      <c r="BHM13" s="725"/>
      <c r="BHN13" s="725"/>
      <c r="BHO13" s="725"/>
      <c r="BHP13" s="725"/>
      <c r="BHQ13" s="725"/>
      <c r="BHR13" s="726"/>
      <c r="BHS13" s="718"/>
      <c r="BHT13" s="725"/>
      <c r="BHU13" s="725"/>
      <c r="BHV13" s="725"/>
      <c r="BHW13" s="725"/>
      <c r="BHX13" s="725"/>
      <c r="BHY13" s="725"/>
      <c r="BHZ13" s="725"/>
      <c r="BIA13" s="725"/>
      <c r="BIB13" s="725"/>
      <c r="BIC13" s="725"/>
      <c r="BID13" s="725"/>
      <c r="BIE13" s="725"/>
      <c r="BIF13" s="725"/>
      <c r="BIG13" s="725"/>
      <c r="BIH13" s="726"/>
      <c r="BII13" s="718"/>
      <c r="BIJ13" s="725"/>
      <c r="BIK13" s="725"/>
      <c r="BIL13" s="725"/>
      <c r="BIM13" s="725"/>
      <c r="BIN13" s="725"/>
      <c r="BIO13" s="725"/>
      <c r="BIP13" s="725"/>
      <c r="BIQ13" s="725"/>
      <c r="BIR13" s="725"/>
      <c r="BIS13" s="725"/>
      <c r="BIT13" s="725"/>
      <c r="BIU13" s="725"/>
      <c r="BIV13" s="725"/>
      <c r="BIW13" s="725"/>
      <c r="BIX13" s="726"/>
      <c r="BIY13" s="718"/>
      <c r="BIZ13" s="725"/>
      <c r="BJA13" s="725"/>
      <c r="BJB13" s="725"/>
      <c r="BJC13" s="725"/>
      <c r="BJD13" s="725"/>
      <c r="BJE13" s="725"/>
      <c r="BJF13" s="725"/>
      <c r="BJG13" s="725"/>
      <c r="BJH13" s="725"/>
      <c r="BJI13" s="725"/>
      <c r="BJJ13" s="725"/>
      <c r="BJK13" s="725"/>
      <c r="BJL13" s="725"/>
      <c r="BJM13" s="725"/>
      <c r="BJN13" s="726"/>
      <c r="BJO13" s="718"/>
      <c r="BJP13" s="725"/>
      <c r="BJQ13" s="725"/>
      <c r="BJR13" s="725"/>
      <c r="BJS13" s="725"/>
      <c r="BJT13" s="725"/>
      <c r="BJU13" s="725"/>
      <c r="BJV13" s="725"/>
      <c r="BJW13" s="725"/>
      <c r="BJX13" s="725"/>
      <c r="BJY13" s="725"/>
      <c r="BJZ13" s="725"/>
      <c r="BKA13" s="725"/>
      <c r="BKB13" s="725"/>
      <c r="BKC13" s="725"/>
      <c r="BKD13" s="726"/>
      <c r="BKE13" s="718"/>
      <c r="BKF13" s="725"/>
      <c r="BKG13" s="725"/>
      <c r="BKH13" s="725"/>
      <c r="BKI13" s="725"/>
      <c r="BKJ13" s="725"/>
      <c r="BKK13" s="725"/>
      <c r="BKL13" s="725"/>
      <c r="BKM13" s="725"/>
      <c r="BKN13" s="725"/>
      <c r="BKO13" s="725"/>
      <c r="BKP13" s="725"/>
      <c r="BKQ13" s="725"/>
      <c r="BKR13" s="725"/>
      <c r="BKS13" s="725"/>
      <c r="BKT13" s="726"/>
      <c r="BKU13" s="718"/>
      <c r="BKV13" s="725"/>
      <c r="BKW13" s="725"/>
      <c r="BKX13" s="725"/>
      <c r="BKY13" s="725"/>
      <c r="BKZ13" s="725"/>
      <c r="BLA13" s="725"/>
      <c r="BLB13" s="725"/>
      <c r="BLC13" s="725"/>
      <c r="BLD13" s="725"/>
      <c r="BLE13" s="725"/>
      <c r="BLF13" s="725"/>
      <c r="BLG13" s="725"/>
      <c r="BLH13" s="725"/>
      <c r="BLI13" s="725"/>
      <c r="BLJ13" s="726"/>
      <c r="BLK13" s="718"/>
      <c r="BLL13" s="725"/>
      <c r="BLM13" s="725"/>
      <c r="BLN13" s="725"/>
      <c r="BLO13" s="725"/>
      <c r="BLP13" s="725"/>
      <c r="BLQ13" s="725"/>
      <c r="BLR13" s="725"/>
      <c r="BLS13" s="725"/>
      <c r="BLT13" s="725"/>
      <c r="BLU13" s="725"/>
      <c r="BLV13" s="725"/>
      <c r="BLW13" s="725"/>
      <c r="BLX13" s="725"/>
      <c r="BLY13" s="725"/>
      <c r="BLZ13" s="726"/>
      <c r="BMA13" s="718"/>
      <c r="BMB13" s="725"/>
      <c r="BMC13" s="725"/>
      <c r="BMD13" s="725"/>
      <c r="BME13" s="725"/>
      <c r="BMF13" s="725"/>
      <c r="BMG13" s="725"/>
      <c r="BMH13" s="725"/>
      <c r="BMI13" s="725"/>
      <c r="BMJ13" s="725"/>
      <c r="BMK13" s="725"/>
      <c r="BML13" s="725"/>
      <c r="BMM13" s="725"/>
      <c r="BMN13" s="725"/>
      <c r="BMO13" s="725"/>
      <c r="BMP13" s="726"/>
      <c r="BMQ13" s="718"/>
      <c r="BMR13" s="725"/>
      <c r="BMS13" s="725"/>
      <c r="BMT13" s="725"/>
      <c r="BMU13" s="725"/>
      <c r="BMV13" s="725"/>
      <c r="BMW13" s="725"/>
      <c r="BMX13" s="725"/>
      <c r="BMY13" s="725"/>
      <c r="BMZ13" s="725"/>
      <c r="BNA13" s="725"/>
      <c r="BNB13" s="725"/>
      <c r="BNC13" s="725"/>
      <c r="BND13" s="725"/>
      <c r="BNE13" s="725"/>
      <c r="BNF13" s="726"/>
      <c r="BNG13" s="718"/>
      <c r="BNH13" s="725"/>
      <c r="BNI13" s="725"/>
      <c r="BNJ13" s="725"/>
      <c r="BNK13" s="725"/>
      <c r="BNL13" s="725"/>
      <c r="BNM13" s="725"/>
      <c r="BNN13" s="725"/>
      <c r="BNO13" s="725"/>
      <c r="BNP13" s="725"/>
      <c r="BNQ13" s="725"/>
      <c r="BNR13" s="725"/>
      <c r="BNS13" s="725"/>
      <c r="BNT13" s="725"/>
      <c r="BNU13" s="725"/>
      <c r="BNV13" s="726"/>
      <c r="BNW13" s="718"/>
      <c r="BNX13" s="725"/>
      <c r="BNY13" s="725"/>
      <c r="BNZ13" s="725"/>
      <c r="BOA13" s="725"/>
      <c r="BOB13" s="725"/>
      <c r="BOC13" s="725"/>
      <c r="BOD13" s="725"/>
      <c r="BOE13" s="725"/>
      <c r="BOF13" s="725"/>
      <c r="BOG13" s="725"/>
      <c r="BOH13" s="725"/>
      <c r="BOI13" s="725"/>
      <c r="BOJ13" s="725"/>
      <c r="BOK13" s="725"/>
      <c r="BOL13" s="726"/>
      <c r="BOM13" s="718"/>
      <c r="BON13" s="725"/>
      <c r="BOO13" s="725"/>
      <c r="BOP13" s="725"/>
      <c r="BOQ13" s="725"/>
      <c r="BOR13" s="725"/>
      <c r="BOS13" s="725"/>
      <c r="BOT13" s="725"/>
      <c r="BOU13" s="725"/>
      <c r="BOV13" s="725"/>
      <c r="BOW13" s="725"/>
      <c r="BOX13" s="725"/>
      <c r="BOY13" s="725"/>
      <c r="BOZ13" s="725"/>
      <c r="BPA13" s="725"/>
      <c r="BPB13" s="726"/>
      <c r="BPC13" s="718"/>
      <c r="BPD13" s="725"/>
      <c r="BPE13" s="725"/>
      <c r="BPF13" s="725"/>
      <c r="BPG13" s="725"/>
      <c r="BPH13" s="725"/>
      <c r="BPI13" s="725"/>
      <c r="BPJ13" s="725"/>
      <c r="BPK13" s="725"/>
      <c r="BPL13" s="725"/>
      <c r="BPM13" s="725"/>
      <c r="BPN13" s="725"/>
      <c r="BPO13" s="725"/>
      <c r="BPP13" s="725"/>
      <c r="BPQ13" s="725"/>
      <c r="BPR13" s="726"/>
      <c r="BPS13" s="718"/>
      <c r="BPT13" s="725"/>
      <c r="BPU13" s="725"/>
      <c r="BPV13" s="725"/>
      <c r="BPW13" s="725"/>
      <c r="BPX13" s="725"/>
      <c r="BPY13" s="725"/>
      <c r="BPZ13" s="725"/>
      <c r="BQA13" s="725"/>
      <c r="BQB13" s="725"/>
      <c r="BQC13" s="725"/>
      <c r="BQD13" s="725"/>
      <c r="BQE13" s="725"/>
      <c r="BQF13" s="725"/>
      <c r="BQG13" s="725"/>
      <c r="BQH13" s="726"/>
      <c r="BQI13" s="718"/>
      <c r="BQJ13" s="725"/>
      <c r="BQK13" s="725"/>
      <c r="BQL13" s="725"/>
      <c r="BQM13" s="725"/>
      <c r="BQN13" s="725"/>
      <c r="BQO13" s="725"/>
      <c r="BQP13" s="725"/>
      <c r="BQQ13" s="725"/>
      <c r="BQR13" s="725"/>
      <c r="BQS13" s="725"/>
      <c r="BQT13" s="725"/>
      <c r="BQU13" s="725"/>
      <c r="BQV13" s="725"/>
      <c r="BQW13" s="725"/>
      <c r="BQX13" s="726"/>
      <c r="BQY13" s="718"/>
      <c r="BQZ13" s="725"/>
      <c r="BRA13" s="725"/>
      <c r="BRB13" s="725"/>
      <c r="BRC13" s="725"/>
      <c r="BRD13" s="725"/>
      <c r="BRE13" s="725"/>
      <c r="BRF13" s="725"/>
      <c r="BRG13" s="725"/>
      <c r="BRH13" s="725"/>
      <c r="BRI13" s="725"/>
      <c r="BRJ13" s="725"/>
      <c r="BRK13" s="725"/>
      <c r="BRL13" s="725"/>
      <c r="BRM13" s="725"/>
      <c r="BRN13" s="726"/>
      <c r="BRO13" s="718"/>
      <c r="BRP13" s="725"/>
      <c r="BRQ13" s="725"/>
      <c r="BRR13" s="725"/>
      <c r="BRS13" s="725"/>
      <c r="BRT13" s="725"/>
      <c r="BRU13" s="725"/>
      <c r="BRV13" s="725"/>
      <c r="BRW13" s="725"/>
      <c r="BRX13" s="725"/>
      <c r="BRY13" s="725"/>
      <c r="BRZ13" s="725"/>
      <c r="BSA13" s="725"/>
      <c r="BSB13" s="725"/>
      <c r="BSC13" s="725"/>
      <c r="BSD13" s="726"/>
      <c r="BSE13" s="718"/>
      <c r="BSF13" s="725"/>
      <c r="BSG13" s="725"/>
      <c r="BSH13" s="725"/>
      <c r="BSI13" s="725"/>
      <c r="BSJ13" s="725"/>
      <c r="BSK13" s="725"/>
      <c r="BSL13" s="725"/>
      <c r="BSM13" s="725"/>
      <c r="BSN13" s="725"/>
      <c r="BSO13" s="725"/>
      <c r="BSP13" s="725"/>
      <c r="BSQ13" s="725"/>
      <c r="BSR13" s="725"/>
      <c r="BSS13" s="725"/>
      <c r="BST13" s="726"/>
      <c r="BSU13" s="718"/>
      <c r="BSV13" s="725"/>
      <c r="BSW13" s="725"/>
      <c r="BSX13" s="725"/>
      <c r="BSY13" s="725"/>
      <c r="BSZ13" s="725"/>
      <c r="BTA13" s="725"/>
      <c r="BTB13" s="725"/>
      <c r="BTC13" s="725"/>
      <c r="BTD13" s="725"/>
      <c r="BTE13" s="725"/>
      <c r="BTF13" s="725"/>
      <c r="BTG13" s="725"/>
      <c r="BTH13" s="725"/>
      <c r="BTI13" s="725"/>
      <c r="BTJ13" s="726"/>
      <c r="BTK13" s="718"/>
      <c r="BTL13" s="725"/>
      <c r="BTM13" s="725"/>
      <c r="BTN13" s="725"/>
      <c r="BTO13" s="725"/>
      <c r="BTP13" s="725"/>
      <c r="BTQ13" s="725"/>
      <c r="BTR13" s="725"/>
      <c r="BTS13" s="725"/>
      <c r="BTT13" s="725"/>
      <c r="BTU13" s="725"/>
      <c r="BTV13" s="725"/>
      <c r="BTW13" s="725"/>
      <c r="BTX13" s="725"/>
      <c r="BTY13" s="725"/>
      <c r="BTZ13" s="726"/>
      <c r="BUA13" s="718"/>
      <c r="BUB13" s="725"/>
      <c r="BUC13" s="725"/>
      <c r="BUD13" s="725"/>
      <c r="BUE13" s="725"/>
      <c r="BUF13" s="725"/>
      <c r="BUG13" s="725"/>
      <c r="BUH13" s="725"/>
      <c r="BUI13" s="725"/>
      <c r="BUJ13" s="725"/>
      <c r="BUK13" s="725"/>
      <c r="BUL13" s="725"/>
      <c r="BUM13" s="725"/>
      <c r="BUN13" s="725"/>
      <c r="BUO13" s="725"/>
      <c r="BUP13" s="726"/>
      <c r="BUQ13" s="718"/>
      <c r="BUR13" s="725"/>
      <c r="BUS13" s="725"/>
      <c r="BUT13" s="725"/>
      <c r="BUU13" s="725"/>
      <c r="BUV13" s="725"/>
      <c r="BUW13" s="725"/>
      <c r="BUX13" s="725"/>
      <c r="BUY13" s="725"/>
      <c r="BUZ13" s="725"/>
      <c r="BVA13" s="725"/>
      <c r="BVB13" s="725"/>
      <c r="BVC13" s="725"/>
      <c r="BVD13" s="725"/>
      <c r="BVE13" s="725"/>
      <c r="BVF13" s="726"/>
      <c r="BVG13" s="718"/>
      <c r="BVH13" s="725"/>
      <c r="BVI13" s="725"/>
      <c r="BVJ13" s="725"/>
      <c r="BVK13" s="725"/>
      <c r="BVL13" s="725"/>
      <c r="BVM13" s="725"/>
      <c r="BVN13" s="725"/>
      <c r="BVO13" s="725"/>
      <c r="BVP13" s="725"/>
      <c r="BVQ13" s="725"/>
      <c r="BVR13" s="725"/>
      <c r="BVS13" s="725"/>
      <c r="BVT13" s="725"/>
      <c r="BVU13" s="725"/>
      <c r="BVV13" s="726"/>
      <c r="BVW13" s="718"/>
      <c r="BVX13" s="725"/>
      <c r="BVY13" s="725"/>
      <c r="BVZ13" s="725"/>
      <c r="BWA13" s="725"/>
      <c r="BWB13" s="725"/>
      <c r="BWC13" s="725"/>
      <c r="BWD13" s="725"/>
      <c r="BWE13" s="725"/>
      <c r="BWF13" s="725"/>
      <c r="BWG13" s="725"/>
      <c r="BWH13" s="725"/>
      <c r="BWI13" s="725"/>
      <c r="BWJ13" s="725"/>
      <c r="BWK13" s="725"/>
      <c r="BWL13" s="726"/>
      <c r="BWM13" s="718"/>
      <c r="BWN13" s="725"/>
      <c r="BWO13" s="725"/>
      <c r="BWP13" s="725"/>
      <c r="BWQ13" s="725"/>
      <c r="BWR13" s="725"/>
      <c r="BWS13" s="725"/>
      <c r="BWT13" s="725"/>
      <c r="BWU13" s="725"/>
      <c r="BWV13" s="725"/>
      <c r="BWW13" s="725"/>
      <c r="BWX13" s="725"/>
      <c r="BWY13" s="725"/>
      <c r="BWZ13" s="725"/>
      <c r="BXA13" s="725"/>
      <c r="BXB13" s="726"/>
      <c r="BXC13" s="718"/>
      <c r="BXD13" s="725"/>
      <c r="BXE13" s="725"/>
      <c r="BXF13" s="725"/>
      <c r="BXG13" s="725"/>
      <c r="BXH13" s="725"/>
      <c r="BXI13" s="725"/>
      <c r="BXJ13" s="725"/>
      <c r="BXK13" s="725"/>
      <c r="BXL13" s="725"/>
      <c r="BXM13" s="725"/>
      <c r="BXN13" s="725"/>
      <c r="BXO13" s="725"/>
      <c r="BXP13" s="725"/>
      <c r="BXQ13" s="725"/>
      <c r="BXR13" s="726"/>
      <c r="BXS13" s="718"/>
      <c r="BXT13" s="725"/>
      <c r="BXU13" s="725"/>
      <c r="BXV13" s="725"/>
      <c r="BXW13" s="725"/>
      <c r="BXX13" s="725"/>
      <c r="BXY13" s="725"/>
      <c r="BXZ13" s="725"/>
      <c r="BYA13" s="725"/>
      <c r="BYB13" s="725"/>
      <c r="BYC13" s="725"/>
      <c r="BYD13" s="725"/>
      <c r="BYE13" s="725"/>
      <c r="BYF13" s="725"/>
      <c r="BYG13" s="725"/>
      <c r="BYH13" s="726"/>
      <c r="BYI13" s="718"/>
      <c r="BYJ13" s="725"/>
      <c r="BYK13" s="725"/>
      <c r="BYL13" s="725"/>
      <c r="BYM13" s="725"/>
      <c r="BYN13" s="725"/>
      <c r="BYO13" s="725"/>
      <c r="BYP13" s="725"/>
      <c r="BYQ13" s="725"/>
      <c r="BYR13" s="725"/>
      <c r="BYS13" s="725"/>
      <c r="BYT13" s="725"/>
      <c r="BYU13" s="725"/>
      <c r="BYV13" s="725"/>
      <c r="BYW13" s="725"/>
      <c r="BYX13" s="726"/>
      <c r="BYY13" s="718"/>
      <c r="BYZ13" s="725"/>
      <c r="BZA13" s="725"/>
      <c r="BZB13" s="725"/>
      <c r="BZC13" s="725"/>
      <c r="BZD13" s="725"/>
      <c r="BZE13" s="725"/>
      <c r="BZF13" s="725"/>
      <c r="BZG13" s="725"/>
      <c r="BZH13" s="725"/>
      <c r="BZI13" s="725"/>
      <c r="BZJ13" s="725"/>
      <c r="BZK13" s="725"/>
      <c r="BZL13" s="725"/>
      <c r="BZM13" s="725"/>
      <c r="BZN13" s="726"/>
      <c r="BZO13" s="718"/>
      <c r="BZP13" s="725"/>
      <c r="BZQ13" s="725"/>
      <c r="BZR13" s="725"/>
      <c r="BZS13" s="725"/>
      <c r="BZT13" s="725"/>
      <c r="BZU13" s="725"/>
      <c r="BZV13" s="725"/>
      <c r="BZW13" s="725"/>
      <c r="BZX13" s="725"/>
      <c r="BZY13" s="725"/>
      <c r="BZZ13" s="725"/>
      <c r="CAA13" s="725"/>
      <c r="CAB13" s="725"/>
      <c r="CAC13" s="725"/>
      <c r="CAD13" s="726"/>
      <c r="CAE13" s="718"/>
      <c r="CAF13" s="725"/>
      <c r="CAG13" s="725"/>
      <c r="CAH13" s="725"/>
      <c r="CAI13" s="725"/>
      <c r="CAJ13" s="725"/>
      <c r="CAK13" s="725"/>
      <c r="CAL13" s="725"/>
      <c r="CAM13" s="725"/>
      <c r="CAN13" s="725"/>
      <c r="CAO13" s="725"/>
      <c r="CAP13" s="725"/>
      <c r="CAQ13" s="725"/>
      <c r="CAR13" s="725"/>
      <c r="CAS13" s="725"/>
      <c r="CAT13" s="726"/>
      <c r="CAU13" s="718"/>
      <c r="CAV13" s="725"/>
      <c r="CAW13" s="725"/>
      <c r="CAX13" s="725"/>
      <c r="CAY13" s="725"/>
      <c r="CAZ13" s="725"/>
      <c r="CBA13" s="725"/>
      <c r="CBB13" s="725"/>
      <c r="CBC13" s="725"/>
      <c r="CBD13" s="725"/>
      <c r="CBE13" s="725"/>
      <c r="CBF13" s="725"/>
      <c r="CBG13" s="725"/>
      <c r="CBH13" s="725"/>
      <c r="CBI13" s="725"/>
      <c r="CBJ13" s="726"/>
      <c r="CBK13" s="718"/>
      <c r="CBL13" s="725"/>
      <c r="CBM13" s="725"/>
      <c r="CBN13" s="725"/>
      <c r="CBO13" s="725"/>
      <c r="CBP13" s="725"/>
      <c r="CBQ13" s="725"/>
      <c r="CBR13" s="725"/>
      <c r="CBS13" s="725"/>
      <c r="CBT13" s="725"/>
      <c r="CBU13" s="725"/>
      <c r="CBV13" s="725"/>
      <c r="CBW13" s="725"/>
      <c r="CBX13" s="725"/>
      <c r="CBY13" s="725"/>
      <c r="CBZ13" s="726"/>
      <c r="CCA13" s="718"/>
      <c r="CCB13" s="725"/>
      <c r="CCC13" s="725"/>
      <c r="CCD13" s="725"/>
      <c r="CCE13" s="725"/>
      <c r="CCF13" s="725"/>
      <c r="CCG13" s="725"/>
      <c r="CCH13" s="725"/>
      <c r="CCI13" s="725"/>
      <c r="CCJ13" s="725"/>
      <c r="CCK13" s="725"/>
      <c r="CCL13" s="725"/>
      <c r="CCM13" s="725"/>
      <c r="CCN13" s="725"/>
      <c r="CCO13" s="725"/>
      <c r="CCP13" s="726"/>
      <c r="CCQ13" s="718"/>
      <c r="CCR13" s="725"/>
      <c r="CCS13" s="725"/>
      <c r="CCT13" s="725"/>
      <c r="CCU13" s="725"/>
      <c r="CCV13" s="725"/>
      <c r="CCW13" s="725"/>
      <c r="CCX13" s="725"/>
      <c r="CCY13" s="725"/>
      <c r="CCZ13" s="725"/>
      <c r="CDA13" s="725"/>
      <c r="CDB13" s="725"/>
      <c r="CDC13" s="725"/>
      <c r="CDD13" s="725"/>
      <c r="CDE13" s="725"/>
      <c r="CDF13" s="726"/>
      <c r="CDG13" s="718"/>
      <c r="CDH13" s="725"/>
      <c r="CDI13" s="725"/>
      <c r="CDJ13" s="725"/>
      <c r="CDK13" s="725"/>
      <c r="CDL13" s="725"/>
      <c r="CDM13" s="725"/>
      <c r="CDN13" s="725"/>
      <c r="CDO13" s="725"/>
      <c r="CDP13" s="725"/>
      <c r="CDQ13" s="725"/>
      <c r="CDR13" s="725"/>
      <c r="CDS13" s="725"/>
      <c r="CDT13" s="725"/>
      <c r="CDU13" s="725"/>
      <c r="CDV13" s="726"/>
      <c r="CDW13" s="718"/>
      <c r="CDX13" s="725"/>
      <c r="CDY13" s="725"/>
      <c r="CDZ13" s="725"/>
      <c r="CEA13" s="725"/>
      <c r="CEB13" s="725"/>
      <c r="CEC13" s="725"/>
      <c r="CED13" s="725"/>
      <c r="CEE13" s="725"/>
      <c r="CEF13" s="725"/>
      <c r="CEG13" s="725"/>
      <c r="CEH13" s="725"/>
      <c r="CEI13" s="725"/>
      <c r="CEJ13" s="725"/>
      <c r="CEK13" s="725"/>
      <c r="CEL13" s="726"/>
      <c r="CEM13" s="718"/>
      <c r="CEN13" s="725"/>
      <c r="CEO13" s="725"/>
      <c r="CEP13" s="725"/>
      <c r="CEQ13" s="725"/>
      <c r="CER13" s="725"/>
      <c r="CES13" s="725"/>
      <c r="CET13" s="725"/>
      <c r="CEU13" s="725"/>
      <c r="CEV13" s="725"/>
      <c r="CEW13" s="725"/>
      <c r="CEX13" s="725"/>
      <c r="CEY13" s="725"/>
      <c r="CEZ13" s="725"/>
      <c r="CFA13" s="725"/>
      <c r="CFB13" s="726"/>
      <c r="CFC13" s="718"/>
      <c r="CFD13" s="725"/>
      <c r="CFE13" s="725"/>
      <c r="CFF13" s="725"/>
      <c r="CFG13" s="725"/>
      <c r="CFH13" s="725"/>
      <c r="CFI13" s="725"/>
      <c r="CFJ13" s="725"/>
      <c r="CFK13" s="725"/>
      <c r="CFL13" s="725"/>
      <c r="CFM13" s="725"/>
      <c r="CFN13" s="725"/>
      <c r="CFO13" s="725"/>
      <c r="CFP13" s="725"/>
      <c r="CFQ13" s="725"/>
      <c r="CFR13" s="726"/>
      <c r="CFS13" s="718"/>
      <c r="CFT13" s="725"/>
      <c r="CFU13" s="725"/>
      <c r="CFV13" s="725"/>
      <c r="CFW13" s="725"/>
      <c r="CFX13" s="725"/>
      <c r="CFY13" s="725"/>
      <c r="CFZ13" s="725"/>
      <c r="CGA13" s="725"/>
      <c r="CGB13" s="725"/>
      <c r="CGC13" s="725"/>
      <c r="CGD13" s="725"/>
      <c r="CGE13" s="725"/>
      <c r="CGF13" s="725"/>
      <c r="CGG13" s="725"/>
      <c r="CGH13" s="726"/>
      <c r="CGI13" s="718"/>
      <c r="CGJ13" s="725"/>
      <c r="CGK13" s="725"/>
      <c r="CGL13" s="725"/>
      <c r="CGM13" s="725"/>
      <c r="CGN13" s="725"/>
      <c r="CGO13" s="725"/>
      <c r="CGP13" s="725"/>
      <c r="CGQ13" s="725"/>
      <c r="CGR13" s="725"/>
      <c r="CGS13" s="725"/>
      <c r="CGT13" s="725"/>
      <c r="CGU13" s="725"/>
      <c r="CGV13" s="725"/>
      <c r="CGW13" s="725"/>
      <c r="CGX13" s="726"/>
      <c r="CGY13" s="718"/>
      <c r="CGZ13" s="725"/>
      <c r="CHA13" s="725"/>
      <c r="CHB13" s="725"/>
      <c r="CHC13" s="725"/>
      <c r="CHD13" s="725"/>
      <c r="CHE13" s="725"/>
      <c r="CHF13" s="725"/>
      <c r="CHG13" s="725"/>
      <c r="CHH13" s="725"/>
      <c r="CHI13" s="725"/>
      <c r="CHJ13" s="725"/>
      <c r="CHK13" s="725"/>
      <c r="CHL13" s="725"/>
      <c r="CHM13" s="725"/>
      <c r="CHN13" s="726"/>
      <c r="CHO13" s="718"/>
      <c r="CHP13" s="725"/>
      <c r="CHQ13" s="725"/>
      <c r="CHR13" s="725"/>
      <c r="CHS13" s="725"/>
      <c r="CHT13" s="725"/>
      <c r="CHU13" s="725"/>
      <c r="CHV13" s="725"/>
      <c r="CHW13" s="725"/>
      <c r="CHX13" s="725"/>
      <c r="CHY13" s="725"/>
      <c r="CHZ13" s="725"/>
      <c r="CIA13" s="725"/>
      <c r="CIB13" s="725"/>
      <c r="CIC13" s="725"/>
      <c r="CID13" s="726"/>
      <c r="CIE13" s="718"/>
      <c r="CIF13" s="725"/>
      <c r="CIG13" s="725"/>
      <c r="CIH13" s="725"/>
      <c r="CII13" s="725"/>
      <c r="CIJ13" s="725"/>
      <c r="CIK13" s="725"/>
      <c r="CIL13" s="725"/>
      <c r="CIM13" s="725"/>
      <c r="CIN13" s="725"/>
      <c r="CIO13" s="725"/>
      <c r="CIP13" s="725"/>
      <c r="CIQ13" s="725"/>
      <c r="CIR13" s="725"/>
      <c r="CIS13" s="725"/>
      <c r="CIT13" s="726"/>
      <c r="CIU13" s="718"/>
      <c r="CIV13" s="725"/>
      <c r="CIW13" s="725"/>
      <c r="CIX13" s="725"/>
      <c r="CIY13" s="725"/>
      <c r="CIZ13" s="725"/>
      <c r="CJA13" s="725"/>
      <c r="CJB13" s="725"/>
      <c r="CJC13" s="725"/>
      <c r="CJD13" s="725"/>
      <c r="CJE13" s="725"/>
      <c r="CJF13" s="725"/>
      <c r="CJG13" s="725"/>
      <c r="CJH13" s="725"/>
      <c r="CJI13" s="725"/>
      <c r="CJJ13" s="726"/>
      <c r="CJK13" s="718"/>
      <c r="CJL13" s="725"/>
      <c r="CJM13" s="725"/>
      <c r="CJN13" s="725"/>
      <c r="CJO13" s="725"/>
      <c r="CJP13" s="725"/>
      <c r="CJQ13" s="725"/>
      <c r="CJR13" s="725"/>
      <c r="CJS13" s="725"/>
      <c r="CJT13" s="725"/>
      <c r="CJU13" s="725"/>
      <c r="CJV13" s="725"/>
      <c r="CJW13" s="725"/>
      <c r="CJX13" s="725"/>
      <c r="CJY13" s="725"/>
      <c r="CJZ13" s="726"/>
      <c r="CKA13" s="718"/>
      <c r="CKB13" s="725"/>
      <c r="CKC13" s="725"/>
      <c r="CKD13" s="725"/>
      <c r="CKE13" s="725"/>
      <c r="CKF13" s="725"/>
      <c r="CKG13" s="725"/>
      <c r="CKH13" s="725"/>
      <c r="CKI13" s="725"/>
      <c r="CKJ13" s="725"/>
      <c r="CKK13" s="725"/>
      <c r="CKL13" s="725"/>
      <c r="CKM13" s="725"/>
      <c r="CKN13" s="725"/>
      <c r="CKO13" s="725"/>
      <c r="CKP13" s="726"/>
      <c r="CKQ13" s="718"/>
      <c r="CKR13" s="725"/>
      <c r="CKS13" s="725"/>
      <c r="CKT13" s="725"/>
      <c r="CKU13" s="725"/>
      <c r="CKV13" s="725"/>
      <c r="CKW13" s="725"/>
      <c r="CKX13" s="725"/>
      <c r="CKY13" s="725"/>
      <c r="CKZ13" s="725"/>
      <c r="CLA13" s="725"/>
      <c r="CLB13" s="725"/>
      <c r="CLC13" s="725"/>
      <c r="CLD13" s="725"/>
      <c r="CLE13" s="725"/>
      <c r="CLF13" s="726"/>
      <c r="CLG13" s="718"/>
      <c r="CLH13" s="725"/>
      <c r="CLI13" s="725"/>
      <c r="CLJ13" s="725"/>
      <c r="CLK13" s="725"/>
      <c r="CLL13" s="725"/>
      <c r="CLM13" s="725"/>
      <c r="CLN13" s="725"/>
      <c r="CLO13" s="725"/>
      <c r="CLP13" s="725"/>
      <c r="CLQ13" s="725"/>
      <c r="CLR13" s="725"/>
      <c r="CLS13" s="725"/>
      <c r="CLT13" s="725"/>
      <c r="CLU13" s="725"/>
      <c r="CLV13" s="726"/>
      <c r="CLW13" s="718"/>
      <c r="CLX13" s="725"/>
      <c r="CLY13" s="725"/>
      <c r="CLZ13" s="725"/>
      <c r="CMA13" s="725"/>
      <c r="CMB13" s="725"/>
      <c r="CMC13" s="725"/>
      <c r="CMD13" s="725"/>
      <c r="CME13" s="725"/>
      <c r="CMF13" s="725"/>
      <c r="CMG13" s="725"/>
      <c r="CMH13" s="725"/>
      <c r="CMI13" s="725"/>
      <c r="CMJ13" s="725"/>
      <c r="CMK13" s="725"/>
      <c r="CML13" s="726"/>
      <c r="CMM13" s="718"/>
      <c r="CMN13" s="725"/>
      <c r="CMO13" s="725"/>
      <c r="CMP13" s="725"/>
      <c r="CMQ13" s="725"/>
      <c r="CMR13" s="725"/>
      <c r="CMS13" s="725"/>
      <c r="CMT13" s="725"/>
      <c r="CMU13" s="725"/>
      <c r="CMV13" s="725"/>
      <c r="CMW13" s="725"/>
      <c r="CMX13" s="725"/>
      <c r="CMY13" s="725"/>
      <c r="CMZ13" s="725"/>
      <c r="CNA13" s="725"/>
      <c r="CNB13" s="726"/>
      <c r="CNC13" s="718"/>
      <c r="CND13" s="725"/>
      <c r="CNE13" s="725"/>
      <c r="CNF13" s="725"/>
      <c r="CNG13" s="725"/>
      <c r="CNH13" s="725"/>
      <c r="CNI13" s="725"/>
      <c r="CNJ13" s="725"/>
      <c r="CNK13" s="725"/>
      <c r="CNL13" s="725"/>
      <c r="CNM13" s="725"/>
      <c r="CNN13" s="725"/>
      <c r="CNO13" s="725"/>
      <c r="CNP13" s="725"/>
      <c r="CNQ13" s="725"/>
      <c r="CNR13" s="726"/>
      <c r="CNS13" s="718"/>
      <c r="CNT13" s="725"/>
      <c r="CNU13" s="725"/>
      <c r="CNV13" s="725"/>
      <c r="CNW13" s="725"/>
      <c r="CNX13" s="725"/>
      <c r="CNY13" s="725"/>
      <c r="CNZ13" s="725"/>
      <c r="COA13" s="725"/>
      <c r="COB13" s="725"/>
      <c r="COC13" s="725"/>
      <c r="COD13" s="725"/>
      <c r="COE13" s="725"/>
      <c r="COF13" s="725"/>
      <c r="COG13" s="725"/>
      <c r="COH13" s="726"/>
      <c r="COI13" s="718"/>
      <c r="COJ13" s="725"/>
      <c r="COK13" s="725"/>
      <c r="COL13" s="725"/>
      <c r="COM13" s="725"/>
      <c r="CON13" s="725"/>
      <c r="COO13" s="725"/>
      <c r="COP13" s="725"/>
      <c r="COQ13" s="725"/>
      <c r="COR13" s="725"/>
      <c r="COS13" s="725"/>
      <c r="COT13" s="725"/>
      <c r="COU13" s="725"/>
      <c r="COV13" s="725"/>
      <c r="COW13" s="725"/>
      <c r="COX13" s="726"/>
      <c r="COY13" s="718"/>
      <c r="COZ13" s="725"/>
      <c r="CPA13" s="725"/>
      <c r="CPB13" s="725"/>
      <c r="CPC13" s="725"/>
      <c r="CPD13" s="725"/>
      <c r="CPE13" s="725"/>
      <c r="CPF13" s="725"/>
      <c r="CPG13" s="725"/>
      <c r="CPH13" s="725"/>
      <c r="CPI13" s="725"/>
      <c r="CPJ13" s="725"/>
      <c r="CPK13" s="725"/>
      <c r="CPL13" s="725"/>
      <c r="CPM13" s="725"/>
      <c r="CPN13" s="726"/>
      <c r="CPO13" s="718"/>
      <c r="CPP13" s="725"/>
      <c r="CPQ13" s="725"/>
      <c r="CPR13" s="725"/>
      <c r="CPS13" s="725"/>
      <c r="CPT13" s="725"/>
      <c r="CPU13" s="725"/>
      <c r="CPV13" s="725"/>
      <c r="CPW13" s="725"/>
      <c r="CPX13" s="725"/>
      <c r="CPY13" s="725"/>
      <c r="CPZ13" s="725"/>
      <c r="CQA13" s="725"/>
      <c r="CQB13" s="725"/>
      <c r="CQC13" s="725"/>
      <c r="CQD13" s="726"/>
      <c r="CQE13" s="718"/>
      <c r="CQF13" s="725"/>
      <c r="CQG13" s="725"/>
      <c r="CQH13" s="725"/>
      <c r="CQI13" s="725"/>
      <c r="CQJ13" s="725"/>
      <c r="CQK13" s="725"/>
      <c r="CQL13" s="725"/>
      <c r="CQM13" s="725"/>
      <c r="CQN13" s="725"/>
      <c r="CQO13" s="725"/>
      <c r="CQP13" s="725"/>
      <c r="CQQ13" s="725"/>
      <c r="CQR13" s="725"/>
      <c r="CQS13" s="725"/>
      <c r="CQT13" s="726"/>
      <c r="CQU13" s="718"/>
      <c r="CQV13" s="725"/>
      <c r="CQW13" s="725"/>
      <c r="CQX13" s="725"/>
      <c r="CQY13" s="725"/>
      <c r="CQZ13" s="725"/>
      <c r="CRA13" s="725"/>
      <c r="CRB13" s="725"/>
      <c r="CRC13" s="725"/>
      <c r="CRD13" s="725"/>
      <c r="CRE13" s="725"/>
      <c r="CRF13" s="725"/>
      <c r="CRG13" s="725"/>
      <c r="CRH13" s="725"/>
      <c r="CRI13" s="725"/>
      <c r="CRJ13" s="726"/>
      <c r="CRK13" s="718"/>
      <c r="CRL13" s="725"/>
      <c r="CRM13" s="725"/>
      <c r="CRN13" s="725"/>
      <c r="CRO13" s="725"/>
      <c r="CRP13" s="725"/>
      <c r="CRQ13" s="725"/>
      <c r="CRR13" s="725"/>
      <c r="CRS13" s="725"/>
      <c r="CRT13" s="725"/>
      <c r="CRU13" s="725"/>
      <c r="CRV13" s="725"/>
      <c r="CRW13" s="725"/>
      <c r="CRX13" s="725"/>
      <c r="CRY13" s="725"/>
      <c r="CRZ13" s="726"/>
      <c r="CSA13" s="718"/>
      <c r="CSB13" s="725"/>
      <c r="CSC13" s="725"/>
      <c r="CSD13" s="725"/>
      <c r="CSE13" s="725"/>
      <c r="CSF13" s="725"/>
      <c r="CSG13" s="725"/>
      <c r="CSH13" s="725"/>
      <c r="CSI13" s="725"/>
      <c r="CSJ13" s="725"/>
      <c r="CSK13" s="725"/>
      <c r="CSL13" s="725"/>
      <c r="CSM13" s="725"/>
      <c r="CSN13" s="725"/>
      <c r="CSO13" s="725"/>
      <c r="CSP13" s="726"/>
      <c r="CSQ13" s="718"/>
      <c r="CSR13" s="725"/>
      <c r="CSS13" s="725"/>
      <c r="CST13" s="725"/>
      <c r="CSU13" s="725"/>
      <c r="CSV13" s="725"/>
      <c r="CSW13" s="725"/>
      <c r="CSX13" s="725"/>
      <c r="CSY13" s="725"/>
      <c r="CSZ13" s="725"/>
      <c r="CTA13" s="725"/>
      <c r="CTB13" s="725"/>
      <c r="CTC13" s="725"/>
      <c r="CTD13" s="725"/>
      <c r="CTE13" s="725"/>
      <c r="CTF13" s="726"/>
      <c r="CTG13" s="718"/>
      <c r="CTH13" s="725"/>
      <c r="CTI13" s="725"/>
      <c r="CTJ13" s="725"/>
      <c r="CTK13" s="725"/>
      <c r="CTL13" s="725"/>
      <c r="CTM13" s="725"/>
      <c r="CTN13" s="725"/>
      <c r="CTO13" s="725"/>
      <c r="CTP13" s="725"/>
      <c r="CTQ13" s="725"/>
      <c r="CTR13" s="725"/>
      <c r="CTS13" s="725"/>
      <c r="CTT13" s="725"/>
      <c r="CTU13" s="725"/>
      <c r="CTV13" s="726"/>
      <c r="CTW13" s="718"/>
      <c r="CTX13" s="725"/>
      <c r="CTY13" s="725"/>
      <c r="CTZ13" s="725"/>
      <c r="CUA13" s="725"/>
      <c r="CUB13" s="725"/>
      <c r="CUC13" s="725"/>
      <c r="CUD13" s="725"/>
      <c r="CUE13" s="725"/>
      <c r="CUF13" s="725"/>
      <c r="CUG13" s="725"/>
      <c r="CUH13" s="725"/>
      <c r="CUI13" s="725"/>
      <c r="CUJ13" s="725"/>
      <c r="CUK13" s="725"/>
      <c r="CUL13" s="726"/>
      <c r="CUM13" s="718"/>
      <c r="CUN13" s="725"/>
      <c r="CUO13" s="725"/>
      <c r="CUP13" s="725"/>
      <c r="CUQ13" s="725"/>
      <c r="CUR13" s="725"/>
      <c r="CUS13" s="725"/>
      <c r="CUT13" s="725"/>
      <c r="CUU13" s="725"/>
      <c r="CUV13" s="725"/>
      <c r="CUW13" s="725"/>
      <c r="CUX13" s="725"/>
      <c r="CUY13" s="725"/>
      <c r="CUZ13" s="725"/>
      <c r="CVA13" s="725"/>
      <c r="CVB13" s="726"/>
      <c r="CVC13" s="718"/>
      <c r="CVD13" s="725"/>
      <c r="CVE13" s="725"/>
      <c r="CVF13" s="725"/>
      <c r="CVG13" s="725"/>
      <c r="CVH13" s="725"/>
      <c r="CVI13" s="725"/>
      <c r="CVJ13" s="725"/>
      <c r="CVK13" s="725"/>
      <c r="CVL13" s="725"/>
      <c r="CVM13" s="725"/>
      <c r="CVN13" s="725"/>
      <c r="CVO13" s="725"/>
      <c r="CVP13" s="725"/>
      <c r="CVQ13" s="725"/>
      <c r="CVR13" s="726"/>
      <c r="CVS13" s="718"/>
      <c r="CVT13" s="725"/>
      <c r="CVU13" s="725"/>
      <c r="CVV13" s="725"/>
      <c r="CVW13" s="725"/>
      <c r="CVX13" s="725"/>
      <c r="CVY13" s="725"/>
      <c r="CVZ13" s="725"/>
      <c r="CWA13" s="725"/>
      <c r="CWB13" s="725"/>
      <c r="CWC13" s="725"/>
      <c r="CWD13" s="725"/>
      <c r="CWE13" s="725"/>
      <c r="CWF13" s="725"/>
      <c r="CWG13" s="725"/>
      <c r="CWH13" s="726"/>
      <c r="CWI13" s="718"/>
      <c r="CWJ13" s="725"/>
      <c r="CWK13" s="725"/>
      <c r="CWL13" s="725"/>
      <c r="CWM13" s="725"/>
      <c r="CWN13" s="725"/>
      <c r="CWO13" s="725"/>
      <c r="CWP13" s="725"/>
      <c r="CWQ13" s="725"/>
      <c r="CWR13" s="725"/>
      <c r="CWS13" s="725"/>
      <c r="CWT13" s="725"/>
      <c r="CWU13" s="725"/>
      <c r="CWV13" s="725"/>
      <c r="CWW13" s="725"/>
      <c r="CWX13" s="726"/>
      <c r="CWY13" s="718"/>
      <c r="CWZ13" s="725"/>
      <c r="CXA13" s="725"/>
      <c r="CXB13" s="725"/>
      <c r="CXC13" s="725"/>
      <c r="CXD13" s="725"/>
      <c r="CXE13" s="725"/>
      <c r="CXF13" s="725"/>
      <c r="CXG13" s="725"/>
      <c r="CXH13" s="725"/>
      <c r="CXI13" s="725"/>
      <c r="CXJ13" s="725"/>
      <c r="CXK13" s="725"/>
      <c r="CXL13" s="725"/>
      <c r="CXM13" s="725"/>
      <c r="CXN13" s="726"/>
      <c r="CXO13" s="718"/>
      <c r="CXP13" s="725"/>
      <c r="CXQ13" s="725"/>
      <c r="CXR13" s="725"/>
      <c r="CXS13" s="725"/>
      <c r="CXT13" s="725"/>
      <c r="CXU13" s="725"/>
      <c r="CXV13" s="725"/>
      <c r="CXW13" s="725"/>
      <c r="CXX13" s="725"/>
      <c r="CXY13" s="725"/>
      <c r="CXZ13" s="725"/>
      <c r="CYA13" s="725"/>
      <c r="CYB13" s="725"/>
      <c r="CYC13" s="725"/>
      <c r="CYD13" s="726"/>
      <c r="CYE13" s="718"/>
      <c r="CYF13" s="725"/>
      <c r="CYG13" s="725"/>
      <c r="CYH13" s="725"/>
      <c r="CYI13" s="725"/>
      <c r="CYJ13" s="725"/>
      <c r="CYK13" s="725"/>
      <c r="CYL13" s="725"/>
      <c r="CYM13" s="725"/>
      <c r="CYN13" s="725"/>
      <c r="CYO13" s="725"/>
      <c r="CYP13" s="725"/>
      <c r="CYQ13" s="725"/>
      <c r="CYR13" s="725"/>
      <c r="CYS13" s="725"/>
      <c r="CYT13" s="726"/>
      <c r="CYU13" s="718"/>
      <c r="CYV13" s="725"/>
      <c r="CYW13" s="725"/>
      <c r="CYX13" s="725"/>
      <c r="CYY13" s="725"/>
      <c r="CYZ13" s="725"/>
      <c r="CZA13" s="725"/>
      <c r="CZB13" s="725"/>
      <c r="CZC13" s="725"/>
      <c r="CZD13" s="725"/>
      <c r="CZE13" s="725"/>
      <c r="CZF13" s="725"/>
      <c r="CZG13" s="725"/>
      <c r="CZH13" s="725"/>
      <c r="CZI13" s="725"/>
      <c r="CZJ13" s="726"/>
      <c r="CZK13" s="718"/>
      <c r="CZL13" s="725"/>
      <c r="CZM13" s="725"/>
      <c r="CZN13" s="725"/>
      <c r="CZO13" s="725"/>
      <c r="CZP13" s="725"/>
      <c r="CZQ13" s="725"/>
      <c r="CZR13" s="725"/>
      <c r="CZS13" s="725"/>
      <c r="CZT13" s="725"/>
      <c r="CZU13" s="725"/>
      <c r="CZV13" s="725"/>
      <c r="CZW13" s="725"/>
      <c r="CZX13" s="725"/>
      <c r="CZY13" s="725"/>
      <c r="CZZ13" s="726"/>
      <c r="DAA13" s="718"/>
      <c r="DAB13" s="725"/>
      <c r="DAC13" s="725"/>
      <c r="DAD13" s="725"/>
      <c r="DAE13" s="725"/>
      <c r="DAF13" s="725"/>
      <c r="DAG13" s="725"/>
      <c r="DAH13" s="725"/>
      <c r="DAI13" s="725"/>
      <c r="DAJ13" s="725"/>
      <c r="DAK13" s="725"/>
      <c r="DAL13" s="725"/>
      <c r="DAM13" s="725"/>
      <c r="DAN13" s="725"/>
      <c r="DAO13" s="725"/>
      <c r="DAP13" s="726"/>
      <c r="DAQ13" s="718"/>
      <c r="DAR13" s="725"/>
      <c r="DAS13" s="725"/>
      <c r="DAT13" s="725"/>
      <c r="DAU13" s="725"/>
      <c r="DAV13" s="725"/>
      <c r="DAW13" s="725"/>
      <c r="DAX13" s="725"/>
      <c r="DAY13" s="725"/>
      <c r="DAZ13" s="725"/>
      <c r="DBA13" s="725"/>
      <c r="DBB13" s="725"/>
      <c r="DBC13" s="725"/>
      <c r="DBD13" s="725"/>
      <c r="DBE13" s="725"/>
      <c r="DBF13" s="726"/>
      <c r="DBG13" s="718"/>
      <c r="DBH13" s="725"/>
      <c r="DBI13" s="725"/>
      <c r="DBJ13" s="725"/>
      <c r="DBK13" s="725"/>
      <c r="DBL13" s="725"/>
      <c r="DBM13" s="725"/>
      <c r="DBN13" s="725"/>
      <c r="DBO13" s="725"/>
      <c r="DBP13" s="725"/>
      <c r="DBQ13" s="725"/>
      <c r="DBR13" s="725"/>
      <c r="DBS13" s="725"/>
      <c r="DBT13" s="725"/>
      <c r="DBU13" s="725"/>
      <c r="DBV13" s="726"/>
      <c r="DBW13" s="718"/>
      <c r="DBX13" s="725"/>
      <c r="DBY13" s="725"/>
      <c r="DBZ13" s="725"/>
      <c r="DCA13" s="725"/>
      <c r="DCB13" s="725"/>
      <c r="DCC13" s="725"/>
      <c r="DCD13" s="725"/>
      <c r="DCE13" s="725"/>
      <c r="DCF13" s="725"/>
      <c r="DCG13" s="725"/>
      <c r="DCH13" s="725"/>
      <c r="DCI13" s="725"/>
      <c r="DCJ13" s="725"/>
      <c r="DCK13" s="725"/>
      <c r="DCL13" s="726"/>
      <c r="DCM13" s="718"/>
      <c r="DCN13" s="725"/>
      <c r="DCO13" s="725"/>
      <c r="DCP13" s="725"/>
      <c r="DCQ13" s="725"/>
      <c r="DCR13" s="725"/>
      <c r="DCS13" s="725"/>
      <c r="DCT13" s="725"/>
      <c r="DCU13" s="725"/>
      <c r="DCV13" s="725"/>
      <c r="DCW13" s="725"/>
      <c r="DCX13" s="725"/>
      <c r="DCY13" s="725"/>
      <c r="DCZ13" s="725"/>
      <c r="DDA13" s="725"/>
      <c r="DDB13" s="726"/>
      <c r="DDC13" s="718"/>
      <c r="DDD13" s="725"/>
      <c r="DDE13" s="725"/>
      <c r="DDF13" s="725"/>
      <c r="DDG13" s="725"/>
      <c r="DDH13" s="725"/>
      <c r="DDI13" s="725"/>
      <c r="DDJ13" s="725"/>
      <c r="DDK13" s="725"/>
      <c r="DDL13" s="725"/>
      <c r="DDM13" s="725"/>
      <c r="DDN13" s="725"/>
      <c r="DDO13" s="725"/>
      <c r="DDP13" s="725"/>
      <c r="DDQ13" s="725"/>
      <c r="DDR13" s="726"/>
      <c r="DDS13" s="718"/>
      <c r="DDT13" s="725"/>
      <c r="DDU13" s="725"/>
      <c r="DDV13" s="725"/>
      <c r="DDW13" s="725"/>
      <c r="DDX13" s="725"/>
      <c r="DDY13" s="725"/>
      <c r="DDZ13" s="725"/>
      <c r="DEA13" s="725"/>
      <c r="DEB13" s="725"/>
      <c r="DEC13" s="725"/>
      <c r="DED13" s="725"/>
      <c r="DEE13" s="725"/>
      <c r="DEF13" s="725"/>
      <c r="DEG13" s="725"/>
      <c r="DEH13" s="726"/>
      <c r="DEI13" s="718"/>
      <c r="DEJ13" s="725"/>
      <c r="DEK13" s="725"/>
      <c r="DEL13" s="725"/>
      <c r="DEM13" s="725"/>
      <c r="DEN13" s="725"/>
      <c r="DEO13" s="725"/>
      <c r="DEP13" s="725"/>
      <c r="DEQ13" s="725"/>
      <c r="DER13" s="725"/>
      <c r="DES13" s="725"/>
      <c r="DET13" s="725"/>
      <c r="DEU13" s="725"/>
      <c r="DEV13" s="725"/>
      <c r="DEW13" s="725"/>
      <c r="DEX13" s="726"/>
      <c r="DEY13" s="718"/>
      <c r="DEZ13" s="725"/>
      <c r="DFA13" s="725"/>
      <c r="DFB13" s="725"/>
      <c r="DFC13" s="725"/>
      <c r="DFD13" s="725"/>
      <c r="DFE13" s="725"/>
      <c r="DFF13" s="725"/>
      <c r="DFG13" s="725"/>
      <c r="DFH13" s="725"/>
      <c r="DFI13" s="725"/>
      <c r="DFJ13" s="725"/>
      <c r="DFK13" s="725"/>
      <c r="DFL13" s="725"/>
      <c r="DFM13" s="725"/>
      <c r="DFN13" s="726"/>
      <c r="DFO13" s="718"/>
      <c r="DFP13" s="725"/>
      <c r="DFQ13" s="725"/>
      <c r="DFR13" s="725"/>
      <c r="DFS13" s="725"/>
      <c r="DFT13" s="725"/>
      <c r="DFU13" s="725"/>
      <c r="DFV13" s="725"/>
      <c r="DFW13" s="725"/>
      <c r="DFX13" s="725"/>
      <c r="DFY13" s="725"/>
      <c r="DFZ13" s="725"/>
      <c r="DGA13" s="725"/>
      <c r="DGB13" s="725"/>
      <c r="DGC13" s="725"/>
      <c r="DGD13" s="726"/>
      <c r="DGE13" s="718"/>
      <c r="DGF13" s="725"/>
      <c r="DGG13" s="725"/>
      <c r="DGH13" s="725"/>
      <c r="DGI13" s="725"/>
      <c r="DGJ13" s="725"/>
      <c r="DGK13" s="725"/>
      <c r="DGL13" s="725"/>
      <c r="DGM13" s="725"/>
      <c r="DGN13" s="725"/>
      <c r="DGO13" s="725"/>
      <c r="DGP13" s="725"/>
      <c r="DGQ13" s="725"/>
      <c r="DGR13" s="725"/>
      <c r="DGS13" s="725"/>
      <c r="DGT13" s="726"/>
      <c r="DGU13" s="718"/>
      <c r="DGV13" s="725"/>
      <c r="DGW13" s="725"/>
      <c r="DGX13" s="725"/>
      <c r="DGY13" s="725"/>
      <c r="DGZ13" s="725"/>
      <c r="DHA13" s="725"/>
      <c r="DHB13" s="725"/>
      <c r="DHC13" s="725"/>
      <c r="DHD13" s="725"/>
      <c r="DHE13" s="725"/>
      <c r="DHF13" s="725"/>
      <c r="DHG13" s="725"/>
      <c r="DHH13" s="725"/>
      <c r="DHI13" s="725"/>
      <c r="DHJ13" s="726"/>
      <c r="DHK13" s="718"/>
      <c r="DHL13" s="725"/>
      <c r="DHM13" s="725"/>
      <c r="DHN13" s="725"/>
      <c r="DHO13" s="725"/>
      <c r="DHP13" s="725"/>
      <c r="DHQ13" s="725"/>
      <c r="DHR13" s="725"/>
      <c r="DHS13" s="725"/>
      <c r="DHT13" s="725"/>
      <c r="DHU13" s="725"/>
      <c r="DHV13" s="725"/>
      <c r="DHW13" s="725"/>
      <c r="DHX13" s="725"/>
      <c r="DHY13" s="725"/>
      <c r="DHZ13" s="726"/>
      <c r="DIA13" s="718"/>
      <c r="DIB13" s="725"/>
      <c r="DIC13" s="725"/>
      <c r="DID13" s="725"/>
      <c r="DIE13" s="725"/>
      <c r="DIF13" s="725"/>
      <c r="DIG13" s="725"/>
      <c r="DIH13" s="725"/>
      <c r="DII13" s="725"/>
      <c r="DIJ13" s="725"/>
      <c r="DIK13" s="725"/>
      <c r="DIL13" s="725"/>
      <c r="DIM13" s="725"/>
      <c r="DIN13" s="725"/>
      <c r="DIO13" s="725"/>
      <c r="DIP13" s="726"/>
      <c r="DIQ13" s="718"/>
      <c r="DIR13" s="725"/>
      <c r="DIS13" s="725"/>
      <c r="DIT13" s="725"/>
      <c r="DIU13" s="725"/>
      <c r="DIV13" s="725"/>
      <c r="DIW13" s="725"/>
      <c r="DIX13" s="725"/>
      <c r="DIY13" s="725"/>
      <c r="DIZ13" s="725"/>
      <c r="DJA13" s="725"/>
      <c r="DJB13" s="725"/>
      <c r="DJC13" s="725"/>
      <c r="DJD13" s="725"/>
      <c r="DJE13" s="725"/>
      <c r="DJF13" s="726"/>
      <c r="DJG13" s="718"/>
      <c r="DJH13" s="725"/>
      <c r="DJI13" s="725"/>
      <c r="DJJ13" s="725"/>
      <c r="DJK13" s="725"/>
      <c r="DJL13" s="725"/>
      <c r="DJM13" s="725"/>
      <c r="DJN13" s="725"/>
      <c r="DJO13" s="725"/>
      <c r="DJP13" s="725"/>
      <c r="DJQ13" s="725"/>
      <c r="DJR13" s="725"/>
      <c r="DJS13" s="725"/>
      <c r="DJT13" s="725"/>
      <c r="DJU13" s="725"/>
      <c r="DJV13" s="726"/>
      <c r="DJW13" s="718"/>
      <c r="DJX13" s="725"/>
      <c r="DJY13" s="725"/>
      <c r="DJZ13" s="725"/>
      <c r="DKA13" s="725"/>
      <c r="DKB13" s="725"/>
      <c r="DKC13" s="725"/>
      <c r="DKD13" s="725"/>
      <c r="DKE13" s="725"/>
      <c r="DKF13" s="725"/>
      <c r="DKG13" s="725"/>
      <c r="DKH13" s="725"/>
      <c r="DKI13" s="725"/>
      <c r="DKJ13" s="725"/>
      <c r="DKK13" s="725"/>
      <c r="DKL13" s="726"/>
      <c r="DKM13" s="718"/>
      <c r="DKN13" s="725"/>
      <c r="DKO13" s="725"/>
      <c r="DKP13" s="725"/>
      <c r="DKQ13" s="725"/>
      <c r="DKR13" s="725"/>
      <c r="DKS13" s="725"/>
      <c r="DKT13" s="725"/>
      <c r="DKU13" s="725"/>
      <c r="DKV13" s="725"/>
      <c r="DKW13" s="725"/>
      <c r="DKX13" s="725"/>
      <c r="DKY13" s="725"/>
      <c r="DKZ13" s="725"/>
      <c r="DLA13" s="725"/>
      <c r="DLB13" s="726"/>
      <c r="DLC13" s="718"/>
      <c r="DLD13" s="725"/>
      <c r="DLE13" s="725"/>
      <c r="DLF13" s="725"/>
      <c r="DLG13" s="725"/>
      <c r="DLH13" s="725"/>
      <c r="DLI13" s="725"/>
      <c r="DLJ13" s="725"/>
      <c r="DLK13" s="725"/>
      <c r="DLL13" s="725"/>
      <c r="DLM13" s="725"/>
      <c r="DLN13" s="725"/>
      <c r="DLO13" s="725"/>
      <c r="DLP13" s="725"/>
      <c r="DLQ13" s="725"/>
      <c r="DLR13" s="726"/>
      <c r="DLS13" s="718"/>
      <c r="DLT13" s="725"/>
      <c r="DLU13" s="725"/>
      <c r="DLV13" s="725"/>
      <c r="DLW13" s="725"/>
      <c r="DLX13" s="725"/>
      <c r="DLY13" s="725"/>
      <c r="DLZ13" s="725"/>
      <c r="DMA13" s="725"/>
      <c r="DMB13" s="725"/>
      <c r="DMC13" s="725"/>
      <c r="DMD13" s="725"/>
      <c r="DME13" s="725"/>
      <c r="DMF13" s="725"/>
      <c r="DMG13" s="725"/>
      <c r="DMH13" s="726"/>
      <c r="DMI13" s="718"/>
      <c r="DMJ13" s="725"/>
      <c r="DMK13" s="725"/>
      <c r="DML13" s="725"/>
      <c r="DMM13" s="725"/>
      <c r="DMN13" s="725"/>
      <c r="DMO13" s="725"/>
      <c r="DMP13" s="725"/>
      <c r="DMQ13" s="725"/>
      <c r="DMR13" s="725"/>
      <c r="DMS13" s="725"/>
      <c r="DMT13" s="725"/>
      <c r="DMU13" s="725"/>
      <c r="DMV13" s="725"/>
      <c r="DMW13" s="725"/>
      <c r="DMX13" s="726"/>
      <c r="DMY13" s="718"/>
      <c r="DMZ13" s="725"/>
      <c r="DNA13" s="725"/>
      <c r="DNB13" s="725"/>
      <c r="DNC13" s="725"/>
      <c r="DND13" s="725"/>
      <c r="DNE13" s="725"/>
      <c r="DNF13" s="725"/>
      <c r="DNG13" s="725"/>
      <c r="DNH13" s="725"/>
      <c r="DNI13" s="725"/>
      <c r="DNJ13" s="725"/>
      <c r="DNK13" s="725"/>
      <c r="DNL13" s="725"/>
      <c r="DNM13" s="725"/>
      <c r="DNN13" s="726"/>
      <c r="DNO13" s="718"/>
      <c r="DNP13" s="725"/>
      <c r="DNQ13" s="725"/>
      <c r="DNR13" s="725"/>
      <c r="DNS13" s="725"/>
      <c r="DNT13" s="725"/>
      <c r="DNU13" s="725"/>
      <c r="DNV13" s="725"/>
      <c r="DNW13" s="725"/>
      <c r="DNX13" s="725"/>
      <c r="DNY13" s="725"/>
      <c r="DNZ13" s="725"/>
      <c r="DOA13" s="725"/>
      <c r="DOB13" s="725"/>
      <c r="DOC13" s="725"/>
      <c r="DOD13" s="726"/>
      <c r="DOE13" s="718"/>
      <c r="DOF13" s="725"/>
      <c r="DOG13" s="725"/>
      <c r="DOH13" s="725"/>
      <c r="DOI13" s="725"/>
      <c r="DOJ13" s="725"/>
      <c r="DOK13" s="725"/>
      <c r="DOL13" s="725"/>
      <c r="DOM13" s="725"/>
      <c r="DON13" s="725"/>
      <c r="DOO13" s="725"/>
      <c r="DOP13" s="725"/>
      <c r="DOQ13" s="725"/>
      <c r="DOR13" s="725"/>
      <c r="DOS13" s="725"/>
      <c r="DOT13" s="726"/>
      <c r="DOU13" s="718"/>
      <c r="DOV13" s="725"/>
      <c r="DOW13" s="725"/>
      <c r="DOX13" s="725"/>
      <c r="DOY13" s="725"/>
      <c r="DOZ13" s="725"/>
      <c r="DPA13" s="725"/>
      <c r="DPB13" s="725"/>
      <c r="DPC13" s="725"/>
      <c r="DPD13" s="725"/>
      <c r="DPE13" s="725"/>
      <c r="DPF13" s="725"/>
      <c r="DPG13" s="725"/>
      <c r="DPH13" s="725"/>
      <c r="DPI13" s="725"/>
      <c r="DPJ13" s="726"/>
      <c r="DPK13" s="718"/>
      <c r="DPL13" s="725"/>
      <c r="DPM13" s="725"/>
      <c r="DPN13" s="725"/>
      <c r="DPO13" s="725"/>
      <c r="DPP13" s="725"/>
      <c r="DPQ13" s="725"/>
      <c r="DPR13" s="725"/>
      <c r="DPS13" s="725"/>
      <c r="DPT13" s="725"/>
      <c r="DPU13" s="725"/>
      <c r="DPV13" s="725"/>
      <c r="DPW13" s="725"/>
      <c r="DPX13" s="725"/>
      <c r="DPY13" s="725"/>
      <c r="DPZ13" s="726"/>
      <c r="DQA13" s="718"/>
      <c r="DQB13" s="725"/>
      <c r="DQC13" s="725"/>
      <c r="DQD13" s="725"/>
      <c r="DQE13" s="725"/>
      <c r="DQF13" s="725"/>
      <c r="DQG13" s="725"/>
      <c r="DQH13" s="725"/>
      <c r="DQI13" s="725"/>
      <c r="DQJ13" s="725"/>
      <c r="DQK13" s="725"/>
      <c r="DQL13" s="725"/>
      <c r="DQM13" s="725"/>
      <c r="DQN13" s="725"/>
      <c r="DQO13" s="725"/>
      <c r="DQP13" s="726"/>
      <c r="DQQ13" s="718"/>
      <c r="DQR13" s="725"/>
      <c r="DQS13" s="725"/>
      <c r="DQT13" s="725"/>
      <c r="DQU13" s="725"/>
      <c r="DQV13" s="725"/>
      <c r="DQW13" s="725"/>
      <c r="DQX13" s="725"/>
      <c r="DQY13" s="725"/>
      <c r="DQZ13" s="725"/>
      <c r="DRA13" s="725"/>
      <c r="DRB13" s="725"/>
      <c r="DRC13" s="725"/>
      <c r="DRD13" s="725"/>
      <c r="DRE13" s="725"/>
      <c r="DRF13" s="726"/>
      <c r="DRG13" s="718"/>
      <c r="DRH13" s="725"/>
      <c r="DRI13" s="725"/>
      <c r="DRJ13" s="725"/>
      <c r="DRK13" s="725"/>
      <c r="DRL13" s="725"/>
      <c r="DRM13" s="725"/>
      <c r="DRN13" s="725"/>
      <c r="DRO13" s="725"/>
      <c r="DRP13" s="725"/>
      <c r="DRQ13" s="725"/>
      <c r="DRR13" s="725"/>
      <c r="DRS13" s="725"/>
      <c r="DRT13" s="725"/>
      <c r="DRU13" s="725"/>
      <c r="DRV13" s="726"/>
      <c r="DRW13" s="718"/>
      <c r="DRX13" s="725"/>
      <c r="DRY13" s="725"/>
      <c r="DRZ13" s="725"/>
      <c r="DSA13" s="725"/>
      <c r="DSB13" s="725"/>
      <c r="DSC13" s="725"/>
      <c r="DSD13" s="725"/>
      <c r="DSE13" s="725"/>
      <c r="DSF13" s="725"/>
      <c r="DSG13" s="725"/>
      <c r="DSH13" s="725"/>
      <c r="DSI13" s="725"/>
      <c r="DSJ13" s="725"/>
      <c r="DSK13" s="725"/>
      <c r="DSL13" s="726"/>
      <c r="DSM13" s="718"/>
      <c r="DSN13" s="725"/>
      <c r="DSO13" s="725"/>
      <c r="DSP13" s="725"/>
      <c r="DSQ13" s="725"/>
      <c r="DSR13" s="725"/>
      <c r="DSS13" s="725"/>
      <c r="DST13" s="725"/>
      <c r="DSU13" s="725"/>
      <c r="DSV13" s="725"/>
      <c r="DSW13" s="725"/>
      <c r="DSX13" s="725"/>
      <c r="DSY13" s="725"/>
      <c r="DSZ13" s="725"/>
      <c r="DTA13" s="725"/>
      <c r="DTB13" s="726"/>
      <c r="DTC13" s="718"/>
      <c r="DTD13" s="725"/>
      <c r="DTE13" s="725"/>
      <c r="DTF13" s="725"/>
      <c r="DTG13" s="725"/>
      <c r="DTH13" s="725"/>
      <c r="DTI13" s="725"/>
      <c r="DTJ13" s="725"/>
      <c r="DTK13" s="725"/>
      <c r="DTL13" s="725"/>
      <c r="DTM13" s="725"/>
      <c r="DTN13" s="725"/>
      <c r="DTO13" s="725"/>
      <c r="DTP13" s="725"/>
      <c r="DTQ13" s="725"/>
      <c r="DTR13" s="726"/>
      <c r="DTS13" s="718"/>
      <c r="DTT13" s="725"/>
      <c r="DTU13" s="725"/>
      <c r="DTV13" s="725"/>
      <c r="DTW13" s="725"/>
      <c r="DTX13" s="725"/>
      <c r="DTY13" s="725"/>
      <c r="DTZ13" s="725"/>
      <c r="DUA13" s="725"/>
      <c r="DUB13" s="725"/>
      <c r="DUC13" s="725"/>
      <c r="DUD13" s="725"/>
      <c r="DUE13" s="725"/>
      <c r="DUF13" s="725"/>
      <c r="DUG13" s="725"/>
      <c r="DUH13" s="726"/>
      <c r="DUI13" s="718"/>
      <c r="DUJ13" s="725"/>
      <c r="DUK13" s="725"/>
      <c r="DUL13" s="725"/>
      <c r="DUM13" s="725"/>
      <c r="DUN13" s="725"/>
      <c r="DUO13" s="725"/>
      <c r="DUP13" s="725"/>
      <c r="DUQ13" s="725"/>
      <c r="DUR13" s="725"/>
      <c r="DUS13" s="725"/>
      <c r="DUT13" s="725"/>
      <c r="DUU13" s="725"/>
      <c r="DUV13" s="725"/>
      <c r="DUW13" s="725"/>
      <c r="DUX13" s="726"/>
      <c r="DUY13" s="718"/>
      <c r="DUZ13" s="725"/>
      <c r="DVA13" s="725"/>
      <c r="DVB13" s="725"/>
      <c r="DVC13" s="725"/>
      <c r="DVD13" s="725"/>
      <c r="DVE13" s="725"/>
      <c r="DVF13" s="725"/>
      <c r="DVG13" s="725"/>
      <c r="DVH13" s="725"/>
      <c r="DVI13" s="725"/>
      <c r="DVJ13" s="725"/>
      <c r="DVK13" s="725"/>
      <c r="DVL13" s="725"/>
      <c r="DVM13" s="725"/>
      <c r="DVN13" s="726"/>
      <c r="DVO13" s="718"/>
      <c r="DVP13" s="725"/>
      <c r="DVQ13" s="725"/>
      <c r="DVR13" s="725"/>
      <c r="DVS13" s="725"/>
      <c r="DVT13" s="725"/>
      <c r="DVU13" s="725"/>
      <c r="DVV13" s="725"/>
      <c r="DVW13" s="725"/>
      <c r="DVX13" s="725"/>
      <c r="DVY13" s="725"/>
      <c r="DVZ13" s="725"/>
      <c r="DWA13" s="725"/>
      <c r="DWB13" s="725"/>
      <c r="DWC13" s="725"/>
      <c r="DWD13" s="726"/>
      <c r="DWE13" s="718"/>
      <c r="DWF13" s="725"/>
      <c r="DWG13" s="725"/>
      <c r="DWH13" s="725"/>
      <c r="DWI13" s="725"/>
      <c r="DWJ13" s="725"/>
      <c r="DWK13" s="725"/>
      <c r="DWL13" s="725"/>
      <c r="DWM13" s="725"/>
      <c r="DWN13" s="725"/>
      <c r="DWO13" s="725"/>
      <c r="DWP13" s="725"/>
      <c r="DWQ13" s="725"/>
      <c r="DWR13" s="725"/>
      <c r="DWS13" s="725"/>
      <c r="DWT13" s="726"/>
      <c r="DWU13" s="718"/>
      <c r="DWV13" s="725"/>
      <c r="DWW13" s="725"/>
      <c r="DWX13" s="725"/>
      <c r="DWY13" s="725"/>
      <c r="DWZ13" s="725"/>
      <c r="DXA13" s="725"/>
      <c r="DXB13" s="725"/>
      <c r="DXC13" s="725"/>
      <c r="DXD13" s="725"/>
      <c r="DXE13" s="725"/>
      <c r="DXF13" s="725"/>
      <c r="DXG13" s="725"/>
      <c r="DXH13" s="725"/>
      <c r="DXI13" s="725"/>
      <c r="DXJ13" s="726"/>
      <c r="DXK13" s="718"/>
      <c r="DXL13" s="725"/>
      <c r="DXM13" s="725"/>
      <c r="DXN13" s="725"/>
      <c r="DXO13" s="725"/>
      <c r="DXP13" s="725"/>
      <c r="DXQ13" s="725"/>
      <c r="DXR13" s="725"/>
      <c r="DXS13" s="725"/>
      <c r="DXT13" s="725"/>
      <c r="DXU13" s="725"/>
      <c r="DXV13" s="725"/>
      <c r="DXW13" s="725"/>
      <c r="DXX13" s="725"/>
      <c r="DXY13" s="725"/>
      <c r="DXZ13" s="726"/>
      <c r="DYA13" s="718"/>
      <c r="DYB13" s="725"/>
      <c r="DYC13" s="725"/>
      <c r="DYD13" s="725"/>
      <c r="DYE13" s="725"/>
      <c r="DYF13" s="725"/>
      <c r="DYG13" s="725"/>
      <c r="DYH13" s="725"/>
      <c r="DYI13" s="725"/>
      <c r="DYJ13" s="725"/>
      <c r="DYK13" s="725"/>
      <c r="DYL13" s="725"/>
      <c r="DYM13" s="725"/>
      <c r="DYN13" s="725"/>
      <c r="DYO13" s="725"/>
      <c r="DYP13" s="726"/>
      <c r="DYQ13" s="718"/>
      <c r="DYR13" s="725"/>
      <c r="DYS13" s="725"/>
      <c r="DYT13" s="725"/>
      <c r="DYU13" s="725"/>
      <c r="DYV13" s="725"/>
      <c r="DYW13" s="725"/>
      <c r="DYX13" s="725"/>
      <c r="DYY13" s="725"/>
      <c r="DYZ13" s="725"/>
      <c r="DZA13" s="725"/>
      <c r="DZB13" s="725"/>
      <c r="DZC13" s="725"/>
      <c r="DZD13" s="725"/>
      <c r="DZE13" s="725"/>
      <c r="DZF13" s="726"/>
      <c r="DZG13" s="718"/>
      <c r="DZH13" s="725"/>
      <c r="DZI13" s="725"/>
      <c r="DZJ13" s="725"/>
      <c r="DZK13" s="725"/>
      <c r="DZL13" s="725"/>
      <c r="DZM13" s="725"/>
      <c r="DZN13" s="725"/>
      <c r="DZO13" s="725"/>
      <c r="DZP13" s="725"/>
      <c r="DZQ13" s="725"/>
      <c r="DZR13" s="725"/>
      <c r="DZS13" s="725"/>
      <c r="DZT13" s="725"/>
      <c r="DZU13" s="725"/>
      <c r="DZV13" s="726"/>
      <c r="DZW13" s="718"/>
      <c r="DZX13" s="725"/>
      <c r="DZY13" s="725"/>
      <c r="DZZ13" s="725"/>
      <c r="EAA13" s="725"/>
      <c r="EAB13" s="725"/>
      <c r="EAC13" s="725"/>
      <c r="EAD13" s="725"/>
      <c r="EAE13" s="725"/>
      <c r="EAF13" s="725"/>
      <c r="EAG13" s="725"/>
      <c r="EAH13" s="725"/>
      <c r="EAI13" s="725"/>
      <c r="EAJ13" s="725"/>
      <c r="EAK13" s="725"/>
      <c r="EAL13" s="726"/>
      <c r="EAM13" s="718"/>
      <c r="EAN13" s="725"/>
      <c r="EAO13" s="725"/>
      <c r="EAP13" s="725"/>
      <c r="EAQ13" s="725"/>
      <c r="EAR13" s="725"/>
      <c r="EAS13" s="725"/>
      <c r="EAT13" s="725"/>
      <c r="EAU13" s="725"/>
      <c r="EAV13" s="725"/>
      <c r="EAW13" s="725"/>
      <c r="EAX13" s="725"/>
      <c r="EAY13" s="725"/>
      <c r="EAZ13" s="725"/>
      <c r="EBA13" s="725"/>
      <c r="EBB13" s="726"/>
      <c r="EBC13" s="718"/>
      <c r="EBD13" s="725"/>
      <c r="EBE13" s="725"/>
      <c r="EBF13" s="725"/>
      <c r="EBG13" s="725"/>
      <c r="EBH13" s="725"/>
      <c r="EBI13" s="725"/>
      <c r="EBJ13" s="725"/>
      <c r="EBK13" s="725"/>
      <c r="EBL13" s="725"/>
      <c r="EBM13" s="725"/>
      <c r="EBN13" s="725"/>
      <c r="EBO13" s="725"/>
      <c r="EBP13" s="725"/>
      <c r="EBQ13" s="725"/>
      <c r="EBR13" s="726"/>
      <c r="EBS13" s="718"/>
      <c r="EBT13" s="725"/>
      <c r="EBU13" s="725"/>
      <c r="EBV13" s="725"/>
      <c r="EBW13" s="725"/>
      <c r="EBX13" s="725"/>
      <c r="EBY13" s="725"/>
      <c r="EBZ13" s="725"/>
      <c r="ECA13" s="725"/>
      <c r="ECB13" s="725"/>
      <c r="ECC13" s="725"/>
      <c r="ECD13" s="725"/>
      <c r="ECE13" s="725"/>
      <c r="ECF13" s="725"/>
      <c r="ECG13" s="725"/>
      <c r="ECH13" s="726"/>
      <c r="ECI13" s="718"/>
      <c r="ECJ13" s="725"/>
      <c r="ECK13" s="725"/>
      <c r="ECL13" s="725"/>
      <c r="ECM13" s="725"/>
      <c r="ECN13" s="725"/>
      <c r="ECO13" s="725"/>
      <c r="ECP13" s="725"/>
      <c r="ECQ13" s="725"/>
      <c r="ECR13" s="725"/>
      <c r="ECS13" s="725"/>
      <c r="ECT13" s="725"/>
      <c r="ECU13" s="725"/>
      <c r="ECV13" s="725"/>
      <c r="ECW13" s="725"/>
      <c r="ECX13" s="726"/>
      <c r="ECY13" s="718"/>
      <c r="ECZ13" s="725"/>
      <c r="EDA13" s="725"/>
      <c r="EDB13" s="725"/>
      <c r="EDC13" s="725"/>
      <c r="EDD13" s="725"/>
      <c r="EDE13" s="725"/>
      <c r="EDF13" s="725"/>
      <c r="EDG13" s="725"/>
      <c r="EDH13" s="725"/>
      <c r="EDI13" s="725"/>
      <c r="EDJ13" s="725"/>
      <c r="EDK13" s="725"/>
      <c r="EDL13" s="725"/>
      <c r="EDM13" s="725"/>
      <c r="EDN13" s="726"/>
      <c r="EDO13" s="718"/>
      <c r="EDP13" s="725"/>
      <c r="EDQ13" s="725"/>
      <c r="EDR13" s="725"/>
      <c r="EDS13" s="725"/>
      <c r="EDT13" s="725"/>
      <c r="EDU13" s="725"/>
      <c r="EDV13" s="725"/>
      <c r="EDW13" s="725"/>
      <c r="EDX13" s="725"/>
      <c r="EDY13" s="725"/>
      <c r="EDZ13" s="725"/>
      <c r="EEA13" s="725"/>
      <c r="EEB13" s="725"/>
      <c r="EEC13" s="725"/>
      <c r="EED13" s="726"/>
      <c r="EEE13" s="718"/>
      <c r="EEF13" s="725"/>
      <c r="EEG13" s="725"/>
      <c r="EEH13" s="725"/>
      <c r="EEI13" s="725"/>
      <c r="EEJ13" s="725"/>
      <c r="EEK13" s="725"/>
      <c r="EEL13" s="725"/>
      <c r="EEM13" s="725"/>
      <c r="EEN13" s="725"/>
      <c r="EEO13" s="725"/>
      <c r="EEP13" s="725"/>
      <c r="EEQ13" s="725"/>
      <c r="EER13" s="725"/>
      <c r="EES13" s="725"/>
      <c r="EET13" s="726"/>
      <c r="EEU13" s="718"/>
      <c r="EEV13" s="725"/>
      <c r="EEW13" s="725"/>
      <c r="EEX13" s="725"/>
      <c r="EEY13" s="725"/>
      <c r="EEZ13" s="725"/>
      <c r="EFA13" s="725"/>
      <c r="EFB13" s="725"/>
      <c r="EFC13" s="725"/>
      <c r="EFD13" s="725"/>
      <c r="EFE13" s="725"/>
      <c r="EFF13" s="725"/>
      <c r="EFG13" s="725"/>
      <c r="EFH13" s="725"/>
      <c r="EFI13" s="725"/>
      <c r="EFJ13" s="726"/>
      <c r="EFK13" s="718"/>
      <c r="EFL13" s="725"/>
      <c r="EFM13" s="725"/>
      <c r="EFN13" s="725"/>
      <c r="EFO13" s="725"/>
      <c r="EFP13" s="725"/>
      <c r="EFQ13" s="725"/>
      <c r="EFR13" s="725"/>
      <c r="EFS13" s="725"/>
      <c r="EFT13" s="725"/>
      <c r="EFU13" s="725"/>
      <c r="EFV13" s="725"/>
      <c r="EFW13" s="725"/>
      <c r="EFX13" s="725"/>
      <c r="EFY13" s="725"/>
      <c r="EFZ13" s="726"/>
      <c r="EGA13" s="718"/>
      <c r="EGB13" s="725"/>
      <c r="EGC13" s="725"/>
      <c r="EGD13" s="725"/>
      <c r="EGE13" s="725"/>
      <c r="EGF13" s="725"/>
      <c r="EGG13" s="725"/>
      <c r="EGH13" s="725"/>
      <c r="EGI13" s="725"/>
      <c r="EGJ13" s="725"/>
      <c r="EGK13" s="725"/>
      <c r="EGL13" s="725"/>
      <c r="EGM13" s="725"/>
      <c r="EGN13" s="725"/>
      <c r="EGO13" s="725"/>
      <c r="EGP13" s="726"/>
      <c r="EGQ13" s="718"/>
      <c r="EGR13" s="725"/>
      <c r="EGS13" s="725"/>
      <c r="EGT13" s="725"/>
      <c r="EGU13" s="725"/>
      <c r="EGV13" s="725"/>
      <c r="EGW13" s="725"/>
      <c r="EGX13" s="725"/>
      <c r="EGY13" s="725"/>
      <c r="EGZ13" s="725"/>
      <c r="EHA13" s="725"/>
      <c r="EHB13" s="725"/>
      <c r="EHC13" s="725"/>
      <c r="EHD13" s="725"/>
      <c r="EHE13" s="725"/>
      <c r="EHF13" s="726"/>
      <c r="EHG13" s="718"/>
      <c r="EHH13" s="725"/>
      <c r="EHI13" s="725"/>
      <c r="EHJ13" s="725"/>
      <c r="EHK13" s="725"/>
      <c r="EHL13" s="725"/>
      <c r="EHM13" s="725"/>
      <c r="EHN13" s="725"/>
      <c r="EHO13" s="725"/>
      <c r="EHP13" s="725"/>
      <c r="EHQ13" s="725"/>
      <c r="EHR13" s="725"/>
      <c r="EHS13" s="725"/>
      <c r="EHT13" s="725"/>
      <c r="EHU13" s="725"/>
      <c r="EHV13" s="726"/>
      <c r="EHW13" s="718"/>
      <c r="EHX13" s="725"/>
      <c r="EHY13" s="725"/>
      <c r="EHZ13" s="725"/>
      <c r="EIA13" s="725"/>
      <c r="EIB13" s="725"/>
      <c r="EIC13" s="725"/>
      <c r="EID13" s="725"/>
      <c r="EIE13" s="725"/>
      <c r="EIF13" s="725"/>
      <c r="EIG13" s="725"/>
      <c r="EIH13" s="725"/>
      <c r="EII13" s="725"/>
      <c r="EIJ13" s="725"/>
      <c r="EIK13" s="725"/>
      <c r="EIL13" s="726"/>
      <c r="EIM13" s="718"/>
      <c r="EIN13" s="725"/>
      <c r="EIO13" s="725"/>
      <c r="EIP13" s="725"/>
      <c r="EIQ13" s="725"/>
      <c r="EIR13" s="725"/>
      <c r="EIS13" s="725"/>
      <c r="EIT13" s="725"/>
      <c r="EIU13" s="725"/>
      <c r="EIV13" s="725"/>
      <c r="EIW13" s="725"/>
      <c r="EIX13" s="725"/>
      <c r="EIY13" s="725"/>
      <c r="EIZ13" s="725"/>
      <c r="EJA13" s="725"/>
      <c r="EJB13" s="726"/>
      <c r="EJC13" s="718"/>
      <c r="EJD13" s="725"/>
      <c r="EJE13" s="725"/>
      <c r="EJF13" s="725"/>
      <c r="EJG13" s="725"/>
      <c r="EJH13" s="725"/>
      <c r="EJI13" s="725"/>
      <c r="EJJ13" s="725"/>
      <c r="EJK13" s="725"/>
      <c r="EJL13" s="725"/>
      <c r="EJM13" s="725"/>
      <c r="EJN13" s="725"/>
      <c r="EJO13" s="725"/>
      <c r="EJP13" s="725"/>
      <c r="EJQ13" s="725"/>
      <c r="EJR13" s="726"/>
      <c r="EJS13" s="718"/>
      <c r="EJT13" s="725"/>
      <c r="EJU13" s="725"/>
      <c r="EJV13" s="725"/>
      <c r="EJW13" s="725"/>
      <c r="EJX13" s="725"/>
      <c r="EJY13" s="725"/>
      <c r="EJZ13" s="725"/>
      <c r="EKA13" s="725"/>
      <c r="EKB13" s="725"/>
      <c r="EKC13" s="725"/>
      <c r="EKD13" s="725"/>
      <c r="EKE13" s="725"/>
      <c r="EKF13" s="725"/>
      <c r="EKG13" s="725"/>
      <c r="EKH13" s="726"/>
      <c r="EKI13" s="718"/>
      <c r="EKJ13" s="725"/>
      <c r="EKK13" s="725"/>
      <c r="EKL13" s="725"/>
      <c r="EKM13" s="725"/>
      <c r="EKN13" s="725"/>
      <c r="EKO13" s="725"/>
      <c r="EKP13" s="725"/>
      <c r="EKQ13" s="725"/>
      <c r="EKR13" s="725"/>
      <c r="EKS13" s="725"/>
      <c r="EKT13" s="725"/>
      <c r="EKU13" s="725"/>
      <c r="EKV13" s="725"/>
      <c r="EKW13" s="725"/>
      <c r="EKX13" s="726"/>
      <c r="EKY13" s="718"/>
      <c r="EKZ13" s="725"/>
      <c r="ELA13" s="725"/>
      <c r="ELB13" s="725"/>
      <c r="ELC13" s="725"/>
      <c r="ELD13" s="725"/>
      <c r="ELE13" s="725"/>
      <c r="ELF13" s="725"/>
      <c r="ELG13" s="725"/>
      <c r="ELH13" s="725"/>
      <c r="ELI13" s="725"/>
      <c r="ELJ13" s="725"/>
      <c r="ELK13" s="725"/>
      <c r="ELL13" s="725"/>
      <c r="ELM13" s="725"/>
      <c r="ELN13" s="726"/>
      <c r="ELO13" s="718"/>
      <c r="ELP13" s="725"/>
      <c r="ELQ13" s="725"/>
      <c r="ELR13" s="725"/>
      <c r="ELS13" s="725"/>
      <c r="ELT13" s="725"/>
      <c r="ELU13" s="725"/>
      <c r="ELV13" s="725"/>
      <c r="ELW13" s="725"/>
      <c r="ELX13" s="725"/>
      <c r="ELY13" s="725"/>
      <c r="ELZ13" s="725"/>
      <c r="EMA13" s="725"/>
      <c r="EMB13" s="725"/>
      <c r="EMC13" s="725"/>
      <c r="EMD13" s="726"/>
      <c r="EME13" s="718"/>
      <c r="EMF13" s="725"/>
      <c r="EMG13" s="725"/>
      <c r="EMH13" s="725"/>
      <c r="EMI13" s="725"/>
      <c r="EMJ13" s="725"/>
      <c r="EMK13" s="725"/>
      <c r="EML13" s="725"/>
      <c r="EMM13" s="725"/>
      <c r="EMN13" s="725"/>
      <c r="EMO13" s="725"/>
      <c r="EMP13" s="725"/>
      <c r="EMQ13" s="725"/>
      <c r="EMR13" s="725"/>
      <c r="EMS13" s="725"/>
      <c r="EMT13" s="726"/>
      <c r="EMU13" s="718"/>
      <c r="EMV13" s="725"/>
      <c r="EMW13" s="725"/>
      <c r="EMX13" s="725"/>
      <c r="EMY13" s="725"/>
      <c r="EMZ13" s="725"/>
      <c r="ENA13" s="725"/>
      <c r="ENB13" s="725"/>
      <c r="ENC13" s="725"/>
      <c r="END13" s="725"/>
      <c r="ENE13" s="725"/>
      <c r="ENF13" s="725"/>
      <c r="ENG13" s="725"/>
      <c r="ENH13" s="725"/>
      <c r="ENI13" s="725"/>
      <c r="ENJ13" s="726"/>
      <c r="ENK13" s="718"/>
      <c r="ENL13" s="725"/>
      <c r="ENM13" s="725"/>
      <c r="ENN13" s="725"/>
      <c r="ENO13" s="725"/>
      <c r="ENP13" s="725"/>
      <c r="ENQ13" s="725"/>
      <c r="ENR13" s="725"/>
      <c r="ENS13" s="725"/>
      <c r="ENT13" s="725"/>
      <c r="ENU13" s="725"/>
      <c r="ENV13" s="725"/>
      <c r="ENW13" s="725"/>
      <c r="ENX13" s="725"/>
      <c r="ENY13" s="725"/>
      <c r="ENZ13" s="726"/>
      <c r="EOA13" s="718"/>
      <c r="EOB13" s="725"/>
      <c r="EOC13" s="725"/>
      <c r="EOD13" s="725"/>
      <c r="EOE13" s="725"/>
      <c r="EOF13" s="725"/>
      <c r="EOG13" s="725"/>
      <c r="EOH13" s="725"/>
      <c r="EOI13" s="725"/>
      <c r="EOJ13" s="725"/>
      <c r="EOK13" s="725"/>
      <c r="EOL13" s="725"/>
      <c r="EOM13" s="725"/>
      <c r="EON13" s="725"/>
      <c r="EOO13" s="725"/>
      <c r="EOP13" s="726"/>
      <c r="EOQ13" s="718"/>
      <c r="EOR13" s="725"/>
      <c r="EOS13" s="725"/>
      <c r="EOT13" s="725"/>
      <c r="EOU13" s="725"/>
      <c r="EOV13" s="725"/>
      <c r="EOW13" s="725"/>
      <c r="EOX13" s="725"/>
      <c r="EOY13" s="725"/>
      <c r="EOZ13" s="725"/>
      <c r="EPA13" s="725"/>
      <c r="EPB13" s="725"/>
      <c r="EPC13" s="725"/>
      <c r="EPD13" s="725"/>
      <c r="EPE13" s="725"/>
      <c r="EPF13" s="726"/>
      <c r="EPG13" s="718"/>
      <c r="EPH13" s="725"/>
      <c r="EPI13" s="725"/>
      <c r="EPJ13" s="725"/>
      <c r="EPK13" s="725"/>
      <c r="EPL13" s="725"/>
      <c r="EPM13" s="725"/>
      <c r="EPN13" s="725"/>
      <c r="EPO13" s="725"/>
      <c r="EPP13" s="725"/>
      <c r="EPQ13" s="725"/>
      <c r="EPR13" s="725"/>
      <c r="EPS13" s="725"/>
      <c r="EPT13" s="725"/>
      <c r="EPU13" s="725"/>
      <c r="EPV13" s="726"/>
      <c r="EPW13" s="718"/>
      <c r="EPX13" s="725"/>
      <c r="EPY13" s="725"/>
      <c r="EPZ13" s="725"/>
      <c r="EQA13" s="725"/>
      <c r="EQB13" s="725"/>
      <c r="EQC13" s="725"/>
      <c r="EQD13" s="725"/>
      <c r="EQE13" s="725"/>
      <c r="EQF13" s="725"/>
      <c r="EQG13" s="725"/>
      <c r="EQH13" s="725"/>
      <c r="EQI13" s="725"/>
      <c r="EQJ13" s="725"/>
      <c r="EQK13" s="725"/>
      <c r="EQL13" s="726"/>
      <c r="EQM13" s="718"/>
      <c r="EQN13" s="725"/>
      <c r="EQO13" s="725"/>
      <c r="EQP13" s="725"/>
      <c r="EQQ13" s="725"/>
      <c r="EQR13" s="725"/>
      <c r="EQS13" s="725"/>
      <c r="EQT13" s="725"/>
      <c r="EQU13" s="725"/>
      <c r="EQV13" s="725"/>
      <c r="EQW13" s="725"/>
      <c r="EQX13" s="725"/>
      <c r="EQY13" s="725"/>
      <c r="EQZ13" s="725"/>
      <c r="ERA13" s="725"/>
      <c r="ERB13" s="726"/>
      <c r="ERC13" s="718"/>
      <c r="ERD13" s="725"/>
      <c r="ERE13" s="725"/>
      <c r="ERF13" s="725"/>
      <c r="ERG13" s="725"/>
      <c r="ERH13" s="725"/>
      <c r="ERI13" s="725"/>
      <c r="ERJ13" s="725"/>
      <c r="ERK13" s="725"/>
      <c r="ERL13" s="725"/>
      <c r="ERM13" s="725"/>
      <c r="ERN13" s="725"/>
      <c r="ERO13" s="725"/>
      <c r="ERP13" s="725"/>
      <c r="ERQ13" s="725"/>
      <c r="ERR13" s="726"/>
      <c r="ERS13" s="718"/>
      <c r="ERT13" s="725"/>
      <c r="ERU13" s="725"/>
      <c r="ERV13" s="725"/>
      <c r="ERW13" s="725"/>
      <c r="ERX13" s="725"/>
      <c r="ERY13" s="725"/>
      <c r="ERZ13" s="725"/>
      <c r="ESA13" s="725"/>
      <c r="ESB13" s="725"/>
      <c r="ESC13" s="725"/>
      <c r="ESD13" s="725"/>
      <c r="ESE13" s="725"/>
      <c r="ESF13" s="725"/>
      <c r="ESG13" s="725"/>
      <c r="ESH13" s="726"/>
      <c r="ESI13" s="718"/>
      <c r="ESJ13" s="725"/>
      <c r="ESK13" s="725"/>
      <c r="ESL13" s="725"/>
      <c r="ESM13" s="725"/>
      <c r="ESN13" s="725"/>
      <c r="ESO13" s="725"/>
      <c r="ESP13" s="725"/>
      <c r="ESQ13" s="725"/>
      <c r="ESR13" s="725"/>
      <c r="ESS13" s="725"/>
      <c r="EST13" s="725"/>
      <c r="ESU13" s="725"/>
      <c r="ESV13" s="725"/>
      <c r="ESW13" s="725"/>
      <c r="ESX13" s="726"/>
      <c r="ESY13" s="718"/>
      <c r="ESZ13" s="725"/>
      <c r="ETA13" s="725"/>
      <c r="ETB13" s="725"/>
      <c r="ETC13" s="725"/>
      <c r="ETD13" s="725"/>
      <c r="ETE13" s="725"/>
      <c r="ETF13" s="725"/>
      <c r="ETG13" s="725"/>
      <c r="ETH13" s="725"/>
      <c r="ETI13" s="725"/>
      <c r="ETJ13" s="725"/>
      <c r="ETK13" s="725"/>
      <c r="ETL13" s="725"/>
      <c r="ETM13" s="725"/>
      <c r="ETN13" s="726"/>
      <c r="ETO13" s="718"/>
      <c r="ETP13" s="725"/>
      <c r="ETQ13" s="725"/>
      <c r="ETR13" s="725"/>
      <c r="ETS13" s="725"/>
      <c r="ETT13" s="725"/>
      <c r="ETU13" s="725"/>
      <c r="ETV13" s="725"/>
      <c r="ETW13" s="725"/>
      <c r="ETX13" s="725"/>
      <c r="ETY13" s="725"/>
      <c r="ETZ13" s="725"/>
      <c r="EUA13" s="725"/>
      <c r="EUB13" s="725"/>
      <c r="EUC13" s="725"/>
      <c r="EUD13" s="726"/>
      <c r="EUE13" s="718"/>
      <c r="EUF13" s="725"/>
      <c r="EUG13" s="725"/>
      <c r="EUH13" s="725"/>
      <c r="EUI13" s="725"/>
      <c r="EUJ13" s="725"/>
      <c r="EUK13" s="725"/>
      <c r="EUL13" s="725"/>
      <c r="EUM13" s="725"/>
      <c r="EUN13" s="725"/>
      <c r="EUO13" s="725"/>
      <c r="EUP13" s="725"/>
      <c r="EUQ13" s="725"/>
      <c r="EUR13" s="725"/>
      <c r="EUS13" s="725"/>
      <c r="EUT13" s="726"/>
      <c r="EUU13" s="718"/>
      <c r="EUV13" s="725"/>
      <c r="EUW13" s="725"/>
      <c r="EUX13" s="725"/>
      <c r="EUY13" s="725"/>
      <c r="EUZ13" s="725"/>
      <c r="EVA13" s="725"/>
      <c r="EVB13" s="725"/>
      <c r="EVC13" s="725"/>
      <c r="EVD13" s="725"/>
      <c r="EVE13" s="725"/>
      <c r="EVF13" s="725"/>
      <c r="EVG13" s="725"/>
      <c r="EVH13" s="725"/>
      <c r="EVI13" s="725"/>
      <c r="EVJ13" s="726"/>
      <c r="EVK13" s="718"/>
      <c r="EVL13" s="725"/>
      <c r="EVM13" s="725"/>
      <c r="EVN13" s="725"/>
      <c r="EVO13" s="725"/>
      <c r="EVP13" s="725"/>
      <c r="EVQ13" s="725"/>
      <c r="EVR13" s="725"/>
      <c r="EVS13" s="725"/>
      <c r="EVT13" s="725"/>
      <c r="EVU13" s="725"/>
      <c r="EVV13" s="725"/>
      <c r="EVW13" s="725"/>
      <c r="EVX13" s="725"/>
      <c r="EVY13" s="725"/>
      <c r="EVZ13" s="726"/>
      <c r="EWA13" s="718"/>
      <c r="EWB13" s="725"/>
      <c r="EWC13" s="725"/>
      <c r="EWD13" s="725"/>
      <c r="EWE13" s="725"/>
      <c r="EWF13" s="725"/>
      <c r="EWG13" s="725"/>
      <c r="EWH13" s="725"/>
      <c r="EWI13" s="725"/>
      <c r="EWJ13" s="725"/>
      <c r="EWK13" s="725"/>
      <c r="EWL13" s="725"/>
      <c r="EWM13" s="725"/>
      <c r="EWN13" s="725"/>
      <c r="EWO13" s="725"/>
      <c r="EWP13" s="726"/>
      <c r="EWQ13" s="718"/>
      <c r="EWR13" s="725"/>
      <c r="EWS13" s="725"/>
      <c r="EWT13" s="725"/>
      <c r="EWU13" s="725"/>
      <c r="EWV13" s="725"/>
      <c r="EWW13" s="725"/>
      <c r="EWX13" s="725"/>
      <c r="EWY13" s="725"/>
      <c r="EWZ13" s="725"/>
      <c r="EXA13" s="725"/>
      <c r="EXB13" s="725"/>
      <c r="EXC13" s="725"/>
      <c r="EXD13" s="725"/>
      <c r="EXE13" s="725"/>
      <c r="EXF13" s="726"/>
      <c r="EXG13" s="718"/>
      <c r="EXH13" s="725"/>
      <c r="EXI13" s="725"/>
      <c r="EXJ13" s="725"/>
      <c r="EXK13" s="725"/>
      <c r="EXL13" s="725"/>
      <c r="EXM13" s="725"/>
      <c r="EXN13" s="725"/>
      <c r="EXO13" s="725"/>
      <c r="EXP13" s="725"/>
      <c r="EXQ13" s="725"/>
      <c r="EXR13" s="725"/>
      <c r="EXS13" s="725"/>
      <c r="EXT13" s="725"/>
      <c r="EXU13" s="725"/>
      <c r="EXV13" s="726"/>
      <c r="EXW13" s="718"/>
      <c r="EXX13" s="725"/>
      <c r="EXY13" s="725"/>
      <c r="EXZ13" s="725"/>
      <c r="EYA13" s="725"/>
      <c r="EYB13" s="725"/>
      <c r="EYC13" s="725"/>
      <c r="EYD13" s="725"/>
      <c r="EYE13" s="725"/>
      <c r="EYF13" s="725"/>
      <c r="EYG13" s="725"/>
      <c r="EYH13" s="725"/>
      <c r="EYI13" s="725"/>
      <c r="EYJ13" s="725"/>
      <c r="EYK13" s="725"/>
      <c r="EYL13" s="726"/>
      <c r="EYM13" s="718"/>
      <c r="EYN13" s="725"/>
      <c r="EYO13" s="725"/>
      <c r="EYP13" s="725"/>
      <c r="EYQ13" s="725"/>
      <c r="EYR13" s="725"/>
      <c r="EYS13" s="725"/>
      <c r="EYT13" s="725"/>
      <c r="EYU13" s="725"/>
      <c r="EYV13" s="725"/>
      <c r="EYW13" s="725"/>
      <c r="EYX13" s="725"/>
      <c r="EYY13" s="725"/>
      <c r="EYZ13" s="725"/>
      <c r="EZA13" s="725"/>
      <c r="EZB13" s="726"/>
      <c r="EZC13" s="718"/>
      <c r="EZD13" s="725"/>
      <c r="EZE13" s="725"/>
      <c r="EZF13" s="725"/>
      <c r="EZG13" s="725"/>
      <c r="EZH13" s="725"/>
      <c r="EZI13" s="725"/>
      <c r="EZJ13" s="725"/>
      <c r="EZK13" s="725"/>
      <c r="EZL13" s="725"/>
      <c r="EZM13" s="725"/>
      <c r="EZN13" s="725"/>
      <c r="EZO13" s="725"/>
      <c r="EZP13" s="725"/>
      <c r="EZQ13" s="725"/>
      <c r="EZR13" s="726"/>
      <c r="EZS13" s="718"/>
      <c r="EZT13" s="725"/>
      <c r="EZU13" s="725"/>
      <c r="EZV13" s="725"/>
      <c r="EZW13" s="725"/>
      <c r="EZX13" s="725"/>
      <c r="EZY13" s="725"/>
      <c r="EZZ13" s="725"/>
      <c r="FAA13" s="725"/>
      <c r="FAB13" s="725"/>
      <c r="FAC13" s="725"/>
      <c r="FAD13" s="725"/>
      <c r="FAE13" s="725"/>
      <c r="FAF13" s="725"/>
      <c r="FAG13" s="725"/>
      <c r="FAH13" s="726"/>
      <c r="FAI13" s="718"/>
      <c r="FAJ13" s="725"/>
      <c r="FAK13" s="725"/>
      <c r="FAL13" s="725"/>
      <c r="FAM13" s="725"/>
      <c r="FAN13" s="725"/>
      <c r="FAO13" s="725"/>
      <c r="FAP13" s="725"/>
      <c r="FAQ13" s="725"/>
      <c r="FAR13" s="725"/>
      <c r="FAS13" s="725"/>
      <c r="FAT13" s="725"/>
      <c r="FAU13" s="725"/>
      <c r="FAV13" s="725"/>
      <c r="FAW13" s="725"/>
      <c r="FAX13" s="726"/>
      <c r="FAY13" s="718"/>
      <c r="FAZ13" s="725"/>
      <c r="FBA13" s="725"/>
      <c r="FBB13" s="725"/>
      <c r="FBC13" s="725"/>
      <c r="FBD13" s="725"/>
      <c r="FBE13" s="725"/>
      <c r="FBF13" s="725"/>
      <c r="FBG13" s="725"/>
      <c r="FBH13" s="725"/>
      <c r="FBI13" s="725"/>
      <c r="FBJ13" s="725"/>
      <c r="FBK13" s="725"/>
      <c r="FBL13" s="725"/>
      <c r="FBM13" s="725"/>
      <c r="FBN13" s="726"/>
      <c r="FBO13" s="718"/>
      <c r="FBP13" s="725"/>
      <c r="FBQ13" s="725"/>
      <c r="FBR13" s="725"/>
      <c r="FBS13" s="725"/>
      <c r="FBT13" s="725"/>
      <c r="FBU13" s="725"/>
      <c r="FBV13" s="725"/>
      <c r="FBW13" s="725"/>
      <c r="FBX13" s="725"/>
      <c r="FBY13" s="725"/>
      <c r="FBZ13" s="725"/>
      <c r="FCA13" s="725"/>
      <c r="FCB13" s="725"/>
      <c r="FCC13" s="725"/>
      <c r="FCD13" s="726"/>
      <c r="FCE13" s="718"/>
      <c r="FCF13" s="725"/>
      <c r="FCG13" s="725"/>
      <c r="FCH13" s="725"/>
      <c r="FCI13" s="725"/>
      <c r="FCJ13" s="725"/>
      <c r="FCK13" s="725"/>
      <c r="FCL13" s="725"/>
      <c r="FCM13" s="725"/>
      <c r="FCN13" s="725"/>
      <c r="FCO13" s="725"/>
      <c r="FCP13" s="725"/>
      <c r="FCQ13" s="725"/>
      <c r="FCR13" s="725"/>
      <c r="FCS13" s="725"/>
      <c r="FCT13" s="726"/>
      <c r="FCU13" s="718"/>
      <c r="FCV13" s="725"/>
      <c r="FCW13" s="725"/>
      <c r="FCX13" s="725"/>
      <c r="FCY13" s="725"/>
      <c r="FCZ13" s="725"/>
      <c r="FDA13" s="725"/>
      <c r="FDB13" s="725"/>
      <c r="FDC13" s="725"/>
      <c r="FDD13" s="725"/>
      <c r="FDE13" s="725"/>
      <c r="FDF13" s="725"/>
      <c r="FDG13" s="725"/>
      <c r="FDH13" s="725"/>
      <c r="FDI13" s="725"/>
      <c r="FDJ13" s="726"/>
      <c r="FDK13" s="718"/>
      <c r="FDL13" s="725"/>
      <c r="FDM13" s="725"/>
      <c r="FDN13" s="725"/>
      <c r="FDO13" s="725"/>
      <c r="FDP13" s="725"/>
      <c r="FDQ13" s="725"/>
      <c r="FDR13" s="725"/>
      <c r="FDS13" s="725"/>
      <c r="FDT13" s="725"/>
      <c r="FDU13" s="725"/>
      <c r="FDV13" s="725"/>
      <c r="FDW13" s="725"/>
      <c r="FDX13" s="725"/>
      <c r="FDY13" s="725"/>
      <c r="FDZ13" s="726"/>
      <c r="FEA13" s="718"/>
      <c r="FEB13" s="725"/>
      <c r="FEC13" s="725"/>
      <c r="FED13" s="725"/>
      <c r="FEE13" s="725"/>
      <c r="FEF13" s="725"/>
      <c r="FEG13" s="725"/>
      <c r="FEH13" s="725"/>
      <c r="FEI13" s="725"/>
      <c r="FEJ13" s="725"/>
      <c r="FEK13" s="725"/>
      <c r="FEL13" s="725"/>
      <c r="FEM13" s="725"/>
      <c r="FEN13" s="725"/>
      <c r="FEO13" s="725"/>
      <c r="FEP13" s="726"/>
      <c r="FEQ13" s="718"/>
      <c r="FER13" s="725"/>
      <c r="FES13" s="725"/>
      <c r="FET13" s="725"/>
      <c r="FEU13" s="725"/>
      <c r="FEV13" s="725"/>
      <c r="FEW13" s="725"/>
      <c r="FEX13" s="725"/>
      <c r="FEY13" s="725"/>
      <c r="FEZ13" s="725"/>
      <c r="FFA13" s="725"/>
      <c r="FFB13" s="725"/>
      <c r="FFC13" s="725"/>
      <c r="FFD13" s="725"/>
      <c r="FFE13" s="725"/>
      <c r="FFF13" s="726"/>
      <c r="FFG13" s="718"/>
      <c r="FFH13" s="725"/>
      <c r="FFI13" s="725"/>
      <c r="FFJ13" s="725"/>
      <c r="FFK13" s="725"/>
      <c r="FFL13" s="725"/>
      <c r="FFM13" s="725"/>
      <c r="FFN13" s="725"/>
      <c r="FFO13" s="725"/>
      <c r="FFP13" s="725"/>
      <c r="FFQ13" s="725"/>
      <c r="FFR13" s="725"/>
      <c r="FFS13" s="725"/>
      <c r="FFT13" s="725"/>
      <c r="FFU13" s="725"/>
      <c r="FFV13" s="726"/>
      <c r="FFW13" s="718"/>
      <c r="FFX13" s="725"/>
      <c r="FFY13" s="725"/>
      <c r="FFZ13" s="725"/>
      <c r="FGA13" s="725"/>
      <c r="FGB13" s="725"/>
      <c r="FGC13" s="725"/>
      <c r="FGD13" s="725"/>
      <c r="FGE13" s="725"/>
      <c r="FGF13" s="725"/>
      <c r="FGG13" s="725"/>
      <c r="FGH13" s="725"/>
      <c r="FGI13" s="725"/>
      <c r="FGJ13" s="725"/>
      <c r="FGK13" s="725"/>
      <c r="FGL13" s="726"/>
      <c r="FGM13" s="718"/>
      <c r="FGN13" s="725"/>
      <c r="FGO13" s="725"/>
      <c r="FGP13" s="725"/>
      <c r="FGQ13" s="725"/>
      <c r="FGR13" s="725"/>
      <c r="FGS13" s="725"/>
      <c r="FGT13" s="725"/>
      <c r="FGU13" s="725"/>
      <c r="FGV13" s="725"/>
      <c r="FGW13" s="725"/>
      <c r="FGX13" s="725"/>
      <c r="FGY13" s="725"/>
      <c r="FGZ13" s="725"/>
      <c r="FHA13" s="725"/>
      <c r="FHB13" s="726"/>
      <c r="FHC13" s="718"/>
      <c r="FHD13" s="725"/>
      <c r="FHE13" s="725"/>
      <c r="FHF13" s="725"/>
      <c r="FHG13" s="725"/>
      <c r="FHH13" s="725"/>
      <c r="FHI13" s="725"/>
      <c r="FHJ13" s="725"/>
      <c r="FHK13" s="725"/>
      <c r="FHL13" s="725"/>
      <c r="FHM13" s="725"/>
      <c r="FHN13" s="725"/>
      <c r="FHO13" s="725"/>
      <c r="FHP13" s="725"/>
      <c r="FHQ13" s="725"/>
      <c r="FHR13" s="726"/>
      <c r="FHS13" s="718"/>
      <c r="FHT13" s="725"/>
      <c r="FHU13" s="725"/>
      <c r="FHV13" s="725"/>
      <c r="FHW13" s="725"/>
      <c r="FHX13" s="725"/>
      <c r="FHY13" s="725"/>
      <c r="FHZ13" s="725"/>
      <c r="FIA13" s="725"/>
      <c r="FIB13" s="725"/>
      <c r="FIC13" s="725"/>
      <c r="FID13" s="725"/>
      <c r="FIE13" s="725"/>
      <c r="FIF13" s="725"/>
      <c r="FIG13" s="725"/>
      <c r="FIH13" s="726"/>
      <c r="FII13" s="718"/>
      <c r="FIJ13" s="725"/>
      <c r="FIK13" s="725"/>
      <c r="FIL13" s="725"/>
      <c r="FIM13" s="725"/>
      <c r="FIN13" s="725"/>
      <c r="FIO13" s="725"/>
      <c r="FIP13" s="725"/>
      <c r="FIQ13" s="725"/>
      <c r="FIR13" s="725"/>
      <c r="FIS13" s="725"/>
      <c r="FIT13" s="725"/>
      <c r="FIU13" s="725"/>
      <c r="FIV13" s="725"/>
      <c r="FIW13" s="725"/>
      <c r="FIX13" s="726"/>
      <c r="FIY13" s="718"/>
      <c r="FIZ13" s="725"/>
      <c r="FJA13" s="725"/>
      <c r="FJB13" s="725"/>
      <c r="FJC13" s="725"/>
      <c r="FJD13" s="725"/>
      <c r="FJE13" s="725"/>
      <c r="FJF13" s="725"/>
      <c r="FJG13" s="725"/>
      <c r="FJH13" s="725"/>
      <c r="FJI13" s="725"/>
      <c r="FJJ13" s="725"/>
      <c r="FJK13" s="725"/>
      <c r="FJL13" s="725"/>
      <c r="FJM13" s="725"/>
      <c r="FJN13" s="726"/>
      <c r="FJO13" s="718"/>
      <c r="FJP13" s="725"/>
      <c r="FJQ13" s="725"/>
      <c r="FJR13" s="725"/>
      <c r="FJS13" s="725"/>
      <c r="FJT13" s="725"/>
      <c r="FJU13" s="725"/>
      <c r="FJV13" s="725"/>
      <c r="FJW13" s="725"/>
      <c r="FJX13" s="725"/>
      <c r="FJY13" s="725"/>
      <c r="FJZ13" s="725"/>
      <c r="FKA13" s="725"/>
      <c r="FKB13" s="725"/>
      <c r="FKC13" s="725"/>
      <c r="FKD13" s="726"/>
      <c r="FKE13" s="718"/>
      <c r="FKF13" s="725"/>
      <c r="FKG13" s="725"/>
      <c r="FKH13" s="725"/>
      <c r="FKI13" s="725"/>
      <c r="FKJ13" s="725"/>
      <c r="FKK13" s="725"/>
      <c r="FKL13" s="725"/>
      <c r="FKM13" s="725"/>
      <c r="FKN13" s="725"/>
      <c r="FKO13" s="725"/>
      <c r="FKP13" s="725"/>
      <c r="FKQ13" s="725"/>
      <c r="FKR13" s="725"/>
      <c r="FKS13" s="725"/>
      <c r="FKT13" s="726"/>
      <c r="FKU13" s="718"/>
      <c r="FKV13" s="725"/>
      <c r="FKW13" s="725"/>
      <c r="FKX13" s="725"/>
      <c r="FKY13" s="725"/>
      <c r="FKZ13" s="725"/>
      <c r="FLA13" s="725"/>
      <c r="FLB13" s="725"/>
      <c r="FLC13" s="725"/>
      <c r="FLD13" s="725"/>
      <c r="FLE13" s="725"/>
      <c r="FLF13" s="725"/>
      <c r="FLG13" s="725"/>
      <c r="FLH13" s="725"/>
      <c r="FLI13" s="725"/>
      <c r="FLJ13" s="726"/>
      <c r="FLK13" s="718"/>
      <c r="FLL13" s="725"/>
      <c r="FLM13" s="725"/>
      <c r="FLN13" s="725"/>
      <c r="FLO13" s="725"/>
      <c r="FLP13" s="725"/>
      <c r="FLQ13" s="725"/>
      <c r="FLR13" s="725"/>
      <c r="FLS13" s="725"/>
      <c r="FLT13" s="725"/>
      <c r="FLU13" s="725"/>
      <c r="FLV13" s="725"/>
      <c r="FLW13" s="725"/>
      <c r="FLX13" s="725"/>
      <c r="FLY13" s="725"/>
      <c r="FLZ13" s="726"/>
      <c r="FMA13" s="718"/>
      <c r="FMB13" s="725"/>
      <c r="FMC13" s="725"/>
      <c r="FMD13" s="725"/>
      <c r="FME13" s="725"/>
      <c r="FMF13" s="725"/>
      <c r="FMG13" s="725"/>
      <c r="FMH13" s="725"/>
      <c r="FMI13" s="725"/>
      <c r="FMJ13" s="725"/>
      <c r="FMK13" s="725"/>
      <c r="FML13" s="725"/>
      <c r="FMM13" s="725"/>
      <c r="FMN13" s="725"/>
      <c r="FMO13" s="725"/>
      <c r="FMP13" s="726"/>
      <c r="FMQ13" s="718"/>
      <c r="FMR13" s="725"/>
      <c r="FMS13" s="725"/>
      <c r="FMT13" s="725"/>
      <c r="FMU13" s="725"/>
      <c r="FMV13" s="725"/>
      <c r="FMW13" s="725"/>
      <c r="FMX13" s="725"/>
      <c r="FMY13" s="725"/>
      <c r="FMZ13" s="725"/>
      <c r="FNA13" s="725"/>
      <c r="FNB13" s="725"/>
      <c r="FNC13" s="725"/>
      <c r="FND13" s="725"/>
      <c r="FNE13" s="725"/>
      <c r="FNF13" s="726"/>
      <c r="FNG13" s="718"/>
      <c r="FNH13" s="725"/>
      <c r="FNI13" s="725"/>
      <c r="FNJ13" s="725"/>
      <c r="FNK13" s="725"/>
      <c r="FNL13" s="725"/>
      <c r="FNM13" s="725"/>
      <c r="FNN13" s="725"/>
      <c r="FNO13" s="725"/>
      <c r="FNP13" s="725"/>
      <c r="FNQ13" s="725"/>
      <c r="FNR13" s="725"/>
      <c r="FNS13" s="725"/>
      <c r="FNT13" s="725"/>
      <c r="FNU13" s="725"/>
      <c r="FNV13" s="726"/>
      <c r="FNW13" s="718"/>
      <c r="FNX13" s="725"/>
      <c r="FNY13" s="725"/>
      <c r="FNZ13" s="725"/>
      <c r="FOA13" s="725"/>
      <c r="FOB13" s="725"/>
      <c r="FOC13" s="725"/>
      <c r="FOD13" s="725"/>
      <c r="FOE13" s="725"/>
      <c r="FOF13" s="725"/>
      <c r="FOG13" s="725"/>
      <c r="FOH13" s="725"/>
      <c r="FOI13" s="725"/>
      <c r="FOJ13" s="725"/>
      <c r="FOK13" s="725"/>
      <c r="FOL13" s="726"/>
      <c r="FOM13" s="718"/>
      <c r="FON13" s="725"/>
      <c r="FOO13" s="725"/>
      <c r="FOP13" s="725"/>
      <c r="FOQ13" s="725"/>
      <c r="FOR13" s="725"/>
      <c r="FOS13" s="725"/>
      <c r="FOT13" s="725"/>
      <c r="FOU13" s="725"/>
      <c r="FOV13" s="725"/>
      <c r="FOW13" s="725"/>
      <c r="FOX13" s="725"/>
      <c r="FOY13" s="725"/>
      <c r="FOZ13" s="725"/>
      <c r="FPA13" s="725"/>
      <c r="FPB13" s="726"/>
      <c r="FPC13" s="718"/>
      <c r="FPD13" s="725"/>
      <c r="FPE13" s="725"/>
      <c r="FPF13" s="725"/>
      <c r="FPG13" s="725"/>
      <c r="FPH13" s="725"/>
      <c r="FPI13" s="725"/>
      <c r="FPJ13" s="725"/>
      <c r="FPK13" s="725"/>
      <c r="FPL13" s="725"/>
      <c r="FPM13" s="725"/>
      <c r="FPN13" s="725"/>
      <c r="FPO13" s="725"/>
      <c r="FPP13" s="725"/>
      <c r="FPQ13" s="725"/>
      <c r="FPR13" s="726"/>
      <c r="FPS13" s="718"/>
      <c r="FPT13" s="725"/>
      <c r="FPU13" s="725"/>
      <c r="FPV13" s="725"/>
      <c r="FPW13" s="725"/>
      <c r="FPX13" s="725"/>
      <c r="FPY13" s="725"/>
      <c r="FPZ13" s="725"/>
      <c r="FQA13" s="725"/>
      <c r="FQB13" s="725"/>
      <c r="FQC13" s="725"/>
      <c r="FQD13" s="725"/>
      <c r="FQE13" s="725"/>
      <c r="FQF13" s="725"/>
      <c r="FQG13" s="725"/>
      <c r="FQH13" s="726"/>
      <c r="FQI13" s="718"/>
      <c r="FQJ13" s="725"/>
      <c r="FQK13" s="725"/>
      <c r="FQL13" s="725"/>
      <c r="FQM13" s="725"/>
      <c r="FQN13" s="725"/>
      <c r="FQO13" s="725"/>
      <c r="FQP13" s="725"/>
      <c r="FQQ13" s="725"/>
      <c r="FQR13" s="725"/>
      <c r="FQS13" s="725"/>
      <c r="FQT13" s="725"/>
      <c r="FQU13" s="725"/>
      <c r="FQV13" s="725"/>
      <c r="FQW13" s="725"/>
      <c r="FQX13" s="726"/>
      <c r="FQY13" s="718"/>
      <c r="FQZ13" s="725"/>
      <c r="FRA13" s="725"/>
      <c r="FRB13" s="725"/>
      <c r="FRC13" s="725"/>
      <c r="FRD13" s="725"/>
      <c r="FRE13" s="725"/>
      <c r="FRF13" s="725"/>
      <c r="FRG13" s="725"/>
      <c r="FRH13" s="725"/>
      <c r="FRI13" s="725"/>
      <c r="FRJ13" s="725"/>
      <c r="FRK13" s="725"/>
      <c r="FRL13" s="725"/>
      <c r="FRM13" s="725"/>
      <c r="FRN13" s="726"/>
      <c r="FRO13" s="718"/>
      <c r="FRP13" s="725"/>
      <c r="FRQ13" s="725"/>
      <c r="FRR13" s="725"/>
      <c r="FRS13" s="725"/>
      <c r="FRT13" s="725"/>
      <c r="FRU13" s="725"/>
      <c r="FRV13" s="725"/>
      <c r="FRW13" s="725"/>
      <c r="FRX13" s="725"/>
      <c r="FRY13" s="725"/>
      <c r="FRZ13" s="725"/>
      <c r="FSA13" s="725"/>
      <c r="FSB13" s="725"/>
      <c r="FSC13" s="725"/>
      <c r="FSD13" s="726"/>
      <c r="FSE13" s="718"/>
      <c r="FSF13" s="725"/>
      <c r="FSG13" s="725"/>
      <c r="FSH13" s="725"/>
      <c r="FSI13" s="725"/>
      <c r="FSJ13" s="725"/>
      <c r="FSK13" s="725"/>
      <c r="FSL13" s="725"/>
      <c r="FSM13" s="725"/>
      <c r="FSN13" s="725"/>
      <c r="FSO13" s="725"/>
      <c r="FSP13" s="725"/>
      <c r="FSQ13" s="725"/>
      <c r="FSR13" s="725"/>
      <c r="FSS13" s="725"/>
      <c r="FST13" s="726"/>
      <c r="FSU13" s="718"/>
      <c r="FSV13" s="725"/>
      <c r="FSW13" s="725"/>
      <c r="FSX13" s="725"/>
      <c r="FSY13" s="725"/>
      <c r="FSZ13" s="725"/>
      <c r="FTA13" s="725"/>
      <c r="FTB13" s="725"/>
      <c r="FTC13" s="725"/>
      <c r="FTD13" s="725"/>
      <c r="FTE13" s="725"/>
      <c r="FTF13" s="725"/>
      <c r="FTG13" s="725"/>
      <c r="FTH13" s="725"/>
      <c r="FTI13" s="725"/>
      <c r="FTJ13" s="726"/>
      <c r="FTK13" s="718"/>
      <c r="FTL13" s="725"/>
      <c r="FTM13" s="725"/>
      <c r="FTN13" s="725"/>
      <c r="FTO13" s="725"/>
      <c r="FTP13" s="725"/>
      <c r="FTQ13" s="725"/>
      <c r="FTR13" s="725"/>
      <c r="FTS13" s="725"/>
      <c r="FTT13" s="725"/>
      <c r="FTU13" s="725"/>
      <c r="FTV13" s="725"/>
      <c r="FTW13" s="725"/>
      <c r="FTX13" s="725"/>
      <c r="FTY13" s="725"/>
      <c r="FTZ13" s="726"/>
      <c r="FUA13" s="718"/>
      <c r="FUB13" s="725"/>
      <c r="FUC13" s="725"/>
      <c r="FUD13" s="725"/>
      <c r="FUE13" s="725"/>
      <c r="FUF13" s="725"/>
      <c r="FUG13" s="725"/>
      <c r="FUH13" s="725"/>
      <c r="FUI13" s="725"/>
      <c r="FUJ13" s="725"/>
      <c r="FUK13" s="725"/>
      <c r="FUL13" s="725"/>
      <c r="FUM13" s="725"/>
      <c r="FUN13" s="725"/>
      <c r="FUO13" s="725"/>
      <c r="FUP13" s="726"/>
      <c r="FUQ13" s="718"/>
      <c r="FUR13" s="725"/>
      <c r="FUS13" s="725"/>
      <c r="FUT13" s="725"/>
      <c r="FUU13" s="725"/>
      <c r="FUV13" s="725"/>
      <c r="FUW13" s="725"/>
      <c r="FUX13" s="725"/>
      <c r="FUY13" s="725"/>
      <c r="FUZ13" s="725"/>
      <c r="FVA13" s="725"/>
      <c r="FVB13" s="725"/>
      <c r="FVC13" s="725"/>
      <c r="FVD13" s="725"/>
      <c r="FVE13" s="725"/>
      <c r="FVF13" s="726"/>
      <c r="FVG13" s="718"/>
      <c r="FVH13" s="725"/>
      <c r="FVI13" s="725"/>
      <c r="FVJ13" s="725"/>
      <c r="FVK13" s="725"/>
      <c r="FVL13" s="725"/>
      <c r="FVM13" s="725"/>
      <c r="FVN13" s="725"/>
      <c r="FVO13" s="725"/>
      <c r="FVP13" s="725"/>
      <c r="FVQ13" s="725"/>
      <c r="FVR13" s="725"/>
      <c r="FVS13" s="725"/>
      <c r="FVT13" s="725"/>
      <c r="FVU13" s="725"/>
      <c r="FVV13" s="726"/>
      <c r="FVW13" s="718"/>
      <c r="FVX13" s="725"/>
      <c r="FVY13" s="725"/>
      <c r="FVZ13" s="725"/>
      <c r="FWA13" s="725"/>
      <c r="FWB13" s="725"/>
      <c r="FWC13" s="725"/>
      <c r="FWD13" s="725"/>
      <c r="FWE13" s="725"/>
      <c r="FWF13" s="725"/>
      <c r="FWG13" s="725"/>
      <c r="FWH13" s="725"/>
      <c r="FWI13" s="725"/>
      <c r="FWJ13" s="725"/>
      <c r="FWK13" s="725"/>
      <c r="FWL13" s="726"/>
      <c r="FWM13" s="718"/>
      <c r="FWN13" s="725"/>
      <c r="FWO13" s="725"/>
      <c r="FWP13" s="725"/>
      <c r="FWQ13" s="725"/>
      <c r="FWR13" s="725"/>
      <c r="FWS13" s="725"/>
      <c r="FWT13" s="725"/>
      <c r="FWU13" s="725"/>
      <c r="FWV13" s="725"/>
      <c r="FWW13" s="725"/>
      <c r="FWX13" s="725"/>
      <c r="FWY13" s="725"/>
      <c r="FWZ13" s="725"/>
      <c r="FXA13" s="725"/>
      <c r="FXB13" s="726"/>
      <c r="FXC13" s="718"/>
      <c r="FXD13" s="725"/>
      <c r="FXE13" s="725"/>
      <c r="FXF13" s="725"/>
      <c r="FXG13" s="725"/>
      <c r="FXH13" s="725"/>
      <c r="FXI13" s="725"/>
      <c r="FXJ13" s="725"/>
      <c r="FXK13" s="725"/>
      <c r="FXL13" s="725"/>
      <c r="FXM13" s="725"/>
      <c r="FXN13" s="725"/>
      <c r="FXO13" s="725"/>
      <c r="FXP13" s="725"/>
      <c r="FXQ13" s="725"/>
      <c r="FXR13" s="726"/>
      <c r="FXS13" s="718"/>
      <c r="FXT13" s="725"/>
      <c r="FXU13" s="725"/>
      <c r="FXV13" s="725"/>
      <c r="FXW13" s="725"/>
      <c r="FXX13" s="725"/>
      <c r="FXY13" s="725"/>
      <c r="FXZ13" s="725"/>
      <c r="FYA13" s="725"/>
      <c r="FYB13" s="725"/>
      <c r="FYC13" s="725"/>
      <c r="FYD13" s="725"/>
      <c r="FYE13" s="725"/>
      <c r="FYF13" s="725"/>
      <c r="FYG13" s="725"/>
      <c r="FYH13" s="726"/>
      <c r="FYI13" s="718"/>
      <c r="FYJ13" s="725"/>
      <c r="FYK13" s="725"/>
      <c r="FYL13" s="725"/>
      <c r="FYM13" s="725"/>
      <c r="FYN13" s="725"/>
      <c r="FYO13" s="725"/>
      <c r="FYP13" s="725"/>
      <c r="FYQ13" s="725"/>
      <c r="FYR13" s="725"/>
      <c r="FYS13" s="725"/>
      <c r="FYT13" s="725"/>
      <c r="FYU13" s="725"/>
      <c r="FYV13" s="725"/>
      <c r="FYW13" s="725"/>
      <c r="FYX13" s="726"/>
      <c r="FYY13" s="718"/>
      <c r="FYZ13" s="725"/>
      <c r="FZA13" s="725"/>
      <c r="FZB13" s="725"/>
      <c r="FZC13" s="725"/>
      <c r="FZD13" s="725"/>
      <c r="FZE13" s="725"/>
      <c r="FZF13" s="725"/>
      <c r="FZG13" s="725"/>
      <c r="FZH13" s="725"/>
      <c r="FZI13" s="725"/>
      <c r="FZJ13" s="725"/>
      <c r="FZK13" s="725"/>
      <c r="FZL13" s="725"/>
      <c r="FZM13" s="725"/>
      <c r="FZN13" s="726"/>
      <c r="FZO13" s="718"/>
      <c r="FZP13" s="725"/>
      <c r="FZQ13" s="725"/>
      <c r="FZR13" s="725"/>
      <c r="FZS13" s="725"/>
      <c r="FZT13" s="725"/>
      <c r="FZU13" s="725"/>
      <c r="FZV13" s="725"/>
      <c r="FZW13" s="725"/>
      <c r="FZX13" s="725"/>
      <c r="FZY13" s="725"/>
      <c r="FZZ13" s="725"/>
      <c r="GAA13" s="725"/>
      <c r="GAB13" s="725"/>
      <c r="GAC13" s="725"/>
      <c r="GAD13" s="726"/>
      <c r="GAE13" s="718"/>
      <c r="GAF13" s="725"/>
      <c r="GAG13" s="725"/>
      <c r="GAH13" s="725"/>
      <c r="GAI13" s="725"/>
      <c r="GAJ13" s="725"/>
      <c r="GAK13" s="725"/>
      <c r="GAL13" s="725"/>
      <c r="GAM13" s="725"/>
      <c r="GAN13" s="725"/>
      <c r="GAO13" s="725"/>
      <c r="GAP13" s="725"/>
      <c r="GAQ13" s="725"/>
      <c r="GAR13" s="725"/>
      <c r="GAS13" s="725"/>
      <c r="GAT13" s="726"/>
      <c r="GAU13" s="718"/>
      <c r="GAV13" s="725"/>
      <c r="GAW13" s="725"/>
      <c r="GAX13" s="725"/>
      <c r="GAY13" s="725"/>
      <c r="GAZ13" s="725"/>
      <c r="GBA13" s="725"/>
      <c r="GBB13" s="725"/>
      <c r="GBC13" s="725"/>
      <c r="GBD13" s="725"/>
      <c r="GBE13" s="725"/>
      <c r="GBF13" s="725"/>
      <c r="GBG13" s="725"/>
      <c r="GBH13" s="725"/>
      <c r="GBI13" s="725"/>
      <c r="GBJ13" s="726"/>
      <c r="GBK13" s="718"/>
      <c r="GBL13" s="725"/>
      <c r="GBM13" s="725"/>
      <c r="GBN13" s="725"/>
      <c r="GBO13" s="725"/>
      <c r="GBP13" s="725"/>
      <c r="GBQ13" s="725"/>
      <c r="GBR13" s="725"/>
      <c r="GBS13" s="725"/>
      <c r="GBT13" s="725"/>
      <c r="GBU13" s="725"/>
      <c r="GBV13" s="725"/>
      <c r="GBW13" s="725"/>
      <c r="GBX13" s="725"/>
      <c r="GBY13" s="725"/>
      <c r="GBZ13" s="726"/>
      <c r="GCA13" s="718"/>
      <c r="GCB13" s="725"/>
      <c r="GCC13" s="725"/>
      <c r="GCD13" s="725"/>
      <c r="GCE13" s="725"/>
      <c r="GCF13" s="725"/>
      <c r="GCG13" s="725"/>
      <c r="GCH13" s="725"/>
      <c r="GCI13" s="725"/>
      <c r="GCJ13" s="725"/>
      <c r="GCK13" s="725"/>
      <c r="GCL13" s="725"/>
      <c r="GCM13" s="725"/>
      <c r="GCN13" s="725"/>
      <c r="GCO13" s="725"/>
      <c r="GCP13" s="726"/>
      <c r="GCQ13" s="718"/>
      <c r="GCR13" s="725"/>
      <c r="GCS13" s="725"/>
      <c r="GCT13" s="725"/>
      <c r="GCU13" s="725"/>
      <c r="GCV13" s="725"/>
      <c r="GCW13" s="725"/>
      <c r="GCX13" s="725"/>
      <c r="GCY13" s="725"/>
      <c r="GCZ13" s="725"/>
      <c r="GDA13" s="725"/>
      <c r="GDB13" s="725"/>
      <c r="GDC13" s="725"/>
      <c r="GDD13" s="725"/>
      <c r="GDE13" s="725"/>
      <c r="GDF13" s="726"/>
      <c r="GDG13" s="718"/>
      <c r="GDH13" s="725"/>
      <c r="GDI13" s="725"/>
      <c r="GDJ13" s="725"/>
      <c r="GDK13" s="725"/>
      <c r="GDL13" s="725"/>
      <c r="GDM13" s="725"/>
      <c r="GDN13" s="725"/>
      <c r="GDO13" s="725"/>
      <c r="GDP13" s="725"/>
      <c r="GDQ13" s="725"/>
      <c r="GDR13" s="725"/>
      <c r="GDS13" s="725"/>
      <c r="GDT13" s="725"/>
      <c r="GDU13" s="725"/>
      <c r="GDV13" s="726"/>
      <c r="GDW13" s="718"/>
      <c r="GDX13" s="725"/>
      <c r="GDY13" s="725"/>
      <c r="GDZ13" s="725"/>
      <c r="GEA13" s="725"/>
      <c r="GEB13" s="725"/>
      <c r="GEC13" s="725"/>
      <c r="GED13" s="725"/>
      <c r="GEE13" s="725"/>
      <c r="GEF13" s="725"/>
      <c r="GEG13" s="725"/>
      <c r="GEH13" s="725"/>
      <c r="GEI13" s="725"/>
      <c r="GEJ13" s="725"/>
      <c r="GEK13" s="725"/>
      <c r="GEL13" s="726"/>
      <c r="GEM13" s="718"/>
      <c r="GEN13" s="725"/>
      <c r="GEO13" s="725"/>
      <c r="GEP13" s="725"/>
      <c r="GEQ13" s="725"/>
      <c r="GER13" s="725"/>
      <c r="GES13" s="725"/>
      <c r="GET13" s="725"/>
      <c r="GEU13" s="725"/>
      <c r="GEV13" s="725"/>
      <c r="GEW13" s="725"/>
      <c r="GEX13" s="725"/>
      <c r="GEY13" s="725"/>
      <c r="GEZ13" s="725"/>
      <c r="GFA13" s="725"/>
      <c r="GFB13" s="726"/>
      <c r="GFC13" s="718"/>
      <c r="GFD13" s="725"/>
      <c r="GFE13" s="725"/>
      <c r="GFF13" s="725"/>
      <c r="GFG13" s="725"/>
      <c r="GFH13" s="725"/>
      <c r="GFI13" s="725"/>
      <c r="GFJ13" s="725"/>
      <c r="GFK13" s="725"/>
      <c r="GFL13" s="725"/>
      <c r="GFM13" s="725"/>
      <c r="GFN13" s="725"/>
      <c r="GFO13" s="725"/>
      <c r="GFP13" s="725"/>
      <c r="GFQ13" s="725"/>
      <c r="GFR13" s="726"/>
      <c r="GFS13" s="718"/>
      <c r="GFT13" s="725"/>
      <c r="GFU13" s="725"/>
      <c r="GFV13" s="725"/>
      <c r="GFW13" s="725"/>
      <c r="GFX13" s="725"/>
      <c r="GFY13" s="725"/>
      <c r="GFZ13" s="725"/>
      <c r="GGA13" s="725"/>
      <c r="GGB13" s="725"/>
      <c r="GGC13" s="725"/>
      <c r="GGD13" s="725"/>
      <c r="GGE13" s="725"/>
      <c r="GGF13" s="725"/>
      <c r="GGG13" s="725"/>
      <c r="GGH13" s="726"/>
      <c r="GGI13" s="718"/>
      <c r="GGJ13" s="725"/>
      <c r="GGK13" s="725"/>
      <c r="GGL13" s="725"/>
      <c r="GGM13" s="725"/>
      <c r="GGN13" s="725"/>
      <c r="GGO13" s="725"/>
      <c r="GGP13" s="725"/>
      <c r="GGQ13" s="725"/>
      <c r="GGR13" s="725"/>
      <c r="GGS13" s="725"/>
      <c r="GGT13" s="725"/>
      <c r="GGU13" s="725"/>
      <c r="GGV13" s="725"/>
      <c r="GGW13" s="725"/>
      <c r="GGX13" s="726"/>
      <c r="GGY13" s="718"/>
      <c r="GGZ13" s="725"/>
      <c r="GHA13" s="725"/>
      <c r="GHB13" s="725"/>
      <c r="GHC13" s="725"/>
      <c r="GHD13" s="725"/>
      <c r="GHE13" s="725"/>
      <c r="GHF13" s="725"/>
      <c r="GHG13" s="725"/>
      <c r="GHH13" s="725"/>
      <c r="GHI13" s="725"/>
      <c r="GHJ13" s="725"/>
      <c r="GHK13" s="725"/>
      <c r="GHL13" s="725"/>
      <c r="GHM13" s="725"/>
      <c r="GHN13" s="726"/>
      <c r="GHO13" s="718"/>
      <c r="GHP13" s="725"/>
      <c r="GHQ13" s="725"/>
      <c r="GHR13" s="725"/>
      <c r="GHS13" s="725"/>
      <c r="GHT13" s="725"/>
      <c r="GHU13" s="725"/>
      <c r="GHV13" s="725"/>
      <c r="GHW13" s="725"/>
      <c r="GHX13" s="725"/>
      <c r="GHY13" s="725"/>
      <c r="GHZ13" s="725"/>
      <c r="GIA13" s="725"/>
      <c r="GIB13" s="725"/>
      <c r="GIC13" s="725"/>
      <c r="GID13" s="726"/>
      <c r="GIE13" s="718"/>
      <c r="GIF13" s="725"/>
      <c r="GIG13" s="725"/>
      <c r="GIH13" s="725"/>
      <c r="GII13" s="725"/>
      <c r="GIJ13" s="725"/>
      <c r="GIK13" s="725"/>
      <c r="GIL13" s="725"/>
      <c r="GIM13" s="725"/>
      <c r="GIN13" s="725"/>
      <c r="GIO13" s="725"/>
      <c r="GIP13" s="725"/>
      <c r="GIQ13" s="725"/>
      <c r="GIR13" s="725"/>
      <c r="GIS13" s="725"/>
      <c r="GIT13" s="726"/>
      <c r="GIU13" s="718"/>
      <c r="GIV13" s="725"/>
      <c r="GIW13" s="725"/>
      <c r="GIX13" s="725"/>
      <c r="GIY13" s="725"/>
      <c r="GIZ13" s="725"/>
      <c r="GJA13" s="725"/>
      <c r="GJB13" s="725"/>
      <c r="GJC13" s="725"/>
      <c r="GJD13" s="725"/>
      <c r="GJE13" s="725"/>
      <c r="GJF13" s="725"/>
      <c r="GJG13" s="725"/>
      <c r="GJH13" s="725"/>
      <c r="GJI13" s="725"/>
      <c r="GJJ13" s="726"/>
      <c r="GJK13" s="718"/>
      <c r="GJL13" s="725"/>
      <c r="GJM13" s="725"/>
      <c r="GJN13" s="725"/>
      <c r="GJO13" s="725"/>
      <c r="GJP13" s="725"/>
      <c r="GJQ13" s="725"/>
      <c r="GJR13" s="725"/>
      <c r="GJS13" s="725"/>
      <c r="GJT13" s="725"/>
      <c r="GJU13" s="725"/>
      <c r="GJV13" s="725"/>
      <c r="GJW13" s="725"/>
      <c r="GJX13" s="725"/>
      <c r="GJY13" s="725"/>
      <c r="GJZ13" s="726"/>
      <c r="GKA13" s="718"/>
      <c r="GKB13" s="725"/>
      <c r="GKC13" s="725"/>
      <c r="GKD13" s="725"/>
      <c r="GKE13" s="725"/>
      <c r="GKF13" s="725"/>
      <c r="GKG13" s="725"/>
      <c r="GKH13" s="725"/>
      <c r="GKI13" s="725"/>
      <c r="GKJ13" s="725"/>
      <c r="GKK13" s="725"/>
      <c r="GKL13" s="725"/>
      <c r="GKM13" s="725"/>
      <c r="GKN13" s="725"/>
      <c r="GKO13" s="725"/>
      <c r="GKP13" s="726"/>
      <c r="GKQ13" s="718"/>
      <c r="GKR13" s="725"/>
      <c r="GKS13" s="725"/>
      <c r="GKT13" s="725"/>
      <c r="GKU13" s="725"/>
      <c r="GKV13" s="725"/>
      <c r="GKW13" s="725"/>
      <c r="GKX13" s="725"/>
      <c r="GKY13" s="725"/>
      <c r="GKZ13" s="725"/>
      <c r="GLA13" s="725"/>
      <c r="GLB13" s="725"/>
      <c r="GLC13" s="725"/>
      <c r="GLD13" s="725"/>
      <c r="GLE13" s="725"/>
      <c r="GLF13" s="726"/>
      <c r="GLG13" s="718"/>
      <c r="GLH13" s="725"/>
      <c r="GLI13" s="725"/>
      <c r="GLJ13" s="725"/>
      <c r="GLK13" s="725"/>
      <c r="GLL13" s="725"/>
      <c r="GLM13" s="725"/>
      <c r="GLN13" s="725"/>
      <c r="GLO13" s="725"/>
      <c r="GLP13" s="725"/>
      <c r="GLQ13" s="725"/>
      <c r="GLR13" s="725"/>
      <c r="GLS13" s="725"/>
      <c r="GLT13" s="725"/>
      <c r="GLU13" s="725"/>
      <c r="GLV13" s="726"/>
      <c r="GLW13" s="718"/>
      <c r="GLX13" s="725"/>
      <c r="GLY13" s="725"/>
      <c r="GLZ13" s="725"/>
      <c r="GMA13" s="725"/>
      <c r="GMB13" s="725"/>
      <c r="GMC13" s="725"/>
      <c r="GMD13" s="725"/>
      <c r="GME13" s="725"/>
      <c r="GMF13" s="725"/>
      <c r="GMG13" s="725"/>
      <c r="GMH13" s="725"/>
      <c r="GMI13" s="725"/>
      <c r="GMJ13" s="725"/>
      <c r="GMK13" s="725"/>
      <c r="GML13" s="726"/>
      <c r="GMM13" s="718"/>
      <c r="GMN13" s="725"/>
      <c r="GMO13" s="725"/>
      <c r="GMP13" s="725"/>
      <c r="GMQ13" s="725"/>
      <c r="GMR13" s="725"/>
      <c r="GMS13" s="725"/>
      <c r="GMT13" s="725"/>
      <c r="GMU13" s="725"/>
      <c r="GMV13" s="725"/>
      <c r="GMW13" s="725"/>
      <c r="GMX13" s="725"/>
      <c r="GMY13" s="725"/>
      <c r="GMZ13" s="725"/>
      <c r="GNA13" s="725"/>
      <c r="GNB13" s="726"/>
      <c r="GNC13" s="718"/>
      <c r="GND13" s="725"/>
      <c r="GNE13" s="725"/>
      <c r="GNF13" s="725"/>
      <c r="GNG13" s="725"/>
      <c r="GNH13" s="725"/>
      <c r="GNI13" s="725"/>
      <c r="GNJ13" s="725"/>
      <c r="GNK13" s="725"/>
      <c r="GNL13" s="725"/>
      <c r="GNM13" s="725"/>
      <c r="GNN13" s="725"/>
      <c r="GNO13" s="725"/>
      <c r="GNP13" s="725"/>
      <c r="GNQ13" s="725"/>
      <c r="GNR13" s="726"/>
      <c r="GNS13" s="718"/>
      <c r="GNT13" s="725"/>
      <c r="GNU13" s="725"/>
      <c r="GNV13" s="725"/>
      <c r="GNW13" s="725"/>
      <c r="GNX13" s="725"/>
      <c r="GNY13" s="725"/>
      <c r="GNZ13" s="725"/>
      <c r="GOA13" s="725"/>
      <c r="GOB13" s="725"/>
      <c r="GOC13" s="725"/>
      <c r="GOD13" s="725"/>
      <c r="GOE13" s="725"/>
      <c r="GOF13" s="725"/>
      <c r="GOG13" s="725"/>
      <c r="GOH13" s="726"/>
      <c r="GOI13" s="718"/>
      <c r="GOJ13" s="725"/>
      <c r="GOK13" s="725"/>
      <c r="GOL13" s="725"/>
      <c r="GOM13" s="725"/>
      <c r="GON13" s="725"/>
      <c r="GOO13" s="725"/>
      <c r="GOP13" s="725"/>
      <c r="GOQ13" s="725"/>
      <c r="GOR13" s="725"/>
      <c r="GOS13" s="725"/>
      <c r="GOT13" s="725"/>
      <c r="GOU13" s="725"/>
      <c r="GOV13" s="725"/>
      <c r="GOW13" s="725"/>
      <c r="GOX13" s="726"/>
      <c r="GOY13" s="718"/>
      <c r="GOZ13" s="725"/>
      <c r="GPA13" s="725"/>
      <c r="GPB13" s="725"/>
      <c r="GPC13" s="725"/>
      <c r="GPD13" s="725"/>
      <c r="GPE13" s="725"/>
      <c r="GPF13" s="725"/>
      <c r="GPG13" s="725"/>
      <c r="GPH13" s="725"/>
      <c r="GPI13" s="725"/>
      <c r="GPJ13" s="725"/>
      <c r="GPK13" s="725"/>
      <c r="GPL13" s="725"/>
      <c r="GPM13" s="725"/>
      <c r="GPN13" s="726"/>
      <c r="GPO13" s="718"/>
      <c r="GPP13" s="725"/>
      <c r="GPQ13" s="725"/>
      <c r="GPR13" s="725"/>
      <c r="GPS13" s="725"/>
      <c r="GPT13" s="725"/>
      <c r="GPU13" s="725"/>
      <c r="GPV13" s="725"/>
      <c r="GPW13" s="725"/>
      <c r="GPX13" s="725"/>
      <c r="GPY13" s="725"/>
      <c r="GPZ13" s="725"/>
      <c r="GQA13" s="725"/>
      <c r="GQB13" s="725"/>
      <c r="GQC13" s="725"/>
      <c r="GQD13" s="726"/>
      <c r="GQE13" s="718"/>
      <c r="GQF13" s="725"/>
      <c r="GQG13" s="725"/>
      <c r="GQH13" s="725"/>
      <c r="GQI13" s="725"/>
      <c r="GQJ13" s="725"/>
      <c r="GQK13" s="725"/>
      <c r="GQL13" s="725"/>
      <c r="GQM13" s="725"/>
      <c r="GQN13" s="725"/>
      <c r="GQO13" s="725"/>
      <c r="GQP13" s="725"/>
      <c r="GQQ13" s="725"/>
      <c r="GQR13" s="725"/>
      <c r="GQS13" s="725"/>
      <c r="GQT13" s="726"/>
      <c r="GQU13" s="718"/>
      <c r="GQV13" s="725"/>
      <c r="GQW13" s="725"/>
      <c r="GQX13" s="725"/>
      <c r="GQY13" s="725"/>
      <c r="GQZ13" s="725"/>
      <c r="GRA13" s="725"/>
      <c r="GRB13" s="725"/>
      <c r="GRC13" s="725"/>
      <c r="GRD13" s="725"/>
      <c r="GRE13" s="725"/>
      <c r="GRF13" s="725"/>
      <c r="GRG13" s="725"/>
      <c r="GRH13" s="725"/>
      <c r="GRI13" s="725"/>
      <c r="GRJ13" s="726"/>
      <c r="GRK13" s="718"/>
      <c r="GRL13" s="725"/>
      <c r="GRM13" s="725"/>
      <c r="GRN13" s="725"/>
      <c r="GRO13" s="725"/>
      <c r="GRP13" s="725"/>
      <c r="GRQ13" s="725"/>
      <c r="GRR13" s="725"/>
      <c r="GRS13" s="725"/>
      <c r="GRT13" s="725"/>
      <c r="GRU13" s="725"/>
      <c r="GRV13" s="725"/>
      <c r="GRW13" s="725"/>
      <c r="GRX13" s="725"/>
      <c r="GRY13" s="725"/>
      <c r="GRZ13" s="726"/>
      <c r="GSA13" s="718"/>
      <c r="GSB13" s="725"/>
      <c r="GSC13" s="725"/>
      <c r="GSD13" s="725"/>
      <c r="GSE13" s="725"/>
      <c r="GSF13" s="725"/>
      <c r="GSG13" s="725"/>
      <c r="GSH13" s="725"/>
      <c r="GSI13" s="725"/>
      <c r="GSJ13" s="725"/>
      <c r="GSK13" s="725"/>
      <c r="GSL13" s="725"/>
      <c r="GSM13" s="725"/>
      <c r="GSN13" s="725"/>
      <c r="GSO13" s="725"/>
      <c r="GSP13" s="726"/>
      <c r="GSQ13" s="718"/>
      <c r="GSR13" s="725"/>
      <c r="GSS13" s="725"/>
      <c r="GST13" s="725"/>
      <c r="GSU13" s="725"/>
      <c r="GSV13" s="725"/>
      <c r="GSW13" s="725"/>
      <c r="GSX13" s="725"/>
      <c r="GSY13" s="725"/>
      <c r="GSZ13" s="725"/>
      <c r="GTA13" s="725"/>
      <c r="GTB13" s="725"/>
      <c r="GTC13" s="725"/>
      <c r="GTD13" s="725"/>
      <c r="GTE13" s="725"/>
      <c r="GTF13" s="726"/>
      <c r="GTG13" s="718"/>
      <c r="GTH13" s="725"/>
      <c r="GTI13" s="725"/>
      <c r="GTJ13" s="725"/>
      <c r="GTK13" s="725"/>
      <c r="GTL13" s="725"/>
      <c r="GTM13" s="725"/>
      <c r="GTN13" s="725"/>
      <c r="GTO13" s="725"/>
      <c r="GTP13" s="725"/>
      <c r="GTQ13" s="725"/>
      <c r="GTR13" s="725"/>
      <c r="GTS13" s="725"/>
      <c r="GTT13" s="725"/>
      <c r="GTU13" s="725"/>
      <c r="GTV13" s="726"/>
      <c r="GTW13" s="718"/>
      <c r="GTX13" s="725"/>
      <c r="GTY13" s="725"/>
      <c r="GTZ13" s="725"/>
      <c r="GUA13" s="725"/>
      <c r="GUB13" s="725"/>
      <c r="GUC13" s="725"/>
      <c r="GUD13" s="725"/>
      <c r="GUE13" s="725"/>
      <c r="GUF13" s="725"/>
      <c r="GUG13" s="725"/>
      <c r="GUH13" s="725"/>
      <c r="GUI13" s="725"/>
      <c r="GUJ13" s="725"/>
      <c r="GUK13" s="725"/>
      <c r="GUL13" s="726"/>
      <c r="GUM13" s="718"/>
      <c r="GUN13" s="725"/>
      <c r="GUO13" s="725"/>
      <c r="GUP13" s="725"/>
      <c r="GUQ13" s="725"/>
      <c r="GUR13" s="725"/>
      <c r="GUS13" s="725"/>
      <c r="GUT13" s="725"/>
      <c r="GUU13" s="725"/>
      <c r="GUV13" s="725"/>
      <c r="GUW13" s="725"/>
      <c r="GUX13" s="725"/>
      <c r="GUY13" s="725"/>
      <c r="GUZ13" s="725"/>
      <c r="GVA13" s="725"/>
      <c r="GVB13" s="726"/>
      <c r="GVC13" s="718"/>
      <c r="GVD13" s="725"/>
      <c r="GVE13" s="725"/>
      <c r="GVF13" s="725"/>
      <c r="GVG13" s="725"/>
      <c r="GVH13" s="725"/>
      <c r="GVI13" s="725"/>
      <c r="GVJ13" s="725"/>
      <c r="GVK13" s="725"/>
      <c r="GVL13" s="725"/>
      <c r="GVM13" s="725"/>
      <c r="GVN13" s="725"/>
      <c r="GVO13" s="725"/>
      <c r="GVP13" s="725"/>
      <c r="GVQ13" s="725"/>
      <c r="GVR13" s="726"/>
      <c r="GVS13" s="718"/>
      <c r="GVT13" s="725"/>
      <c r="GVU13" s="725"/>
      <c r="GVV13" s="725"/>
      <c r="GVW13" s="725"/>
      <c r="GVX13" s="725"/>
      <c r="GVY13" s="725"/>
      <c r="GVZ13" s="725"/>
      <c r="GWA13" s="725"/>
      <c r="GWB13" s="725"/>
      <c r="GWC13" s="725"/>
      <c r="GWD13" s="725"/>
      <c r="GWE13" s="725"/>
      <c r="GWF13" s="725"/>
      <c r="GWG13" s="725"/>
      <c r="GWH13" s="726"/>
      <c r="GWI13" s="718"/>
      <c r="GWJ13" s="725"/>
      <c r="GWK13" s="725"/>
      <c r="GWL13" s="725"/>
      <c r="GWM13" s="725"/>
      <c r="GWN13" s="725"/>
      <c r="GWO13" s="725"/>
      <c r="GWP13" s="725"/>
      <c r="GWQ13" s="725"/>
      <c r="GWR13" s="725"/>
      <c r="GWS13" s="725"/>
      <c r="GWT13" s="725"/>
      <c r="GWU13" s="725"/>
      <c r="GWV13" s="725"/>
      <c r="GWW13" s="725"/>
      <c r="GWX13" s="726"/>
      <c r="GWY13" s="718"/>
      <c r="GWZ13" s="725"/>
      <c r="GXA13" s="725"/>
      <c r="GXB13" s="725"/>
      <c r="GXC13" s="725"/>
      <c r="GXD13" s="725"/>
      <c r="GXE13" s="725"/>
      <c r="GXF13" s="725"/>
      <c r="GXG13" s="725"/>
      <c r="GXH13" s="725"/>
      <c r="GXI13" s="725"/>
      <c r="GXJ13" s="725"/>
      <c r="GXK13" s="725"/>
      <c r="GXL13" s="725"/>
      <c r="GXM13" s="725"/>
      <c r="GXN13" s="726"/>
      <c r="GXO13" s="718"/>
      <c r="GXP13" s="725"/>
      <c r="GXQ13" s="725"/>
      <c r="GXR13" s="725"/>
      <c r="GXS13" s="725"/>
      <c r="GXT13" s="725"/>
      <c r="GXU13" s="725"/>
      <c r="GXV13" s="725"/>
      <c r="GXW13" s="725"/>
      <c r="GXX13" s="725"/>
      <c r="GXY13" s="725"/>
      <c r="GXZ13" s="725"/>
      <c r="GYA13" s="725"/>
      <c r="GYB13" s="725"/>
      <c r="GYC13" s="725"/>
      <c r="GYD13" s="726"/>
      <c r="GYE13" s="718"/>
      <c r="GYF13" s="725"/>
      <c r="GYG13" s="725"/>
      <c r="GYH13" s="725"/>
      <c r="GYI13" s="725"/>
      <c r="GYJ13" s="725"/>
      <c r="GYK13" s="725"/>
      <c r="GYL13" s="725"/>
      <c r="GYM13" s="725"/>
      <c r="GYN13" s="725"/>
      <c r="GYO13" s="725"/>
      <c r="GYP13" s="725"/>
      <c r="GYQ13" s="725"/>
      <c r="GYR13" s="725"/>
      <c r="GYS13" s="725"/>
      <c r="GYT13" s="726"/>
      <c r="GYU13" s="718"/>
      <c r="GYV13" s="725"/>
      <c r="GYW13" s="725"/>
      <c r="GYX13" s="725"/>
      <c r="GYY13" s="725"/>
      <c r="GYZ13" s="725"/>
      <c r="GZA13" s="725"/>
      <c r="GZB13" s="725"/>
      <c r="GZC13" s="725"/>
      <c r="GZD13" s="725"/>
      <c r="GZE13" s="725"/>
      <c r="GZF13" s="725"/>
      <c r="GZG13" s="725"/>
      <c r="GZH13" s="725"/>
      <c r="GZI13" s="725"/>
      <c r="GZJ13" s="726"/>
      <c r="GZK13" s="718"/>
      <c r="GZL13" s="725"/>
      <c r="GZM13" s="725"/>
      <c r="GZN13" s="725"/>
      <c r="GZO13" s="725"/>
      <c r="GZP13" s="725"/>
      <c r="GZQ13" s="725"/>
      <c r="GZR13" s="725"/>
      <c r="GZS13" s="725"/>
      <c r="GZT13" s="725"/>
      <c r="GZU13" s="725"/>
      <c r="GZV13" s="725"/>
      <c r="GZW13" s="725"/>
      <c r="GZX13" s="725"/>
      <c r="GZY13" s="725"/>
      <c r="GZZ13" s="726"/>
      <c r="HAA13" s="718"/>
      <c r="HAB13" s="725"/>
      <c r="HAC13" s="725"/>
      <c r="HAD13" s="725"/>
      <c r="HAE13" s="725"/>
      <c r="HAF13" s="725"/>
      <c r="HAG13" s="725"/>
      <c r="HAH13" s="725"/>
      <c r="HAI13" s="725"/>
      <c r="HAJ13" s="725"/>
      <c r="HAK13" s="725"/>
      <c r="HAL13" s="725"/>
      <c r="HAM13" s="725"/>
      <c r="HAN13" s="725"/>
      <c r="HAO13" s="725"/>
      <c r="HAP13" s="726"/>
      <c r="HAQ13" s="718"/>
      <c r="HAR13" s="725"/>
      <c r="HAS13" s="725"/>
      <c r="HAT13" s="725"/>
      <c r="HAU13" s="725"/>
      <c r="HAV13" s="725"/>
      <c r="HAW13" s="725"/>
      <c r="HAX13" s="725"/>
      <c r="HAY13" s="725"/>
      <c r="HAZ13" s="725"/>
      <c r="HBA13" s="725"/>
      <c r="HBB13" s="725"/>
      <c r="HBC13" s="725"/>
      <c r="HBD13" s="725"/>
      <c r="HBE13" s="725"/>
      <c r="HBF13" s="726"/>
      <c r="HBG13" s="718"/>
      <c r="HBH13" s="725"/>
      <c r="HBI13" s="725"/>
      <c r="HBJ13" s="725"/>
      <c r="HBK13" s="725"/>
      <c r="HBL13" s="725"/>
      <c r="HBM13" s="725"/>
      <c r="HBN13" s="725"/>
      <c r="HBO13" s="725"/>
      <c r="HBP13" s="725"/>
      <c r="HBQ13" s="725"/>
      <c r="HBR13" s="725"/>
      <c r="HBS13" s="725"/>
      <c r="HBT13" s="725"/>
      <c r="HBU13" s="725"/>
      <c r="HBV13" s="726"/>
      <c r="HBW13" s="718"/>
      <c r="HBX13" s="725"/>
      <c r="HBY13" s="725"/>
      <c r="HBZ13" s="725"/>
      <c r="HCA13" s="725"/>
      <c r="HCB13" s="725"/>
      <c r="HCC13" s="725"/>
      <c r="HCD13" s="725"/>
      <c r="HCE13" s="725"/>
      <c r="HCF13" s="725"/>
      <c r="HCG13" s="725"/>
      <c r="HCH13" s="725"/>
      <c r="HCI13" s="725"/>
      <c r="HCJ13" s="725"/>
      <c r="HCK13" s="725"/>
      <c r="HCL13" s="726"/>
      <c r="HCM13" s="718"/>
      <c r="HCN13" s="725"/>
      <c r="HCO13" s="725"/>
      <c r="HCP13" s="725"/>
      <c r="HCQ13" s="725"/>
      <c r="HCR13" s="725"/>
      <c r="HCS13" s="725"/>
      <c r="HCT13" s="725"/>
      <c r="HCU13" s="725"/>
      <c r="HCV13" s="725"/>
      <c r="HCW13" s="725"/>
      <c r="HCX13" s="725"/>
      <c r="HCY13" s="725"/>
      <c r="HCZ13" s="725"/>
      <c r="HDA13" s="725"/>
      <c r="HDB13" s="726"/>
      <c r="HDC13" s="718"/>
      <c r="HDD13" s="725"/>
      <c r="HDE13" s="725"/>
      <c r="HDF13" s="725"/>
      <c r="HDG13" s="725"/>
      <c r="HDH13" s="725"/>
      <c r="HDI13" s="725"/>
      <c r="HDJ13" s="725"/>
      <c r="HDK13" s="725"/>
      <c r="HDL13" s="725"/>
      <c r="HDM13" s="725"/>
      <c r="HDN13" s="725"/>
      <c r="HDO13" s="725"/>
      <c r="HDP13" s="725"/>
      <c r="HDQ13" s="725"/>
      <c r="HDR13" s="726"/>
      <c r="HDS13" s="718"/>
      <c r="HDT13" s="725"/>
      <c r="HDU13" s="725"/>
      <c r="HDV13" s="725"/>
      <c r="HDW13" s="725"/>
      <c r="HDX13" s="725"/>
      <c r="HDY13" s="725"/>
      <c r="HDZ13" s="725"/>
      <c r="HEA13" s="725"/>
      <c r="HEB13" s="725"/>
      <c r="HEC13" s="725"/>
      <c r="HED13" s="725"/>
      <c r="HEE13" s="725"/>
      <c r="HEF13" s="725"/>
      <c r="HEG13" s="725"/>
      <c r="HEH13" s="726"/>
      <c r="HEI13" s="718"/>
      <c r="HEJ13" s="725"/>
      <c r="HEK13" s="725"/>
      <c r="HEL13" s="725"/>
      <c r="HEM13" s="725"/>
      <c r="HEN13" s="725"/>
      <c r="HEO13" s="725"/>
      <c r="HEP13" s="725"/>
      <c r="HEQ13" s="725"/>
      <c r="HER13" s="725"/>
      <c r="HES13" s="725"/>
      <c r="HET13" s="725"/>
      <c r="HEU13" s="725"/>
      <c r="HEV13" s="725"/>
      <c r="HEW13" s="725"/>
      <c r="HEX13" s="726"/>
      <c r="HEY13" s="718"/>
      <c r="HEZ13" s="725"/>
      <c r="HFA13" s="725"/>
      <c r="HFB13" s="725"/>
      <c r="HFC13" s="725"/>
      <c r="HFD13" s="725"/>
      <c r="HFE13" s="725"/>
      <c r="HFF13" s="725"/>
      <c r="HFG13" s="725"/>
      <c r="HFH13" s="725"/>
      <c r="HFI13" s="725"/>
      <c r="HFJ13" s="725"/>
      <c r="HFK13" s="725"/>
      <c r="HFL13" s="725"/>
      <c r="HFM13" s="725"/>
      <c r="HFN13" s="726"/>
      <c r="HFO13" s="718"/>
      <c r="HFP13" s="725"/>
      <c r="HFQ13" s="725"/>
      <c r="HFR13" s="725"/>
      <c r="HFS13" s="725"/>
      <c r="HFT13" s="725"/>
      <c r="HFU13" s="725"/>
      <c r="HFV13" s="725"/>
      <c r="HFW13" s="725"/>
      <c r="HFX13" s="725"/>
      <c r="HFY13" s="725"/>
      <c r="HFZ13" s="725"/>
      <c r="HGA13" s="725"/>
      <c r="HGB13" s="725"/>
      <c r="HGC13" s="725"/>
      <c r="HGD13" s="726"/>
      <c r="HGE13" s="718"/>
      <c r="HGF13" s="725"/>
      <c r="HGG13" s="725"/>
      <c r="HGH13" s="725"/>
      <c r="HGI13" s="725"/>
      <c r="HGJ13" s="725"/>
      <c r="HGK13" s="725"/>
      <c r="HGL13" s="725"/>
      <c r="HGM13" s="725"/>
      <c r="HGN13" s="725"/>
      <c r="HGO13" s="725"/>
      <c r="HGP13" s="725"/>
      <c r="HGQ13" s="725"/>
      <c r="HGR13" s="725"/>
      <c r="HGS13" s="725"/>
      <c r="HGT13" s="726"/>
      <c r="HGU13" s="718"/>
      <c r="HGV13" s="725"/>
      <c r="HGW13" s="725"/>
      <c r="HGX13" s="725"/>
      <c r="HGY13" s="725"/>
      <c r="HGZ13" s="725"/>
      <c r="HHA13" s="725"/>
      <c r="HHB13" s="725"/>
      <c r="HHC13" s="725"/>
      <c r="HHD13" s="725"/>
      <c r="HHE13" s="725"/>
      <c r="HHF13" s="725"/>
      <c r="HHG13" s="725"/>
      <c r="HHH13" s="725"/>
      <c r="HHI13" s="725"/>
      <c r="HHJ13" s="726"/>
      <c r="HHK13" s="718"/>
      <c r="HHL13" s="725"/>
      <c r="HHM13" s="725"/>
      <c r="HHN13" s="725"/>
      <c r="HHO13" s="725"/>
      <c r="HHP13" s="725"/>
      <c r="HHQ13" s="725"/>
      <c r="HHR13" s="725"/>
      <c r="HHS13" s="725"/>
      <c r="HHT13" s="725"/>
      <c r="HHU13" s="725"/>
      <c r="HHV13" s="725"/>
      <c r="HHW13" s="725"/>
      <c r="HHX13" s="725"/>
      <c r="HHY13" s="725"/>
      <c r="HHZ13" s="726"/>
      <c r="HIA13" s="718"/>
      <c r="HIB13" s="725"/>
      <c r="HIC13" s="725"/>
      <c r="HID13" s="725"/>
      <c r="HIE13" s="725"/>
      <c r="HIF13" s="725"/>
      <c r="HIG13" s="725"/>
      <c r="HIH13" s="725"/>
      <c r="HII13" s="725"/>
      <c r="HIJ13" s="725"/>
      <c r="HIK13" s="725"/>
      <c r="HIL13" s="725"/>
      <c r="HIM13" s="725"/>
      <c r="HIN13" s="725"/>
      <c r="HIO13" s="725"/>
      <c r="HIP13" s="726"/>
      <c r="HIQ13" s="718"/>
      <c r="HIR13" s="725"/>
      <c r="HIS13" s="725"/>
      <c r="HIT13" s="725"/>
      <c r="HIU13" s="725"/>
      <c r="HIV13" s="725"/>
      <c r="HIW13" s="725"/>
      <c r="HIX13" s="725"/>
      <c r="HIY13" s="725"/>
      <c r="HIZ13" s="725"/>
      <c r="HJA13" s="725"/>
      <c r="HJB13" s="725"/>
      <c r="HJC13" s="725"/>
      <c r="HJD13" s="725"/>
      <c r="HJE13" s="725"/>
      <c r="HJF13" s="726"/>
      <c r="HJG13" s="718"/>
      <c r="HJH13" s="725"/>
      <c r="HJI13" s="725"/>
      <c r="HJJ13" s="725"/>
      <c r="HJK13" s="725"/>
      <c r="HJL13" s="725"/>
      <c r="HJM13" s="725"/>
      <c r="HJN13" s="725"/>
      <c r="HJO13" s="725"/>
      <c r="HJP13" s="725"/>
      <c r="HJQ13" s="725"/>
      <c r="HJR13" s="725"/>
      <c r="HJS13" s="725"/>
      <c r="HJT13" s="725"/>
      <c r="HJU13" s="725"/>
      <c r="HJV13" s="726"/>
      <c r="HJW13" s="718"/>
      <c r="HJX13" s="725"/>
      <c r="HJY13" s="725"/>
      <c r="HJZ13" s="725"/>
      <c r="HKA13" s="725"/>
      <c r="HKB13" s="725"/>
      <c r="HKC13" s="725"/>
      <c r="HKD13" s="725"/>
      <c r="HKE13" s="725"/>
      <c r="HKF13" s="725"/>
      <c r="HKG13" s="725"/>
      <c r="HKH13" s="725"/>
      <c r="HKI13" s="725"/>
      <c r="HKJ13" s="725"/>
      <c r="HKK13" s="725"/>
      <c r="HKL13" s="726"/>
      <c r="HKM13" s="718"/>
      <c r="HKN13" s="725"/>
      <c r="HKO13" s="725"/>
      <c r="HKP13" s="725"/>
      <c r="HKQ13" s="725"/>
      <c r="HKR13" s="725"/>
      <c r="HKS13" s="725"/>
      <c r="HKT13" s="725"/>
      <c r="HKU13" s="725"/>
      <c r="HKV13" s="725"/>
      <c r="HKW13" s="725"/>
      <c r="HKX13" s="725"/>
      <c r="HKY13" s="725"/>
      <c r="HKZ13" s="725"/>
      <c r="HLA13" s="725"/>
      <c r="HLB13" s="726"/>
      <c r="HLC13" s="718"/>
      <c r="HLD13" s="725"/>
      <c r="HLE13" s="725"/>
      <c r="HLF13" s="725"/>
      <c r="HLG13" s="725"/>
      <c r="HLH13" s="725"/>
      <c r="HLI13" s="725"/>
      <c r="HLJ13" s="725"/>
      <c r="HLK13" s="725"/>
      <c r="HLL13" s="725"/>
      <c r="HLM13" s="725"/>
      <c r="HLN13" s="725"/>
      <c r="HLO13" s="725"/>
      <c r="HLP13" s="725"/>
      <c r="HLQ13" s="725"/>
      <c r="HLR13" s="726"/>
      <c r="HLS13" s="718"/>
      <c r="HLT13" s="725"/>
      <c r="HLU13" s="725"/>
      <c r="HLV13" s="725"/>
      <c r="HLW13" s="725"/>
      <c r="HLX13" s="725"/>
      <c r="HLY13" s="725"/>
      <c r="HLZ13" s="725"/>
      <c r="HMA13" s="725"/>
      <c r="HMB13" s="725"/>
      <c r="HMC13" s="725"/>
      <c r="HMD13" s="725"/>
      <c r="HME13" s="725"/>
      <c r="HMF13" s="725"/>
      <c r="HMG13" s="725"/>
      <c r="HMH13" s="726"/>
      <c r="HMI13" s="718"/>
      <c r="HMJ13" s="725"/>
      <c r="HMK13" s="725"/>
      <c r="HML13" s="725"/>
      <c r="HMM13" s="725"/>
      <c r="HMN13" s="725"/>
      <c r="HMO13" s="725"/>
      <c r="HMP13" s="725"/>
      <c r="HMQ13" s="725"/>
      <c r="HMR13" s="725"/>
      <c r="HMS13" s="725"/>
      <c r="HMT13" s="725"/>
      <c r="HMU13" s="725"/>
      <c r="HMV13" s="725"/>
      <c r="HMW13" s="725"/>
      <c r="HMX13" s="726"/>
      <c r="HMY13" s="718"/>
      <c r="HMZ13" s="725"/>
      <c r="HNA13" s="725"/>
      <c r="HNB13" s="725"/>
      <c r="HNC13" s="725"/>
      <c r="HND13" s="725"/>
      <c r="HNE13" s="725"/>
      <c r="HNF13" s="725"/>
      <c r="HNG13" s="725"/>
      <c r="HNH13" s="725"/>
      <c r="HNI13" s="725"/>
      <c r="HNJ13" s="725"/>
      <c r="HNK13" s="725"/>
      <c r="HNL13" s="725"/>
      <c r="HNM13" s="725"/>
      <c r="HNN13" s="726"/>
      <c r="HNO13" s="718"/>
      <c r="HNP13" s="725"/>
      <c r="HNQ13" s="725"/>
      <c r="HNR13" s="725"/>
      <c r="HNS13" s="725"/>
      <c r="HNT13" s="725"/>
      <c r="HNU13" s="725"/>
      <c r="HNV13" s="725"/>
      <c r="HNW13" s="725"/>
      <c r="HNX13" s="725"/>
      <c r="HNY13" s="725"/>
      <c r="HNZ13" s="725"/>
      <c r="HOA13" s="725"/>
      <c r="HOB13" s="725"/>
      <c r="HOC13" s="725"/>
      <c r="HOD13" s="726"/>
      <c r="HOE13" s="718"/>
      <c r="HOF13" s="725"/>
      <c r="HOG13" s="725"/>
      <c r="HOH13" s="725"/>
      <c r="HOI13" s="725"/>
      <c r="HOJ13" s="725"/>
      <c r="HOK13" s="725"/>
      <c r="HOL13" s="725"/>
      <c r="HOM13" s="725"/>
      <c r="HON13" s="725"/>
      <c r="HOO13" s="725"/>
      <c r="HOP13" s="725"/>
      <c r="HOQ13" s="725"/>
      <c r="HOR13" s="725"/>
      <c r="HOS13" s="725"/>
      <c r="HOT13" s="726"/>
      <c r="HOU13" s="718"/>
      <c r="HOV13" s="725"/>
      <c r="HOW13" s="725"/>
      <c r="HOX13" s="725"/>
      <c r="HOY13" s="725"/>
      <c r="HOZ13" s="725"/>
      <c r="HPA13" s="725"/>
      <c r="HPB13" s="725"/>
      <c r="HPC13" s="725"/>
      <c r="HPD13" s="725"/>
      <c r="HPE13" s="725"/>
      <c r="HPF13" s="725"/>
      <c r="HPG13" s="725"/>
      <c r="HPH13" s="725"/>
      <c r="HPI13" s="725"/>
      <c r="HPJ13" s="726"/>
      <c r="HPK13" s="718"/>
      <c r="HPL13" s="725"/>
      <c r="HPM13" s="725"/>
      <c r="HPN13" s="725"/>
      <c r="HPO13" s="725"/>
      <c r="HPP13" s="725"/>
      <c r="HPQ13" s="725"/>
      <c r="HPR13" s="725"/>
      <c r="HPS13" s="725"/>
      <c r="HPT13" s="725"/>
      <c r="HPU13" s="725"/>
      <c r="HPV13" s="725"/>
      <c r="HPW13" s="725"/>
      <c r="HPX13" s="725"/>
      <c r="HPY13" s="725"/>
      <c r="HPZ13" s="726"/>
      <c r="HQA13" s="718"/>
      <c r="HQB13" s="725"/>
      <c r="HQC13" s="725"/>
      <c r="HQD13" s="725"/>
      <c r="HQE13" s="725"/>
      <c r="HQF13" s="725"/>
      <c r="HQG13" s="725"/>
      <c r="HQH13" s="725"/>
      <c r="HQI13" s="725"/>
      <c r="HQJ13" s="725"/>
      <c r="HQK13" s="725"/>
      <c r="HQL13" s="725"/>
      <c r="HQM13" s="725"/>
      <c r="HQN13" s="725"/>
      <c r="HQO13" s="725"/>
      <c r="HQP13" s="726"/>
      <c r="HQQ13" s="718"/>
      <c r="HQR13" s="725"/>
      <c r="HQS13" s="725"/>
      <c r="HQT13" s="725"/>
      <c r="HQU13" s="725"/>
      <c r="HQV13" s="725"/>
      <c r="HQW13" s="725"/>
      <c r="HQX13" s="725"/>
      <c r="HQY13" s="725"/>
      <c r="HQZ13" s="725"/>
      <c r="HRA13" s="725"/>
      <c r="HRB13" s="725"/>
      <c r="HRC13" s="725"/>
      <c r="HRD13" s="725"/>
      <c r="HRE13" s="725"/>
      <c r="HRF13" s="726"/>
      <c r="HRG13" s="718"/>
      <c r="HRH13" s="725"/>
      <c r="HRI13" s="725"/>
      <c r="HRJ13" s="725"/>
      <c r="HRK13" s="725"/>
      <c r="HRL13" s="725"/>
      <c r="HRM13" s="725"/>
      <c r="HRN13" s="725"/>
      <c r="HRO13" s="725"/>
      <c r="HRP13" s="725"/>
      <c r="HRQ13" s="725"/>
      <c r="HRR13" s="725"/>
      <c r="HRS13" s="725"/>
      <c r="HRT13" s="725"/>
      <c r="HRU13" s="725"/>
      <c r="HRV13" s="726"/>
      <c r="HRW13" s="718"/>
      <c r="HRX13" s="725"/>
      <c r="HRY13" s="725"/>
      <c r="HRZ13" s="725"/>
      <c r="HSA13" s="725"/>
      <c r="HSB13" s="725"/>
      <c r="HSC13" s="725"/>
      <c r="HSD13" s="725"/>
      <c r="HSE13" s="725"/>
      <c r="HSF13" s="725"/>
      <c r="HSG13" s="725"/>
      <c r="HSH13" s="725"/>
      <c r="HSI13" s="725"/>
      <c r="HSJ13" s="725"/>
      <c r="HSK13" s="725"/>
      <c r="HSL13" s="726"/>
      <c r="HSM13" s="718"/>
      <c r="HSN13" s="725"/>
      <c r="HSO13" s="725"/>
      <c r="HSP13" s="725"/>
      <c r="HSQ13" s="725"/>
      <c r="HSR13" s="725"/>
      <c r="HSS13" s="725"/>
      <c r="HST13" s="725"/>
      <c r="HSU13" s="725"/>
      <c r="HSV13" s="725"/>
      <c r="HSW13" s="725"/>
      <c r="HSX13" s="725"/>
      <c r="HSY13" s="725"/>
      <c r="HSZ13" s="725"/>
      <c r="HTA13" s="725"/>
      <c r="HTB13" s="726"/>
      <c r="HTC13" s="718"/>
      <c r="HTD13" s="725"/>
      <c r="HTE13" s="725"/>
      <c r="HTF13" s="725"/>
      <c r="HTG13" s="725"/>
      <c r="HTH13" s="725"/>
      <c r="HTI13" s="725"/>
      <c r="HTJ13" s="725"/>
      <c r="HTK13" s="725"/>
      <c r="HTL13" s="725"/>
      <c r="HTM13" s="725"/>
      <c r="HTN13" s="725"/>
      <c r="HTO13" s="725"/>
      <c r="HTP13" s="725"/>
      <c r="HTQ13" s="725"/>
      <c r="HTR13" s="726"/>
      <c r="HTS13" s="718"/>
      <c r="HTT13" s="725"/>
      <c r="HTU13" s="725"/>
      <c r="HTV13" s="725"/>
      <c r="HTW13" s="725"/>
      <c r="HTX13" s="725"/>
      <c r="HTY13" s="725"/>
      <c r="HTZ13" s="725"/>
      <c r="HUA13" s="725"/>
      <c r="HUB13" s="725"/>
      <c r="HUC13" s="725"/>
      <c r="HUD13" s="725"/>
      <c r="HUE13" s="725"/>
      <c r="HUF13" s="725"/>
      <c r="HUG13" s="725"/>
      <c r="HUH13" s="726"/>
      <c r="HUI13" s="718"/>
      <c r="HUJ13" s="725"/>
      <c r="HUK13" s="725"/>
      <c r="HUL13" s="725"/>
      <c r="HUM13" s="725"/>
      <c r="HUN13" s="725"/>
      <c r="HUO13" s="725"/>
      <c r="HUP13" s="725"/>
      <c r="HUQ13" s="725"/>
      <c r="HUR13" s="725"/>
      <c r="HUS13" s="725"/>
      <c r="HUT13" s="725"/>
      <c r="HUU13" s="725"/>
      <c r="HUV13" s="725"/>
      <c r="HUW13" s="725"/>
      <c r="HUX13" s="726"/>
      <c r="HUY13" s="718"/>
      <c r="HUZ13" s="725"/>
      <c r="HVA13" s="725"/>
      <c r="HVB13" s="725"/>
      <c r="HVC13" s="725"/>
      <c r="HVD13" s="725"/>
      <c r="HVE13" s="725"/>
      <c r="HVF13" s="725"/>
      <c r="HVG13" s="725"/>
      <c r="HVH13" s="725"/>
      <c r="HVI13" s="725"/>
      <c r="HVJ13" s="725"/>
      <c r="HVK13" s="725"/>
      <c r="HVL13" s="725"/>
      <c r="HVM13" s="725"/>
      <c r="HVN13" s="726"/>
      <c r="HVO13" s="718"/>
      <c r="HVP13" s="725"/>
      <c r="HVQ13" s="725"/>
      <c r="HVR13" s="725"/>
      <c r="HVS13" s="725"/>
      <c r="HVT13" s="725"/>
      <c r="HVU13" s="725"/>
      <c r="HVV13" s="725"/>
      <c r="HVW13" s="725"/>
      <c r="HVX13" s="725"/>
      <c r="HVY13" s="725"/>
      <c r="HVZ13" s="725"/>
      <c r="HWA13" s="725"/>
      <c r="HWB13" s="725"/>
      <c r="HWC13" s="725"/>
      <c r="HWD13" s="726"/>
      <c r="HWE13" s="718"/>
      <c r="HWF13" s="725"/>
      <c r="HWG13" s="725"/>
      <c r="HWH13" s="725"/>
      <c r="HWI13" s="725"/>
      <c r="HWJ13" s="725"/>
      <c r="HWK13" s="725"/>
      <c r="HWL13" s="725"/>
      <c r="HWM13" s="725"/>
      <c r="HWN13" s="725"/>
      <c r="HWO13" s="725"/>
      <c r="HWP13" s="725"/>
      <c r="HWQ13" s="725"/>
      <c r="HWR13" s="725"/>
      <c r="HWS13" s="725"/>
      <c r="HWT13" s="726"/>
      <c r="HWU13" s="718"/>
      <c r="HWV13" s="725"/>
      <c r="HWW13" s="725"/>
      <c r="HWX13" s="725"/>
      <c r="HWY13" s="725"/>
      <c r="HWZ13" s="725"/>
      <c r="HXA13" s="725"/>
      <c r="HXB13" s="725"/>
      <c r="HXC13" s="725"/>
      <c r="HXD13" s="725"/>
      <c r="HXE13" s="725"/>
      <c r="HXF13" s="725"/>
      <c r="HXG13" s="725"/>
      <c r="HXH13" s="725"/>
      <c r="HXI13" s="725"/>
      <c r="HXJ13" s="726"/>
      <c r="HXK13" s="718"/>
      <c r="HXL13" s="725"/>
      <c r="HXM13" s="725"/>
      <c r="HXN13" s="725"/>
      <c r="HXO13" s="725"/>
      <c r="HXP13" s="725"/>
      <c r="HXQ13" s="725"/>
      <c r="HXR13" s="725"/>
      <c r="HXS13" s="725"/>
      <c r="HXT13" s="725"/>
      <c r="HXU13" s="725"/>
      <c r="HXV13" s="725"/>
      <c r="HXW13" s="725"/>
      <c r="HXX13" s="725"/>
      <c r="HXY13" s="725"/>
      <c r="HXZ13" s="726"/>
      <c r="HYA13" s="718"/>
      <c r="HYB13" s="725"/>
      <c r="HYC13" s="725"/>
      <c r="HYD13" s="725"/>
      <c r="HYE13" s="725"/>
      <c r="HYF13" s="725"/>
      <c r="HYG13" s="725"/>
      <c r="HYH13" s="725"/>
      <c r="HYI13" s="725"/>
      <c r="HYJ13" s="725"/>
      <c r="HYK13" s="725"/>
      <c r="HYL13" s="725"/>
      <c r="HYM13" s="725"/>
      <c r="HYN13" s="725"/>
      <c r="HYO13" s="725"/>
      <c r="HYP13" s="726"/>
      <c r="HYQ13" s="718"/>
      <c r="HYR13" s="725"/>
      <c r="HYS13" s="725"/>
      <c r="HYT13" s="725"/>
      <c r="HYU13" s="725"/>
      <c r="HYV13" s="725"/>
      <c r="HYW13" s="725"/>
      <c r="HYX13" s="725"/>
      <c r="HYY13" s="725"/>
      <c r="HYZ13" s="725"/>
      <c r="HZA13" s="725"/>
      <c r="HZB13" s="725"/>
      <c r="HZC13" s="725"/>
      <c r="HZD13" s="725"/>
      <c r="HZE13" s="725"/>
      <c r="HZF13" s="726"/>
      <c r="HZG13" s="718"/>
      <c r="HZH13" s="725"/>
      <c r="HZI13" s="725"/>
      <c r="HZJ13" s="725"/>
      <c r="HZK13" s="725"/>
      <c r="HZL13" s="725"/>
      <c r="HZM13" s="725"/>
      <c r="HZN13" s="725"/>
      <c r="HZO13" s="725"/>
      <c r="HZP13" s="725"/>
      <c r="HZQ13" s="725"/>
      <c r="HZR13" s="725"/>
      <c r="HZS13" s="725"/>
      <c r="HZT13" s="725"/>
      <c r="HZU13" s="725"/>
      <c r="HZV13" s="726"/>
      <c r="HZW13" s="718"/>
      <c r="HZX13" s="725"/>
      <c r="HZY13" s="725"/>
      <c r="HZZ13" s="725"/>
      <c r="IAA13" s="725"/>
      <c r="IAB13" s="725"/>
      <c r="IAC13" s="725"/>
      <c r="IAD13" s="725"/>
      <c r="IAE13" s="725"/>
      <c r="IAF13" s="725"/>
      <c r="IAG13" s="725"/>
      <c r="IAH13" s="725"/>
      <c r="IAI13" s="725"/>
      <c r="IAJ13" s="725"/>
      <c r="IAK13" s="725"/>
      <c r="IAL13" s="726"/>
      <c r="IAM13" s="718"/>
      <c r="IAN13" s="725"/>
      <c r="IAO13" s="725"/>
      <c r="IAP13" s="725"/>
      <c r="IAQ13" s="725"/>
      <c r="IAR13" s="725"/>
      <c r="IAS13" s="725"/>
      <c r="IAT13" s="725"/>
      <c r="IAU13" s="725"/>
      <c r="IAV13" s="725"/>
      <c r="IAW13" s="725"/>
      <c r="IAX13" s="725"/>
      <c r="IAY13" s="725"/>
      <c r="IAZ13" s="725"/>
      <c r="IBA13" s="725"/>
      <c r="IBB13" s="726"/>
      <c r="IBC13" s="718"/>
      <c r="IBD13" s="725"/>
      <c r="IBE13" s="725"/>
      <c r="IBF13" s="725"/>
      <c r="IBG13" s="725"/>
      <c r="IBH13" s="725"/>
      <c r="IBI13" s="725"/>
      <c r="IBJ13" s="725"/>
      <c r="IBK13" s="725"/>
      <c r="IBL13" s="725"/>
      <c r="IBM13" s="725"/>
      <c r="IBN13" s="725"/>
      <c r="IBO13" s="725"/>
      <c r="IBP13" s="725"/>
      <c r="IBQ13" s="725"/>
      <c r="IBR13" s="726"/>
      <c r="IBS13" s="718"/>
      <c r="IBT13" s="725"/>
      <c r="IBU13" s="725"/>
      <c r="IBV13" s="725"/>
      <c r="IBW13" s="725"/>
      <c r="IBX13" s="725"/>
      <c r="IBY13" s="725"/>
      <c r="IBZ13" s="725"/>
      <c r="ICA13" s="725"/>
      <c r="ICB13" s="725"/>
      <c r="ICC13" s="725"/>
      <c r="ICD13" s="725"/>
      <c r="ICE13" s="725"/>
      <c r="ICF13" s="725"/>
      <c r="ICG13" s="725"/>
      <c r="ICH13" s="726"/>
      <c r="ICI13" s="718"/>
      <c r="ICJ13" s="725"/>
      <c r="ICK13" s="725"/>
      <c r="ICL13" s="725"/>
      <c r="ICM13" s="725"/>
      <c r="ICN13" s="725"/>
      <c r="ICO13" s="725"/>
      <c r="ICP13" s="725"/>
      <c r="ICQ13" s="725"/>
      <c r="ICR13" s="725"/>
      <c r="ICS13" s="725"/>
      <c r="ICT13" s="725"/>
      <c r="ICU13" s="725"/>
      <c r="ICV13" s="725"/>
      <c r="ICW13" s="725"/>
      <c r="ICX13" s="726"/>
      <c r="ICY13" s="718"/>
      <c r="ICZ13" s="725"/>
      <c r="IDA13" s="725"/>
      <c r="IDB13" s="725"/>
      <c r="IDC13" s="725"/>
      <c r="IDD13" s="725"/>
      <c r="IDE13" s="725"/>
      <c r="IDF13" s="725"/>
      <c r="IDG13" s="725"/>
      <c r="IDH13" s="725"/>
      <c r="IDI13" s="725"/>
      <c r="IDJ13" s="725"/>
      <c r="IDK13" s="725"/>
      <c r="IDL13" s="725"/>
      <c r="IDM13" s="725"/>
      <c r="IDN13" s="726"/>
      <c r="IDO13" s="718"/>
      <c r="IDP13" s="725"/>
      <c r="IDQ13" s="725"/>
      <c r="IDR13" s="725"/>
      <c r="IDS13" s="725"/>
      <c r="IDT13" s="725"/>
      <c r="IDU13" s="725"/>
      <c r="IDV13" s="725"/>
      <c r="IDW13" s="725"/>
      <c r="IDX13" s="725"/>
      <c r="IDY13" s="725"/>
      <c r="IDZ13" s="725"/>
      <c r="IEA13" s="725"/>
      <c r="IEB13" s="725"/>
      <c r="IEC13" s="725"/>
      <c r="IED13" s="726"/>
      <c r="IEE13" s="718"/>
      <c r="IEF13" s="725"/>
      <c r="IEG13" s="725"/>
      <c r="IEH13" s="725"/>
      <c r="IEI13" s="725"/>
      <c r="IEJ13" s="725"/>
      <c r="IEK13" s="725"/>
      <c r="IEL13" s="725"/>
      <c r="IEM13" s="725"/>
      <c r="IEN13" s="725"/>
      <c r="IEO13" s="725"/>
      <c r="IEP13" s="725"/>
      <c r="IEQ13" s="725"/>
      <c r="IER13" s="725"/>
      <c r="IES13" s="725"/>
      <c r="IET13" s="726"/>
      <c r="IEU13" s="718"/>
      <c r="IEV13" s="725"/>
      <c r="IEW13" s="725"/>
      <c r="IEX13" s="725"/>
      <c r="IEY13" s="725"/>
      <c r="IEZ13" s="725"/>
      <c r="IFA13" s="725"/>
      <c r="IFB13" s="725"/>
      <c r="IFC13" s="725"/>
      <c r="IFD13" s="725"/>
      <c r="IFE13" s="725"/>
      <c r="IFF13" s="725"/>
      <c r="IFG13" s="725"/>
      <c r="IFH13" s="725"/>
      <c r="IFI13" s="725"/>
      <c r="IFJ13" s="726"/>
      <c r="IFK13" s="718"/>
      <c r="IFL13" s="725"/>
      <c r="IFM13" s="725"/>
      <c r="IFN13" s="725"/>
      <c r="IFO13" s="725"/>
      <c r="IFP13" s="725"/>
      <c r="IFQ13" s="725"/>
      <c r="IFR13" s="725"/>
      <c r="IFS13" s="725"/>
      <c r="IFT13" s="725"/>
      <c r="IFU13" s="725"/>
      <c r="IFV13" s="725"/>
      <c r="IFW13" s="725"/>
      <c r="IFX13" s="725"/>
      <c r="IFY13" s="725"/>
      <c r="IFZ13" s="726"/>
      <c r="IGA13" s="718"/>
      <c r="IGB13" s="725"/>
      <c r="IGC13" s="725"/>
      <c r="IGD13" s="725"/>
      <c r="IGE13" s="725"/>
      <c r="IGF13" s="725"/>
      <c r="IGG13" s="725"/>
      <c r="IGH13" s="725"/>
      <c r="IGI13" s="725"/>
      <c r="IGJ13" s="725"/>
      <c r="IGK13" s="725"/>
      <c r="IGL13" s="725"/>
      <c r="IGM13" s="725"/>
      <c r="IGN13" s="725"/>
      <c r="IGO13" s="725"/>
      <c r="IGP13" s="726"/>
      <c r="IGQ13" s="718"/>
      <c r="IGR13" s="725"/>
      <c r="IGS13" s="725"/>
      <c r="IGT13" s="725"/>
      <c r="IGU13" s="725"/>
      <c r="IGV13" s="725"/>
      <c r="IGW13" s="725"/>
      <c r="IGX13" s="725"/>
      <c r="IGY13" s="725"/>
      <c r="IGZ13" s="725"/>
      <c r="IHA13" s="725"/>
      <c r="IHB13" s="725"/>
      <c r="IHC13" s="725"/>
      <c r="IHD13" s="725"/>
      <c r="IHE13" s="725"/>
      <c r="IHF13" s="726"/>
      <c r="IHG13" s="718"/>
      <c r="IHH13" s="725"/>
      <c r="IHI13" s="725"/>
      <c r="IHJ13" s="725"/>
      <c r="IHK13" s="725"/>
      <c r="IHL13" s="725"/>
      <c r="IHM13" s="725"/>
      <c r="IHN13" s="725"/>
      <c r="IHO13" s="725"/>
      <c r="IHP13" s="725"/>
      <c r="IHQ13" s="725"/>
      <c r="IHR13" s="725"/>
      <c r="IHS13" s="725"/>
      <c r="IHT13" s="725"/>
      <c r="IHU13" s="725"/>
      <c r="IHV13" s="726"/>
      <c r="IHW13" s="718"/>
      <c r="IHX13" s="725"/>
      <c r="IHY13" s="725"/>
      <c r="IHZ13" s="725"/>
      <c r="IIA13" s="725"/>
      <c r="IIB13" s="725"/>
      <c r="IIC13" s="725"/>
      <c r="IID13" s="725"/>
      <c r="IIE13" s="725"/>
      <c r="IIF13" s="725"/>
      <c r="IIG13" s="725"/>
      <c r="IIH13" s="725"/>
      <c r="III13" s="725"/>
      <c r="IIJ13" s="725"/>
      <c r="IIK13" s="725"/>
      <c r="IIL13" s="726"/>
      <c r="IIM13" s="718"/>
      <c r="IIN13" s="725"/>
      <c r="IIO13" s="725"/>
      <c r="IIP13" s="725"/>
      <c r="IIQ13" s="725"/>
      <c r="IIR13" s="725"/>
      <c r="IIS13" s="725"/>
      <c r="IIT13" s="725"/>
      <c r="IIU13" s="725"/>
      <c r="IIV13" s="725"/>
      <c r="IIW13" s="725"/>
      <c r="IIX13" s="725"/>
      <c r="IIY13" s="725"/>
      <c r="IIZ13" s="725"/>
      <c r="IJA13" s="725"/>
      <c r="IJB13" s="726"/>
      <c r="IJC13" s="718"/>
      <c r="IJD13" s="725"/>
      <c r="IJE13" s="725"/>
      <c r="IJF13" s="725"/>
      <c r="IJG13" s="725"/>
      <c r="IJH13" s="725"/>
      <c r="IJI13" s="725"/>
      <c r="IJJ13" s="725"/>
      <c r="IJK13" s="725"/>
      <c r="IJL13" s="725"/>
      <c r="IJM13" s="725"/>
      <c r="IJN13" s="725"/>
      <c r="IJO13" s="725"/>
      <c r="IJP13" s="725"/>
      <c r="IJQ13" s="725"/>
      <c r="IJR13" s="726"/>
      <c r="IJS13" s="718"/>
      <c r="IJT13" s="725"/>
      <c r="IJU13" s="725"/>
      <c r="IJV13" s="725"/>
      <c r="IJW13" s="725"/>
      <c r="IJX13" s="725"/>
      <c r="IJY13" s="725"/>
      <c r="IJZ13" s="725"/>
      <c r="IKA13" s="725"/>
      <c r="IKB13" s="725"/>
      <c r="IKC13" s="725"/>
      <c r="IKD13" s="725"/>
      <c r="IKE13" s="725"/>
      <c r="IKF13" s="725"/>
      <c r="IKG13" s="725"/>
      <c r="IKH13" s="726"/>
      <c r="IKI13" s="718"/>
      <c r="IKJ13" s="725"/>
      <c r="IKK13" s="725"/>
      <c r="IKL13" s="725"/>
      <c r="IKM13" s="725"/>
      <c r="IKN13" s="725"/>
      <c r="IKO13" s="725"/>
      <c r="IKP13" s="725"/>
      <c r="IKQ13" s="725"/>
      <c r="IKR13" s="725"/>
      <c r="IKS13" s="725"/>
      <c r="IKT13" s="725"/>
      <c r="IKU13" s="725"/>
      <c r="IKV13" s="725"/>
      <c r="IKW13" s="725"/>
      <c r="IKX13" s="726"/>
      <c r="IKY13" s="718"/>
      <c r="IKZ13" s="725"/>
      <c r="ILA13" s="725"/>
      <c r="ILB13" s="725"/>
      <c r="ILC13" s="725"/>
      <c r="ILD13" s="725"/>
      <c r="ILE13" s="725"/>
      <c r="ILF13" s="725"/>
      <c r="ILG13" s="725"/>
      <c r="ILH13" s="725"/>
      <c r="ILI13" s="725"/>
      <c r="ILJ13" s="725"/>
      <c r="ILK13" s="725"/>
      <c r="ILL13" s="725"/>
      <c r="ILM13" s="725"/>
      <c r="ILN13" s="726"/>
      <c r="ILO13" s="718"/>
      <c r="ILP13" s="725"/>
      <c r="ILQ13" s="725"/>
      <c r="ILR13" s="725"/>
      <c r="ILS13" s="725"/>
      <c r="ILT13" s="725"/>
      <c r="ILU13" s="725"/>
      <c r="ILV13" s="725"/>
      <c r="ILW13" s="725"/>
      <c r="ILX13" s="725"/>
      <c r="ILY13" s="725"/>
      <c r="ILZ13" s="725"/>
      <c r="IMA13" s="725"/>
      <c r="IMB13" s="725"/>
      <c r="IMC13" s="725"/>
      <c r="IMD13" s="726"/>
      <c r="IME13" s="718"/>
      <c r="IMF13" s="725"/>
      <c r="IMG13" s="725"/>
      <c r="IMH13" s="725"/>
      <c r="IMI13" s="725"/>
      <c r="IMJ13" s="725"/>
      <c r="IMK13" s="725"/>
      <c r="IML13" s="725"/>
      <c r="IMM13" s="725"/>
      <c r="IMN13" s="725"/>
      <c r="IMO13" s="725"/>
      <c r="IMP13" s="725"/>
      <c r="IMQ13" s="725"/>
      <c r="IMR13" s="725"/>
      <c r="IMS13" s="725"/>
      <c r="IMT13" s="726"/>
      <c r="IMU13" s="718"/>
      <c r="IMV13" s="725"/>
      <c r="IMW13" s="725"/>
      <c r="IMX13" s="725"/>
      <c r="IMY13" s="725"/>
      <c r="IMZ13" s="725"/>
      <c r="INA13" s="725"/>
      <c r="INB13" s="725"/>
      <c r="INC13" s="725"/>
      <c r="IND13" s="725"/>
      <c r="INE13" s="725"/>
      <c r="INF13" s="725"/>
      <c r="ING13" s="725"/>
      <c r="INH13" s="725"/>
      <c r="INI13" s="725"/>
      <c r="INJ13" s="726"/>
      <c r="INK13" s="718"/>
      <c r="INL13" s="725"/>
      <c r="INM13" s="725"/>
      <c r="INN13" s="725"/>
      <c r="INO13" s="725"/>
      <c r="INP13" s="725"/>
      <c r="INQ13" s="725"/>
      <c r="INR13" s="725"/>
      <c r="INS13" s="725"/>
      <c r="INT13" s="725"/>
      <c r="INU13" s="725"/>
      <c r="INV13" s="725"/>
      <c r="INW13" s="725"/>
      <c r="INX13" s="725"/>
      <c r="INY13" s="725"/>
      <c r="INZ13" s="726"/>
      <c r="IOA13" s="718"/>
      <c r="IOB13" s="725"/>
      <c r="IOC13" s="725"/>
      <c r="IOD13" s="725"/>
      <c r="IOE13" s="725"/>
      <c r="IOF13" s="725"/>
      <c r="IOG13" s="725"/>
      <c r="IOH13" s="725"/>
      <c r="IOI13" s="725"/>
      <c r="IOJ13" s="725"/>
      <c r="IOK13" s="725"/>
      <c r="IOL13" s="725"/>
      <c r="IOM13" s="725"/>
      <c r="ION13" s="725"/>
      <c r="IOO13" s="725"/>
      <c r="IOP13" s="726"/>
      <c r="IOQ13" s="718"/>
      <c r="IOR13" s="725"/>
      <c r="IOS13" s="725"/>
      <c r="IOT13" s="725"/>
      <c r="IOU13" s="725"/>
      <c r="IOV13" s="725"/>
      <c r="IOW13" s="725"/>
      <c r="IOX13" s="725"/>
      <c r="IOY13" s="725"/>
      <c r="IOZ13" s="725"/>
      <c r="IPA13" s="725"/>
      <c r="IPB13" s="725"/>
      <c r="IPC13" s="725"/>
      <c r="IPD13" s="725"/>
      <c r="IPE13" s="725"/>
      <c r="IPF13" s="726"/>
      <c r="IPG13" s="718"/>
      <c r="IPH13" s="725"/>
      <c r="IPI13" s="725"/>
      <c r="IPJ13" s="725"/>
      <c r="IPK13" s="725"/>
      <c r="IPL13" s="725"/>
      <c r="IPM13" s="725"/>
      <c r="IPN13" s="725"/>
      <c r="IPO13" s="725"/>
      <c r="IPP13" s="725"/>
      <c r="IPQ13" s="725"/>
      <c r="IPR13" s="725"/>
      <c r="IPS13" s="725"/>
      <c r="IPT13" s="725"/>
      <c r="IPU13" s="725"/>
      <c r="IPV13" s="726"/>
      <c r="IPW13" s="718"/>
      <c r="IPX13" s="725"/>
      <c r="IPY13" s="725"/>
      <c r="IPZ13" s="725"/>
      <c r="IQA13" s="725"/>
      <c r="IQB13" s="725"/>
      <c r="IQC13" s="725"/>
      <c r="IQD13" s="725"/>
      <c r="IQE13" s="725"/>
      <c r="IQF13" s="725"/>
      <c r="IQG13" s="725"/>
      <c r="IQH13" s="725"/>
      <c r="IQI13" s="725"/>
      <c r="IQJ13" s="725"/>
      <c r="IQK13" s="725"/>
      <c r="IQL13" s="726"/>
      <c r="IQM13" s="718"/>
      <c r="IQN13" s="725"/>
      <c r="IQO13" s="725"/>
      <c r="IQP13" s="725"/>
      <c r="IQQ13" s="725"/>
      <c r="IQR13" s="725"/>
      <c r="IQS13" s="725"/>
      <c r="IQT13" s="725"/>
      <c r="IQU13" s="725"/>
      <c r="IQV13" s="725"/>
      <c r="IQW13" s="725"/>
      <c r="IQX13" s="725"/>
      <c r="IQY13" s="725"/>
      <c r="IQZ13" s="725"/>
      <c r="IRA13" s="725"/>
      <c r="IRB13" s="726"/>
      <c r="IRC13" s="718"/>
      <c r="IRD13" s="725"/>
      <c r="IRE13" s="725"/>
      <c r="IRF13" s="725"/>
      <c r="IRG13" s="725"/>
      <c r="IRH13" s="725"/>
      <c r="IRI13" s="725"/>
      <c r="IRJ13" s="725"/>
      <c r="IRK13" s="725"/>
      <c r="IRL13" s="725"/>
      <c r="IRM13" s="725"/>
      <c r="IRN13" s="725"/>
      <c r="IRO13" s="725"/>
      <c r="IRP13" s="725"/>
      <c r="IRQ13" s="725"/>
      <c r="IRR13" s="726"/>
      <c r="IRS13" s="718"/>
      <c r="IRT13" s="725"/>
      <c r="IRU13" s="725"/>
      <c r="IRV13" s="725"/>
      <c r="IRW13" s="725"/>
      <c r="IRX13" s="725"/>
      <c r="IRY13" s="725"/>
      <c r="IRZ13" s="725"/>
      <c r="ISA13" s="725"/>
      <c r="ISB13" s="725"/>
      <c r="ISC13" s="725"/>
      <c r="ISD13" s="725"/>
      <c r="ISE13" s="725"/>
      <c r="ISF13" s="725"/>
      <c r="ISG13" s="725"/>
      <c r="ISH13" s="726"/>
      <c r="ISI13" s="718"/>
      <c r="ISJ13" s="725"/>
      <c r="ISK13" s="725"/>
      <c r="ISL13" s="725"/>
      <c r="ISM13" s="725"/>
      <c r="ISN13" s="725"/>
      <c r="ISO13" s="725"/>
      <c r="ISP13" s="725"/>
      <c r="ISQ13" s="725"/>
      <c r="ISR13" s="725"/>
      <c r="ISS13" s="725"/>
      <c r="IST13" s="725"/>
      <c r="ISU13" s="725"/>
      <c r="ISV13" s="725"/>
      <c r="ISW13" s="725"/>
      <c r="ISX13" s="726"/>
      <c r="ISY13" s="718"/>
      <c r="ISZ13" s="725"/>
      <c r="ITA13" s="725"/>
      <c r="ITB13" s="725"/>
      <c r="ITC13" s="725"/>
      <c r="ITD13" s="725"/>
      <c r="ITE13" s="725"/>
      <c r="ITF13" s="725"/>
      <c r="ITG13" s="725"/>
      <c r="ITH13" s="725"/>
      <c r="ITI13" s="725"/>
      <c r="ITJ13" s="725"/>
      <c r="ITK13" s="725"/>
      <c r="ITL13" s="725"/>
      <c r="ITM13" s="725"/>
      <c r="ITN13" s="726"/>
      <c r="ITO13" s="718"/>
      <c r="ITP13" s="725"/>
      <c r="ITQ13" s="725"/>
      <c r="ITR13" s="725"/>
      <c r="ITS13" s="725"/>
      <c r="ITT13" s="725"/>
      <c r="ITU13" s="725"/>
      <c r="ITV13" s="725"/>
      <c r="ITW13" s="725"/>
      <c r="ITX13" s="725"/>
      <c r="ITY13" s="725"/>
      <c r="ITZ13" s="725"/>
      <c r="IUA13" s="725"/>
      <c r="IUB13" s="725"/>
      <c r="IUC13" s="725"/>
      <c r="IUD13" s="726"/>
      <c r="IUE13" s="718"/>
      <c r="IUF13" s="725"/>
      <c r="IUG13" s="725"/>
      <c r="IUH13" s="725"/>
      <c r="IUI13" s="725"/>
      <c r="IUJ13" s="725"/>
      <c r="IUK13" s="725"/>
      <c r="IUL13" s="725"/>
      <c r="IUM13" s="725"/>
      <c r="IUN13" s="725"/>
      <c r="IUO13" s="725"/>
      <c r="IUP13" s="725"/>
      <c r="IUQ13" s="725"/>
      <c r="IUR13" s="725"/>
      <c r="IUS13" s="725"/>
      <c r="IUT13" s="726"/>
      <c r="IUU13" s="718"/>
      <c r="IUV13" s="725"/>
      <c r="IUW13" s="725"/>
      <c r="IUX13" s="725"/>
      <c r="IUY13" s="725"/>
      <c r="IUZ13" s="725"/>
      <c r="IVA13" s="725"/>
      <c r="IVB13" s="725"/>
      <c r="IVC13" s="725"/>
      <c r="IVD13" s="725"/>
      <c r="IVE13" s="725"/>
      <c r="IVF13" s="725"/>
      <c r="IVG13" s="725"/>
      <c r="IVH13" s="725"/>
      <c r="IVI13" s="725"/>
      <c r="IVJ13" s="726"/>
      <c r="IVK13" s="718"/>
      <c r="IVL13" s="725"/>
      <c r="IVM13" s="725"/>
      <c r="IVN13" s="725"/>
      <c r="IVO13" s="725"/>
      <c r="IVP13" s="725"/>
      <c r="IVQ13" s="725"/>
      <c r="IVR13" s="725"/>
      <c r="IVS13" s="725"/>
      <c r="IVT13" s="725"/>
      <c r="IVU13" s="725"/>
      <c r="IVV13" s="725"/>
      <c r="IVW13" s="725"/>
      <c r="IVX13" s="725"/>
      <c r="IVY13" s="725"/>
      <c r="IVZ13" s="726"/>
      <c r="IWA13" s="718"/>
      <c r="IWB13" s="725"/>
      <c r="IWC13" s="725"/>
      <c r="IWD13" s="725"/>
      <c r="IWE13" s="725"/>
      <c r="IWF13" s="725"/>
      <c r="IWG13" s="725"/>
      <c r="IWH13" s="725"/>
      <c r="IWI13" s="725"/>
      <c r="IWJ13" s="725"/>
      <c r="IWK13" s="725"/>
      <c r="IWL13" s="725"/>
      <c r="IWM13" s="725"/>
      <c r="IWN13" s="725"/>
      <c r="IWO13" s="725"/>
      <c r="IWP13" s="726"/>
      <c r="IWQ13" s="718"/>
      <c r="IWR13" s="725"/>
      <c r="IWS13" s="725"/>
      <c r="IWT13" s="725"/>
      <c r="IWU13" s="725"/>
      <c r="IWV13" s="725"/>
      <c r="IWW13" s="725"/>
      <c r="IWX13" s="725"/>
      <c r="IWY13" s="725"/>
      <c r="IWZ13" s="725"/>
      <c r="IXA13" s="725"/>
      <c r="IXB13" s="725"/>
      <c r="IXC13" s="725"/>
      <c r="IXD13" s="725"/>
      <c r="IXE13" s="725"/>
      <c r="IXF13" s="726"/>
      <c r="IXG13" s="718"/>
      <c r="IXH13" s="725"/>
      <c r="IXI13" s="725"/>
      <c r="IXJ13" s="725"/>
      <c r="IXK13" s="725"/>
      <c r="IXL13" s="725"/>
      <c r="IXM13" s="725"/>
      <c r="IXN13" s="725"/>
      <c r="IXO13" s="725"/>
      <c r="IXP13" s="725"/>
      <c r="IXQ13" s="725"/>
      <c r="IXR13" s="725"/>
      <c r="IXS13" s="725"/>
      <c r="IXT13" s="725"/>
      <c r="IXU13" s="725"/>
      <c r="IXV13" s="726"/>
      <c r="IXW13" s="718"/>
      <c r="IXX13" s="725"/>
      <c r="IXY13" s="725"/>
      <c r="IXZ13" s="725"/>
      <c r="IYA13" s="725"/>
      <c r="IYB13" s="725"/>
      <c r="IYC13" s="725"/>
      <c r="IYD13" s="725"/>
      <c r="IYE13" s="725"/>
      <c r="IYF13" s="725"/>
      <c r="IYG13" s="725"/>
      <c r="IYH13" s="725"/>
      <c r="IYI13" s="725"/>
      <c r="IYJ13" s="725"/>
      <c r="IYK13" s="725"/>
      <c r="IYL13" s="726"/>
      <c r="IYM13" s="718"/>
      <c r="IYN13" s="725"/>
      <c r="IYO13" s="725"/>
      <c r="IYP13" s="725"/>
      <c r="IYQ13" s="725"/>
      <c r="IYR13" s="725"/>
      <c r="IYS13" s="725"/>
      <c r="IYT13" s="725"/>
      <c r="IYU13" s="725"/>
      <c r="IYV13" s="725"/>
      <c r="IYW13" s="725"/>
      <c r="IYX13" s="725"/>
      <c r="IYY13" s="725"/>
      <c r="IYZ13" s="725"/>
      <c r="IZA13" s="725"/>
      <c r="IZB13" s="726"/>
      <c r="IZC13" s="718"/>
      <c r="IZD13" s="725"/>
      <c r="IZE13" s="725"/>
      <c r="IZF13" s="725"/>
      <c r="IZG13" s="725"/>
      <c r="IZH13" s="725"/>
      <c r="IZI13" s="725"/>
      <c r="IZJ13" s="725"/>
      <c r="IZK13" s="725"/>
      <c r="IZL13" s="725"/>
      <c r="IZM13" s="725"/>
      <c r="IZN13" s="725"/>
      <c r="IZO13" s="725"/>
      <c r="IZP13" s="725"/>
      <c r="IZQ13" s="725"/>
      <c r="IZR13" s="726"/>
      <c r="IZS13" s="718"/>
      <c r="IZT13" s="725"/>
      <c r="IZU13" s="725"/>
      <c r="IZV13" s="725"/>
      <c r="IZW13" s="725"/>
      <c r="IZX13" s="725"/>
      <c r="IZY13" s="725"/>
      <c r="IZZ13" s="725"/>
      <c r="JAA13" s="725"/>
      <c r="JAB13" s="725"/>
      <c r="JAC13" s="725"/>
      <c r="JAD13" s="725"/>
      <c r="JAE13" s="725"/>
      <c r="JAF13" s="725"/>
      <c r="JAG13" s="725"/>
      <c r="JAH13" s="726"/>
      <c r="JAI13" s="718"/>
      <c r="JAJ13" s="725"/>
      <c r="JAK13" s="725"/>
      <c r="JAL13" s="725"/>
      <c r="JAM13" s="725"/>
      <c r="JAN13" s="725"/>
      <c r="JAO13" s="725"/>
      <c r="JAP13" s="725"/>
      <c r="JAQ13" s="725"/>
      <c r="JAR13" s="725"/>
      <c r="JAS13" s="725"/>
      <c r="JAT13" s="725"/>
      <c r="JAU13" s="725"/>
      <c r="JAV13" s="725"/>
      <c r="JAW13" s="725"/>
      <c r="JAX13" s="726"/>
      <c r="JAY13" s="718"/>
      <c r="JAZ13" s="725"/>
      <c r="JBA13" s="725"/>
      <c r="JBB13" s="725"/>
      <c r="JBC13" s="725"/>
      <c r="JBD13" s="725"/>
      <c r="JBE13" s="725"/>
      <c r="JBF13" s="725"/>
      <c r="JBG13" s="725"/>
      <c r="JBH13" s="725"/>
      <c r="JBI13" s="725"/>
      <c r="JBJ13" s="725"/>
      <c r="JBK13" s="725"/>
      <c r="JBL13" s="725"/>
      <c r="JBM13" s="725"/>
      <c r="JBN13" s="726"/>
      <c r="JBO13" s="718"/>
      <c r="JBP13" s="725"/>
      <c r="JBQ13" s="725"/>
      <c r="JBR13" s="725"/>
      <c r="JBS13" s="725"/>
      <c r="JBT13" s="725"/>
      <c r="JBU13" s="725"/>
      <c r="JBV13" s="725"/>
      <c r="JBW13" s="725"/>
      <c r="JBX13" s="725"/>
      <c r="JBY13" s="725"/>
      <c r="JBZ13" s="725"/>
      <c r="JCA13" s="725"/>
      <c r="JCB13" s="725"/>
      <c r="JCC13" s="725"/>
      <c r="JCD13" s="726"/>
      <c r="JCE13" s="718"/>
      <c r="JCF13" s="725"/>
      <c r="JCG13" s="725"/>
      <c r="JCH13" s="725"/>
      <c r="JCI13" s="725"/>
      <c r="JCJ13" s="725"/>
      <c r="JCK13" s="725"/>
      <c r="JCL13" s="725"/>
      <c r="JCM13" s="725"/>
      <c r="JCN13" s="725"/>
      <c r="JCO13" s="725"/>
      <c r="JCP13" s="725"/>
      <c r="JCQ13" s="725"/>
      <c r="JCR13" s="725"/>
      <c r="JCS13" s="725"/>
      <c r="JCT13" s="726"/>
      <c r="JCU13" s="718"/>
      <c r="JCV13" s="725"/>
      <c r="JCW13" s="725"/>
      <c r="JCX13" s="725"/>
      <c r="JCY13" s="725"/>
      <c r="JCZ13" s="725"/>
      <c r="JDA13" s="725"/>
      <c r="JDB13" s="725"/>
      <c r="JDC13" s="725"/>
      <c r="JDD13" s="725"/>
      <c r="JDE13" s="725"/>
      <c r="JDF13" s="725"/>
      <c r="JDG13" s="725"/>
      <c r="JDH13" s="725"/>
      <c r="JDI13" s="725"/>
      <c r="JDJ13" s="726"/>
      <c r="JDK13" s="718"/>
      <c r="JDL13" s="725"/>
      <c r="JDM13" s="725"/>
      <c r="JDN13" s="725"/>
      <c r="JDO13" s="725"/>
      <c r="JDP13" s="725"/>
      <c r="JDQ13" s="725"/>
      <c r="JDR13" s="725"/>
      <c r="JDS13" s="725"/>
      <c r="JDT13" s="725"/>
      <c r="JDU13" s="725"/>
      <c r="JDV13" s="725"/>
      <c r="JDW13" s="725"/>
      <c r="JDX13" s="725"/>
      <c r="JDY13" s="725"/>
      <c r="JDZ13" s="726"/>
      <c r="JEA13" s="718"/>
      <c r="JEB13" s="725"/>
      <c r="JEC13" s="725"/>
      <c r="JED13" s="725"/>
      <c r="JEE13" s="725"/>
      <c r="JEF13" s="725"/>
      <c r="JEG13" s="725"/>
      <c r="JEH13" s="725"/>
      <c r="JEI13" s="725"/>
      <c r="JEJ13" s="725"/>
      <c r="JEK13" s="725"/>
      <c r="JEL13" s="725"/>
      <c r="JEM13" s="725"/>
      <c r="JEN13" s="725"/>
      <c r="JEO13" s="725"/>
      <c r="JEP13" s="726"/>
      <c r="JEQ13" s="718"/>
      <c r="JER13" s="725"/>
      <c r="JES13" s="725"/>
      <c r="JET13" s="725"/>
      <c r="JEU13" s="725"/>
      <c r="JEV13" s="725"/>
      <c r="JEW13" s="725"/>
      <c r="JEX13" s="725"/>
      <c r="JEY13" s="725"/>
      <c r="JEZ13" s="725"/>
      <c r="JFA13" s="725"/>
      <c r="JFB13" s="725"/>
      <c r="JFC13" s="725"/>
      <c r="JFD13" s="725"/>
      <c r="JFE13" s="725"/>
      <c r="JFF13" s="726"/>
      <c r="JFG13" s="718"/>
      <c r="JFH13" s="725"/>
      <c r="JFI13" s="725"/>
      <c r="JFJ13" s="725"/>
      <c r="JFK13" s="725"/>
      <c r="JFL13" s="725"/>
      <c r="JFM13" s="725"/>
      <c r="JFN13" s="725"/>
      <c r="JFO13" s="725"/>
      <c r="JFP13" s="725"/>
      <c r="JFQ13" s="725"/>
      <c r="JFR13" s="725"/>
      <c r="JFS13" s="725"/>
      <c r="JFT13" s="725"/>
      <c r="JFU13" s="725"/>
      <c r="JFV13" s="726"/>
      <c r="JFW13" s="718"/>
      <c r="JFX13" s="725"/>
      <c r="JFY13" s="725"/>
      <c r="JFZ13" s="725"/>
      <c r="JGA13" s="725"/>
      <c r="JGB13" s="725"/>
      <c r="JGC13" s="725"/>
      <c r="JGD13" s="725"/>
      <c r="JGE13" s="725"/>
      <c r="JGF13" s="725"/>
      <c r="JGG13" s="725"/>
      <c r="JGH13" s="725"/>
      <c r="JGI13" s="725"/>
      <c r="JGJ13" s="725"/>
      <c r="JGK13" s="725"/>
      <c r="JGL13" s="726"/>
      <c r="JGM13" s="718"/>
      <c r="JGN13" s="725"/>
      <c r="JGO13" s="725"/>
      <c r="JGP13" s="725"/>
      <c r="JGQ13" s="725"/>
      <c r="JGR13" s="725"/>
      <c r="JGS13" s="725"/>
      <c r="JGT13" s="725"/>
      <c r="JGU13" s="725"/>
      <c r="JGV13" s="725"/>
      <c r="JGW13" s="725"/>
      <c r="JGX13" s="725"/>
      <c r="JGY13" s="725"/>
      <c r="JGZ13" s="725"/>
      <c r="JHA13" s="725"/>
      <c r="JHB13" s="726"/>
      <c r="JHC13" s="718"/>
      <c r="JHD13" s="725"/>
      <c r="JHE13" s="725"/>
      <c r="JHF13" s="725"/>
      <c r="JHG13" s="725"/>
      <c r="JHH13" s="725"/>
      <c r="JHI13" s="725"/>
      <c r="JHJ13" s="725"/>
      <c r="JHK13" s="725"/>
      <c r="JHL13" s="725"/>
      <c r="JHM13" s="725"/>
      <c r="JHN13" s="725"/>
      <c r="JHO13" s="725"/>
      <c r="JHP13" s="725"/>
      <c r="JHQ13" s="725"/>
      <c r="JHR13" s="726"/>
      <c r="JHS13" s="718"/>
      <c r="JHT13" s="725"/>
      <c r="JHU13" s="725"/>
      <c r="JHV13" s="725"/>
      <c r="JHW13" s="725"/>
      <c r="JHX13" s="725"/>
      <c r="JHY13" s="725"/>
      <c r="JHZ13" s="725"/>
      <c r="JIA13" s="725"/>
      <c r="JIB13" s="725"/>
      <c r="JIC13" s="725"/>
      <c r="JID13" s="725"/>
      <c r="JIE13" s="725"/>
      <c r="JIF13" s="725"/>
      <c r="JIG13" s="725"/>
      <c r="JIH13" s="726"/>
      <c r="JII13" s="718"/>
      <c r="JIJ13" s="725"/>
      <c r="JIK13" s="725"/>
      <c r="JIL13" s="725"/>
      <c r="JIM13" s="725"/>
      <c r="JIN13" s="725"/>
      <c r="JIO13" s="725"/>
      <c r="JIP13" s="725"/>
      <c r="JIQ13" s="725"/>
      <c r="JIR13" s="725"/>
      <c r="JIS13" s="725"/>
      <c r="JIT13" s="725"/>
      <c r="JIU13" s="725"/>
      <c r="JIV13" s="725"/>
      <c r="JIW13" s="725"/>
      <c r="JIX13" s="726"/>
      <c r="JIY13" s="718"/>
      <c r="JIZ13" s="725"/>
      <c r="JJA13" s="725"/>
      <c r="JJB13" s="725"/>
      <c r="JJC13" s="725"/>
      <c r="JJD13" s="725"/>
      <c r="JJE13" s="725"/>
      <c r="JJF13" s="725"/>
      <c r="JJG13" s="725"/>
      <c r="JJH13" s="725"/>
      <c r="JJI13" s="725"/>
      <c r="JJJ13" s="725"/>
      <c r="JJK13" s="725"/>
      <c r="JJL13" s="725"/>
      <c r="JJM13" s="725"/>
      <c r="JJN13" s="726"/>
      <c r="JJO13" s="718"/>
      <c r="JJP13" s="725"/>
      <c r="JJQ13" s="725"/>
      <c r="JJR13" s="725"/>
      <c r="JJS13" s="725"/>
      <c r="JJT13" s="725"/>
      <c r="JJU13" s="725"/>
      <c r="JJV13" s="725"/>
      <c r="JJW13" s="725"/>
      <c r="JJX13" s="725"/>
      <c r="JJY13" s="725"/>
      <c r="JJZ13" s="725"/>
      <c r="JKA13" s="725"/>
      <c r="JKB13" s="725"/>
      <c r="JKC13" s="725"/>
      <c r="JKD13" s="726"/>
      <c r="JKE13" s="718"/>
      <c r="JKF13" s="725"/>
      <c r="JKG13" s="725"/>
      <c r="JKH13" s="725"/>
      <c r="JKI13" s="725"/>
      <c r="JKJ13" s="725"/>
      <c r="JKK13" s="725"/>
      <c r="JKL13" s="725"/>
      <c r="JKM13" s="725"/>
      <c r="JKN13" s="725"/>
      <c r="JKO13" s="725"/>
      <c r="JKP13" s="725"/>
      <c r="JKQ13" s="725"/>
      <c r="JKR13" s="725"/>
      <c r="JKS13" s="725"/>
      <c r="JKT13" s="726"/>
      <c r="JKU13" s="718"/>
      <c r="JKV13" s="725"/>
      <c r="JKW13" s="725"/>
      <c r="JKX13" s="725"/>
      <c r="JKY13" s="725"/>
      <c r="JKZ13" s="725"/>
      <c r="JLA13" s="725"/>
      <c r="JLB13" s="725"/>
      <c r="JLC13" s="725"/>
      <c r="JLD13" s="725"/>
      <c r="JLE13" s="725"/>
      <c r="JLF13" s="725"/>
      <c r="JLG13" s="725"/>
      <c r="JLH13" s="725"/>
      <c r="JLI13" s="725"/>
      <c r="JLJ13" s="726"/>
      <c r="JLK13" s="718"/>
      <c r="JLL13" s="725"/>
      <c r="JLM13" s="725"/>
      <c r="JLN13" s="725"/>
      <c r="JLO13" s="725"/>
      <c r="JLP13" s="725"/>
      <c r="JLQ13" s="725"/>
      <c r="JLR13" s="725"/>
      <c r="JLS13" s="725"/>
      <c r="JLT13" s="725"/>
      <c r="JLU13" s="725"/>
      <c r="JLV13" s="725"/>
      <c r="JLW13" s="725"/>
      <c r="JLX13" s="725"/>
      <c r="JLY13" s="725"/>
      <c r="JLZ13" s="726"/>
      <c r="JMA13" s="718"/>
      <c r="JMB13" s="725"/>
      <c r="JMC13" s="725"/>
      <c r="JMD13" s="725"/>
      <c r="JME13" s="725"/>
      <c r="JMF13" s="725"/>
      <c r="JMG13" s="725"/>
      <c r="JMH13" s="725"/>
      <c r="JMI13" s="725"/>
      <c r="JMJ13" s="725"/>
      <c r="JMK13" s="725"/>
      <c r="JML13" s="725"/>
      <c r="JMM13" s="725"/>
      <c r="JMN13" s="725"/>
      <c r="JMO13" s="725"/>
      <c r="JMP13" s="726"/>
      <c r="JMQ13" s="718"/>
      <c r="JMR13" s="725"/>
      <c r="JMS13" s="725"/>
      <c r="JMT13" s="725"/>
      <c r="JMU13" s="725"/>
      <c r="JMV13" s="725"/>
      <c r="JMW13" s="725"/>
      <c r="JMX13" s="725"/>
      <c r="JMY13" s="725"/>
      <c r="JMZ13" s="725"/>
      <c r="JNA13" s="725"/>
      <c r="JNB13" s="725"/>
      <c r="JNC13" s="725"/>
      <c r="JND13" s="725"/>
      <c r="JNE13" s="725"/>
      <c r="JNF13" s="726"/>
      <c r="JNG13" s="718"/>
      <c r="JNH13" s="725"/>
      <c r="JNI13" s="725"/>
      <c r="JNJ13" s="725"/>
      <c r="JNK13" s="725"/>
      <c r="JNL13" s="725"/>
      <c r="JNM13" s="725"/>
      <c r="JNN13" s="725"/>
      <c r="JNO13" s="725"/>
      <c r="JNP13" s="725"/>
      <c r="JNQ13" s="725"/>
      <c r="JNR13" s="725"/>
      <c r="JNS13" s="725"/>
      <c r="JNT13" s="725"/>
      <c r="JNU13" s="725"/>
      <c r="JNV13" s="726"/>
      <c r="JNW13" s="718"/>
      <c r="JNX13" s="725"/>
      <c r="JNY13" s="725"/>
      <c r="JNZ13" s="725"/>
      <c r="JOA13" s="725"/>
      <c r="JOB13" s="725"/>
      <c r="JOC13" s="725"/>
      <c r="JOD13" s="725"/>
      <c r="JOE13" s="725"/>
      <c r="JOF13" s="725"/>
      <c r="JOG13" s="725"/>
      <c r="JOH13" s="725"/>
      <c r="JOI13" s="725"/>
      <c r="JOJ13" s="725"/>
      <c r="JOK13" s="725"/>
      <c r="JOL13" s="726"/>
      <c r="JOM13" s="718"/>
      <c r="JON13" s="725"/>
      <c r="JOO13" s="725"/>
      <c r="JOP13" s="725"/>
      <c r="JOQ13" s="725"/>
      <c r="JOR13" s="725"/>
      <c r="JOS13" s="725"/>
      <c r="JOT13" s="725"/>
      <c r="JOU13" s="725"/>
      <c r="JOV13" s="725"/>
      <c r="JOW13" s="725"/>
      <c r="JOX13" s="725"/>
      <c r="JOY13" s="725"/>
      <c r="JOZ13" s="725"/>
      <c r="JPA13" s="725"/>
      <c r="JPB13" s="726"/>
      <c r="JPC13" s="718"/>
      <c r="JPD13" s="725"/>
      <c r="JPE13" s="725"/>
      <c r="JPF13" s="725"/>
      <c r="JPG13" s="725"/>
      <c r="JPH13" s="725"/>
      <c r="JPI13" s="725"/>
      <c r="JPJ13" s="725"/>
      <c r="JPK13" s="725"/>
      <c r="JPL13" s="725"/>
      <c r="JPM13" s="725"/>
      <c r="JPN13" s="725"/>
      <c r="JPO13" s="725"/>
      <c r="JPP13" s="725"/>
      <c r="JPQ13" s="725"/>
      <c r="JPR13" s="726"/>
      <c r="JPS13" s="718"/>
      <c r="JPT13" s="725"/>
      <c r="JPU13" s="725"/>
      <c r="JPV13" s="725"/>
      <c r="JPW13" s="725"/>
      <c r="JPX13" s="725"/>
      <c r="JPY13" s="725"/>
      <c r="JPZ13" s="725"/>
      <c r="JQA13" s="725"/>
      <c r="JQB13" s="725"/>
      <c r="JQC13" s="725"/>
      <c r="JQD13" s="725"/>
      <c r="JQE13" s="725"/>
      <c r="JQF13" s="725"/>
      <c r="JQG13" s="725"/>
      <c r="JQH13" s="726"/>
      <c r="JQI13" s="718"/>
      <c r="JQJ13" s="725"/>
      <c r="JQK13" s="725"/>
      <c r="JQL13" s="725"/>
      <c r="JQM13" s="725"/>
      <c r="JQN13" s="725"/>
      <c r="JQO13" s="725"/>
      <c r="JQP13" s="725"/>
      <c r="JQQ13" s="725"/>
      <c r="JQR13" s="725"/>
      <c r="JQS13" s="725"/>
      <c r="JQT13" s="725"/>
      <c r="JQU13" s="725"/>
      <c r="JQV13" s="725"/>
      <c r="JQW13" s="725"/>
      <c r="JQX13" s="726"/>
      <c r="JQY13" s="718"/>
      <c r="JQZ13" s="725"/>
      <c r="JRA13" s="725"/>
      <c r="JRB13" s="725"/>
      <c r="JRC13" s="725"/>
      <c r="JRD13" s="725"/>
      <c r="JRE13" s="725"/>
      <c r="JRF13" s="725"/>
      <c r="JRG13" s="725"/>
      <c r="JRH13" s="725"/>
      <c r="JRI13" s="725"/>
      <c r="JRJ13" s="725"/>
      <c r="JRK13" s="725"/>
      <c r="JRL13" s="725"/>
      <c r="JRM13" s="725"/>
      <c r="JRN13" s="726"/>
      <c r="JRO13" s="718"/>
      <c r="JRP13" s="725"/>
      <c r="JRQ13" s="725"/>
      <c r="JRR13" s="725"/>
      <c r="JRS13" s="725"/>
      <c r="JRT13" s="725"/>
      <c r="JRU13" s="725"/>
      <c r="JRV13" s="725"/>
      <c r="JRW13" s="725"/>
      <c r="JRX13" s="725"/>
      <c r="JRY13" s="725"/>
      <c r="JRZ13" s="725"/>
      <c r="JSA13" s="725"/>
      <c r="JSB13" s="725"/>
      <c r="JSC13" s="725"/>
      <c r="JSD13" s="726"/>
      <c r="JSE13" s="718"/>
      <c r="JSF13" s="725"/>
      <c r="JSG13" s="725"/>
      <c r="JSH13" s="725"/>
      <c r="JSI13" s="725"/>
      <c r="JSJ13" s="725"/>
      <c r="JSK13" s="725"/>
      <c r="JSL13" s="725"/>
      <c r="JSM13" s="725"/>
      <c r="JSN13" s="725"/>
      <c r="JSO13" s="725"/>
      <c r="JSP13" s="725"/>
      <c r="JSQ13" s="725"/>
      <c r="JSR13" s="725"/>
      <c r="JSS13" s="725"/>
      <c r="JST13" s="726"/>
      <c r="JSU13" s="718"/>
      <c r="JSV13" s="725"/>
      <c r="JSW13" s="725"/>
      <c r="JSX13" s="725"/>
      <c r="JSY13" s="725"/>
      <c r="JSZ13" s="725"/>
      <c r="JTA13" s="725"/>
      <c r="JTB13" s="725"/>
      <c r="JTC13" s="725"/>
      <c r="JTD13" s="725"/>
      <c r="JTE13" s="725"/>
      <c r="JTF13" s="725"/>
      <c r="JTG13" s="725"/>
      <c r="JTH13" s="725"/>
      <c r="JTI13" s="725"/>
      <c r="JTJ13" s="726"/>
      <c r="JTK13" s="718"/>
      <c r="JTL13" s="725"/>
      <c r="JTM13" s="725"/>
      <c r="JTN13" s="725"/>
      <c r="JTO13" s="725"/>
      <c r="JTP13" s="725"/>
      <c r="JTQ13" s="725"/>
      <c r="JTR13" s="725"/>
      <c r="JTS13" s="725"/>
      <c r="JTT13" s="725"/>
      <c r="JTU13" s="725"/>
      <c r="JTV13" s="725"/>
      <c r="JTW13" s="725"/>
      <c r="JTX13" s="725"/>
      <c r="JTY13" s="725"/>
      <c r="JTZ13" s="726"/>
      <c r="JUA13" s="718"/>
      <c r="JUB13" s="725"/>
      <c r="JUC13" s="725"/>
      <c r="JUD13" s="725"/>
      <c r="JUE13" s="725"/>
      <c r="JUF13" s="725"/>
      <c r="JUG13" s="725"/>
      <c r="JUH13" s="725"/>
      <c r="JUI13" s="725"/>
      <c r="JUJ13" s="725"/>
      <c r="JUK13" s="725"/>
      <c r="JUL13" s="725"/>
      <c r="JUM13" s="725"/>
      <c r="JUN13" s="725"/>
      <c r="JUO13" s="725"/>
      <c r="JUP13" s="726"/>
      <c r="JUQ13" s="718"/>
      <c r="JUR13" s="725"/>
      <c r="JUS13" s="725"/>
      <c r="JUT13" s="725"/>
      <c r="JUU13" s="725"/>
      <c r="JUV13" s="725"/>
      <c r="JUW13" s="725"/>
      <c r="JUX13" s="725"/>
      <c r="JUY13" s="725"/>
      <c r="JUZ13" s="725"/>
      <c r="JVA13" s="725"/>
      <c r="JVB13" s="725"/>
      <c r="JVC13" s="725"/>
      <c r="JVD13" s="725"/>
      <c r="JVE13" s="725"/>
      <c r="JVF13" s="726"/>
      <c r="JVG13" s="718"/>
      <c r="JVH13" s="725"/>
      <c r="JVI13" s="725"/>
      <c r="JVJ13" s="725"/>
      <c r="JVK13" s="725"/>
      <c r="JVL13" s="725"/>
      <c r="JVM13" s="725"/>
      <c r="JVN13" s="725"/>
      <c r="JVO13" s="725"/>
      <c r="JVP13" s="725"/>
      <c r="JVQ13" s="725"/>
      <c r="JVR13" s="725"/>
      <c r="JVS13" s="725"/>
      <c r="JVT13" s="725"/>
      <c r="JVU13" s="725"/>
      <c r="JVV13" s="726"/>
      <c r="JVW13" s="718"/>
      <c r="JVX13" s="725"/>
      <c r="JVY13" s="725"/>
      <c r="JVZ13" s="725"/>
      <c r="JWA13" s="725"/>
      <c r="JWB13" s="725"/>
      <c r="JWC13" s="725"/>
      <c r="JWD13" s="725"/>
      <c r="JWE13" s="725"/>
      <c r="JWF13" s="725"/>
      <c r="JWG13" s="725"/>
      <c r="JWH13" s="725"/>
      <c r="JWI13" s="725"/>
      <c r="JWJ13" s="725"/>
      <c r="JWK13" s="725"/>
      <c r="JWL13" s="726"/>
      <c r="JWM13" s="718"/>
      <c r="JWN13" s="725"/>
      <c r="JWO13" s="725"/>
      <c r="JWP13" s="725"/>
      <c r="JWQ13" s="725"/>
      <c r="JWR13" s="725"/>
      <c r="JWS13" s="725"/>
      <c r="JWT13" s="725"/>
      <c r="JWU13" s="725"/>
      <c r="JWV13" s="725"/>
      <c r="JWW13" s="725"/>
      <c r="JWX13" s="725"/>
      <c r="JWY13" s="725"/>
      <c r="JWZ13" s="725"/>
      <c r="JXA13" s="725"/>
      <c r="JXB13" s="726"/>
      <c r="JXC13" s="718"/>
      <c r="JXD13" s="725"/>
      <c r="JXE13" s="725"/>
      <c r="JXF13" s="725"/>
      <c r="JXG13" s="725"/>
      <c r="JXH13" s="725"/>
      <c r="JXI13" s="725"/>
      <c r="JXJ13" s="725"/>
      <c r="JXK13" s="725"/>
      <c r="JXL13" s="725"/>
      <c r="JXM13" s="725"/>
      <c r="JXN13" s="725"/>
      <c r="JXO13" s="725"/>
      <c r="JXP13" s="725"/>
      <c r="JXQ13" s="725"/>
      <c r="JXR13" s="726"/>
      <c r="JXS13" s="718"/>
      <c r="JXT13" s="725"/>
      <c r="JXU13" s="725"/>
      <c r="JXV13" s="725"/>
      <c r="JXW13" s="725"/>
      <c r="JXX13" s="725"/>
      <c r="JXY13" s="725"/>
      <c r="JXZ13" s="725"/>
      <c r="JYA13" s="725"/>
      <c r="JYB13" s="725"/>
      <c r="JYC13" s="725"/>
      <c r="JYD13" s="725"/>
      <c r="JYE13" s="725"/>
      <c r="JYF13" s="725"/>
      <c r="JYG13" s="725"/>
      <c r="JYH13" s="726"/>
      <c r="JYI13" s="718"/>
      <c r="JYJ13" s="725"/>
      <c r="JYK13" s="725"/>
      <c r="JYL13" s="725"/>
      <c r="JYM13" s="725"/>
      <c r="JYN13" s="725"/>
      <c r="JYO13" s="725"/>
      <c r="JYP13" s="725"/>
      <c r="JYQ13" s="725"/>
      <c r="JYR13" s="725"/>
      <c r="JYS13" s="725"/>
      <c r="JYT13" s="725"/>
      <c r="JYU13" s="725"/>
      <c r="JYV13" s="725"/>
      <c r="JYW13" s="725"/>
      <c r="JYX13" s="726"/>
      <c r="JYY13" s="718"/>
      <c r="JYZ13" s="725"/>
      <c r="JZA13" s="725"/>
      <c r="JZB13" s="725"/>
      <c r="JZC13" s="725"/>
      <c r="JZD13" s="725"/>
      <c r="JZE13" s="725"/>
      <c r="JZF13" s="725"/>
      <c r="JZG13" s="725"/>
      <c r="JZH13" s="725"/>
      <c r="JZI13" s="725"/>
      <c r="JZJ13" s="725"/>
      <c r="JZK13" s="725"/>
      <c r="JZL13" s="725"/>
      <c r="JZM13" s="725"/>
      <c r="JZN13" s="726"/>
      <c r="JZO13" s="718"/>
      <c r="JZP13" s="725"/>
      <c r="JZQ13" s="725"/>
      <c r="JZR13" s="725"/>
      <c r="JZS13" s="725"/>
      <c r="JZT13" s="725"/>
      <c r="JZU13" s="725"/>
      <c r="JZV13" s="725"/>
      <c r="JZW13" s="725"/>
      <c r="JZX13" s="725"/>
      <c r="JZY13" s="725"/>
      <c r="JZZ13" s="725"/>
      <c r="KAA13" s="725"/>
      <c r="KAB13" s="725"/>
      <c r="KAC13" s="725"/>
      <c r="KAD13" s="726"/>
      <c r="KAE13" s="718"/>
      <c r="KAF13" s="725"/>
      <c r="KAG13" s="725"/>
      <c r="KAH13" s="725"/>
      <c r="KAI13" s="725"/>
      <c r="KAJ13" s="725"/>
      <c r="KAK13" s="725"/>
      <c r="KAL13" s="725"/>
      <c r="KAM13" s="725"/>
      <c r="KAN13" s="725"/>
      <c r="KAO13" s="725"/>
      <c r="KAP13" s="725"/>
      <c r="KAQ13" s="725"/>
      <c r="KAR13" s="725"/>
      <c r="KAS13" s="725"/>
      <c r="KAT13" s="726"/>
      <c r="KAU13" s="718"/>
      <c r="KAV13" s="725"/>
      <c r="KAW13" s="725"/>
      <c r="KAX13" s="725"/>
      <c r="KAY13" s="725"/>
      <c r="KAZ13" s="725"/>
      <c r="KBA13" s="725"/>
      <c r="KBB13" s="725"/>
      <c r="KBC13" s="725"/>
      <c r="KBD13" s="725"/>
      <c r="KBE13" s="725"/>
      <c r="KBF13" s="725"/>
      <c r="KBG13" s="725"/>
      <c r="KBH13" s="725"/>
      <c r="KBI13" s="725"/>
      <c r="KBJ13" s="726"/>
      <c r="KBK13" s="718"/>
      <c r="KBL13" s="725"/>
      <c r="KBM13" s="725"/>
      <c r="KBN13" s="725"/>
      <c r="KBO13" s="725"/>
      <c r="KBP13" s="725"/>
      <c r="KBQ13" s="725"/>
      <c r="KBR13" s="725"/>
      <c r="KBS13" s="725"/>
      <c r="KBT13" s="725"/>
      <c r="KBU13" s="725"/>
      <c r="KBV13" s="725"/>
      <c r="KBW13" s="725"/>
      <c r="KBX13" s="725"/>
      <c r="KBY13" s="725"/>
      <c r="KBZ13" s="726"/>
      <c r="KCA13" s="718"/>
      <c r="KCB13" s="725"/>
      <c r="KCC13" s="725"/>
      <c r="KCD13" s="725"/>
      <c r="KCE13" s="725"/>
      <c r="KCF13" s="725"/>
      <c r="KCG13" s="725"/>
      <c r="KCH13" s="725"/>
      <c r="KCI13" s="725"/>
      <c r="KCJ13" s="725"/>
      <c r="KCK13" s="725"/>
      <c r="KCL13" s="725"/>
      <c r="KCM13" s="725"/>
      <c r="KCN13" s="725"/>
      <c r="KCO13" s="725"/>
      <c r="KCP13" s="726"/>
      <c r="KCQ13" s="718"/>
      <c r="KCR13" s="725"/>
      <c r="KCS13" s="725"/>
      <c r="KCT13" s="725"/>
      <c r="KCU13" s="725"/>
      <c r="KCV13" s="725"/>
      <c r="KCW13" s="725"/>
      <c r="KCX13" s="725"/>
      <c r="KCY13" s="725"/>
      <c r="KCZ13" s="725"/>
      <c r="KDA13" s="725"/>
      <c r="KDB13" s="725"/>
      <c r="KDC13" s="725"/>
      <c r="KDD13" s="725"/>
      <c r="KDE13" s="725"/>
      <c r="KDF13" s="726"/>
      <c r="KDG13" s="718"/>
      <c r="KDH13" s="725"/>
      <c r="KDI13" s="725"/>
      <c r="KDJ13" s="725"/>
      <c r="KDK13" s="725"/>
      <c r="KDL13" s="725"/>
      <c r="KDM13" s="725"/>
      <c r="KDN13" s="725"/>
      <c r="KDO13" s="725"/>
      <c r="KDP13" s="725"/>
      <c r="KDQ13" s="725"/>
      <c r="KDR13" s="725"/>
      <c r="KDS13" s="725"/>
      <c r="KDT13" s="725"/>
      <c r="KDU13" s="725"/>
      <c r="KDV13" s="726"/>
      <c r="KDW13" s="718"/>
      <c r="KDX13" s="725"/>
      <c r="KDY13" s="725"/>
      <c r="KDZ13" s="725"/>
      <c r="KEA13" s="725"/>
      <c r="KEB13" s="725"/>
      <c r="KEC13" s="725"/>
      <c r="KED13" s="725"/>
      <c r="KEE13" s="725"/>
      <c r="KEF13" s="725"/>
      <c r="KEG13" s="725"/>
      <c r="KEH13" s="725"/>
      <c r="KEI13" s="725"/>
      <c r="KEJ13" s="725"/>
      <c r="KEK13" s="725"/>
      <c r="KEL13" s="726"/>
      <c r="KEM13" s="718"/>
      <c r="KEN13" s="725"/>
      <c r="KEO13" s="725"/>
      <c r="KEP13" s="725"/>
      <c r="KEQ13" s="725"/>
      <c r="KER13" s="725"/>
      <c r="KES13" s="725"/>
      <c r="KET13" s="725"/>
      <c r="KEU13" s="725"/>
      <c r="KEV13" s="725"/>
      <c r="KEW13" s="725"/>
      <c r="KEX13" s="725"/>
      <c r="KEY13" s="725"/>
      <c r="KEZ13" s="725"/>
      <c r="KFA13" s="725"/>
      <c r="KFB13" s="726"/>
      <c r="KFC13" s="718"/>
      <c r="KFD13" s="725"/>
      <c r="KFE13" s="725"/>
      <c r="KFF13" s="725"/>
      <c r="KFG13" s="725"/>
      <c r="KFH13" s="725"/>
      <c r="KFI13" s="725"/>
      <c r="KFJ13" s="725"/>
      <c r="KFK13" s="725"/>
      <c r="KFL13" s="725"/>
      <c r="KFM13" s="725"/>
      <c r="KFN13" s="725"/>
      <c r="KFO13" s="725"/>
      <c r="KFP13" s="725"/>
      <c r="KFQ13" s="725"/>
      <c r="KFR13" s="726"/>
      <c r="KFS13" s="718"/>
      <c r="KFT13" s="725"/>
      <c r="KFU13" s="725"/>
      <c r="KFV13" s="725"/>
      <c r="KFW13" s="725"/>
      <c r="KFX13" s="725"/>
      <c r="KFY13" s="725"/>
      <c r="KFZ13" s="725"/>
      <c r="KGA13" s="725"/>
      <c r="KGB13" s="725"/>
      <c r="KGC13" s="725"/>
      <c r="KGD13" s="725"/>
      <c r="KGE13" s="725"/>
      <c r="KGF13" s="725"/>
      <c r="KGG13" s="725"/>
      <c r="KGH13" s="726"/>
      <c r="KGI13" s="718"/>
      <c r="KGJ13" s="725"/>
      <c r="KGK13" s="725"/>
      <c r="KGL13" s="725"/>
      <c r="KGM13" s="725"/>
      <c r="KGN13" s="725"/>
      <c r="KGO13" s="725"/>
      <c r="KGP13" s="725"/>
      <c r="KGQ13" s="725"/>
      <c r="KGR13" s="725"/>
      <c r="KGS13" s="725"/>
      <c r="KGT13" s="725"/>
      <c r="KGU13" s="725"/>
      <c r="KGV13" s="725"/>
      <c r="KGW13" s="725"/>
      <c r="KGX13" s="726"/>
      <c r="KGY13" s="718"/>
      <c r="KGZ13" s="725"/>
      <c r="KHA13" s="725"/>
      <c r="KHB13" s="725"/>
      <c r="KHC13" s="725"/>
      <c r="KHD13" s="725"/>
      <c r="KHE13" s="725"/>
      <c r="KHF13" s="725"/>
      <c r="KHG13" s="725"/>
      <c r="KHH13" s="725"/>
      <c r="KHI13" s="725"/>
      <c r="KHJ13" s="725"/>
      <c r="KHK13" s="725"/>
      <c r="KHL13" s="725"/>
      <c r="KHM13" s="725"/>
      <c r="KHN13" s="726"/>
      <c r="KHO13" s="718"/>
      <c r="KHP13" s="725"/>
      <c r="KHQ13" s="725"/>
      <c r="KHR13" s="725"/>
      <c r="KHS13" s="725"/>
      <c r="KHT13" s="725"/>
      <c r="KHU13" s="725"/>
      <c r="KHV13" s="725"/>
      <c r="KHW13" s="725"/>
      <c r="KHX13" s="725"/>
      <c r="KHY13" s="725"/>
      <c r="KHZ13" s="725"/>
      <c r="KIA13" s="725"/>
      <c r="KIB13" s="725"/>
      <c r="KIC13" s="725"/>
      <c r="KID13" s="726"/>
      <c r="KIE13" s="718"/>
      <c r="KIF13" s="725"/>
      <c r="KIG13" s="725"/>
      <c r="KIH13" s="725"/>
      <c r="KII13" s="725"/>
      <c r="KIJ13" s="725"/>
      <c r="KIK13" s="725"/>
      <c r="KIL13" s="725"/>
      <c r="KIM13" s="725"/>
      <c r="KIN13" s="725"/>
      <c r="KIO13" s="725"/>
      <c r="KIP13" s="725"/>
      <c r="KIQ13" s="725"/>
      <c r="KIR13" s="725"/>
      <c r="KIS13" s="725"/>
      <c r="KIT13" s="726"/>
      <c r="KIU13" s="718"/>
      <c r="KIV13" s="725"/>
      <c r="KIW13" s="725"/>
      <c r="KIX13" s="725"/>
      <c r="KIY13" s="725"/>
      <c r="KIZ13" s="725"/>
      <c r="KJA13" s="725"/>
      <c r="KJB13" s="725"/>
      <c r="KJC13" s="725"/>
      <c r="KJD13" s="725"/>
      <c r="KJE13" s="725"/>
      <c r="KJF13" s="725"/>
      <c r="KJG13" s="725"/>
      <c r="KJH13" s="725"/>
      <c r="KJI13" s="725"/>
      <c r="KJJ13" s="726"/>
      <c r="KJK13" s="718"/>
      <c r="KJL13" s="725"/>
      <c r="KJM13" s="725"/>
      <c r="KJN13" s="725"/>
      <c r="KJO13" s="725"/>
      <c r="KJP13" s="725"/>
      <c r="KJQ13" s="725"/>
      <c r="KJR13" s="725"/>
      <c r="KJS13" s="725"/>
      <c r="KJT13" s="725"/>
      <c r="KJU13" s="725"/>
      <c r="KJV13" s="725"/>
      <c r="KJW13" s="725"/>
      <c r="KJX13" s="725"/>
      <c r="KJY13" s="725"/>
      <c r="KJZ13" s="726"/>
      <c r="KKA13" s="718"/>
      <c r="KKB13" s="725"/>
      <c r="KKC13" s="725"/>
      <c r="KKD13" s="725"/>
      <c r="KKE13" s="725"/>
      <c r="KKF13" s="725"/>
      <c r="KKG13" s="725"/>
      <c r="KKH13" s="725"/>
      <c r="KKI13" s="725"/>
      <c r="KKJ13" s="725"/>
      <c r="KKK13" s="725"/>
      <c r="KKL13" s="725"/>
      <c r="KKM13" s="725"/>
      <c r="KKN13" s="725"/>
      <c r="KKO13" s="725"/>
      <c r="KKP13" s="726"/>
      <c r="KKQ13" s="718"/>
      <c r="KKR13" s="725"/>
      <c r="KKS13" s="725"/>
      <c r="KKT13" s="725"/>
      <c r="KKU13" s="725"/>
      <c r="KKV13" s="725"/>
      <c r="KKW13" s="725"/>
      <c r="KKX13" s="725"/>
      <c r="KKY13" s="725"/>
      <c r="KKZ13" s="725"/>
      <c r="KLA13" s="725"/>
      <c r="KLB13" s="725"/>
      <c r="KLC13" s="725"/>
      <c r="KLD13" s="725"/>
      <c r="KLE13" s="725"/>
      <c r="KLF13" s="726"/>
      <c r="KLG13" s="718"/>
      <c r="KLH13" s="725"/>
      <c r="KLI13" s="725"/>
      <c r="KLJ13" s="725"/>
      <c r="KLK13" s="725"/>
      <c r="KLL13" s="725"/>
      <c r="KLM13" s="725"/>
      <c r="KLN13" s="725"/>
      <c r="KLO13" s="725"/>
      <c r="KLP13" s="725"/>
      <c r="KLQ13" s="725"/>
      <c r="KLR13" s="725"/>
      <c r="KLS13" s="725"/>
      <c r="KLT13" s="725"/>
      <c r="KLU13" s="725"/>
      <c r="KLV13" s="726"/>
      <c r="KLW13" s="718"/>
      <c r="KLX13" s="725"/>
      <c r="KLY13" s="725"/>
      <c r="KLZ13" s="725"/>
      <c r="KMA13" s="725"/>
      <c r="KMB13" s="725"/>
      <c r="KMC13" s="725"/>
      <c r="KMD13" s="725"/>
      <c r="KME13" s="725"/>
      <c r="KMF13" s="725"/>
      <c r="KMG13" s="725"/>
      <c r="KMH13" s="725"/>
      <c r="KMI13" s="725"/>
      <c r="KMJ13" s="725"/>
      <c r="KMK13" s="725"/>
      <c r="KML13" s="726"/>
      <c r="KMM13" s="718"/>
      <c r="KMN13" s="725"/>
      <c r="KMO13" s="725"/>
      <c r="KMP13" s="725"/>
      <c r="KMQ13" s="725"/>
      <c r="KMR13" s="725"/>
      <c r="KMS13" s="725"/>
      <c r="KMT13" s="725"/>
      <c r="KMU13" s="725"/>
      <c r="KMV13" s="725"/>
      <c r="KMW13" s="725"/>
      <c r="KMX13" s="725"/>
      <c r="KMY13" s="725"/>
      <c r="KMZ13" s="725"/>
      <c r="KNA13" s="725"/>
      <c r="KNB13" s="726"/>
      <c r="KNC13" s="718"/>
      <c r="KND13" s="725"/>
      <c r="KNE13" s="725"/>
      <c r="KNF13" s="725"/>
      <c r="KNG13" s="725"/>
      <c r="KNH13" s="725"/>
      <c r="KNI13" s="725"/>
      <c r="KNJ13" s="725"/>
      <c r="KNK13" s="725"/>
      <c r="KNL13" s="725"/>
      <c r="KNM13" s="725"/>
      <c r="KNN13" s="725"/>
      <c r="KNO13" s="725"/>
      <c r="KNP13" s="725"/>
      <c r="KNQ13" s="725"/>
      <c r="KNR13" s="726"/>
      <c r="KNS13" s="718"/>
      <c r="KNT13" s="725"/>
      <c r="KNU13" s="725"/>
      <c r="KNV13" s="725"/>
      <c r="KNW13" s="725"/>
      <c r="KNX13" s="725"/>
      <c r="KNY13" s="725"/>
      <c r="KNZ13" s="725"/>
      <c r="KOA13" s="725"/>
      <c r="KOB13" s="725"/>
      <c r="KOC13" s="725"/>
      <c r="KOD13" s="725"/>
      <c r="KOE13" s="725"/>
      <c r="KOF13" s="725"/>
      <c r="KOG13" s="725"/>
      <c r="KOH13" s="726"/>
      <c r="KOI13" s="718"/>
      <c r="KOJ13" s="725"/>
      <c r="KOK13" s="725"/>
      <c r="KOL13" s="725"/>
      <c r="KOM13" s="725"/>
      <c r="KON13" s="725"/>
      <c r="KOO13" s="725"/>
      <c r="KOP13" s="725"/>
      <c r="KOQ13" s="725"/>
      <c r="KOR13" s="725"/>
      <c r="KOS13" s="725"/>
      <c r="KOT13" s="725"/>
      <c r="KOU13" s="725"/>
      <c r="KOV13" s="725"/>
      <c r="KOW13" s="725"/>
      <c r="KOX13" s="726"/>
      <c r="KOY13" s="718"/>
      <c r="KOZ13" s="725"/>
      <c r="KPA13" s="725"/>
      <c r="KPB13" s="725"/>
      <c r="KPC13" s="725"/>
      <c r="KPD13" s="725"/>
      <c r="KPE13" s="725"/>
      <c r="KPF13" s="725"/>
      <c r="KPG13" s="725"/>
      <c r="KPH13" s="725"/>
      <c r="KPI13" s="725"/>
      <c r="KPJ13" s="725"/>
      <c r="KPK13" s="725"/>
      <c r="KPL13" s="725"/>
      <c r="KPM13" s="725"/>
      <c r="KPN13" s="726"/>
      <c r="KPO13" s="718"/>
      <c r="KPP13" s="725"/>
      <c r="KPQ13" s="725"/>
      <c r="KPR13" s="725"/>
      <c r="KPS13" s="725"/>
      <c r="KPT13" s="725"/>
      <c r="KPU13" s="725"/>
      <c r="KPV13" s="725"/>
      <c r="KPW13" s="725"/>
      <c r="KPX13" s="725"/>
      <c r="KPY13" s="725"/>
      <c r="KPZ13" s="725"/>
      <c r="KQA13" s="725"/>
      <c r="KQB13" s="725"/>
      <c r="KQC13" s="725"/>
      <c r="KQD13" s="726"/>
      <c r="KQE13" s="718"/>
      <c r="KQF13" s="725"/>
      <c r="KQG13" s="725"/>
      <c r="KQH13" s="725"/>
      <c r="KQI13" s="725"/>
      <c r="KQJ13" s="725"/>
      <c r="KQK13" s="725"/>
      <c r="KQL13" s="725"/>
      <c r="KQM13" s="725"/>
      <c r="KQN13" s="725"/>
      <c r="KQO13" s="725"/>
      <c r="KQP13" s="725"/>
      <c r="KQQ13" s="725"/>
      <c r="KQR13" s="725"/>
      <c r="KQS13" s="725"/>
      <c r="KQT13" s="726"/>
      <c r="KQU13" s="718"/>
      <c r="KQV13" s="725"/>
      <c r="KQW13" s="725"/>
      <c r="KQX13" s="725"/>
      <c r="KQY13" s="725"/>
      <c r="KQZ13" s="725"/>
      <c r="KRA13" s="725"/>
      <c r="KRB13" s="725"/>
      <c r="KRC13" s="725"/>
      <c r="KRD13" s="725"/>
      <c r="KRE13" s="725"/>
      <c r="KRF13" s="725"/>
      <c r="KRG13" s="725"/>
      <c r="KRH13" s="725"/>
      <c r="KRI13" s="725"/>
      <c r="KRJ13" s="726"/>
      <c r="KRK13" s="718"/>
      <c r="KRL13" s="725"/>
      <c r="KRM13" s="725"/>
      <c r="KRN13" s="725"/>
      <c r="KRO13" s="725"/>
      <c r="KRP13" s="725"/>
      <c r="KRQ13" s="725"/>
      <c r="KRR13" s="725"/>
      <c r="KRS13" s="725"/>
      <c r="KRT13" s="725"/>
      <c r="KRU13" s="725"/>
      <c r="KRV13" s="725"/>
      <c r="KRW13" s="725"/>
      <c r="KRX13" s="725"/>
      <c r="KRY13" s="725"/>
      <c r="KRZ13" s="726"/>
      <c r="KSA13" s="718"/>
      <c r="KSB13" s="725"/>
      <c r="KSC13" s="725"/>
      <c r="KSD13" s="725"/>
      <c r="KSE13" s="725"/>
      <c r="KSF13" s="725"/>
      <c r="KSG13" s="725"/>
      <c r="KSH13" s="725"/>
      <c r="KSI13" s="725"/>
      <c r="KSJ13" s="725"/>
      <c r="KSK13" s="725"/>
      <c r="KSL13" s="725"/>
      <c r="KSM13" s="725"/>
      <c r="KSN13" s="725"/>
      <c r="KSO13" s="725"/>
      <c r="KSP13" s="726"/>
      <c r="KSQ13" s="718"/>
      <c r="KSR13" s="725"/>
      <c r="KSS13" s="725"/>
      <c r="KST13" s="725"/>
      <c r="KSU13" s="725"/>
      <c r="KSV13" s="725"/>
      <c r="KSW13" s="725"/>
      <c r="KSX13" s="725"/>
      <c r="KSY13" s="725"/>
      <c r="KSZ13" s="725"/>
      <c r="KTA13" s="725"/>
      <c r="KTB13" s="725"/>
      <c r="KTC13" s="725"/>
      <c r="KTD13" s="725"/>
      <c r="KTE13" s="725"/>
      <c r="KTF13" s="726"/>
      <c r="KTG13" s="718"/>
      <c r="KTH13" s="725"/>
      <c r="KTI13" s="725"/>
      <c r="KTJ13" s="725"/>
      <c r="KTK13" s="725"/>
      <c r="KTL13" s="725"/>
      <c r="KTM13" s="725"/>
      <c r="KTN13" s="725"/>
      <c r="KTO13" s="725"/>
      <c r="KTP13" s="725"/>
      <c r="KTQ13" s="725"/>
      <c r="KTR13" s="725"/>
      <c r="KTS13" s="725"/>
      <c r="KTT13" s="725"/>
      <c r="KTU13" s="725"/>
      <c r="KTV13" s="726"/>
      <c r="KTW13" s="718"/>
      <c r="KTX13" s="725"/>
      <c r="KTY13" s="725"/>
      <c r="KTZ13" s="725"/>
      <c r="KUA13" s="725"/>
      <c r="KUB13" s="725"/>
      <c r="KUC13" s="725"/>
      <c r="KUD13" s="725"/>
      <c r="KUE13" s="725"/>
      <c r="KUF13" s="725"/>
      <c r="KUG13" s="725"/>
      <c r="KUH13" s="725"/>
      <c r="KUI13" s="725"/>
      <c r="KUJ13" s="725"/>
      <c r="KUK13" s="725"/>
      <c r="KUL13" s="726"/>
      <c r="KUM13" s="718"/>
      <c r="KUN13" s="725"/>
      <c r="KUO13" s="725"/>
      <c r="KUP13" s="725"/>
      <c r="KUQ13" s="725"/>
      <c r="KUR13" s="725"/>
      <c r="KUS13" s="725"/>
      <c r="KUT13" s="725"/>
      <c r="KUU13" s="725"/>
      <c r="KUV13" s="725"/>
      <c r="KUW13" s="725"/>
      <c r="KUX13" s="725"/>
      <c r="KUY13" s="725"/>
      <c r="KUZ13" s="725"/>
      <c r="KVA13" s="725"/>
      <c r="KVB13" s="726"/>
      <c r="KVC13" s="718"/>
      <c r="KVD13" s="725"/>
      <c r="KVE13" s="725"/>
      <c r="KVF13" s="725"/>
      <c r="KVG13" s="725"/>
      <c r="KVH13" s="725"/>
      <c r="KVI13" s="725"/>
      <c r="KVJ13" s="725"/>
      <c r="KVK13" s="725"/>
      <c r="KVL13" s="725"/>
      <c r="KVM13" s="725"/>
      <c r="KVN13" s="725"/>
      <c r="KVO13" s="725"/>
      <c r="KVP13" s="725"/>
      <c r="KVQ13" s="725"/>
      <c r="KVR13" s="726"/>
      <c r="KVS13" s="718"/>
      <c r="KVT13" s="725"/>
      <c r="KVU13" s="725"/>
      <c r="KVV13" s="725"/>
      <c r="KVW13" s="725"/>
      <c r="KVX13" s="725"/>
      <c r="KVY13" s="725"/>
      <c r="KVZ13" s="725"/>
      <c r="KWA13" s="725"/>
      <c r="KWB13" s="725"/>
      <c r="KWC13" s="725"/>
      <c r="KWD13" s="725"/>
      <c r="KWE13" s="725"/>
      <c r="KWF13" s="725"/>
      <c r="KWG13" s="725"/>
      <c r="KWH13" s="726"/>
      <c r="KWI13" s="718"/>
      <c r="KWJ13" s="725"/>
      <c r="KWK13" s="725"/>
      <c r="KWL13" s="725"/>
      <c r="KWM13" s="725"/>
      <c r="KWN13" s="725"/>
      <c r="KWO13" s="725"/>
      <c r="KWP13" s="725"/>
      <c r="KWQ13" s="725"/>
      <c r="KWR13" s="725"/>
      <c r="KWS13" s="725"/>
      <c r="KWT13" s="725"/>
      <c r="KWU13" s="725"/>
      <c r="KWV13" s="725"/>
      <c r="KWW13" s="725"/>
      <c r="KWX13" s="726"/>
      <c r="KWY13" s="718"/>
      <c r="KWZ13" s="725"/>
      <c r="KXA13" s="725"/>
      <c r="KXB13" s="725"/>
      <c r="KXC13" s="725"/>
      <c r="KXD13" s="725"/>
      <c r="KXE13" s="725"/>
      <c r="KXF13" s="725"/>
      <c r="KXG13" s="725"/>
      <c r="KXH13" s="725"/>
      <c r="KXI13" s="725"/>
      <c r="KXJ13" s="725"/>
      <c r="KXK13" s="725"/>
      <c r="KXL13" s="725"/>
      <c r="KXM13" s="725"/>
      <c r="KXN13" s="726"/>
      <c r="KXO13" s="718"/>
      <c r="KXP13" s="725"/>
      <c r="KXQ13" s="725"/>
      <c r="KXR13" s="725"/>
      <c r="KXS13" s="725"/>
      <c r="KXT13" s="725"/>
      <c r="KXU13" s="725"/>
      <c r="KXV13" s="725"/>
      <c r="KXW13" s="725"/>
      <c r="KXX13" s="725"/>
      <c r="KXY13" s="725"/>
      <c r="KXZ13" s="725"/>
      <c r="KYA13" s="725"/>
      <c r="KYB13" s="725"/>
      <c r="KYC13" s="725"/>
      <c r="KYD13" s="726"/>
      <c r="KYE13" s="718"/>
      <c r="KYF13" s="725"/>
      <c r="KYG13" s="725"/>
      <c r="KYH13" s="725"/>
      <c r="KYI13" s="725"/>
      <c r="KYJ13" s="725"/>
      <c r="KYK13" s="725"/>
      <c r="KYL13" s="725"/>
      <c r="KYM13" s="725"/>
      <c r="KYN13" s="725"/>
      <c r="KYO13" s="725"/>
      <c r="KYP13" s="725"/>
      <c r="KYQ13" s="725"/>
      <c r="KYR13" s="725"/>
      <c r="KYS13" s="725"/>
      <c r="KYT13" s="726"/>
      <c r="KYU13" s="718"/>
      <c r="KYV13" s="725"/>
      <c r="KYW13" s="725"/>
      <c r="KYX13" s="725"/>
      <c r="KYY13" s="725"/>
      <c r="KYZ13" s="725"/>
      <c r="KZA13" s="725"/>
      <c r="KZB13" s="725"/>
      <c r="KZC13" s="725"/>
      <c r="KZD13" s="725"/>
      <c r="KZE13" s="725"/>
      <c r="KZF13" s="725"/>
      <c r="KZG13" s="725"/>
      <c r="KZH13" s="725"/>
      <c r="KZI13" s="725"/>
      <c r="KZJ13" s="726"/>
      <c r="KZK13" s="718"/>
      <c r="KZL13" s="725"/>
      <c r="KZM13" s="725"/>
      <c r="KZN13" s="725"/>
      <c r="KZO13" s="725"/>
      <c r="KZP13" s="725"/>
      <c r="KZQ13" s="725"/>
      <c r="KZR13" s="725"/>
      <c r="KZS13" s="725"/>
      <c r="KZT13" s="725"/>
      <c r="KZU13" s="725"/>
      <c r="KZV13" s="725"/>
      <c r="KZW13" s="725"/>
      <c r="KZX13" s="725"/>
      <c r="KZY13" s="725"/>
      <c r="KZZ13" s="726"/>
      <c r="LAA13" s="718"/>
      <c r="LAB13" s="725"/>
      <c r="LAC13" s="725"/>
      <c r="LAD13" s="725"/>
      <c r="LAE13" s="725"/>
      <c r="LAF13" s="725"/>
      <c r="LAG13" s="725"/>
      <c r="LAH13" s="725"/>
      <c r="LAI13" s="725"/>
      <c r="LAJ13" s="725"/>
      <c r="LAK13" s="725"/>
      <c r="LAL13" s="725"/>
      <c r="LAM13" s="725"/>
      <c r="LAN13" s="725"/>
      <c r="LAO13" s="725"/>
      <c r="LAP13" s="726"/>
      <c r="LAQ13" s="718"/>
      <c r="LAR13" s="725"/>
      <c r="LAS13" s="725"/>
      <c r="LAT13" s="725"/>
      <c r="LAU13" s="725"/>
      <c r="LAV13" s="725"/>
      <c r="LAW13" s="725"/>
      <c r="LAX13" s="725"/>
      <c r="LAY13" s="725"/>
      <c r="LAZ13" s="725"/>
      <c r="LBA13" s="725"/>
      <c r="LBB13" s="725"/>
      <c r="LBC13" s="725"/>
      <c r="LBD13" s="725"/>
      <c r="LBE13" s="725"/>
      <c r="LBF13" s="726"/>
      <c r="LBG13" s="718"/>
      <c r="LBH13" s="725"/>
      <c r="LBI13" s="725"/>
      <c r="LBJ13" s="725"/>
      <c r="LBK13" s="725"/>
      <c r="LBL13" s="725"/>
      <c r="LBM13" s="725"/>
      <c r="LBN13" s="725"/>
      <c r="LBO13" s="725"/>
      <c r="LBP13" s="725"/>
      <c r="LBQ13" s="725"/>
      <c r="LBR13" s="725"/>
      <c r="LBS13" s="725"/>
      <c r="LBT13" s="725"/>
      <c r="LBU13" s="725"/>
      <c r="LBV13" s="726"/>
      <c r="LBW13" s="718"/>
      <c r="LBX13" s="725"/>
      <c r="LBY13" s="725"/>
      <c r="LBZ13" s="725"/>
      <c r="LCA13" s="725"/>
      <c r="LCB13" s="725"/>
      <c r="LCC13" s="725"/>
      <c r="LCD13" s="725"/>
      <c r="LCE13" s="725"/>
      <c r="LCF13" s="725"/>
      <c r="LCG13" s="725"/>
      <c r="LCH13" s="725"/>
      <c r="LCI13" s="725"/>
      <c r="LCJ13" s="725"/>
      <c r="LCK13" s="725"/>
      <c r="LCL13" s="726"/>
      <c r="LCM13" s="718"/>
      <c r="LCN13" s="725"/>
      <c r="LCO13" s="725"/>
      <c r="LCP13" s="725"/>
      <c r="LCQ13" s="725"/>
      <c r="LCR13" s="725"/>
      <c r="LCS13" s="725"/>
      <c r="LCT13" s="725"/>
      <c r="LCU13" s="725"/>
      <c r="LCV13" s="725"/>
      <c r="LCW13" s="725"/>
      <c r="LCX13" s="725"/>
      <c r="LCY13" s="725"/>
      <c r="LCZ13" s="725"/>
      <c r="LDA13" s="725"/>
      <c r="LDB13" s="726"/>
      <c r="LDC13" s="718"/>
      <c r="LDD13" s="725"/>
      <c r="LDE13" s="725"/>
      <c r="LDF13" s="725"/>
      <c r="LDG13" s="725"/>
      <c r="LDH13" s="725"/>
      <c r="LDI13" s="725"/>
      <c r="LDJ13" s="725"/>
      <c r="LDK13" s="725"/>
      <c r="LDL13" s="725"/>
      <c r="LDM13" s="725"/>
      <c r="LDN13" s="725"/>
      <c r="LDO13" s="725"/>
      <c r="LDP13" s="725"/>
      <c r="LDQ13" s="725"/>
      <c r="LDR13" s="726"/>
      <c r="LDS13" s="718"/>
      <c r="LDT13" s="725"/>
      <c r="LDU13" s="725"/>
      <c r="LDV13" s="725"/>
      <c r="LDW13" s="725"/>
      <c r="LDX13" s="725"/>
      <c r="LDY13" s="725"/>
      <c r="LDZ13" s="725"/>
      <c r="LEA13" s="725"/>
      <c r="LEB13" s="725"/>
      <c r="LEC13" s="725"/>
      <c r="LED13" s="725"/>
      <c r="LEE13" s="725"/>
      <c r="LEF13" s="725"/>
      <c r="LEG13" s="725"/>
      <c r="LEH13" s="726"/>
      <c r="LEI13" s="718"/>
      <c r="LEJ13" s="725"/>
      <c r="LEK13" s="725"/>
      <c r="LEL13" s="725"/>
      <c r="LEM13" s="725"/>
      <c r="LEN13" s="725"/>
      <c r="LEO13" s="725"/>
      <c r="LEP13" s="725"/>
      <c r="LEQ13" s="725"/>
      <c r="LER13" s="725"/>
      <c r="LES13" s="725"/>
      <c r="LET13" s="725"/>
      <c r="LEU13" s="725"/>
      <c r="LEV13" s="725"/>
      <c r="LEW13" s="725"/>
      <c r="LEX13" s="726"/>
      <c r="LEY13" s="718"/>
      <c r="LEZ13" s="725"/>
      <c r="LFA13" s="725"/>
      <c r="LFB13" s="725"/>
      <c r="LFC13" s="725"/>
      <c r="LFD13" s="725"/>
      <c r="LFE13" s="725"/>
      <c r="LFF13" s="725"/>
      <c r="LFG13" s="725"/>
      <c r="LFH13" s="725"/>
      <c r="LFI13" s="725"/>
      <c r="LFJ13" s="725"/>
      <c r="LFK13" s="725"/>
      <c r="LFL13" s="725"/>
      <c r="LFM13" s="725"/>
      <c r="LFN13" s="726"/>
      <c r="LFO13" s="718"/>
      <c r="LFP13" s="725"/>
      <c r="LFQ13" s="725"/>
      <c r="LFR13" s="725"/>
      <c r="LFS13" s="725"/>
      <c r="LFT13" s="725"/>
      <c r="LFU13" s="725"/>
      <c r="LFV13" s="725"/>
      <c r="LFW13" s="725"/>
      <c r="LFX13" s="725"/>
      <c r="LFY13" s="725"/>
      <c r="LFZ13" s="725"/>
      <c r="LGA13" s="725"/>
      <c r="LGB13" s="725"/>
      <c r="LGC13" s="725"/>
      <c r="LGD13" s="726"/>
      <c r="LGE13" s="718"/>
      <c r="LGF13" s="725"/>
      <c r="LGG13" s="725"/>
      <c r="LGH13" s="725"/>
      <c r="LGI13" s="725"/>
      <c r="LGJ13" s="725"/>
      <c r="LGK13" s="725"/>
      <c r="LGL13" s="725"/>
      <c r="LGM13" s="725"/>
      <c r="LGN13" s="725"/>
      <c r="LGO13" s="725"/>
      <c r="LGP13" s="725"/>
      <c r="LGQ13" s="725"/>
      <c r="LGR13" s="725"/>
      <c r="LGS13" s="725"/>
      <c r="LGT13" s="726"/>
      <c r="LGU13" s="718"/>
      <c r="LGV13" s="725"/>
      <c r="LGW13" s="725"/>
      <c r="LGX13" s="725"/>
      <c r="LGY13" s="725"/>
      <c r="LGZ13" s="725"/>
      <c r="LHA13" s="725"/>
      <c r="LHB13" s="725"/>
      <c r="LHC13" s="725"/>
      <c r="LHD13" s="725"/>
      <c r="LHE13" s="725"/>
      <c r="LHF13" s="725"/>
      <c r="LHG13" s="725"/>
      <c r="LHH13" s="725"/>
      <c r="LHI13" s="725"/>
      <c r="LHJ13" s="726"/>
      <c r="LHK13" s="718"/>
      <c r="LHL13" s="725"/>
      <c r="LHM13" s="725"/>
      <c r="LHN13" s="725"/>
      <c r="LHO13" s="725"/>
      <c r="LHP13" s="725"/>
      <c r="LHQ13" s="725"/>
      <c r="LHR13" s="725"/>
      <c r="LHS13" s="725"/>
      <c r="LHT13" s="725"/>
      <c r="LHU13" s="725"/>
      <c r="LHV13" s="725"/>
      <c r="LHW13" s="725"/>
      <c r="LHX13" s="725"/>
      <c r="LHY13" s="725"/>
      <c r="LHZ13" s="726"/>
      <c r="LIA13" s="718"/>
      <c r="LIB13" s="725"/>
      <c r="LIC13" s="725"/>
      <c r="LID13" s="725"/>
      <c r="LIE13" s="725"/>
      <c r="LIF13" s="725"/>
      <c r="LIG13" s="725"/>
      <c r="LIH13" s="725"/>
      <c r="LII13" s="725"/>
      <c r="LIJ13" s="725"/>
      <c r="LIK13" s="725"/>
      <c r="LIL13" s="725"/>
      <c r="LIM13" s="725"/>
      <c r="LIN13" s="725"/>
      <c r="LIO13" s="725"/>
      <c r="LIP13" s="726"/>
      <c r="LIQ13" s="718"/>
      <c r="LIR13" s="725"/>
      <c r="LIS13" s="725"/>
      <c r="LIT13" s="725"/>
      <c r="LIU13" s="725"/>
      <c r="LIV13" s="725"/>
      <c r="LIW13" s="725"/>
      <c r="LIX13" s="725"/>
      <c r="LIY13" s="725"/>
      <c r="LIZ13" s="725"/>
      <c r="LJA13" s="725"/>
      <c r="LJB13" s="725"/>
      <c r="LJC13" s="725"/>
      <c r="LJD13" s="725"/>
      <c r="LJE13" s="725"/>
      <c r="LJF13" s="726"/>
      <c r="LJG13" s="718"/>
      <c r="LJH13" s="725"/>
      <c r="LJI13" s="725"/>
      <c r="LJJ13" s="725"/>
      <c r="LJK13" s="725"/>
      <c r="LJL13" s="725"/>
      <c r="LJM13" s="725"/>
      <c r="LJN13" s="725"/>
      <c r="LJO13" s="725"/>
      <c r="LJP13" s="725"/>
      <c r="LJQ13" s="725"/>
      <c r="LJR13" s="725"/>
      <c r="LJS13" s="725"/>
      <c r="LJT13" s="725"/>
      <c r="LJU13" s="725"/>
      <c r="LJV13" s="726"/>
      <c r="LJW13" s="718"/>
      <c r="LJX13" s="725"/>
      <c r="LJY13" s="725"/>
      <c r="LJZ13" s="725"/>
      <c r="LKA13" s="725"/>
      <c r="LKB13" s="725"/>
      <c r="LKC13" s="725"/>
      <c r="LKD13" s="725"/>
      <c r="LKE13" s="725"/>
      <c r="LKF13" s="725"/>
      <c r="LKG13" s="725"/>
      <c r="LKH13" s="725"/>
      <c r="LKI13" s="725"/>
      <c r="LKJ13" s="725"/>
      <c r="LKK13" s="725"/>
      <c r="LKL13" s="726"/>
      <c r="LKM13" s="718"/>
      <c r="LKN13" s="725"/>
      <c r="LKO13" s="725"/>
      <c r="LKP13" s="725"/>
      <c r="LKQ13" s="725"/>
      <c r="LKR13" s="725"/>
      <c r="LKS13" s="725"/>
      <c r="LKT13" s="725"/>
      <c r="LKU13" s="725"/>
      <c r="LKV13" s="725"/>
      <c r="LKW13" s="725"/>
      <c r="LKX13" s="725"/>
      <c r="LKY13" s="725"/>
      <c r="LKZ13" s="725"/>
      <c r="LLA13" s="725"/>
      <c r="LLB13" s="726"/>
      <c r="LLC13" s="718"/>
      <c r="LLD13" s="725"/>
      <c r="LLE13" s="725"/>
      <c r="LLF13" s="725"/>
      <c r="LLG13" s="725"/>
      <c r="LLH13" s="725"/>
      <c r="LLI13" s="725"/>
      <c r="LLJ13" s="725"/>
      <c r="LLK13" s="725"/>
      <c r="LLL13" s="725"/>
      <c r="LLM13" s="725"/>
      <c r="LLN13" s="725"/>
      <c r="LLO13" s="725"/>
      <c r="LLP13" s="725"/>
      <c r="LLQ13" s="725"/>
      <c r="LLR13" s="726"/>
      <c r="LLS13" s="718"/>
      <c r="LLT13" s="725"/>
      <c r="LLU13" s="725"/>
      <c r="LLV13" s="725"/>
      <c r="LLW13" s="725"/>
      <c r="LLX13" s="725"/>
      <c r="LLY13" s="725"/>
      <c r="LLZ13" s="725"/>
      <c r="LMA13" s="725"/>
      <c r="LMB13" s="725"/>
      <c r="LMC13" s="725"/>
      <c r="LMD13" s="725"/>
      <c r="LME13" s="725"/>
      <c r="LMF13" s="725"/>
      <c r="LMG13" s="725"/>
      <c r="LMH13" s="726"/>
      <c r="LMI13" s="718"/>
      <c r="LMJ13" s="725"/>
      <c r="LMK13" s="725"/>
      <c r="LML13" s="725"/>
      <c r="LMM13" s="725"/>
      <c r="LMN13" s="725"/>
      <c r="LMO13" s="725"/>
      <c r="LMP13" s="725"/>
      <c r="LMQ13" s="725"/>
      <c r="LMR13" s="725"/>
      <c r="LMS13" s="725"/>
      <c r="LMT13" s="725"/>
      <c r="LMU13" s="725"/>
      <c r="LMV13" s="725"/>
      <c r="LMW13" s="725"/>
      <c r="LMX13" s="726"/>
      <c r="LMY13" s="718"/>
      <c r="LMZ13" s="725"/>
      <c r="LNA13" s="725"/>
      <c r="LNB13" s="725"/>
      <c r="LNC13" s="725"/>
      <c r="LND13" s="725"/>
      <c r="LNE13" s="725"/>
      <c r="LNF13" s="725"/>
      <c r="LNG13" s="725"/>
      <c r="LNH13" s="725"/>
      <c r="LNI13" s="725"/>
      <c r="LNJ13" s="725"/>
      <c r="LNK13" s="725"/>
      <c r="LNL13" s="725"/>
      <c r="LNM13" s="725"/>
      <c r="LNN13" s="726"/>
      <c r="LNO13" s="718"/>
      <c r="LNP13" s="725"/>
      <c r="LNQ13" s="725"/>
      <c r="LNR13" s="725"/>
      <c r="LNS13" s="725"/>
      <c r="LNT13" s="725"/>
      <c r="LNU13" s="725"/>
      <c r="LNV13" s="725"/>
      <c r="LNW13" s="725"/>
      <c r="LNX13" s="725"/>
      <c r="LNY13" s="725"/>
      <c r="LNZ13" s="725"/>
      <c r="LOA13" s="725"/>
      <c r="LOB13" s="725"/>
      <c r="LOC13" s="725"/>
      <c r="LOD13" s="726"/>
      <c r="LOE13" s="718"/>
      <c r="LOF13" s="725"/>
      <c r="LOG13" s="725"/>
      <c r="LOH13" s="725"/>
      <c r="LOI13" s="725"/>
      <c r="LOJ13" s="725"/>
      <c r="LOK13" s="725"/>
      <c r="LOL13" s="725"/>
      <c r="LOM13" s="725"/>
      <c r="LON13" s="725"/>
      <c r="LOO13" s="725"/>
      <c r="LOP13" s="725"/>
      <c r="LOQ13" s="725"/>
      <c r="LOR13" s="725"/>
      <c r="LOS13" s="725"/>
      <c r="LOT13" s="726"/>
      <c r="LOU13" s="718"/>
      <c r="LOV13" s="725"/>
      <c r="LOW13" s="725"/>
      <c r="LOX13" s="725"/>
      <c r="LOY13" s="725"/>
      <c r="LOZ13" s="725"/>
      <c r="LPA13" s="725"/>
      <c r="LPB13" s="725"/>
      <c r="LPC13" s="725"/>
      <c r="LPD13" s="725"/>
      <c r="LPE13" s="725"/>
      <c r="LPF13" s="725"/>
      <c r="LPG13" s="725"/>
      <c r="LPH13" s="725"/>
      <c r="LPI13" s="725"/>
      <c r="LPJ13" s="726"/>
      <c r="LPK13" s="718"/>
      <c r="LPL13" s="725"/>
      <c r="LPM13" s="725"/>
      <c r="LPN13" s="725"/>
      <c r="LPO13" s="725"/>
      <c r="LPP13" s="725"/>
      <c r="LPQ13" s="725"/>
      <c r="LPR13" s="725"/>
      <c r="LPS13" s="725"/>
      <c r="LPT13" s="725"/>
      <c r="LPU13" s="725"/>
      <c r="LPV13" s="725"/>
      <c r="LPW13" s="725"/>
      <c r="LPX13" s="725"/>
      <c r="LPY13" s="725"/>
      <c r="LPZ13" s="726"/>
      <c r="LQA13" s="718"/>
      <c r="LQB13" s="725"/>
      <c r="LQC13" s="725"/>
      <c r="LQD13" s="725"/>
      <c r="LQE13" s="725"/>
      <c r="LQF13" s="725"/>
      <c r="LQG13" s="725"/>
      <c r="LQH13" s="725"/>
      <c r="LQI13" s="725"/>
      <c r="LQJ13" s="725"/>
      <c r="LQK13" s="725"/>
      <c r="LQL13" s="725"/>
      <c r="LQM13" s="725"/>
      <c r="LQN13" s="725"/>
      <c r="LQO13" s="725"/>
      <c r="LQP13" s="726"/>
      <c r="LQQ13" s="718"/>
      <c r="LQR13" s="725"/>
      <c r="LQS13" s="725"/>
      <c r="LQT13" s="725"/>
      <c r="LQU13" s="725"/>
      <c r="LQV13" s="725"/>
      <c r="LQW13" s="725"/>
      <c r="LQX13" s="725"/>
      <c r="LQY13" s="725"/>
      <c r="LQZ13" s="725"/>
      <c r="LRA13" s="725"/>
      <c r="LRB13" s="725"/>
      <c r="LRC13" s="725"/>
      <c r="LRD13" s="725"/>
      <c r="LRE13" s="725"/>
      <c r="LRF13" s="726"/>
      <c r="LRG13" s="718"/>
      <c r="LRH13" s="725"/>
      <c r="LRI13" s="725"/>
      <c r="LRJ13" s="725"/>
      <c r="LRK13" s="725"/>
      <c r="LRL13" s="725"/>
      <c r="LRM13" s="725"/>
      <c r="LRN13" s="725"/>
      <c r="LRO13" s="725"/>
      <c r="LRP13" s="725"/>
      <c r="LRQ13" s="725"/>
      <c r="LRR13" s="725"/>
      <c r="LRS13" s="725"/>
      <c r="LRT13" s="725"/>
      <c r="LRU13" s="725"/>
      <c r="LRV13" s="726"/>
      <c r="LRW13" s="718"/>
      <c r="LRX13" s="725"/>
      <c r="LRY13" s="725"/>
      <c r="LRZ13" s="725"/>
      <c r="LSA13" s="725"/>
      <c r="LSB13" s="725"/>
      <c r="LSC13" s="725"/>
      <c r="LSD13" s="725"/>
      <c r="LSE13" s="725"/>
      <c r="LSF13" s="725"/>
      <c r="LSG13" s="725"/>
      <c r="LSH13" s="725"/>
      <c r="LSI13" s="725"/>
      <c r="LSJ13" s="725"/>
      <c r="LSK13" s="725"/>
      <c r="LSL13" s="726"/>
      <c r="LSM13" s="718"/>
      <c r="LSN13" s="725"/>
      <c r="LSO13" s="725"/>
      <c r="LSP13" s="725"/>
      <c r="LSQ13" s="725"/>
      <c r="LSR13" s="725"/>
      <c r="LSS13" s="725"/>
      <c r="LST13" s="725"/>
      <c r="LSU13" s="725"/>
      <c r="LSV13" s="725"/>
      <c r="LSW13" s="725"/>
      <c r="LSX13" s="725"/>
      <c r="LSY13" s="725"/>
      <c r="LSZ13" s="725"/>
      <c r="LTA13" s="725"/>
      <c r="LTB13" s="726"/>
      <c r="LTC13" s="718"/>
      <c r="LTD13" s="725"/>
      <c r="LTE13" s="725"/>
      <c r="LTF13" s="725"/>
      <c r="LTG13" s="725"/>
      <c r="LTH13" s="725"/>
      <c r="LTI13" s="725"/>
      <c r="LTJ13" s="725"/>
      <c r="LTK13" s="725"/>
      <c r="LTL13" s="725"/>
      <c r="LTM13" s="725"/>
      <c r="LTN13" s="725"/>
      <c r="LTO13" s="725"/>
      <c r="LTP13" s="725"/>
      <c r="LTQ13" s="725"/>
      <c r="LTR13" s="726"/>
      <c r="LTS13" s="718"/>
      <c r="LTT13" s="725"/>
      <c r="LTU13" s="725"/>
      <c r="LTV13" s="725"/>
      <c r="LTW13" s="725"/>
      <c r="LTX13" s="725"/>
      <c r="LTY13" s="725"/>
      <c r="LTZ13" s="725"/>
      <c r="LUA13" s="725"/>
      <c r="LUB13" s="725"/>
      <c r="LUC13" s="725"/>
      <c r="LUD13" s="725"/>
      <c r="LUE13" s="725"/>
      <c r="LUF13" s="725"/>
      <c r="LUG13" s="725"/>
      <c r="LUH13" s="726"/>
      <c r="LUI13" s="718"/>
      <c r="LUJ13" s="725"/>
      <c r="LUK13" s="725"/>
      <c r="LUL13" s="725"/>
      <c r="LUM13" s="725"/>
      <c r="LUN13" s="725"/>
      <c r="LUO13" s="725"/>
      <c r="LUP13" s="725"/>
      <c r="LUQ13" s="725"/>
      <c r="LUR13" s="725"/>
      <c r="LUS13" s="725"/>
      <c r="LUT13" s="725"/>
      <c r="LUU13" s="725"/>
      <c r="LUV13" s="725"/>
      <c r="LUW13" s="725"/>
      <c r="LUX13" s="726"/>
      <c r="LUY13" s="718"/>
      <c r="LUZ13" s="725"/>
      <c r="LVA13" s="725"/>
      <c r="LVB13" s="725"/>
      <c r="LVC13" s="725"/>
      <c r="LVD13" s="725"/>
      <c r="LVE13" s="725"/>
      <c r="LVF13" s="725"/>
      <c r="LVG13" s="725"/>
      <c r="LVH13" s="725"/>
      <c r="LVI13" s="725"/>
      <c r="LVJ13" s="725"/>
      <c r="LVK13" s="725"/>
      <c r="LVL13" s="725"/>
      <c r="LVM13" s="725"/>
      <c r="LVN13" s="726"/>
      <c r="LVO13" s="718"/>
      <c r="LVP13" s="725"/>
      <c r="LVQ13" s="725"/>
      <c r="LVR13" s="725"/>
      <c r="LVS13" s="725"/>
      <c r="LVT13" s="725"/>
      <c r="LVU13" s="725"/>
      <c r="LVV13" s="725"/>
      <c r="LVW13" s="725"/>
      <c r="LVX13" s="725"/>
      <c r="LVY13" s="725"/>
      <c r="LVZ13" s="725"/>
      <c r="LWA13" s="725"/>
      <c r="LWB13" s="725"/>
      <c r="LWC13" s="725"/>
      <c r="LWD13" s="726"/>
      <c r="LWE13" s="718"/>
      <c r="LWF13" s="725"/>
      <c r="LWG13" s="725"/>
      <c r="LWH13" s="725"/>
      <c r="LWI13" s="725"/>
      <c r="LWJ13" s="725"/>
      <c r="LWK13" s="725"/>
      <c r="LWL13" s="725"/>
      <c r="LWM13" s="725"/>
      <c r="LWN13" s="725"/>
      <c r="LWO13" s="725"/>
      <c r="LWP13" s="725"/>
      <c r="LWQ13" s="725"/>
      <c r="LWR13" s="725"/>
      <c r="LWS13" s="725"/>
      <c r="LWT13" s="726"/>
      <c r="LWU13" s="718"/>
      <c r="LWV13" s="725"/>
      <c r="LWW13" s="725"/>
      <c r="LWX13" s="725"/>
      <c r="LWY13" s="725"/>
      <c r="LWZ13" s="725"/>
      <c r="LXA13" s="725"/>
      <c r="LXB13" s="725"/>
      <c r="LXC13" s="725"/>
      <c r="LXD13" s="725"/>
      <c r="LXE13" s="725"/>
      <c r="LXF13" s="725"/>
      <c r="LXG13" s="725"/>
      <c r="LXH13" s="725"/>
      <c r="LXI13" s="725"/>
      <c r="LXJ13" s="726"/>
      <c r="LXK13" s="718"/>
      <c r="LXL13" s="725"/>
      <c r="LXM13" s="725"/>
      <c r="LXN13" s="725"/>
      <c r="LXO13" s="725"/>
      <c r="LXP13" s="725"/>
      <c r="LXQ13" s="725"/>
      <c r="LXR13" s="725"/>
      <c r="LXS13" s="725"/>
      <c r="LXT13" s="725"/>
      <c r="LXU13" s="725"/>
      <c r="LXV13" s="725"/>
      <c r="LXW13" s="725"/>
      <c r="LXX13" s="725"/>
      <c r="LXY13" s="725"/>
      <c r="LXZ13" s="726"/>
      <c r="LYA13" s="718"/>
      <c r="LYB13" s="725"/>
      <c r="LYC13" s="725"/>
      <c r="LYD13" s="725"/>
      <c r="LYE13" s="725"/>
      <c r="LYF13" s="725"/>
      <c r="LYG13" s="725"/>
      <c r="LYH13" s="725"/>
      <c r="LYI13" s="725"/>
      <c r="LYJ13" s="725"/>
      <c r="LYK13" s="725"/>
      <c r="LYL13" s="725"/>
      <c r="LYM13" s="725"/>
      <c r="LYN13" s="725"/>
      <c r="LYO13" s="725"/>
      <c r="LYP13" s="726"/>
      <c r="LYQ13" s="718"/>
      <c r="LYR13" s="725"/>
      <c r="LYS13" s="725"/>
      <c r="LYT13" s="725"/>
      <c r="LYU13" s="725"/>
      <c r="LYV13" s="725"/>
      <c r="LYW13" s="725"/>
      <c r="LYX13" s="725"/>
      <c r="LYY13" s="725"/>
      <c r="LYZ13" s="725"/>
      <c r="LZA13" s="725"/>
      <c r="LZB13" s="725"/>
      <c r="LZC13" s="725"/>
      <c r="LZD13" s="725"/>
      <c r="LZE13" s="725"/>
      <c r="LZF13" s="726"/>
      <c r="LZG13" s="718"/>
      <c r="LZH13" s="725"/>
      <c r="LZI13" s="725"/>
      <c r="LZJ13" s="725"/>
      <c r="LZK13" s="725"/>
      <c r="LZL13" s="725"/>
      <c r="LZM13" s="725"/>
      <c r="LZN13" s="725"/>
      <c r="LZO13" s="725"/>
      <c r="LZP13" s="725"/>
      <c r="LZQ13" s="725"/>
      <c r="LZR13" s="725"/>
      <c r="LZS13" s="725"/>
      <c r="LZT13" s="725"/>
      <c r="LZU13" s="725"/>
      <c r="LZV13" s="726"/>
      <c r="LZW13" s="718"/>
      <c r="LZX13" s="725"/>
      <c r="LZY13" s="725"/>
      <c r="LZZ13" s="725"/>
      <c r="MAA13" s="725"/>
      <c r="MAB13" s="725"/>
      <c r="MAC13" s="725"/>
      <c r="MAD13" s="725"/>
      <c r="MAE13" s="725"/>
      <c r="MAF13" s="725"/>
      <c r="MAG13" s="725"/>
      <c r="MAH13" s="725"/>
      <c r="MAI13" s="725"/>
      <c r="MAJ13" s="725"/>
      <c r="MAK13" s="725"/>
      <c r="MAL13" s="726"/>
      <c r="MAM13" s="718"/>
      <c r="MAN13" s="725"/>
      <c r="MAO13" s="725"/>
      <c r="MAP13" s="725"/>
      <c r="MAQ13" s="725"/>
      <c r="MAR13" s="725"/>
      <c r="MAS13" s="725"/>
      <c r="MAT13" s="725"/>
      <c r="MAU13" s="725"/>
      <c r="MAV13" s="725"/>
      <c r="MAW13" s="725"/>
      <c r="MAX13" s="725"/>
      <c r="MAY13" s="725"/>
      <c r="MAZ13" s="725"/>
      <c r="MBA13" s="725"/>
      <c r="MBB13" s="726"/>
      <c r="MBC13" s="718"/>
      <c r="MBD13" s="725"/>
      <c r="MBE13" s="725"/>
      <c r="MBF13" s="725"/>
      <c r="MBG13" s="725"/>
      <c r="MBH13" s="725"/>
      <c r="MBI13" s="725"/>
      <c r="MBJ13" s="725"/>
      <c r="MBK13" s="725"/>
      <c r="MBL13" s="725"/>
      <c r="MBM13" s="725"/>
      <c r="MBN13" s="725"/>
      <c r="MBO13" s="725"/>
      <c r="MBP13" s="725"/>
      <c r="MBQ13" s="725"/>
      <c r="MBR13" s="726"/>
      <c r="MBS13" s="718"/>
      <c r="MBT13" s="725"/>
      <c r="MBU13" s="725"/>
      <c r="MBV13" s="725"/>
      <c r="MBW13" s="725"/>
      <c r="MBX13" s="725"/>
      <c r="MBY13" s="725"/>
      <c r="MBZ13" s="725"/>
      <c r="MCA13" s="725"/>
      <c r="MCB13" s="725"/>
      <c r="MCC13" s="725"/>
      <c r="MCD13" s="725"/>
      <c r="MCE13" s="725"/>
      <c r="MCF13" s="725"/>
      <c r="MCG13" s="725"/>
      <c r="MCH13" s="726"/>
      <c r="MCI13" s="718"/>
      <c r="MCJ13" s="725"/>
      <c r="MCK13" s="725"/>
      <c r="MCL13" s="725"/>
      <c r="MCM13" s="725"/>
      <c r="MCN13" s="725"/>
      <c r="MCO13" s="725"/>
      <c r="MCP13" s="725"/>
      <c r="MCQ13" s="725"/>
      <c r="MCR13" s="725"/>
      <c r="MCS13" s="725"/>
      <c r="MCT13" s="725"/>
      <c r="MCU13" s="725"/>
      <c r="MCV13" s="725"/>
      <c r="MCW13" s="725"/>
      <c r="MCX13" s="726"/>
      <c r="MCY13" s="718"/>
      <c r="MCZ13" s="725"/>
      <c r="MDA13" s="725"/>
      <c r="MDB13" s="725"/>
      <c r="MDC13" s="725"/>
      <c r="MDD13" s="725"/>
      <c r="MDE13" s="725"/>
      <c r="MDF13" s="725"/>
      <c r="MDG13" s="725"/>
      <c r="MDH13" s="725"/>
      <c r="MDI13" s="725"/>
      <c r="MDJ13" s="725"/>
      <c r="MDK13" s="725"/>
      <c r="MDL13" s="725"/>
      <c r="MDM13" s="725"/>
      <c r="MDN13" s="726"/>
      <c r="MDO13" s="718"/>
      <c r="MDP13" s="725"/>
      <c r="MDQ13" s="725"/>
      <c r="MDR13" s="725"/>
      <c r="MDS13" s="725"/>
      <c r="MDT13" s="725"/>
      <c r="MDU13" s="725"/>
      <c r="MDV13" s="725"/>
      <c r="MDW13" s="725"/>
      <c r="MDX13" s="725"/>
      <c r="MDY13" s="725"/>
      <c r="MDZ13" s="725"/>
      <c r="MEA13" s="725"/>
      <c r="MEB13" s="725"/>
      <c r="MEC13" s="725"/>
      <c r="MED13" s="726"/>
      <c r="MEE13" s="718"/>
      <c r="MEF13" s="725"/>
      <c r="MEG13" s="725"/>
      <c r="MEH13" s="725"/>
      <c r="MEI13" s="725"/>
      <c r="MEJ13" s="725"/>
      <c r="MEK13" s="725"/>
      <c r="MEL13" s="725"/>
      <c r="MEM13" s="725"/>
      <c r="MEN13" s="725"/>
      <c r="MEO13" s="725"/>
      <c r="MEP13" s="725"/>
      <c r="MEQ13" s="725"/>
      <c r="MER13" s="725"/>
      <c r="MES13" s="725"/>
      <c r="MET13" s="726"/>
      <c r="MEU13" s="718"/>
      <c r="MEV13" s="725"/>
      <c r="MEW13" s="725"/>
      <c r="MEX13" s="725"/>
      <c r="MEY13" s="725"/>
      <c r="MEZ13" s="725"/>
      <c r="MFA13" s="725"/>
      <c r="MFB13" s="725"/>
      <c r="MFC13" s="725"/>
      <c r="MFD13" s="725"/>
      <c r="MFE13" s="725"/>
      <c r="MFF13" s="725"/>
      <c r="MFG13" s="725"/>
      <c r="MFH13" s="725"/>
      <c r="MFI13" s="725"/>
      <c r="MFJ13" s="726"/>
      <c r="MFK13" s="718"/>
      <c r="MFL13" s="725"/>
      <c r="MFM13" s="725"/>
      <c r="MFN13" s="725"/>
      <c r="MFO13" s="725"/>
      <c r="MFP13" s="725"/>
      <c r="MFQ13" s="725"/>
      <c r="MFR13" s="725"/>
      <c r="MFS13" s="725"/>
      <c r="MFT13" s="725"/>
      <c r="MFU13" s="725"/>
      <c r="MFV13" s="725"/>
      <c r="MFW13" s="725"/>
      <c r="MFX13" s="725"/>
      <c r="MFY13" s="725"/>
      <c r="MFZ13" s="726"/>
      <c r="MGA13" s="718"/>
      <c r="MGB13" s="725"/>
      <c r="MGC13" s="725"/>
      <c r="MGD13" s="725"/>
      <c r="MGE13" s="725"/>
      <c r="MGF13" s="725"/>
      <c r="MGG13" s="725"/>
      <c r="MGH13" s="725"/>
      <c r="MGI13" s="725"/>
      <c r="MGJ13" s="725"/>
      <c r="MGK13" s="725"/>
      <c r="MGL13" s="725"/>
      <c r="MGM13" s="725"/>
      <c r="MGN13" s="725"/>
      <c r="MGO13" s="725"/>
      <c r="MGP13" s="726"/>
      <c r="MGQ13" s="718"/>
      <c r="MGR13" s="725"/>
      <c r="MGS13" s="725"/>
      <c r="MGT13" s="725"/>
      <c r="MGU13" s="725"/>
      <c r="MGV13" s="725"/>
      <c r="MGW13" s="725"/>
      <c r="MGX13" s="725"/>
      <c r="MGY13" s="725"/>
      <c r="MGZ13" s="725"/>
      <c r="MHA13" s="725"/>
      <c r="MHB13" s="725"/>
      <c r="MHC13" s="725"/>
      <c r="MHD13" s="725"/>
      <c r="MHE13" s="725"/>
      <c r="MHF13" s="726"/>
      <c r="MHG13" s="718"/>
      <c r="MHH13" s="725"/>
      <c r="MHI13" s="725"/>
      <c r="MHJ13" s="725"/>
      <c r="MHK13" s="725"/>
      <c r="MHL13" s="725"/>
      <c r="MHM13" s="725"/>
      <c r="MHN13" s="725"/>
      <c r="MHO13" s="725"/>
      <c r="MHP13" s="725"/>
      <c r="MHQ13" s="725"/>
      <c r="MHR13" s="725"/>
      <c r="MHS13" s="725"/>
      <c r="MHT13" s="725"/>
      <c r="MHU13" s="725"/>
      <c r="MHV13" s="726"/>
      <c r="MHW13" s="718"/>
      <c r="MHX13" s="725"/>
      <c r="MHY13" s="725"/>
      <c r="MHZ13" s="725"/>
      <c r="MIA13" s="725"/>
      <c r="MIB13" s="725"/>
      <c r="MIC13" s="725"/>
      <c r="MID13" s="725"/>
      <c r="MIE13" s="725"/>
      <c r="MIF13" s="725"/>
      <c r="MIG13" s="725"/>
      <c r="MIH13" s="725"/>
      <c r="MII13" s="725"/>
      <c r="MIJ13" s="725"/>
      <c r="MIK13" s="725"/>
      <c r="MIL13" s="726"/>
      <c r="MIM13" s="718"/>
      <c r="MIN13" s="725"/>
      <c r="MIO13" s="725"/>
      <c r="MIP13" s="725"/>
      <c r="MIQ13" s="725"/>
      <c r="MIR13" s="725"/>
      <c r="MIS13" s="725"/>
      <c r="MIT13" s="725"/>
      <c r="MIU13" s="725"/>
      <c r="MIV13" s="725"/>
      <c r="MIW13" s="725"/>
      <c r="MIX13" s="725"/>
      <c r="MIY13" s="725"/>
      <c r="MIZ13" s="725"/>
      <c r="MJA13" s="725"/>
      <c r="MJB13" s="726"/>
      <c r="MJC13" s="718"/>
      <c r="MJD13" s="725"/>
      <c r="MJE13" s="725"/>
      <c r="MJF13" s="725"/>
      <c r="MJG13" s="725"/>
      <c r="MJH13" s="725"/>
      <c r="MJI13" s="725"/>
      <c r="MJJ13" s="725"/>
      <c r="MJK13" s="725"/>
      <c r="MJL13" s="725"/>
      <c r="MJM13" s="725"/>
      <c r="MJN13" s="725"/>
      <c r="MJO13" s="725"/>
      <c r="MJP13" s="725"/>
      <c r="MJQ13" s="725"/>
      <c r="MJR13" s="726"/>
      <c r="MJS13" s="718"/>
      <c r="MJT13" s="725"/>
      <c r="MJU13" s="725"/>
      <c r="MJV13" s="725"/>
      <c r="MJW13" s="725"/>
      <c r="MJX13" s="725"/>
      <c r="MJY13" s="725"/>
      <c r="MJZ13" s="725"/>
      <c r="MKA13" s="725"/>
      <c r="MKB13" s="725"/>
      <c r="MKC13" s="725"/>
      <c r="MKD13" s="725"/>
      <c r="MKE13" s="725"/>
      <c r="MKF13" s="725"/>
      <c r="MKG13" s="725"/>
      <c r="MKH13" s="726"/>
      <c r="MKI13" s="718"/>
      <c r="MKJ13" s="725"/>
      <c r="MKK13" s="725"/>
      <c r="MKL13" s="725"/>
      <c r="MKM13" s="725"/>
      <c r="MKN13" s="725"/>
      <c r="MKO13" s="725"/>
      <c r="MKP13" s="725"/>
      <c r="MKQ13" s="725"/>
      <c r="MKR13" s="725"/>
      <c r="MKS13" s="725"/>
      <c r="MKT13" s="725"/>
      <c r="MKU13" s="725"/>
      <c r="MKV13" s="725"/>
      <c r="MKW13" s="725"/>
      <c r="MKX13" s="726"/>
      <c r="MKY13" s="718"/>
      <c r="MKZ13" s="725"/>
      <c r="MLA13" s="725"/>
      <c r="MLB13" s="725"/>
      <c r="MLC13" s="725"/>
      <c r="MLD13" s="725"/>
      <c r="MLE13" s="725"/>
      <c r="MLF13" s="725"/>
      <c r="MLG13" s="725"/>
      <c r="MLH13" s="725"/>
      <c r="MLI13" s="725"/>
      <c r="MLJ13" s="725"/>
      <c r="MLK13" s="725"/>
      <c r="MLL13" s="725"/>
      <c r="MLM13" s="725"/>
      <c r="MLN13" s="726"/>
      <c r="MLO13" s="718"/>
      <c r="MLP13" s="725"/>
      <c r="MLQ13" s="725"/>
      <c r="MLR13" s="725"/>
      <c r="MLS13" s="725"/>
      <c r="MLT13" s="725"/>
      <c r="MLU13" s="725"/>
      <c r="MLV13" s="725"/>
      <c r="MLW13" s="725"/>
      <c r="MLX13" s="725"/>
      <c r="MLY13" s="725"/>
      <c r="MLZ13" s="725"/>
      <c r="MMA13" s="725"/>
      <c r="MMB13" s="725"/>
      <c r="MMC13" s="725"/>
      <c r="MMD13" s="726"/>
      <c r="MME13" s="718"/>
      <c r="MMF13" s="725"/>
      <c r="MMG13" s="725"/>
      <c r="MMH13" s="725"/>
      <c r="MMI13" s="725"/>
      <c r="MMJ13" s="725"/>
      <c r="MMK13" s="725"/>
      <c r="MML13" s="725"/>
      <c r="MMM13" s="725"/>
      <c r="MMN13" s="725"/>
      <c r="MMO13" s="725"/>
      <c r="MMP13" s="725"/>
      <c r="MMQ13" s="725"/>
      <c r="MMR13" s="725"/>
      <c r="MMS13" s="725"/>
      <c r="MMT13" s="726"/>
      <c r="MMU13" s="718"/>
      <c r="MMV13" s="725"/>
      <c r="MMW13" s="725"/>
      <c r="MMX13" s="725"/>
      <c r="MMY13" s="725"/>
      <c r="MMZ13" s="725"/>
      <c r="MNA13" s="725"/>
      <c r="MNB13" s="725"/>
      <c r="MNC13" s="725"/>
      <c r="MND13" s="725"/>
      <c r="MNE13" s="725"/>
      <c r="MNF13" s="725"/>
      <c r="MNG13" s="725"/>
      <c r="MNH13" s="725"/>
      <c r="MNI13" s="725"/>
      <c r="MNJ13" s="726"/>
      <c r="MNK13" s="718"/>
      <c r="MNL13" s="725"/>
      <c r="MNM13" s="725"/>
      <c r="MNN13" s="725"/>
      <c r="MNO13" s="725"/>
      <c r="MNP13" s="725"/>
      <c r="MNQ13" s="725"/>
      <c r="MNR13" s="725"/>
      <c r="MNS13" s="725"/>
      <c r="MNT13" s="725"/>
      <c r="MNU13" s="725"/>
      <c r="MNV13" s="725"/>
      <c r="MNW13" s="725"/>
      <c r="MNX13" s="725"/>
      <c r="MNY13" s="725"/>
      <c r="MNZ13" s="726"/>
      <c r="MOA13" s="718"/>
      <c r="MOB13" s="725"/>
      <c r="MOC13" s="725"/>
      <c r="MOD13" s="725"/>
      <c r="MOE13" s="725"/>
      <c r="MOF13" s="725"/>
      <c r="MOG13" s="725"/>
      <c r="MOH13" s="725"/>
      <c r="MOI13" s="725"/>
      <c r="MOJ13" s="725"/>
      <c r="MOK13" s="725"/>
      <c r="MOL13" s="725"/>
      <c r="MOM13" s="725"/>
      <c r="MON13" s="725"/>
      <c r="MOO13" s="725"/>
      <c r="MOP13" s="726"/>
      <c r="MOQ13" s="718"/>
      <c r="MOR13" s="725"/>
      <c r="MOS13" s="725"/>
      <c r="MOT13" s="725"/>
      <c r="MOU13" s="725"/>
      <c r="MOV13" s="725"/>
      <c r="MOW13" s="725"/>
      <c r="MOX13" s="725"/>
      <c r="MOY13" s="725"/>
      <c r="MOZ13" s="725"/>
      <c r="MPA13" s="725"/>
      <c r="MPB13" s="725"/>
      <c r="MPC13" s="725"/>
      <c r="MPD13" s="725"/>
      <c r="MPE13" s="725"/>
      <c r="MPF13" s="726"/>
      <c r="MPG13" s="718"/>
      <c r="MPH13" s="725"/>
      <c r="MPI13" s="725"/>
      <c r="MPJ13" s="725"/>
      <c r="MPK13" s="725"/>
      <c r="MPL13" s="725"/>
      <c r="MPM13" s="725"/>
      <c r="MPN13" s="725"/>
      <c r="MPO13" s="725"/>
      <c r="MPP13" s="725"/>
      <c r="MPQ13" s="725"/>
      <c r="MPR13" s="725"/>
      <c r="MPS13" s="725"/>
      <c r="MPT13" s="725"/>
      <c r="MPU13" s="725"/>
      <c r="MPV13" s="726"/>
      <c r="MPW13" s="718"/>
      <c r="MPX13" s="725"/>
      <c r="MPY13" s="725"/>
      <c r="MPZ13" s="725"/>
      <c r="MQA13" s="725"/>
      <c r="MQB13" s="725"/>
      <c r="MQC13" s="725"/>
      <c r="MQD13" s="725"/>
      <c r="MQE13" s="725"/>
      <c r="MQF13" s="725"/>
      <c r="MQG13" s="725"/>
      <c r="MQH13" s="725"/>
      <c r="MQI13" s="725"/>
      <c r="MQJ13" s="725"/>
      <c r="MQK13" s="725"/>
      <c r="MQL13" s="726"/>
      <c r="MQM13" s="718"/>
      <c r="MQN13" s="725"/>
      <c r="MQO13" s="725"/>
      <c r="MQP13" s="725"/>
      <c r="MQQ13" s="725"/>
      <c r="MQR13" s="725"/>
      <c r="MQS13" s="725"/>
      <c r="MQT13" s="725"/>
      <c r="MQU13" s="725"/>
      <c r="MQV13" s="725"/>
      <c r="MQW13" s="725"/>
      <c r="MQX13" s="725"/>
      <c r="MQY13" s="725"/>
      <c r="MQZ13" s="725"/>
      <c r="MRA13" s="725"/>
      <c r="MRB13" s="726"/>
      <c r="MRC13" s="718"/>
      <c r="MRD13" s="725"/>
      <c r="MRE13" s="725"/>
      <c r="MRF13" s="725"/>
      <c r="MRG13" s="725"/>
      <c r="MRH13" s="725"/>
      <c r="MRI13" s="725"/>
      <c r="MRJ13" s="725"/>
      <c r="MRK13" s="725"/>
      <c r="MRL13" s="725"/>
      <c r="MRM13" s="725"/>
      <c r="MRN13" s="725"/>
      <c r="MRO13" s="725"/>
      <c r="MRP13" s="725"/>
      <c r="MRQ13" s="725"/>
      <c r="MRR13" s="726"/>
      <c r="MRS13" s="718"/>
      <c r="MRT13" s="725"/>
      <c r="MRU13" s="725"/>
      <c r="MRV13" s="725"/>
      <c r="MRW13" s="725"/>
      <c r="MRX13" s="725"/>
      <c r="MRY13" s="725"/>
      <c r="MRZ13" s="725"/>
      <c r="MSA13" s="725"/>
      <c r="MSB13" s="725"/>
      <c r="MSC13" s="725"/>
      <c r="MSD13" s="725"/>
      <c r="MSE13" s="725"/>
      <c r="MSF13" s="725"/>
      <c r="MSG13" s="725"/>
      <c r="MSH13" s="726"/>
      <c r="MSI13" s="718"/>
      <c r="MSJ13" s="725"/>
      <c r="MSK13" s="725"/>
      <c r="MSL13" s="725"/>
      <c r="MSM13" s="725"/>
      <c r="MSN13" s="725"/>
      <c r="MSO13" s="725"/>
      <c r="MSP13" s="725"/>
      <c r="MSQ13" s="725"/>
      <c r="MSR13" s="725"/>
      <c r="MSS13" s="725"/>
      <c r="MST13" s="725"/>
      <c r="MSU13" s="725"/>
      <c r="MSV13" s="725"/>
      <c r="MSW13" s="725"/>
      <c r="MSX13" s="726"/>
      <c r="MSY13" s="718"/>
      <c r="MSZ13" s="725"/>
      <c r="MTA13" s="725"/>
      <c r="MTB13" s="725"/>
      <c r="MTC13" s="725"/>
      <c r="MTD13" s="725"/>
      <c r="MTE13" s="725"/>
      <c r="MTF13" s="725"/>
      <c r="MTG13" s="725"/>
      <c r="MTH13" s="725"/>
      <c r="MTI13" s="725"/>
      <c r="MTJ13" s="725"/>
      <c r="MTK13" s="725"/>
      <c r="MTL13" s="725"/>
      <c r="MTM13" s="725"/>
      <c r="MTN13" s="726"/>
      <c r="MTO13" s="718"/>
      <c r="MTP13" s="725"/>
      <c r="MTQ13" s="725"/>
      <c r="MTR13" s="725"/>
      <c r="MTS13" s="725"/>
      <c r="MTT13" s="725"/>
      <c r="MTU13" s="725"/>
      <c r="MTV13" s="725"/>
      <c r="MTW13" s="725"/>
      <c r="MTX13" s="725"/>
      <c r="MTY13" s="725"/>
      <c r="MTZ13" s="725"/>
      <c r="MUA13" s="725"/>
      <c r="MUB13" s="725"/>
      <c r="MUC13" s="725"/>
      <c r="MUD13" s="726"/>
      <c r="MUE13" s="718"/>
      <c r="MUF13" s="725"/>
      <c r="MUG13" s="725"/>
      <c r="MUH13" s="725"/>
      <c r="MUI13" s="725"/>
      <c r="MUJ13" s="725"/>
      <c r="MUK13" s="725"/>
      <c r="MUL13" s="725"/>
      <c r="MUM13" s="725"/>
      <c r="MUN13" s="725"/>
      <c r="MUO13" s="725"/>
      <c r="MUP13" s="725"/>
      <c r="MUQ13" s="725"/>
      <c r="MUR13" s="725"/>
      <c r="MUS13" s="725"/>
      <c r="MUT13" s="726"/>
      <c r="MUU13" s="718"/>
      <c r="MUV13" s="725"/>
      <c r="MUW13" s="725"/>
      <c r="MUX13" s="725"/>
      <c r="MUY13" s="725"/>
      <c r="MUZ13" s="725"/>
      <c r="MVA13" s="725"/>
      <c r="MVB13" s="725"/>
      <c r="MVC13" s="725"/>
      <c r="MVD13" s="725"/>
      <c r="MVE13" s="725"/>
      <c r="MVF13" s="725"/>
      <c r="MVG13" s="725"/>
      <c r="MVH13" s="725"/>
      <c r="MVI13" s="725"/>
      <c r="MVJ13" s="726"/>
      <c r="MVK13" s="718"/>
      <c r="MVL13" s="725"/>
      <c r="MVM13" s="725"/>
      <c r="MVN13" s="725"/>
      <c r="MVO13" s="725"/>
      <c r="MVP13" s="725"/>
      <c r="MVQ13" s="725"/>
      <c r="MVR13" s="725"/>
      <c r="MVS13" s="725"/>
      <c r="MVT13" s="725"/>
      <c r="MVU13" s="725"/>
      <c r="MVV13" s="725"/>
      <c r="MVW13" s="725"/>
      <c r="MVX13" s="725"/>
      <c r="MVY13" s="725"/>
      <c r="MVZ13" s="726"/>
      <c r="MWA13" s="718"/>
      <c r="MWB13" s="725"/>
      <c r="MWC13" s="725"/>
      <c r="MWD13" s="725"/>
      <c r="MWE13" s="725"/>
      <c r="MWF13" s="725"/>
      <c r="MWG13" s="725"/>
      <c r="MWH13" s="725"/>
      <c r="MWI13" s="725"/>
      <c r="MWJ13" s="725"/>
      <c r="MWK13" s="725"/>
      <c r="MWL13" s="725"/>
      <c r="MWM13" s="725"/>
      <c r="MWN13" s="725"/>
      <c r="MWO13" s="725"/>
      <c r="MWP13" s="726"/>
      <c r="MWQ13" s="718"/>
      <c r="MWR13" s="725"/>
      <c r="MWS13" s="725"/>
      <c r="MWT13" s="725"/>
      <c r="MWU13" s="725"/>
      <c r="MWV13" s="725"/>
      <c r="MWW13" s="725"/>
      <c r="MWX13" s="725"/>
      <c r="MWY13" s="725"/>
      <c r="MWZ13" s="725"/>
      <c r="MXA13" s="725"/>
      <c r="MXB13" s="725"/>
      <c r="MXC13" s="725"/>
      <c r="MXD13" s="725"/>
      <c r="MXE13" s="725"/>
      <c r="MXF13" s="726"/>
      <c r="MXG13" s="718"/>
      <c r="MXH13" s="725"/>
      <c r="MXI13" s="725"/>
      <c r="MXJ13" s="725"/>
      <c r="MXK13" s="725"/>
      <c r="MXL13" s="725"/>
      <c r="MXM13" s="725"/>
      <c r="MXN13" s="725"/>
      <c r="MXO13" s="725"/>
      <c r="MXP13" s="725"/>
      <c r="MXQ13" s="725"/>
      <c r="MXR13" s="725"/>
      <c r="MXS13" s="725"/>
      <c r="MXT13" s="725"/>
      <c r="MXU13" s="725"/>
      <c r="MXV13" s="726"/>
      <c r="MXW13" s="718"/>
      <c r="MXX13" s="725"/>
      <c r="MXY13" s="725"/>
      <c r="MXZ13" s="725"/>
      <c r="MYA13" s="725"/>
      <c r="MYB13" s="725"/>
      <c r="MYC13" s="725"/>
      <c r="MYD13" s="725"/>
      <c r="MYE13" s="725"/>
      <c r="MYF13" s="725"/>
      <c r="MYG13" s="725"/>
      <c r="MYH13" s="725"/>
      <c r="MYI13" s="725"/>
      <c r="MYJ13" s="725"/>
      <c r="MYK13" s="725"/>
      <c r="MYL13" s="726"/>
      <c r="MYM13" s="718"/>
      <c r="MYN13" s="725"/>
      <c r="MYO13" s="725"/>
      <c r="MYP13" s="725"/>
      <c r="MYQ13" s="725"/>
      <c r="MYR13" s="725"/>
      <c r="MYS13" s="725"/>
      <c r="MYT13" s="725"/>
      <c r="MYU13" s="725"/>
      <c r="MYV13" s="725"/>
      <c r="MYW13" s="725"/>
      <c r="MYX13" s="725"/>
      <c r="MYY13" s="725"/>
      <c r="MYZ13" s="725"/>
      <c r="MZA13" s="725"/>
      <c r="MZB13" s="726"/>
      <c r="MZC13" s="718"/>
      <c r="MZD13" s="725"/>
      <c r="MZE13" s="725"/>
      <c r="MZF13" s="725"/>
      <c r="MZG13" s="725"/>
      <c r="MZH13" s="725"/>
      <c r="MZI13" s="725"/>
      <c r="MZJ13" s="725"/>
      <c r="MZK13" s="725"/>
      <c r="MZL13" s="725"/>
      <c r="MZM13" s="725"/>
      <c r="MZN13" s="725"/>
      <c r="MZO13" s="725"/>
      <c r="MZP13" s="725"/>
      <c r="MZQ13" s="725"/>
      <c r="MZR13" s="726"/>
      <c r="MZS13" s="718"/>
      <c r="MZT13" s="725"/>
      <c r="MZU13" s="725"/>
      <c r="MZV13" s="725"/>
      <c r="MZW13" s="725"/>
      <c r="MZX13" s="725"/>
      <c r="MZY13" s="725"/>
      <c r="MZZ13" s="725"/>
      <c r="NAA13" s="725"/>
      <c r="NAB13" s="725"/>
      <c r="NAC13" s="725"/>
      <c r="NAD13" s="725"/>
      <c r="NAE13" s="725"/>
      <c r="NAF13" s="725"/>
      <c r="NAG13" s="725"/>
      <c r="NAH13" s="726"/>
      <c r="NAI13" s="718"/>
      <c r="NAJ13" s="725"/>
      <c r="NAK13" s="725"/>
      <c r="NAL13" s="725"/>
      <c r="NAM13" s="725"/>
      <c r="NAN13" s="725"/>
      <c r="NAO13" s="725"/>
      <c r="NAP13" s="725"/>
      <c r="NAQ13" s="725"/>
      <c r="NAR13" s="725"/>
      <c r="NAS13" s="725"/>
      <c r="NAT13" s="725"/>
      <c r="NAU13" s="725"/>
      <c r="NAV13" s="725"/>
      <c r="NAW13" s="725"/>
      <c r="NAX13" s="726"/>
      <c r="NAY13" s="718"/>
      <c r="NAZ13" s="725"/>
      <c r="NBA13" s="725"/>
      <c r="NBB13" s="725"/>
      <c r="NBC13" s="725"/>
      <c r="NBD13" s="725"/>
      <c r="NBE13" s="725"/>
      <c r="NBF13" s="725"/>
      <c r="NBG13" s="725"/>
      <c r="NBH13" s="725"/>
      <c r="NBI13" s="725"/>
      <c r="NBJ13" s="725"/>
      <c r="NBK13" s="725"/>
      <c r="NBL13" s="725"/>
      <c r="NBM13" s="725"/>
      <c r="NBN13" s="726"/>
      <c r="NBO13" s="718"/>
      <c r="NBP13" s="725"/>
      <c r="NBQ13" s="725"/>
      <c r="NBR13" s="725"/>
      <c r="NBS13" s="725"/>
      <c r="NBT13" s="725"/>
      <c r="NBU13" s="725"/>
      <c r="NBV13" s="725"/>
      <c r="NBW13" s="725"/>
      <c r="NBX13" s="725"/>
      <c r="NBY13" s="725"/>
      <c r="NBZ13" s="725"/>
      <c r="NCA13" s="725"/>
      <c r="NCB13" s="725"/>
      <c r="NCC13" s="725"/>
      <c r="NCD13" s="726"/>
      <c r="NCE13" s="718"/>
      <c r="NCF13" s="725"/>
      <c r="NCG13" s="725"/>
      <c r="NCH13" s="725"/>
      <c r="NCI13" s="725"/>
      <c r="NCJ13" s="725"/>
      <c r="NCK13" s="725"/>
      <c r="NCL13" s="725"/>
      <c r="NCM13" s="725"/>
      <c r="NCN13" s="725"/>
      <c r="NCO13" s="725"/>
      <c r="NCP13" s="725"/>
      <c r="NCQ13" s="725"/>
      <c r="NCR13" s="725"/>
      <c r="NCS13" s="725"/>
      <c r="NCT13" s="726"/>
      <c r="NCU13" s="718"/>
      <c r="NCV13" s="725"/>
      <c r="NCW13" s="725"/>
      <c r="NCX13" s="725"/>
      <c r="NCY13" s="725"/>
      <c r="NCZ13" s="725"/>
      <c r="NDA13" s="725"/>
      <c r="NDB13" s="725"/>
      <c r="NDC13" s="725"/>
      <c r="NDD13" s="725"/>
      <c r="NDE13" s="725"/>
      <c r="NDF13" s="725"/>
      <c r="NDG13" s="725"/>
      <c r="NDH13" s="725"/>
      <c r="NDI13" s="725"/>
      <c r="NDJ13" s="726"/>
      <c r="NDK13" s="718"/>
      <c r="NDL13" s="725"/>
      <c r="NDM13" s="725"/>
      <c r="NDN13" s="725"/>
      <c r="NDO13" s="725"/>
      <c r="NDP13" s="725"/>
      <c r="NDQ13" s="725"/>
      <c r="NDR13" s="725"/>
      <c r="NDS13" s="725"/>
      <c r="NDT13" s="725"/>
      <c r="NDU13" s="725"/>
      <c r="NDV13" s="725"/>
      <c r="NDW13" s="725"/>
      <c r="NDX13" s="725"/>
      <c r="NDY13" s="725"/>
      <c r="NDZ13" s="726"/>
      <c r="NEA13" s="718"/>
      <c r="NEB13" s="725"/>
      <c r="NEC13" s="725"/>
      <c r="NED13" s="725"/>
      <c r="NEE13" s="725"/>
      <c r="NEF13" s="725"/>
      <c r="NEG13" s="725"/>
      <c r="NEH13" s="725"/>
      <c r="NEI13" s="725"/>
      <c r="NEJ13" s="725"/>
      <c r="NEK13" s="725"/>
      <c r="NEL13" s="725"/>
      <c r="NEM13" s="725"/>
      <c r="NEN13" s="725"/>
      <c r="NEO13" s="725"/>
      <c r="NEP13" s="726"/>
      <c r="NEQ13" s="718"/>
      <c r="NER13" s="725"/>
      <c r="NES13" s="725"/>
      <c r="NET13" s="725"/>
      <c r="NEU13" s="725"/>
      <c r="NEV13" s="725"/>
      <c r="NEW13" s="725"/>
      <c r="NEX13" s="725"/>
      <c r="NEY13" s="725"/>
      <c r="NEZ13" s="725"/>
      <c r="NFA13" s="725"/>
      <c r="NFB13" s="725"/>
      <c r="NFC13" s="725"/>
      <c r="NFD13" s="725"/>
      <c r="NFE13" s="725"/>
      <c r="NFF13" s="726"/>
      <c r="NFG13" s="718"/>
      <c r="NFH13" s="725"/>
      <c r="NFI13" s="725"/>
      <c r="NFJ13" s="725"/>
      <c r="NFK13" s="725"/>
      <c r="NFL13" s="725"/>
      <c r="NFM13" s="725"/>
      <c r="NFN13" s="725"/>
      <c r="NFO13" s="725"/>
      <c r="NFP13" s="725"/>
      <c r="NFQ13" s="725"/>
      <c r="NFR13" s="725"/>
      <c r="NFS13" s="725"/>
      <c r="NFT13" s="725"/>
      <c r="NFU13" s="725"/>
      <c r="NFV13" s="726"/>
      <c r="NFW13" s="718"/>
      <c r="NFX13" s="725"/>
      <c r="NFY13" s="725"/>
      <c r="NFZ13" s="725"/>
      <c r="NGA13" s="725"/>
      <c r="NGB13" s="725"/>
      <c r="NGC13" s="725"/>
      <c r="NGD13" s="725"/>
      <c r="NGE13" s="725"/>
      <c r="NGF13" s="725"/>
      <c r="NGG13" s="725"/>
      <c r="NGH13" s="725"/>
      <c r="NGI13" s="725"/>
      <c r="NGJ13" s="725"/>
      <c r="NGK13" s="725"/>
      <c r="NGL13" s="726"/>
      <c r="NGM13" s="718"/>
      <c r="NGN13" s="725"/>
      <c r="NGO13" s="725"/>
      <c r="NGP13" s="725"/>
      <c r="NGQ13" s="725"/>
      <c r="NGR13" s="725"/>
      <c r="NGS13" s="725"/>
      <c r="NGT13" s="725"/>
      <c r="NGU13" s="725"/>
      <c r="NGV13" s="725"/>
      <c r="NGW13" s="725"/>
      <c r="NGX13" s="725"/>
      <c r="NGY13" s="725"/>
      <c r="NGZ13" s="725"/>
      <c r="NHA13" s="725"/>
      <c r="NHB13" s="726"/>
      <c r="NHC13" s="718"/>
      <c r="NHD13" s="725"/>
      <c r="NHE13" s="725"/>
      <c r="NHF13" s="725"/>
      <c r="NHG13" s="725"/>
      <c r="NHH13" s="725"/>
      <c r="NHI13" s="725"/>
      <c r="NHJ13" s="725"/>
      <c r="NHK13" s="725"/>
      <c r="NHL13" s="725"/>
      <c r="NHM13" s="725"/>
      <c r="NHN13" s="725"/>
      <c r="NHO13" s="725"/>
      <c r="NHP13" s="725"/>
      <c r="NHQ13" s="725"/>
      <c r="NHR13" s="726"/>
      <c r="NHS13" s="718"/>
      <c r="NHT13" s="725"/>
      <c r="NHU13" s="725"/>
      <c r="NHV13" s="725"/>
      <c r="NHW13" s="725"/>
      <c r="NHX13" s="725"/>
      <c r="NHY13" s="725"/>
      <c r="NHZ13" s="725"/>
      <c r="NIA13" s="725"/>
      <c r="NIB13" s="725"/>
      <c r="NIC13" s="725"/>
      <c r="NID13" s="725"/>
      <c r="NIE13" s="725"/>
      <c r="NIF13" s="725"/>
      <c r="NIG13" s="725"/>
      <c r="NIH13" s="726"/>
      <c r="NII13" s="718"/>
      <c r="NIJ13" s="725"/>
      <c r="NIK13" s="725"/>
      <c r="NIL13" s="725"/>
      <c r="NIM13" s="725"/>
      <c r="NIN13" s="725"/>
      <c r="NIO13" s="725"/>
      <c r="NIP13" s="725"/>
      <c r="NIQ13" s="725"/>
      <c r="NIR13" s="725"/>
      <c r="NIS13" s="725"/>
      <c r="NIT13" s="725"/>
      <c r="NIU13" s="725"/>
      <c r="NIV13" s="725"/>
      <c r="NIW13" s="725"/>
      <c r="NIX13" s="726"/>
      <c r="NIY13" s="718"/>
      <c r="NIZ13" s="725"/>
      <c r="NJA13" s="725"/>
      <c r="NJB13" s="725"/>
      <c r="NJC13" s="725"/>
      <c r="NJD13" s="725"/>
      <c r="NJE13" s="725"/>
      <c r="NJF13" s="725"/>
      <c r="NJG13" s="725"/>
      <c r="NJH13" s="725"/>
      <c r="NJI13" s="725"/>
      <c r="NJJ13" s="725"/>
      <c r="NJK13" s="725"/>
      <c r="NJL13" s="725"/>
      <c r="NJM13" s="725"/>
      <c r="NJN13" s="726"/>
      <c r="NJO13" s="718"/>
      <c r="NJP13" s="725"/>
      <c r="NJQ13" s="725"/>
      <c r="NJR13" s="725"/>
      <c r="NJS13" s="725"/>
      <c r="NJT13" s="725"/>
      <c r="NJU13" s="725"/>
      <c r="NJV13" s="725"/>
      <c r="NJW13" s="725"/>
      <c r="NJX13" s="725"/>
      <c r="NJY13" s="725"/>
      <c r="NJZ13" s="725"/>
      <c r="NKA13" s="725"/>
      <c r="NKB13" s="725"/>
      <c r="NKC13" s="725"/>
      <c r="NKD13" s="726"/>
      <c r="NKE13" s="718"/>
      <c r="NKF13" s="725"/>
      <c r="NKG13" s="725"/>
      <c r="NKH13" s="725"/>
      <c r="NKI13" s="725"/>
      <c r="NKJ13" s="725"/>
      <c r="NKK13" s="725"/>
      <c r="NKL13" s="725"/>
      <c r="NKM13" s="725"/>
      <c r="NKN13" s="725"/>
      <c r="NKO13" s="725"/>
      <c r="NKP13" s="725"/>
      <c r="NKQ13" s="725"/>
      <c r="NKR13" s="725"/>
      <c r="NKS13" s="725"/>
      <c r="NKT13" s="726"/>
      <c r="NKU13" s="718"/>
      <c r="NKV13" s="725"/>
      <c r="NKW13" s="725"/>
      <c r="NKX13" s="725"/>
      <c r="NKY13" s="725"/>
      <c r="NKZ13" s="725"/>
      <c r="NLA13" s="725"/>
      <c r="NLB13" s="725"/>
      <c r="NLC13" s="725"/>
      <c r="NLD13" s="725"/>
      <c r="NLE13" s="725"/>
      <c r="NLF13" s="725"/>
      <c r="NLG13" s="725"/>
      <c r="NLH13" s="725"/>
      <c r="NLI13" s="725"/>
      <c r="NLJ13" s="726"/>
      <c r="NLK13" s="718"/>
      <c r="NLL13" s="725"/>
      <c r="NLM13" s="725"/>
      <c r="NLN13" s="725"/>
      <c r="NLO13" s="725"/>
      <c r="NLP13" s="725"/>
      <c r="NLQ13" s="725"/>
      <c r="NLR13" s="725"/>
      <c r="NLS13" s="725"/>
      <c r="NLT13" s="725"/>
      <c r="NLU13" s="725"/>
      <c r="NLV13" s="725"/>
      <c r="NLW13" s="725"/>
      <c r="NLX13" s="725"/>
      <c r="NLY13" s="725"/>
      <c r="NLZ13" s="726"/>
      <c r="NMA13" s="718"/>
      <c r="NMB13" s="725"/>
      <c r="NMC13" s="725"/>
      <c r="NMD13" s="725"/>
      <c r="NME13" s="725"/>
      <c r="NMF13" s="725"/>
      <c r="NMG13" s="725"/>
      <c r="NMH13" s="725"/>
      <c r="NMI13" s="725"/>
      <c r="NMJ13" s="725"/>
      <c r="NMK13" s="725"/>
      <c r="NML13" s="725"/>
      <c r="NMM13" s="725"/>
      <c r="NMN13" s="725"/>
      <c r="NMO13" s="725"/>
      <c r="NMP13" s="726"/>
      <c r="NMQ13" s="718"/>
      <c r="NMR13" s="725"/>
      <c r="NMS13" s="725"/>
      <c r="NMT13" s="725"/>
      <c r="NMU13" s="725"/>
      <c r="NMV13" s="725"/>
      <c r="NMW13" s="725"/>
      <c r="NMX13" s="725"/>
      <c r="NMY13" s="725"/>
      <c r="NMZ13" s="725"/>
      <c r="NNA13" s="725"/>
      <c r="NNB13" s="725"/>
      <c r="NNC13" s="725"/>
      <c r="NND13" s="725"/>
      <c r="NNE13" s="725"/>
      <c r="NNF13" s="726"/>
      <c r="NNG13" s="718"/>
      <c r="NNH13" s="725"/>
      <c r="NNI13" s="725"/>
      <c r="NNJ13" s="725"/>
      <c r="NNK13" s="725"/>
      <c r="NNL13" s="725"/>
      <c r="NNM13" s="725"/>
      <c r="NNN13" s="725"/>
      <c r="NNO13" s="725"/>
      <c r="NNP13" s="725"/>
      <c r="NNQ13" s="725"/>
      <c r="NNR13" s="725"/>
      <c r="NNS13" s="725"/>
      <c r="NNT13" s="725"/>
      <c r="NNU13" s="725"/>
      <c r="NNV13" s="726"/>
      <c r="NNW13" s="718"/>
      <c r="NNX13" s="725"/>
      <c r="NNY13" s="725"/>
      <c r="NNZ13" s="725"/>
      <c r="NOA13" s="725"/>
      <c r="NOB13" s="725"/>
      <c r="NOC13" s="725"/>
      <c r="NOD13" s="725"/>
      <c r="NOE13" s="725"/>
      <c r="NOF13" s="725"/>
      <c r="NOG13" s="725"/>
      <c r="NOH13" s="725"/>
      <c r="NOI13" s="725"/>
      <c r="NOJ13" s="725"/>
      <c r="NOK13" s="725"/>
      <c r="NOL13" s="726"/>
      <c r="NOM13" s="718"/>
      <c r="NON13" s="725"/>
      <c r="NOO13" s="725"/>
      <c r="NOP13" s="725"/>
      <c r="NOQ13" s="725"/>
      <c r="NOR13" s="725"/>
      <c r="NOS13" s="725"/>
      <c r="NOT13" s="725"/>
      <c r="NOU13" s="725"/>
      <c r="NOV13" s="725"/>
      <c r="NOW13" s="725"/>
      <c r="NOX13" s="725"/>
      <c r="NOY13" s="725"/>
      <c r="NOZ13" s="725"/>
      <c r="NPA13" s="725"/>
      <c r="NPB13" s="726"/>
      <c r="NPC13" s="718"/>
      <c r="NPD13" s="725"/>
      <c r="NPE13" s="725"/>
      <c r="NPF13" s="725"/>
      <c r="NPG13" s="725"/>
      <c r="NPH13" s="725"/>
      <c r="NPI13" s="725"/>
      <c r="NPJ13" s="725"/>
      <c r="NPK13" s="725"/>
      <c r="NPL13" s="725"/>
      <c r="NPM13" s="725"/>
      <c r="NPN13" s="725"/>
      <c r="NPO13" s="725"/>
      <c r="NPP13" s="725"/>
      <c r="NPQ13" s="725"/>
      <c r="NPR13" s="726"/>
      <c r="NPS13" s="718"/>
      <c r="NPT13" s="725"/>
      <c r="NPU13" s="725"/>
      <c r="NPV13" s="725"/>
      <c r="NPW13" s="725"/>
      <c r="NPX13" s="725"/>
      <c r="NPY13" s="725"/>
      <c r="NPZ13" s="725"/>
      <c r="NQA13" s="725"/>
      <c r="NQB13" s="725"/>
      <c r="NQC13" s="725"/>
      <c r="NQD13" s="725"/>
      <c r="NQE13" s="725"/>
      <c r="NQF13" s="725"/>
      <c r="NQG13" s="725"/>
      <c r="NQH13" s="726"/>
      <c r="NQI13" s="718"/>
      <c r="NQJ13" s="725"/>
      <c r="NQK13" s="725"/>
      <c r="NQL13" s="725"/>
      <c r="NQM13" s="725"/>
      <c r="NQN13" s="725"/>
      <c r="NQO13" s="725"/>
      <c r="NQP13" s="725"/>
      <c r="NQQ13" s="725"/>
      <c r="NQR13" s="725"/>
      <c r="NQS13" s="725"/>
      <c r="NQT13" s="725"/>
      <c r="NQU13" s="725"/>
      <c r="NQV13" s="725"/>
      <c r="NQW13" s="725"/>
      <c r="NQX13" s="726"/>
      <c r="NQY13" s="718"/>
      <c r="NQZ13" s="725"/>
      <c r="NRA13" s="725"/>
      <c r="NRB13" s="725"/>
      <c r="NRC13" s="725"/>
      <c r="NRD13" s="725"/>
      <c r="NRE13" s="725"/>
      <c r="NRF13" s="725"/>
      <c r="NRG13" s="725"/>
      <c r="NRH13" s="725"/>
      <c r="NRI13" s="725"/>
      <c r="NRJ13" s="725"/>
      <c r="NRK13" s="725"/>
      <c r="NRL13" s="725"/>
      <c r="NRM13" s="725"/>
      <c r="NRN13" s="726"/>
      <c r="NRO13" s="718"/>
      <c r="NRP13" s="725"/>
      <c r="NRQ13" s="725"/>
      <c r="NRR13" s="725"/>
      <c r="NRS13" s="725"/>
      <c r="NRT13" s="725"/>
      <c r="NRU13" s="725"/>
      <c r="NRV13" s="725"/>
      <c r="NRW13" s="725"/>
      <c r="NRX13" s="725"/>
      <c r="NRY13" s="725"/>
      <c r="NRZ13" s="725"/>
      <c r="NSA13" s="725"/>
      <c r="NSB13" s="725"/>
      <c r="NSC13" s="725"/>
      <c r="NSD13" s="726"/>
      <c r="NSE13" s="718"/>
      <c r="NSF13" s="725"/>
      <c r="NSG13" s="725"/>
      <c r="NSH13" s="725"/>
      <c r="NSI13" s="725"/>
      <c r="NSJ13" s="725"/>
      <c r="NSK13" s="725"/>
      <c r="NSL13" s="725"/>
      <c r="NSM13" s="725"/>
      <c r="NSN13" s="725"/>
      <c r="NSO13" s="725"/>
      <c r="NSP13" s="725"/>
      <c r="NSQ13" s="725"/>
      <c r="NSR13" s="725"/>
      <c r="NSS13" s="725"/>
      <c r="NST13" s="726"/>
      <c r="NSU13" s="718"/>
      <c r="NSV13" s="725"/>
      <c r="NSW13" s="725"/>
      <c r="NSX13" s="725"/>
      <c r="NSY13" s="725"/>
      <c r="NSZ13" s="725"/>
      <c r="NTA13" s="725"/>
      <c r="NTB13" s="725"/>
      <c r="NTC13" s="725"/>
      <c r="NTD13" s="725"/>
      <c r="NTE13" s="725"/>
      <c r="NTF13" s="725"/>
      <c r="NTG13" s="725"/>
      <c r="NTH13" s="725"/>
      <c r="NTI13" s="725"/>
      <c r="NTJ13" s="726"/>
      <c r="NTK13" s="718"/>
      <c r="NTL13" s="725"/>
      <c r="NTM13" s="725"/>
      <c r="NTN13" s="725"/>
      <c r="NTO13" s="725"/>
      <c r="NTP13" s="725"/>
      <c r="NTQ13" s="725"/>
      <c r="NTR13" s="725"/>
      <c r="NTS13" s="725"/>
      <c r="NTT13" s="725"/>
      <c r="NTU13" s="725"/>
      <c r="NTV13" s="725"/>
      <c r="NTW13" s="725"/>
      <c r="NTX13" s="725"/>
      <c r="NTY13" s="725"/>
      <c r="NTZ13" s="726"/>
      <c r="NUA13" s="718"/>
      <c r="NUB13" s="725"/>
      <c r="NUC13" s="725"/>
      <c r="NUD13" s="725"/>
      <c r="NUE13" s="725"/>
      <c r="NUF13" s="725"/>
      <c r="NUG13" s="725"/>
      <c r="NUH13" s="725"/>
      <c r="NUI13" s="725"/>
      <c r="NUJ13" s="725"/>
      <c r="NUK13" s="725"/>
      <c r="NUL13" s="725"/>
      <c r="NUM13" s="725"/>
      <c r="NUN13" s="725"/>
      <c r="NUO13" s="725"/>
      <c r="NUP13" s="726"/>
      <c r="NUQ13" s="718"/>
      <c r="NUR13" s="725"/>
      <c r="NUS13" s="725"/>
      <c r="NUT13" s="725"/>
      <c r="NUU13" s="725"/>
      <c r="NUV13" s="725"/>
      <c r="NUW13" s="725"/>
      <c r="NUX13" s="725"/>
      <c r="NUY13" s="725"/>
      <c r="NUZ13" s="725"/>
      <c r="NVA13" s="725"/>
      <c r="NVB13" s="725"/>
      <c r="NVC13" s="725"/>
      <c r="NVD13" s="725"/>
      <c r="NVE13" s="725"/>
      <c r="NVF13" s="726"/>
      <c r="NVG13" s="718"/>
      <c r="NVH13" s="725"/>
      <c r="NVI13" s="725"/>
      <c r="NVJ13" s="725"/>
      <c r="NVK13" s="725"/>
      <c r="NVL13" s="725"/>
      <c r="NVM13" s="725"/>
      <c r="NVN13" s="725"/>
      <c r="NVO13" s="725"/>
      <c r="NVP13" s="725"/>
      <c r="NVQ13" s="725"/>
      <c r="NVR13" s="725"/>
      <c r="NVS13" s="725"/>
      <c r="NVT13" s="725"/>
      <c r="NVU13" s="725"/>
      <c r="NVV13" s="726"/>
      <c r="NVW13" s="718"/>
      <c r="NVX13" s="725"/>
      <c r="NVY13" s="725"/>
      <c r="NVZ13" s="725"/>
      <c r="NWA13" s="725"/>
      <c r="NWB13" s="725"/>
      <c r="NWC13" s="725"/>
      <c r="NWD13" s="725"/>
      <c r="NWE13" s="725"/>
      <c r="NWF13" s="725"/>
      <c r="NWG13" s="725"/>
      <c r="NWH13" s="725"/>
      <c r="NWI13" s="725"/>
      <c r="NWJ13" s="725"/>
      <c r="NWK13" s="725"/>
      <c r="NWL13" s="726"/>
      <c r="NWM13" s="718"/>
      <c r="NWN13" s="725"/>
      <c r="NWO13" s="725"/>
      <c r="NWP13" s="725"/>
      <c r="NWQ13" s="725"/>
      <c r="NWR13" s="725"/>
      <c r="NWS13" s="725"/>
      <c r="NWT13" s="725"/>
      <c r="NWU13" s="725"/>
      <c r="NWV13" s="725"/>
      <c r="NWW13" s="725"/>
      <c r="NWX13" s="725"/>
      <c r="NWY13" s="725"/>
      <c r="NWZ13" s="725"/>
      <c r="NXA13" s="725"/>
      <c r="NXB13" s="726"/>
      <c r="NXC13" s="718"/>
      <c r="NXD13" s="725"/>
      <c r="NXE13" s="725"/>
      <c r="NXF13" s="725"/>
      <c r="NXG13" s="725"/>
      <c r="NXH13" s="725"/>
      <c r="NXI13" s="725"/>
      <c r="NXJ13" s="725"/>
      <c r="NXK13" s="725"/>
      <c r="NXL13" s="725"/>
      <c r="NXM13" s="725"/>
      <c r="NXN13" s="725"/>
      <c r="NXO13" s="725"/>
      <c r="NXP13" s="725"/>
      <c r="NXQ13" s="725"/>
      <c r="NXR13" s="726"/>
      <c r="NXS13" s="718"/>
      <c r="NXT13" s="725"/>
      <c r="NXU13" s="725"/>
      <c r="NXV13" s="725"/>
      <c r="NXW13" s="725"/>
      <c r="NXX13" s="725"/>
      <c r="NXY13" s="725"/>
      <c r="NXZ13" s="725"/>
      <c r="NYA13" s="725"/>
      <c r="NYB13" s="725"/>
      <c r="NYC13" s="725"/>
      <c r="NYD13" s="725"/>
      <c r="NYE13" s="725"/>
      <c r="NYF13" s="725"/>
      <c r="NYG13" s="725"/>
      <c r="NYH13" s="726"/>
      <c r="NYI13" s="718"/>
      <c r="NYJ13" s="725"/>
      <c r="NYK13" s="725"/>
      <c r="NYL13" s="725"/>
      <c r="NYM13" s="725"/>
      <c r="NYN13" s="725"/>
      <c r="NYO13" s="725"/>
      <c r="NYP13" s="725"/>
      <c r="NYQ13" s="725"/>
      <c r="NYR13" s="725"/>
      <c r="NYS13" s="725"/>
      <c r="NYT13" s="725"/>
      <c r="NYU13" s="725"/>
      <c r="NYV13" s="725"/>
      <c r="NYW13" s="725"/>
      <c r="NYX13" s="726"/>
      <c r="NYY13" s="718"/>
      <c r="NYZ13" s="725"/>
      <c r="NZA13" s="725"/>
      <c r="NZB13" s="725"/>
      <c r="NZC13" s="725"/>
      <c r="NZD13" s="725"/>
      <c r="NZE13" s="725"/>
      <c r="NZF13" s="725"/>
      <c r="NZG13" s="725"/>
      <c r="NZH13" s="725"/>
      <c r="NZI13" s="725"/>
      <c r="NZJ13" s="725"/>
      <c r="NZK13" s="725"/>
      <c r="NZL13" s="725"/>
      <c r="NZM13" s="725"/>
      <c r="NZN13" s="726"/>
      <c r="NZO13" s="718"/>
      <c r="NZP13" s="725"/>
      <c r="NZQ13" s="725"/>
      <c r="NZR13" s="725"/>
      <c r="NZS13" s="725"/>
      <c r="NZT13" s="725"/>
      <c r="NZU13" s="725"/>
      <c r="NZV13" s="725"/>
      <c r="NZW13" s="725"/>
      <c r="NZX13" s="725"/>
      <c r="NZY13" s="725"/>
      <c r="NZZ13" s="725"/>
      <c r="OAA13" s="725"/>
      <c r="OAB13" s="725"/>
      <c r="OAC13" s="725"/>
      <c r="OAD13" s="726"/>
      <c r="OAE13" s="718"/>
      <c r="OAF13" s="725"/>
      <c r="OAG13" s="725"/>
      <c r="OAH13" s="725"/>
      <c r="OAI13" s="725"/>
      <c r="OAJ13" s="725"/>
      <c r="OAK13" s="725"/>
      <c r="OAL13" s="725"/>
      <c r="OAM13" s="725"/>
      <c r="OAN13" s="725"/>
      <c r="OAO13" s="725"/>
      <c r="OAP13" s="725"/>
      <c r="OAQ13" s="725"/>
      <c r="OAR13" s="725"/>
      <c r="OAS13" s="725"/>
      <c r="OAT13" s="726"/>
      <c r="OAU13" s="718"/>
      <c r="OAV13" s="725"/>
      <c r="OAW13" s="725"/>
      <c r="OAX13" s="725"/>
      <c r="OAY13" s="725"/>
      <c r="OAZ13" s="725"/>
      <c r="OBA13" s="725"/>
      <c r="OBB13" s="725"/>
      <c r="OBC13" s="725"/>
      <c r="OBD13" s="725"/>
      <c r="OBE13" s="725"/>
      <c r="OBF13" s="725"/>
      <c r="OBG13" s="725"/>
      <c r="OBH13" s="725"/>
      <c r="OBI13" s="725"/>
      <c r="OBJ13" s="726"/>
      <c r="OBK13" s="718"/>
      <c r="OBL13" s="725"/>
      <c r="OBM13" s="725"/>
      <c r="OBN13" s="725"/>
      <c r="OBO13" s="725"/>
      <c r="OBP13" s="725"/>
      <c r="OBQ13" s="725"/>
      <c r="OBR13" s="725"/>
      <c r="OBS13" s="725"/>
      <c r="OBT13" s="725"/>
      <c r="OBU13" s="725"/>
      <c r="OBV13" s="725"/>
      <c r="OBW13" s="725"/>
      <c r="OBX13" s="725"/>
      <c r="OBY13" s="725"/>
      <c r="OBZ13" s="726"/>
      <c r="OCA13" s="718"/>
      <c r="OCB13" s="725"/>
      <c r="OCC13" s="725"/>
      <c r="OCD13" s="725"/>
      <c r="OCE13" s="725"/>
      <c r="OCF13" s="725"/>
      <c r="OCG13" s="725"/>
      <c r="OCH13" s="725"/>
      <c r="OCI13" s="725"/>
      <c r="OCJ13" s="725"/>
      <c r="OCK13" s="725"/>
      <c r="OCL13" s="725"/>
      <c r="OCM13" s="725"/>
      <c r="OCN13" s="725"/>
      <c r="OCO13" s="725"/>
      <c r="OCP13" s="726"/>
      <c r="OCQ13" s="718"/>
      <c r="OCR13" s="725"/>
      <c r="OCS13" s="725"/>
      <c r="OCT13" s="725"/>
      <c r="OCU13" s="725"/>
      <c r="OCV13" s="725"/>
      <c r="OCW13" s="725"/>
      <c r="OCX13" s="725"/>
      <c r="OCY13" s="725"/>
      <c r="OCZ13" s="725"/>
      <c r="ODA13" s="725"/>
      <c r="ODB13" s="725"/>
      <c r="ODC13" s="725"/>
      <c r="ODD13" s="725"/>
      <c r="ODE13" s="725"/>
      <c r="ODF13" s="726"/>
      <c r="ODG13" s="718"/>
      <c r="ODH13" s="725"/>
      <c r="ODI13" s="725"/>
      <c r="ODJ13" s="725"/>
      <c r="ODK13" s="725"/>
      <c r="ODL13" s="725"/>
      <c r="ODM13" s="725"/>
      <c r="ODN13" s="725"/>
      <c r="ODO13" s="725"/>
      <c r="ODP13" s="725"/>
      <c r="ODQ13" s="725"/>
      <c r="ODR13" s="725"/>
      <c r="ODS13" s="725"/>
      <c r="ODT13" s="725"/>
      <c r="ODU13" s="725"/>
      <c r="ODV13" s="726"/>
      <c r="ODW13" s="718"/>
      <c r="ODX13" s="725"/>
      <c r="ODY13" s="725"/>
      <c r="ODZ13" s="725"/>
      <c r="OEA13" s="725"/>
      <c r="OEB13" s="725"/>
      <c r="OEC13" s="725"/>
      <c r="OED13" s="725"/>
      <c r="OEE13" s="725"/>
      <c r="OEF13" s="725"/>
      <c r="OEG13" s="725"/>
      <c r="OEH13" s="725"/>
      <c r="OEI13" s="725"/>
      <c r="OEJ13" s="725"/>
      <c r="OEK13" s="725"/>
      <c r="OEL13" s="726"/>
      <c r="OEM13" s="718"/>
      <c r="OEN13" s="725"/>
      <c r="OEO13" s="725"/>
      <c r="OEP13" s="725"/>
      <c r="OEQ13" s="725"/>
      <c r="OER13" s="725"/>
      <c r="OES13" s="725"/>
      <c r="OET13" s="725"/>
      <c r="OEU13" s="725"/>
      <c r="OEV13" s="725"/>
      <c r="OEW13" s="725"/>
      <c r="OEX13" s="725"/>
      <c r="OEY13" s="725"/>
      <c r="OEZ13" s="725"/>
      <c r="OFA13" s="725"/>
      <c r="OFB13" s="726"/>
      <c r="OFC13" s="718"/>
      <c r="OFD13" s="725"/>
      <c r="OFE13" s="725"/>
      <c r="OFF13" s="725"/>
      <c r="OFG13" s="725"/>
      <c r="OFH13" s="725"/>
      <c r="OFI13" s="725"/>
      <c r="OFJ13" s="725"/>
      <c r="OFK13" s="725"/>
      <c r="OFL13" s="725"/>
      <c r="OFM13" s="725"/>
      <c r="OFN13" s="725"/>
      <c r="OFO13" s="725"/>
      <c r="OFP13" s="725"/>
      <c r="OFQ13" s="725"/>
      <c r="OFR13" s="726"/>
      <c r="OFS13" s="718"/>
      <c r="OFT13" s="725"/>
      <c r="OFU13" s="725"/>
      <c r="OFV13" s="725"/>
      <c r="OFW13" s="725"/>
      <c r="OFX13" s="725"/>
      <c r="OFY13" s="725"/>
      <c r="OFZ13" s="725"/>
      <c r="OGA13" s="725"/>
      <c r="OGB13" s="725"/>
      <c r="OGC13" s="725"/>
      <c r="OGD13" s="725"/>
      <c r="OGE13" s="725"/>
      <c r="OGF13" s="725"/>
      <c r="OGG13" s="725"/>
      <c r="OGH13" s="726"/>
      <c r="OGI13" s="718"/>
      <c r="OGJ13" s="725"/>
      <c r="OGK13" s="725"/>
      <c r="OGL13" s="725"/>
      <c r="OGM13" s="725"/>
      <c r="OGN13" s="725"/>
      <c r="OGO13" s="725"/>
      <c r="OGP13" s="725"/>
      <c r="OGQ13" s="725"/>
      <c r="OGR13" s="725"/>
      <c r="OGS13" s="725"/>
      <c r="OGT13" s="725"/>
      <c r="OGU13" s="725"/>
      <c r="OGV13" s="725"/>
      <c r="OGW13" s="725"/>
      <c r="OGX13" s="726"/>
      <c r="OGY13" s="718"/>
      <c r="OGZ13" s="725"/>
      <c r="OHA13" s="725"/>
      <c r="OHB13" s="725"/>
      <c r="OHC13" s="725"/>
      <c r="OHD13" s="725"/>
      <c r="OHE13" s="725"/>
      <c r="OHF13" s="725"/>
      <c r="OHG13" s="725"/>
      <c r="OHH13" s="725"/>
      <c r="OHI13" s="725"/>
      <c r="OHJ13" s="725"/>
      <c r="OHK13" s="725"/>
      <c r="OHL13" s="725"/>
      <c r="OHM13" s="725"/>
      <c r="OHN13" s="726"/>
      <c r="OHO13" s="718"/>
      <c r="OHP13" s="725"/>
      <c r="OHQ13" s="725"/>
      <c r="OHR13" s="725"/>
      <c r="OHS13" s="725"/>
      <c r="OHT13" s="725"/>
      <c r="OHU13" s="725"/>
      <c r="OHV13" s="725"/>
      <c r="OHW13" s="725"/>
      <c r="OHX13" s="725"/>
      <c r="OHY13" s="725"/>
      <c r="OHZ13" s="725"/>
      <c r="OIA13" s="725"/>
      <c r="OIB13" s="725"/>
      <c r="OIC13" s="725"/>
      <c r="OID13" s="726"/>
      <c r="OIE13" s="718"/>
      <c r="OIF13" s="725"/>
      <c r="OIG13" s="725"/>
      <c r="OIH13" s="725"/>
      <c r="OII13" s="725"/>
      <c r="OIJ13" s="725"/>
      <c r="OIK13" s="725"/>
      <c r="OIL13" s="725"/>
      <c r="OIM13" s="725"/>
      <c r="OIN13" s="725"/>
      <c r="OIO13" s="725"/>
      <c r="OIP13" s="725"/>
      <c r="OIQ13" s="725"/>
      <c r="OIR13" s="725"/>
      <c r="OIS13" s="725"/>
      <c r="OIT13" s="726"/>
      <c r="OIU13" s="718"/>
      <c r="OIV13" s="725"/>
      <c r="OIW13" s="725"/>
      <c r="OIX13" s="725"/>
      <c r="OIY13" s="725"/>
      <c r="OIZ13" s="725"/>
      <c r="OJA13" s="725"/>
      <c r="OJB13" s="725"/>
      <c r="OJC13" s="725"/>
      <c r="OJD13" s="725"/>
      <c r="OJE13" s="725"/>
      <c r="OJF13" s="725"/>
      <c r="OJG13" s="725"/>
      <c r="OJH13" s="725"/>
      <c r="OJI13" s="725"/>
      <c r="OJJ13" s="726"/>
      <c r="OJK13" s="718"/>
      <c r="OJL13" s="725"/>
      <c r="OJM13" s="725"/>
      <c r="OJN13" s="725"/>
      <c r="OJO13" s="725"/>
      <c r="OJP13" s="725"/>
      <c r="OJQ13" s="725"/>
      <c r="OJR13" s="725"/>
      <c r="OJS13" s="725"/>
      <c r="OJT13" s="725"/>
      <c r="OJU13" s="725"/>
      <c r="OJV13" s="725"/>
      <c r="OJW13" s="725"/>
      <c r="OJX13" s="725"/>
      <c r="OJY13" s="725"/>
      <c r="OJZ13" s="726"/>
      <c r="OKA13" s="718"/>
      <c r="OKB13" s="725"/>
      <c r="OKC13" s="725"/>
      <c r="OKD13" s="725"/>
      <c r="OKE13" s="725"/>
      <c r="OKF13" s="725"/>
      <c r="OKG13" s="725"/>
      <c r="OKH13" s="725"/>
      <c r="OKI13" s="725"/>
      <c r="OKJ13" s="725"/>
      <c r="OKK13" s="725"/>
      <c r="OKL13" s="725"/>
      <c r="OKM13" s="725"/>
      <c r="OKN13" s="725"/>
      <c r="OKO13" s="725"/>
      <c r="OKP13" s="726"/>
      <c r="OKQ13" s="718"/>
      <c r="OKR13" s="725"/>
      <c r="OKS13" s="725"/>
      <c r="OKT13" s="725"/>
      <c r="OKU13" s="725"/>
      <c r="OKV13" s="725"/>
      <c r="OKW13" s="725"/>
      <c r="OKX13" s="725"/>
      <c r="OKY13" s="725"/>
      <c r="OKZ13" s="725"/>
      <c r="OLA13" s="725"/>
      <c r="OLB13" s="725"/>
      <c r="OLC13" s="725"/>
      <c r="OLD13" s="725"/>
      <c r="OLE13" s="725"/>
      <c r="OLF13" s="726"/>
      <c r="OLG13" s="718"/>
      <c r="OLH13" s="725"/>
      <c r="OLI13" s="725"/>
      <c r="OLJ13" s="725"/>
      <c r="OLK13" s="725"/>
      <c r="OLL13" s="725"/>
      <c r="OLM13" s="725"/>
      <c r="OLN13" s="725"/>
      <c r="OLO13" s="725"/>
      <c r="OLP13" s="725"/>
      <c r="OLQ13" s="725"/>
      <c r="OLR13" s="725"/>
      <c r="OLS13" s="725"/>
      <c r="OLT13" s="725"/>
      <c r="OLU13" s="725"/>
      <c r="OLV13" s="726"/>
      <c r="OLW13" s="718"/>
      <c r="OLX13" s="725"/>
      <c r="OLY13" s="725"/>
      <c r="OLZ13" s="725"/>
      <c r="OMA13" s="725"/>
      <c r="OMB13" s="725"/>
      <c r="OMC13" s="725"/>
      <c r="OMD13" s="725"/>
      <c r="OME13" s="725"/>
      <c r="OMF13" s="725"/>
      <c r="OMG13" s="725"/>
      <c r="OMH13" s="725"/>
      <c r="OMI13" s="725"/>
      <c r="OMJ13" s="725"/>
      <c r="OMK13" s="725"/>
      <c r="OML13" s="726"/>
      <c r="OMM13" s="718"/>
      <c r="OMN13" s="725"/>
      <c r="OMO13" s="725"/>
      <c r="OMP13" s="725"/>
      <c r="OMQ13" s="725"/>
      <c r="OMR13" s="725"/>
      <c r="OMS13" s="725"/>
      <c r="OMT13" s="725"/>
      <c r="OMU13" s="725"/>
      <c r="OMV13" s="725"/>
      <c r="OMW13" s="725"/>
      <c r="OMX13" s="725"/>
      <c r="OMY13" s="725"/>
      <c r="OMZ13" s="725"/>
      <c r="ONA13" s="725"/>
      <c r="ONB13" s="726"/>
      <c r="ONC13" s="718"/>
      <c r="OND13" s="725"/>
      <c r="ONE13" s="725"/>
      <c r="ONF13" s="725"/>
      <c r="ONG13" s="725"/>
      <c r="ONH13" s="725"/>
      <c r="ONI13" s="725"/>
      <c r="ONJ13" s="725"/>
      <c r="ONK13" s="725"/>
      <c r="ONL13" s="725"/>
      <c r="ONM13" s="725"/>
      <c r="ONN13" s="725"/>
      <c r="ONO13" s="725"/>
      <c r="ONP13" s="725"/>
      <c r="ONQ13" s="725"/>
      <c r="ONR13" s="726"/>
      <c r="ONS13" s="718"/>
      <c r="ONT13" s="725"/>
      <c r="ONU13" s="725"/>
      <c r="ONV13" s="725"/>
      <c r="ONW13" s="725"/>
      <c r="ONX13" s="725"/>
      <c r="ONY13" s="725"/>
      <c r="ONZ13" s="725"/>
      <c r="OOA13" s="725"/>
      <c r="OOB13" s="725"/>
      <c r="OOC13" s="725"/>
      <c r="OOD13" s="725"/>
      <c r="OOE13" s="725"/>
      <c r="OOF13" s="725"/>
      <c r="OOG13" s="725"/>
      <c r="OOH13" s="726"/>
      <c r="OOI13" s="718"/>
      <c r="OOJ13" s="725"/>
      <c r="OOK13" s="725"/>
      <c r="OOL13" s="725"/>
      <c r="OOM13" s="725"/>
      <c r="OON13" s="725"/>
      <c r="OOO13" s="725"/>
      <c r="OOP13" s="725"/>
      <c r="OOQ13" s="725"/>
      <c r="OOR13" s="725"/>
      <c r="OOS13" s="725"/>
      <c r="OOT13" s="725"/>
      <c r="OOU13" s="725"/>
      <c r="OOV13" s="725"/>
      <c r="OOW13" s="725"/>
      <c r="OOX13" s="726"/>
      <c r="OOY13" s="718"/>
      <c r="OOZ13" s="725"/>
      <c r="OPA13" s="725"/>
      <c r="OPB13" s="725"/>
      <c r="OPC13" s="725"/>
      <c r="OPD13" s="725"/>
      <c r="OPE13" s="725"/>
      <c r="OPF13" s="725"/>
      <c r="OPG13" s="725"/>
      <c r="OPH13" s="725"/>
      <c r="OPI13" s="725"/>
      <c r="OPJ13" s="725"/>
      <c r="OPK13" s="725"/>
      <c r="OPL13" s="725"/>
      <c r="OPM13" s="725"/>
      <c r="OPN13" s="726"/>
      <c r="OPO13" s="718"/>
      <c r="OPP13" s="725"/>
      <c r="OPQ13" s="725"/>
      <c r="OPR13" s="725"/>
      <c r="OPS13" s="725"/>
      <c r="OPT13" s="725"/>
      <c r="OPU13" s="725"/>
      <c r="OPV13" s="725"/>
      <c r="OPW13" s="725"/>
      <c r="OPX13" s="725"/>
      <c r="OPY13" s="725"/>
      <c r="OPZ13" s="725"/>
      <c r="OQA13" s="725"/>
      <c r="OQB13" s="725"/>
      <c r="OQC13" s="725"/>
      <c r="OQD13" s="726"/>
      <c r="OQE13" s="718"/>
      <c r="OQF13" s="725"/>
      <c r="OQG13" s="725"/>
      <c r="OQH13" s="725"/>
      <c r="OQI13" s="725"/>
      <c r="OQJ13" s="725"/>
      <c r="OQK13" s="725"/>
      <c r="OQL13" s="725"/>
      <c r="OQM13" s="725"/>
      <c r="OQN13" s="725"/>
      <c r="OQO13" s="725"/>
      <c r="OQP13" s="725"/>
      <c r="OQQ13" s="725"/>
      <c r="OQR13" s="725"/>
      <c r="OQS13" s="725"/>
      <c r="OQT13" s="726"/>
      <c r="OQU13" s="718"/>
      <c r="OQV13" s="725"/>
      <c r="OQW13" s="725"/>
      <c r="OQX13" s="725"/>
      <c r="OQY13" s="725"/>
      <c r="OQZ13" s="725"/>
      <c r="ORA13" s="725"/>
      <c r="ORB13" s="725"/>
      <c r="ORC13" s="725"/>
      <c r="ORD13" s="725"/>
      <c r="ORE13" s="725"/>
      <c r="ORF13" s="725"/>
      <c r="ORG13" s="725"/>
      <c r="ORH13" s="725"/>
      <c r="ORI13" s="725"/>
      <c r="ORJ13" s="726"/>
      <c r="ORK13" s="718"/>
      <c r="ORL13" s="725"/>
      <c r="ORM13" s="725"/>
      <c r="ORN13" s="725"/>
      <c r="ORO13" s="725"/>
      <c r="ORP13" s="725"/>
      <c r="ORQ13" s="725"/>
      <c r="ORR13" s="725"/>
      <c r="ORS13" s="725"/>
      <c r="ORT13" s="725"/>
      <c r="ORU13" s="725"/>
      <c r="ORV13" s="725"/>
      <c r="ORW13" s="725"/>
      <c r="ORX13" s="725"/>
      <c r="ORY13" s="725"/>
      <c r="ORZ13" s="726"/>
      <c r="OSA13" s="718"/>
      <c r="OSB13" s="725"/>
      <c r="OSC13" s="725"/>
      <c r="OSD13" s="725"/>
      <c r="OSE13" s="725"/>
      <c r="OSF13" s="725"/>
      <c r="OSG13" s="725"/>
      <c r="OSH13" s="725"/>
      <c r="OSI13" s="725"/>
      <c r="OSJ13" s="725"/>
      <c r="OSK13" s="725"/>
      <c r="OSL13" s="725"/>
      <c r="OSM13" s="725"/>
      <c r="OSN13" s="725"/>
      <c r="OSO13" s="725"/>
      <c r="OSP13" s="726"/>
      <c r="OSQ13" s="718"/>
      <c r="OSR13" s="725"/>
      <c r="OSS13" s="725"/>
      <c r="OST13" s="725"/>
      <c r="OSU13" s="725"/>
      <c r="OSV13" s="725"/>
      <c r="OSW13" s="725"/>
      <c r="OSX13" s="725"/>
      <c r="OSY13" s="725"/>
      <c r="OSZ13" s="725"/>
      <c r="OTA13" s="725"/>
      <c r="OTB13" s="725"/>
      <c r="OTC13" s="725"/>
      <c r="OTD13" s="725"/>
      <c r="OTE13" s="725"/>
      <c r="OTF13" s="726"/>
      <c r="OTG13" s="718"/>
      <c r="OTH13" s="725"/>
      <c r="OTI13" s="725"/>
      <c r="OTJ13" s="725"/>
      <c r="OTK13" s="725"/>
      <c r="OTL13" s="725"/>
      <c r="OTM13" s="725"/>
      <c r="OTN13" s="725"/>
      <c r="OTO13" s="725"/>
      <c r="OTP13" s="725"/>
      <c r="OTQ13" s="725"/>
      <c r="OTR13" s="725"/>
      <c r="OTS13" s="725"/>
      <c r="OTT13" s="725"/>
      <c r="OTU13" s="725"/>
      <c r="OTV13" s="726"/>
      <c r="OTW13" s="718"/>
      <c r="OTX13" s="725"/>
      <c r="OTY13" s="725"/>
      <c r="OTZ13" s="725"/>
      <c r="OUA13" s="725"/>
      <c r="OUB13" s="725"/>
      <c r="OUC13" s="725"/>
      <c r="OUD13" s="725"/>
      <c r="OUE13" s="725"/>
      <c r="OUF13" s="725"/>
      <c r="OUG13" s="725"/>
      <c r="OUH13" s="725"/>
      <c r="OUI13" s="725"/>
      <c r="OUJ13" s="725"/>
      <c r="OUK13" s="725"/>
      <c r="OUL13" s="726"/>
      <c r="OUM13" s="718"/>
      <c r="OUN13" s="725"/>
      <c r="OUO13" s="725"/>
      <c r="OUP13" s="725"/>
      <c r="OUQ13" s="725"/>
      <c r="OUR13" s="725"/>
      <c r="OUS13" s="725"/>
      <c r="OUT13" s="725"/>
      <c r="OUU13" s="725"/>
      <c r="OUV13" s="725"/>
      <c r="OUW13" s="725"/>
      <c r="OUX13" s="725"/>
      <c r="OUY13" s="725"/>
      <c r="OUZ13" s="725"/>
      <c r="OVA13" s="725"/>
      <c r="OVB13" s="726"/>
      <c r="OVC13" s="718"/>
      <c r="OVD13" s="725"/>
      <c r="OVE13" s="725"/>
      <c r="OVF13" s="725"/>
      <c r="OVG13" s="725"/>
      <c r="OVH13" s="725"/>
      <c r="OVI13" s="725"/>
      <c r="OVJ13" s="725"/>
      <c r="OVK13" s="725"/>
      <c r="OVL13" s="725"/>
      <c r="OVM13" s="725"/>
      <c r="OVN13" s="725"/>
      <c r="OVO13" s="725"/>
      <c r="OVP13" s="725"/>
      <c r="OVQ13" s="725"/>
      <c r="OVR13" s="726"/>
      <c r="OVS13" s="718"/>
      <c r="OVT13" s="725"/>
      <c r="OVU13" s="725"/>
      <c r="OVV13" s="725"/>
      <c r="OVW13" s="725"/>
      <c r="OVX13" s="725"/>
      <c r="OVY13" s="725"/>
      <c r="OVZ13" s="725"/>
      <c r="OWA13" s="725"/>
      <c r="OWB13" s="725"/>
      <c r="OWC13" s="725"/>
      <c r="OWD13" s="725"/>
      <c r="OWE13" s="725"/>
      <c r="OWF13" s="725"/>
      <c r="OWG13" s="725"/>
      <c r="OWH13" s="726"/>
      <c r="OWI13" s="718"/>
      <c r="OWJ13" s="725"/>
      <c r="OWK13" s="725"/>
      <c r="OWL13" s="725"/>
      <c r="OWM13" s="725"/>
      <c r="OWN13" s="725"/>
      <c r="OWO13" s="725"/>
      <c r="OWP13" s="725"/>
      <c r="OWQ13" s="725"/>
      <c r="OWR13" s="725"/>
      <c r="OWS13" s="725"/>
      <c r="OWT13" s="725"/>
      <c r="OWU13" s="725"/>
      <c r="OWV13" s="725"/>
      <c r="OWW13" s="725"/>
      <c r="OWX13" s="726"/>
      <c r="OWY13" s="718"/>
      <c r="OWZ13" s="725"/>
      <c r="OXA13" s="725"/>
      <c r="OXB13" s="725"/>
      <c r="OXC13" s="725"/>
      <c r="OXD13" s="725"/>
      <c r="OXE13" s="725"/>
      <c r="OXF13" s="725"/>
      <c r="OXG13" s="725"/>
      <c r="OXH13" s="725"/>
      <c r="OXI13" s="725"/>
      <c r="OXJ13" s="725"/>
      <c r="OXK13" s="725"/>
      <c r="OXL13" s="725"/>
      <c r="OXM13" s="725"/>
      <c r="OXN13" s="726"/>
      <c r="OXO13" s="718"/>
      <c r="OXP13" s="725"/>
      <c r="OXQ13" s="725"/>
      <c r="OXR13" s="725"/>
      <c r="OXS13" s="725"/>
      <c r="OXT13" s="725"/>
      <c r="OXU13" s="725"/>
      <c r="OXV13" s="725"/>
      <c r="OXW13" s="725"/>
      <c r="OXX13" s="725"/>
      <c r="OXY13" s="725"/>
      <c r="OXZ13" s="725"/>
      <c r="OYA13" s="725"/>
      <c r="OYB13" s="725"/>
      <c r="OYC13" s="725"/>
      <c r="OYD13" s="726"/>
      <c r="OYE13" s="718"/>
      <c r="OYF13" s="725"/>
      <c r="OYG13" s="725"/>
      <c r="OYH13" s="725"/>
      <c r="OYI13" s="725"/>
      <c r="OYJ13" s="725"/>
      <c r="OYK13" s="725"/>
      <c r="OYL13" s="725"/>
      <c r="OYM13" s="725"/>
      <c r="OYN13" s="725"/>
      <c r="OYO13" s="725"/>
      <c r="OYP13" s="725"/>
      <c r="OYQ13" s="725"/>
      <c r="OYR13" s="725"/>
      <c r="OYS13" s="725"/>
      <c r="OYT13" s="726"/>
      <c r="OYU13" s="718"/>
      <c r="OYV13" s="725"/>
      <c r="OYW13" s="725"/>
      <c r="OYX13" s="725"/>
      <c r="OYY13" s="725"/>
      <c r="OYZ13" s="725"/>
      <c r="OZA13" s="725"/>
      <c r="OZB13" s="725"/>
      <c r="OZC13" s="725"/>
      <c r="OZD13" s="725"/>
      <c r="OZE13" s="725"/>
      <c r="OZF13" s="725"/>
      <c r="OZG13" s="725"/>
      <c r="OZH13" s="725"/>
      <c r="OZI13" s="725"/>
      <c r="OZJ13" s="726"/>
      <c r="OZK13" s="718"/>
      <c r="OZL13" s="725"/>
      <c r="OZM13" s="725"/>
      <c r="OZN13" s="725"/>
      <c r="OZO13" s="725"/>
      <c r="OZP13" s="725"/>
      <c r="OZQ13" s="725"/>
      <c r="OZR13" s="725"/>
      <c r="OZS13" s="725"/>
      <c r="OZT13" s="725"/>
      <c r="OZU13" s="725"/>
      <c r="OZV13" s="725"/>
      <c r="OZW13" s="725"/>
      <c r="OZX13" s="725"/>
      <c r="OZY13" s="725"/>
      <c r="OZZ13" s="726"/>
      <c r="PAA13" s="718"/>
      <c r="PAB13" s="725"/>
      <c r="PAC13" s="725"/>
      <c r="PAD13" s="725"/>
      <c r="PAE13" s="725"/>
      <c r="PAF13" s="725"/>
      <c r="PAG13" s="725"/>
      <c r="PAH13" s="725"/>
      <c r="PAI13" s="725"/>
      <c r="PAJ13" s="725"/>
      <c r="PAK13" s="725"/>
      <c r="PAL13" s="725"/>
      <c r="PAM13" s="725"/>
      <c r="PAN13" s="725"/>
      <c r="PAO13" s="725"/>
      <c r="PAP13" s="726"/>
      <c r="PAQ13" s="718"/>
      <c r="PAR13" s="725"/>
      <c r="PAS13" s="725"/>
      <c r="PAT13" s="725"/>
      <c r="PAU13" s="725"/>
      <c r="PAV13" s="725"/>
      <c r="PAW13" s="725"/>
      <c r="PAX13" s="725"/>
      <c r="PAY13" s="725"/>
      <c r="PAZ13" s="725"/>
      <c r="PBA13" s="725"/>
      <c r="PBB13" s="725"/>
      <c r="PBC13" s="725"/>
      <c r="PBD13" s="725"/>
      <c r="PBE13" s="725"/>
      <c r="PBF13" s="726"/>
      <c r="PBG13" s="718"/>
      <c r="PBH13" s="725"/>
      <c r="PBI13" s="725"/>
      <c r="PBJ13" s="725"/>
      <c r="PBK13" s="725"/>
      <c r="PBL13" s="725"/>
      <c r="PBM13" s="725"/>
      <c r="PBN13" s="725"/>
      <c r="PBO13" s="725"/>
      <c r="PBP13" s="725"/>
      <c r="PBQ13" s="725"/>
      <c r="PBR13" s="725"/>
      <c r="PBS13" s="725"/>
      <c r="PBT13" s="725"/>
      <c r="PBU13" s="725"/>
      <c r="PBV13" s="726"/>
      <c r="PBW13" s="718"/>
      <c r="PBX13" s="725"/>
      <c r="PBY13" s="725"/>
      <c r="PBZ13" s="725"/>
      <c r="PCA13" s="725"/>
      <c r="PCB13" s="725"/>
      <c r="PCC13" s="725"/>
      <c r="PCD13" s="725"/>
      <c r="PCE13" s="725"/>
      <c r="PCF13" s="725"/>
      <c r="PCG13" s="725"/>
      <c r="PCH13" s="725"/>
      <c r="PCI13" s="725"/>
      <c r="PCJ13" s="725"/>
      <c r="PCK13" s="725"/>
      <c r="PCL13" s="726"/>
      <c r="PCM13" s="718"/>
      <c r="PCN13" s="725"/>
      <c r="PCO13" s="725"/>
      <c r="PCP13" s="725"/>
      <c r="PCQ13" s="725"/>
      <c r="PCR13" s="725"/>
      <c r="PCS13" s="725"/>
      <c r="PCT13" s="725"/>
      <c r="PCU13" s="725"/>
      <c r="PCV13" s="725"/>
      <c r="PCW13" s="725"/>
      <c r="PCX13" s="725"/>
      <c r="PCY13" s="725"/>
      <c r="PCZ13" s="725"/>
      <c r="PDA13" s="725"/>
      <c r="PDB13" s="726"/>
      <c r="PDC13" s="718"/>
      <c r="PDD13" s="725"/>
      <c r="PDE13" s="725"/>
      <c r="PDF13" s="725"/>
      <c r="PDG13" s="725"/>
      <c r="PDH13" s="725"/>
      <c r="PDI13" s="725"/>
      <c r="PDJ13" s="725"/>
      <c r="PDK13" s="725"/>
      <c r="PDL13" s="725"/>
      <c r="PDM13" s="725"/>
      <c r="PDN13" s="725"/>
      <c r="PDO13" s="725"/>
      <c r="PDP13" s="725"/>
      <c r="PDQ13" s="725"/>
      <c r="PDR13" s="726"/>
      <c r="PDS13" s="718"/>
      <c r="PDT13" s="725"/>
      <c r="PDU13" s="725"/>
      <c r="PDV13" s="725"/>
      <c r="PDW13" s="725"/>
      <c r="PDX13" s="725"/>
      <c r="PDY13" s="725"/>
      <c r="PDZ13" s="725"/>
      <c r="PEA13" s="725"/>
      <c r="PEB13" s="725"/>
      <c r="PEC13" s="725"/>
      <c r="PED13" s="725"/>
      <c r="PEE13" s="725"/>
      <c r="PEF13" s="725"/>
      <c r="PEG13" s="725"/>
      <c r="PEH13" s="726"/>
      <c r="PEI13" s="718"/>
      <c r="PEJ13" s="725"/>
      <c r="PEK13" s="725"/>
      <c r="PEL13" s="725"/>
      <c r="PEM13" s="725"/>
      <c r="PEN13" s="725"/>
      <c r="PEO13" s="725"/>
      <c r="PEP13" s="725"/>
      <c r="PEQ13" s="725"/>
      <c r="PER13" s="725"/>
      <c r="PES13" s="725"/>
      <c r="PET13" s="725"/>
      <c r="PEU13" s="725"/>
      <c r="PEV13" s="725"/>
      <c r="PEW13" s="725"/>
      <c r="PEX13" s="726"/>
      <c r="PEY13" s="718"/>
      <c r="PEZ13" s="725"/>
      <c r="PFA13" s="725"/>
      <c r="PFB13" s="725"/>
      <c r="PFC13" s="725"/>
      <c r="PFD13" s="725"/>
      <c r="PFE13" s="725"/>
      <c r="PFF13" s="725"/>
      <c r="PFG13" s="725"/>
      <c r="PFH13" s="725"/>
      <c r="PFI13" s="725"/>
      <c r="PFJ13" s="725"/>
      <c r="PFK13" s="725"/>
      <c r="PFL13" s="725"/>
      <c r="PFM13" s="725"/>
      <c r="PFN13" s="726"/>
      <c r="PFO13" s="718"/>
      <c r="PFP13" s="725"/>
      <c r="PFQ13" s="725"/>
      <c r="PFR13" s="725"/>
      <c r="PFS13" s="725"/>
      <c r="PFT13" s="725"/>
      <c r="PFU13" s="725"/>
      <c r="PFV13" s="725"/>
      <c r="PFW13" s="725"/>
      <c r="PFX13" s="725"/>
      <c r="PFY13" s="725"/>
      <c r="PFZ13" s="725"/>
      <c r="PGA13" s="725"/>
      <c r="PGB13" s="725"/>
      <c r="PGC13" s="725"/>
      <c r="PGD13" s="726"/>
      <c r="PGE13" s="718"/>
      <c r="PGF13" s="725"/>
      <c r="PGG13" s="725"/>
      <c r="PGH13" s="725"/>
      <c r="PGI13" s="725"/>
      <c r="PGJ13" s="725"/>
      <c r="PGK13" s="725"/>
      <c r="PGL13" s="725"/>
      <c r="PGM13" s="725"/>
      <c r="PGN13" s="725"/>
      <c r="PGO13" s="725"/>
      <c r="PGP13" s="725"/>
      <c r="PGQ13" s="725"/>
      <c r="PGR13" s="725"/>
      <c r="PGS13" s="725"/>
      <c r="PGT13" s="726"/>
      <c r="PGU13" s="718"/>
      <c r="PGV13" s="725"/>
      <c r="PGW13" s="725"/>
      <c r="PGX13" s="725"/>
      <c r="PGY13" s="725"/>
      <c r="PGZ13" s="725"/>
      <c r="PHA13" s="725"/>
      <c r="PHB13" s="725"/>
      <c r="PHC13" s="725"/>
      <c r="PHD13" s="725"/>
      <c r="PHE13" s="725"/>
      <c r="PHF13" s="725"/>
      <c r="PHG13" s="725"/>
      <c r="PHH13" s="725"/>
      <c r="PHI13" s="725"/>
      <c r="PHJ13" s="726"/>
      <c r="PHK13" s="718"/>
      <c r="PHL13" s="725"/>
      <c r="PHM13" s="725"/>
      <c r="PHN13" s="725"/>
      <c r="PHO13" s="725"/>
      <c r="PHP13" s="725"/>
      <c r="PHQ13" s="725"/>
      <c r="PHR13" s="725"/>
      <c r="PHS13" s="725"/>
      <c r="PHT13" s="725"/>
      <c r="PHU13" s="725"/>
      <c r="PHV13" s="725"/>
      <c r="PHW13" s="725"/>
      <c r="PHX13" s="725"/>
      <c r="PHY13" s="725"/>
      <c r="PHZ13" s="726"/>
      <c r="PIA13" s="718"/>
      <c r="PIB13" s="725"/>
      <c r="PIC13" s="725"/>
      <c r="PID13" s="725"/>
      <c r="PIE13" s="725"/>
      <c r="PIF13" s="725"/>
      <c r="PIG13" s="725"/>
      <c r="PIH13" s="725"/>
      <c r="PII13" s="725"/>
      <c r="PIJ13" s="725"/>
      <c r="PIK13" s="725"/>
      <c r="PIL13" s="725"/>
      <c r="PIM13" s="725"/>
      <c r="PIN13" s="725"/>
      <c r="PIO13" s="725"/>
      <c r="PIP13" s="726"/>
      <c r="PIQ13" s="718"/>
      <c r="PIR13" s="725"/>
      <c r="PIS13" s="725"/>
      <c r="PIT13" s="725"/>
      <c r="PIU13" s="725"/>
      <c r="PIV13" s="725"/>
      <c r="PIW13" s="725"/>
      <c r="PIX13" s="725"/>
      <c r="PIY13" s="725"/>
      <c r="PIZ13" s="725"/>
      <c r="PJA13" s="725"/>
      <c r="PJB13" s="725"/>
      <c r="PJC13" s="725"/>
      <c r="PJD13" s="725"/>
      <c r="PJE13" s="725"/>
      <c r="PJF13" s="726"/>
      <c r="PJG13" s="718"/>
      <c r="PJH13" s="725"/>
      <c r="PJI13" s="725"/>
      <c r="PJJ13" s="725"/>
      <c r="PJK13" s="725"/>
      <c r="PJL13" s="725"/>
      <c r="PJM13" s="725"/>
      <c r="PJN13" s="725"/>
      <c r="PJO13" s="725"/>
      <c r="PJP13" s="725"/>
      <c r="PJQ13" s="725"/>
      <c r="PJR13" s="725"/>
      <c r="PJS13" s="725"/>
      <c r="PJT13" s="725"/>
      <c r="PJU13" s="725"/>
      <c r="PJV13" s="726"/>
      <c r="PJW13" s="718"/>
      <c r="PJX13" s="725"/>
      <c r="PJY13" s="725"/>
      <c r="PJZ13" s="725"/>
      <c r="PKA13" s="725"/>
      <c r="PKB13" s="725"/>
      <c r="PKC13" s="725"/>
      <c r="PKD13" s="725"/>
      <c r="PKE13" s="725"/>
      <c r="PKF13" s="725"/>
      <c r="PKG13" s="725"/>
      <c r="PKH13" s="725"/>
      <c r="PKI13" s="725"/>
      <c r="PKJ13" s="725"/>
      <c r="PKK13" s="725"/>
      <c r="PKL13" s="726"/>
      <c r="PKM13" s="718"/>
      <c r="PKN13" s="725"/>
      <c r="PKO13" s="725"/>
      <c r="PKP13" s="725"/>
      <c r="PKQ13" s="725"/>
      <c r="PKR13" s="725"/>
      <c r="PKS13" s="725"/>
      <c r="PKT13" s="725"/>
      <c r="PKU13" s="725"/>
      <c r="PKV13" s="725"/>
      <c r="PKW13" s="725"/>
      <c r="PKX13" s="725"/>
      <c r="PKY13" s="725"/>
      <c r="PKZ13" s="725"/>
      <c r="PLA13" s="725"/>
      <c r="PLB13" s="726"/>
      <c r="PLC13" s="718"/>
      <c r="PLD13" s="725"/>
      <c r="PLE13" s="725"/>
      <c r="PLF13" s="725"/>
      <c r="PLG13" s="725"/>
      <c r="PLH13" s="725"/>
      <c r="PLI13" s="725"/>
      <c r="PLJ13" s="725"/>
      <c r="PLK13" s="725"/>
      <c r="PLL13" s="725"/>
      <c r="PLM13" s="725"/>
      <c r="PLN13" s="725"/>
      <c r="PLO13" s="725"/>
      <c r="PLP13" s="725"/>
      <c r="PLQ13" s="725"/>
      <c r="PLR13" s="726"/>
      <c r="PLS13" s="718"/>
      <c r="PLT13" s="725"/>
      <c r="PLU13" s="725"/>
      <c r="PLV13" s="725"/>
      <c r="PLW13" s="725"/>
      <c r="PLX13" s="725"/>
      <c r="PLY13" s="725"/>
      <c r="PLZ13" s="725"/>
      <c r="PMA13" s="725"/>
      <c r="PMB13" s="725"/>
      <c r="PMC13" s="725"/>
      <c r="PMD13" s="725"/>
      <c r="PME13" s="725"/>
      <c r="PMF13" s="725"/>
      <c r="PMG13" s="725"/>
      <c r="PMH13" s="726"/>
      <c r="PMI13" s="718"/>
      <c r="PMJ13" s="725"/>
      <c r="PMK13" s="725"/>
      <c r="PML13" s="725"/>
      <c r="PMM13" s="725"/>
      <c r="PMN13" s="725"/>
      <c r="PMO13" s="725"/>
      <c r="PMP13" s="725"/>
      <c r="PMQ13" s="725"/>
      <c r="PMR13" s="725"/>
      <c r="PMS13" s="725"/>
      <c r="PMT13" s="725"/>
      <c r="PMU13" s="725"/>
      <c r="PMV13" s="725"/>
      <c r="PMW13" s="725"/>
      <c r="PMX13" s="726"/>
      <c r="PMY13" s="718"/>
      <c r="PMZ13" s="725"/>
      <c r="PNA13" s="725"/>
      <c r="PNB13" s="725"/>
      <c r="PNC13" s="725"/>
      <c r="PND13" s="725"/>
      <c r="PNE13" s="725"/>
      <c r="PNF13" s="725"/>
      <c r="PNG13" s="725"/>
      <c r="PNH13" s="725"/>
      <c r="PNI13" s="725"/>
      <c r="PNJ13" s="725"/>
      <c r="PNK13" s="725"/>
      <c r="PNL13" s="725"/>
      <c r="PNM13" s="725"/>
      <c r="PNN13" s="726"/>
      <c r="PNO13" s="718"/>
      <c r="PNP13" s="725"/>
      <c r="PNQ13" s="725"/>
      <c r="PNR13" s="725"/>
      <c r="PNS13" s="725"/>
      <c r="PNT13" s="725"/>
      <c r="PNU13" s="725"/>
      <c r="PNV13" s="725"/>
      <c r="PNW13" s="725"/>
      <c r="PNX13" s="725"/>
      <c r="PNY13" s="725"/>
      <c r="PNZ13" s="725"/>
      <c r="POA13" s="725"/>
      <c r="POB13" s="725"/>
      <c r="POC13" s="725"/>
      <c r="POD13" s="726"/>
      <c r="POE13" s="718"/>
      <c r="POF13" s="725"/>
      <c r="POG13" s="725"/>
      <c r="POH13" s="725"/>
      <c r="POI13" s="725"/>
      <c r="POJ13" s="725"/>
      <c r="POK13" s="725"/>
      <c r="POL13" s="725"/>
      <c r="POM13" s="725"/>
      <c r="PON13" s="725"/>
      <c r="POO13" s="725"/>
      <c r="POP13" s="725"/>
      <c r="POQ13" s="725"/>
      <c r="POR13" s="725"/>
      <c r="POS13" s="725"/>
      <c r="POT13" s="726"/>
      <c r="POU13" s="718"/>
      <c r="POV13" s="725"/>
      <c r="POW13" s="725"/>
      <c r="POX13" s="725"/>
      <c r="POY13" s="725"/>
      <c r="POZ13" s="725"/>
      <c r="PPA13" s="725"/>
      <c r="PPB13" s="725"/>
      <c r="PPC13" s="725"/>
      <c r="PPD13" s="725"/>
      <c r="PPE13" s="725"/>
      <c r="PPF13" s="725"/>
      <c r="PPG13" s="725"/>
      <c r="PPH13" s="725"/>
      <c r="PPI13" s="725"/>
      <c r="PPJ13" s="726"/>
      <c r="PPK13" s="718"/>
      <c r="PPL13" s="725"/>
      <c r="PPM13" s="725"/>
      <c r="PPN13" s="725"/>
      <c r="PPO13" s="725"/>
      <c r="PPP13" s="725"/>
      <c r="PPQ13" s="725"/>
      <c r="PPR13" s="725"/>
      <c r="PPS13" s="725"/>
      <c r="PPT13" s="725"/>
      <c r="PPU13" s="725"/>
      <c r="PPV13" s="725"/>
      <c r="PPW13" s="725"/>
      <c r="PPX13" s="725"/>
      <c r="PPY13" s="725"/>
      <c r="PPZ13" s="726"/>
      <c r="PQA13" s="718"/>
      <c r="PQB13" s="725"/>
      <c r="PQC13" s="725"/>
      <c r="PQD13" s="725"/>
      <c r="PQE13" s="725"/>
      <c r="PQF13" s="725"/>
      <c r="PQG13" s="725"/>
      <c r="PQH13" s="725"/>
      <c r="PQI13" s="725"/>
      <c r="PQJ13" s="725"/>
      <c r="PQK13" s="725"/>
      <c r="PQL13" s="725"/>
      <c r="PQM13" s="725"/>
      <c r="PQN13" s="725"/>
      <c r="PQO13" s="725"/>
      <c r="PQP13" s="726"/>
      <c r="PQQ13" s="718"/>
      <c r="PQR13" s="725"/>
      <c r="PQS13" s="725"/>
      <c r="PQT13" s="725"/>
      <c r="PQU13" s="725"/>
      <c r="PQV13" s="725"/>
      <c r="PQW13" s="725"/>
      <c r="PQX13" s="725"/>
      <c r="PQY13" s="725"/>
      <c r="PQZ13" s="725"/>
      <c r="PRA13" s="725"/>
      <c r="PRB13" s="725"/>
      <c r="PRC13" s="725"/>
      <c r="PRD13" s="725"/>
      <c r="PRE13" s="725"/>
      <c r="PRF13" s="726"/>
      <c r="PRG13" s="718"/>
      <c r="PRH13" s="725"/>
      <c r="PRI13" s="725"/>
      <c r="PRJ13" s="725"/>
      <c r="PRK13" s="725"/>
      <c r="PRL13" s="725"/>
      <c r="PRM13" s="725"/>
      <c r="PRN13" s="725"/>
      <c r="PRO13" s="725"/>
      <c r="PRP13" s="725"/>
      <c r="PRQ13" s="725"/>
      <c r="PRR13" s="725"/>
      <c r="PRS13" s="725"/>
      <c r="PRT13" s="725"/>
      <c r="PRU13" s="725"/>
      <c r="PRV13" s="726"/>
      <c r="PRW13" s="718"/>
      <c r="PRX13" s="725"/>
      <c r="PRY13" s="725"/>
      <c r="PRZ13" s="725"/>
      <c r="PSA13" s="725"/>
      <c r="PSB13" s="725"/>
      <c r="PSC13" s="725"/>
      <c r="PSD13" s="725"/>
      <c r="PSE13" s="725"/>
      <c r="PSF13" s="725"/>
      <c r="PSG13" s="725"/>
      <c r="PSH13" s="725"/>
      <c r="PSI13" s="725"/>
      <c r="PSJ13" s="725"/>
      <c r="PSK13" s="725"/>
      <c r="PSL13" s="726"/>
      <c r="PSM13" s="718"/>
      <c r="PSN13" s="725"/>
      <c r="PSO13" s="725"/>
      <c r="PSP13" s="725"/>
      <c r="PSQ13" s="725"/>
      <c r="PSR13" s="725"/>
      <c r="PSS13" s="725"/>
      <c r="PST13" s="725"/>
      <c r="PSU13" s="725"/>
      <c r="PSV13" s="725"/>
      <c r="PSW13" s="725"/>
      <c r="PSX13" s="725"/>
      <c r="PSY13" s="725"/>
      <c r="PSZ13" s="725"/>
      <c r="PTA13" s="725"/>
      <c r="PTB13" s="726"/>
      <c r="PTC13" s="718"/>
      <c r="PTD13" s="725"/>
      <c r="PTE13" s="725"/>
      <c r="PTF13" s="725"/>
      <c r="PTG13" s="725"/>
      <c r="PTH13" s="725"/>
      <c r="PTI13" s="725"/>
      <c r="PTJ13" s="725"/>
      <c r="PTK13" s="725"/>
      <c r="PTL13" s="725"/>
      <c r="PTM13" s="725"/>
      <c r="PTN13" s="725"/>
      <c r="PTO13" s="725"/>
      <c r="PTP13" s="725"/>
      <c r="PTQ13" s="725"/>
      <c r="PTR13" s="726"/>
      <c r="PTS13" s="718"/>
      <c r="PTT13" s="725"/>
      <c r="PTU13" s="725"/>
      <c r="PTV13" s="725"/>
      <c r="PTW13" s="725"/>
      <c r="PTX13" s="725"/>
      <c r="PTY13" s="725"/>
      <c r="PTZ13" s="725"/>
      <c r="PUA13" s="725"/>
      <c r="PUB13" s="725"/>
      <c r="PUC13" s="725"/>
      <c r="PUD13" s="725"/>
      <c r="PUE13" s="725"/>
      <c r="PUF13" s="725"/>
      <c r="PUG13" s="725"/>
      <c r="PUH13" s="726"/>
      <c r="PUI13" s="718"/>
      <c r="PUJ13" s="725"/>
      <c r="PUK13" s="725"/>
      <c r="PUL13" s="725"/>
      <c r="PUM13" s="725"/>
      <c r="PUN13" s="725"/>
      <c r="PUO13" s="725"/>
      <c r="PUP13" s="725"/>
      <c r="PUQ13" s="725"/>
      <c r="PUR13" s="725"/>
      <c r="PUS13" s="725"/>
      <c r="PUT13" s="725"/>
      <c r="PUU13" s="725"/>
      <c r="PUV13" s="725"/>
      <c r="PUW13" s="725"/>
      <c r="PUX13" s="726"/>
      <c r="PUY13" s="718"/>
      <c r="PUZ13" s="725"/>
      <c r="PVA13" s="725"/>
      <c r="PVB13" s="725"/>
      <c r="PVC13" s="725"/>
      <c r="PVD13" s="725"/>
      <c r="PVE13" s="725"/>
      <c r="PVF13" s="725"/>
      <c r="PVG13" s="725"/>
      <c r="PVH13" s="725"/>
      <c r="PVI13" s="725"/>
      <c r="PVJ13" s="725"/>
      <c r="PVK13" s="725"/>
      <c r="PVL13" s="725"/>
      <c r="PVM13" s="725"/>
      <c r="PVN13" s="726"/>
      <c r="PVO13" s="718"/>
      <c r="PVP13" s="725"/>
      <c r="PVQ13" s="725"/>
      <c r="PVR13" s="725"/>
      <c r="PVS13" s="725"/>
      <c r="PVT13" s="725"/>
      <c r="PVU13" s="725"/>
      <c r="PVV13" s="725"/>
      <c r="PVW13" s="725"/>
      <c r="PVX13" s="725"/>
      <c r="PVY13" s="725"/>
      <c r="PVZ13" s="725"/>
      <c r="PWA13" s="725"/>
      <c r="PWB13" s="725"/>
      <c r="PWC13" s="725"/>
      <c r="PWD13" s="726"/>
      <c r="PWE13" s="718"/>
      <c r="PWF13" s="725"/>
      <c r="PWG13" s="725"/>
      <c r="PWH13" s="725"/>
      <c r="PWI13" s="725"/>
      <c r="PWJ13" s="725"/>
      <c r="PWK13" s="725"/>
      <c r="PWL13" s="725"/>
      <c r="PWM13" s="725"/>
      <c r="PWN13" s="725"/>
      <c r="PWO13" s="725"/>
      <c r="PWP13" s="725"/>
      <c r="PWQ13" s="725"/>
      <c r="PWR13" s="725"/>
      <c r="PWS13" s="725"/>
      <c r="PWT13" s="726"/>
      <c r="PWU13" s="718"/>
      <c r="PWV13" s="725"/>
      <c r="PWW13" s="725"/>
      <c r="PWX13" s="725"/>
      <c r="PWY13" s="725"/>
      <c r="PWZ13" s="725"/>
      <c r="PXA13" s="725"/>
      <c r="PXB13" s="725"/>
      <c r="PXC13" s="725"/>
      <c r="PXD13" s="725"/>
      <c r="PXE13" s="725"/>
      <c r="PXF13" s="725"/>
      <c r="PXG13" s="725"/>
      <c r="PXH13" s="725"/>
      <c r="PXI13" s="725"/>
      <c r="PXJ13" s="726"/>
      <c r="PXK13" s="718"/>
      <c r="PXL13" s="725"/>
      <c r="PXM13" s="725"/>
      <c r="PXN13" s="725"/>
      <c r="PXO13" s="725"/>
      <c r="PXP13" s="725"/>
      <c r="PXQ13" s="725"/>
      <c r="PXR13" s="725"/>
      <c r="PXS13" s="725"/>
      <c r="PXT13" s="725"/>
      <c r="PXU13" s="725"/>
      <c r="PXV13" s="725"/>
      <c r="PXW13" s="725"/>
      <c r="PXX13" s="725"/>
      <c r="PXY13" s="725"/>
      <c r="PXZ13" s="726"/>
      <c r="PYA13" s="718"/>
      <c r="PYB13" s="725"/>
      <c r="PYC13" s="725"/>
      <c r="PYD13" s="725"/>
      <c r="PYE13" s="725"/>
      <c r="PYF13" s="725"/>
      <c r="PYG13" s="725"/>
      <c r="PYH13" s="725"/>
      <c r="PYI13" s="725"/>
      <c r="PYJ13" s="725"/>
      <c r="PYK13" s="725"/>
      <c r="PYL13" s="725"/>
      <c r="PYM13" s="725"/>
      <c r="PYN13" s="725"/>
      <c r="PYO13" s="725"/>
      <c r="PYP13" s="726"/>
      <c r="PYQ13" s="718"/>
      <c r="PYR13" s="725"/>
      <c r="PYS13" s="725"/>
      <c r="PYT13" s="725"/>
      <c r="PYU13" s="725"/>
      <c r="PYV13" s="725"/>
      <c r="PYW13" s="725"/>
      <c r="PYX13" s="725"/>
      <c r="PYY13" s="725"/>
      <c r="PYZ13" s="725"/>
      <c r="PZA13" s="725"/>
      <c r="PZB13" s="725"/>
      <c r="PZC13" s="725"/>
      <c r="PZD13" s="725"/>
      <c r="PZE13" s="725"/>
      <c r="PZF13" s="726"/>
      <c r="PZG13" s="718"/>
      <c r="PZH13" s="725"/>
      <c r="PZI13" s="725"/>
      <c r="PZJ13" s="725"/>
      <c r="PZK13" s="725"/>
      <c r="PZL13" s="725"/>
      <c r="PZM13" s="725"/>
      <c r="PZN13" s="725"/>
      <c r="PZO13" s="725"/>
      <c r="PZP13" s="725"/>
      <c r="PZQ13" s="725"/>
      <c r="PZR13" s="725"/>
      <c r="PZS13" s="725"/>
      <c r="PZT13" s="725"/>
      <c r="PZU13" s="725"/>
      <c r="PZV13" s="726"/>
      <c r="PZW13" s="718"/>
      <c r="PZX13" s="725"/>
      <c r="PZY13" s="725"/>
      <c r="PZZ13" s="725"/>
      <c r="QAA13" s="725"/>
      <c r="QAB13" s="725"/>
      <c r="QAC13" s="725"/>
      <c r="QAD13" s="725"/>
      <c r="QAE13" s="725"/>
      <c r="QAF13" s="725"/>
      <c r="QAG13" s="725"/>
      <c r="QAH13" s="725"/>
      <c r="QAI13" s="725"/>
      <c r="QAJ13" s="725"/>
      <c r="QAK13" s="725"/>
      <c r="QAL13" s="726"/>
      <c r="QAM13" s="718"/>
      <c r="QAN13" s="725"/>
      <c r="QAO13" s="725"/>
      <c r="QAP13" s="725"/>
      <c r="QAQ13" s="725"/>
      <c r="QAR13" s="725"/>
      <c r="QAS13" s="725"/>
      <c r="QAT13" s="725"/>
      <c r="QAU13" s="725"/>
      <c r="QAV13" s="725"/>
      <c r="QAW13" s="725"/>
      <c r="QAX13" s="725"/>
      <c r="QAY13" s="725"/>
      <c r="QAZ13" s="725"/>
      <c r="QBA13" s="725"/>
      <c r="QBB13" s="726"/>
      <c r="QBC13" s="718"/>
      <c r="QBD13" s="725"/>
      <c r="QBE13" s="725"/>
      <c r="QBF13" s="725"/>
      <c r="QBG13" s="725"/>
      <c r="QBH13" s="725"/>
      <c r="QBI13" s="725"/>
      <c r="QBJ13" s="725"/>
      <c r="QBK13" s="725"/>
      <c r="QBL13" s="725"/>
      <c r="QBM13" s="725"/>
      <c r="QBN13" s="725"/>
      <c r="QBO13" s="725"/>
      <c r="QBP13" s="725"/>
      <c r="QBQ13" s="725"/>
      <c r="QBR13" s="726"/>
      <c r="QBS13" s="718"/>
      <c r="QBT13" s="725"/>
      <c r="QBU13" s="725"/>
      <c r="QBV13" s="725"/>
      <c r="QBW13" s="725"/>
      <c r="QBX13" s="725"/>
      <c r="QBY13" s="725"/>
      <c r="QBZ13" s="725"/>
      <c r="QCA13" s="725"/>
      <c r="QCB13" s="725"/>
      <c r="QCC13" s="725"/>
      <c r="QCD13" s="725"/>
      <c r="QCE13" s="725"/>
      <c r="QCF13" s="725"/>
      <c r="QCG13" s="725"/>
      <c r="QCH13" s="726"/>
      <c r="QCI13" s="718"/>
      <c r="QCJ13" s="725"/>
      <c r="QCK13" s="725"/>
      <c r="QCL13" s="725"/>
      <c r="QCM13" s="725"/>
      <c r="QCN13" s="725"/>
      <c r="QCO13" s="725"/>
      <c r="QCP13" s="725"/>
      <c r="QCQ13" s="725"/>
      <c r="QCR13" s="725"/>
      <c r="QCS13" s="725"/>
      <c r="QCT13" s="725"/>
      <c r="QCU13" s="725"/>
      <c r="QCV13" s="725"/>
      <c r="QCW13" s="725"/>
      <c r="QCX13" s="726"/>
      <c r="QCY13" s="718"/>
      <c r="QCZ13" s="725"/>
      <c r="QDA13" s="725"/>
      <c r="QDB13" s="725"/>
      <c r="QDC13" s="725"/>
      <c r="QDD13" s="725"/>
      <c r="QDE13" s="725"/>
      <c r="QDF13" s="725"/>
      <c r="QDG13" s="725"/>
      <c r="QDH13" s="725"/>
      <c r="QDI13" s="725"/>
      <c r="QDJ13" s="725"/>
      <c r="QDK13" s="725"/>
      <c r="QDL13" s="725"/>
      <c r="QDM13" s="725"/>
      <c r="QDN13" s="726"/>
      <c r="QDO13" s="718"/>
      <c r="QDP13" s="725"/>
      <c r="QDQ13" s="725"/>
      <c r="QDR13" s="725"/>
      <c r="QDS13" s="725"/>
      <c r="QDT13" s="725"/>
      <c r="QDU13" s="725"/>
      <c r="QDV13" s="725"/>
      <c r="QDW13" s="725"/>
      <c r="QDX13" s="725"/>
      <c r="QDY13" s="725"/>
      <c r="QDZ13" s="725"/>
      <c r="QEA13" s="725"/>
      <c r="QEB13" s="725"/>
      <c r="QEC13" s="725"/>
      <c r="QED13" s="726"/>
      <c r="QEE13" s="718"/>
      <c r="QEF13" s="725"/>
      <c r="QEG13" s="725"/>
      <c r="QEH13" s="725"/>
      <c r="QEI13" s="725"/>
      <c r="QEJ13" s="725"/>
      <c r="QEK13" s="725"/>
      <c r="QEL13" s="725"/>
      <c r="QEM13" s="725"/>
      <c r="QEN13" s="725"/>
      <c r="QEO13" s="725"/>
      <c r="QEP13" s="725"/>
      <c r="QEQ13" s="725"/>
      <c r="QER13" s="725"/>
      <c r="QES13" s="725"/>
      <c r="QET13" s="726"/>
      <c r="QEU13" s="718"/>
      <c r="QEV13" s="725"/>
      <c r="QEW13" s="725"/>
      <c r="QEX13" s="725"/>
      <c r="QEY13" s="725"/>
      <c r="QEZ13" s="725"/>
      <c r="QFA13" s="725"/>
      <c r="QFB13" s="725"/>
      <c r="QFC13" s="725"/>
      <c r="QFD13" s="725"/>
      <c r="QFE13" s="725"/>
      <c r="QFF13" s="725"/>
      <c r="QFG13" s="725"/>
      <c r="QFH13" s="725"/>
      <c r="QFI13" s="725"/>
      <c r="QFJ13" s="726"/>
      <c r="QFK13" s="718"/>
      <c r="QFL13" s="725"/>
      <c r="QFM13" s="725"/>
      <c r="QFN13" s="725"/>
      <c r="QFO13" s="725"/>
      <c r="QFP13" s="725"/>
      <c r="QFQ13" s="725"/>
      <c r="QFR13" s="725"/>
      <c r="QFS13" s="725"/>
      <c r="QFT13" s="725"/>
      <c r="QFU13" s="725"/>
      <c r="QFV13" s="725"/>
      <c r="QFW13" s="725"/>
      <c r="QFX13" s="725"/>
      <c r="QFY13" s="725"/>
      <c r="QFZ13" s="726"/>
      <c r="QGA13" s="718"/>
      <c r="QGB13" s="725"/>
      <c r="QGC13" s="725"/>
      <c r="QGD13" s="725"/>
      <c r="QGE13" s="725"/>
      <c r="QGF13" s="725"/>
      <c r="QGG13" s="725"/>
      <c r="QGH13" s="725"/>
      <c r="QGI13" s="725"/>
      <c r="QGJ13" s="725"/>
      <c r="QGK13" s="725"/>
      <c r="QGL13" s="725"/>
      <c r="QGM13" s="725"/>
      <c r="QGN13" s="725"/>
      <c r="QGO13" s="725"/>
      <c r="QGP13" s="726"/>
      <c r="QGQ13" s="718"/>
      <c r="QGR13" s="725"/>
      <c r="QGS13" s="725"/>
      <c r="QGT13" s="725"/>
      <c r="QGU13" s="725"/>
      <c r="QGV13" s="725"/>
      <c r="QGW13" s="725"/>
      <c r="QGX13" s="725"/>
      <c r="QGY13" s="725"/>
      <c r="QGZ13" s="725"/>
      <c r="QHA13" s="725"/>
      <c r="QHB13" s="725"/>
      <c r="QHC13" s="725"/>
      <c r="QHD13" s="725"/>
      <c r="QHE13" s="725"/>
      <c r="QHF13" s="726"/>
      <c r="QHG13" s="718"/>
      <c r="QHH13" s="725"/>
      <c r="QHI13" s="725"/>
      <c r="QHJ13" s="725"/>
      <c r="QHK13" s="725"/>
      <c r="QHL13" s="725"/>
      <c r="QHM13" s="725"/>
      <c r="QHN13" s="725"/>
      <c r="QHO13" s="725"/>
      <c r="QHP13" s="725"/>
      <c r="QHQ13" s="725"/>
      <c r="QHR13" s="725"/>
      <c r="QHS13" s="725"/>
      <c r="QHT13" s="725"/>
      <c r="QHU13" s="725"/>
      <c r="QHV13" s="726"/>
      <c r="QHW13" s="718"/>
      <c r="QHX13" s="725"/>
      <c r="QHY13" s="725"/>
      <c r="QHZ13" s="725"/>
      <c r="QIA13" s="725"/>
      <c r="QIB13" s="725"/>
      <c r="QIC13" s="725"/>
      <c r="QID13" s="725"/>
      <c r="QIE13" s="725"/>
      <c r="QIF13" s="725"/>
      <c r="QIG13" s="725"/>
      <c r="QIH13" s="725"/>
      <c r="QII13" s="725"/>
      <c r="QIJ13" s="725"/>
      <c r="QIK13" s="725"/>
      <c r="QIL13" s="726"/>
      <c r="QIM13" s="718"/>
      <c r="QIN13" s="725"/>
      <c r="QIO13" s="725"/>
      <c r="QIP13" s="725"/>
      <c r="QIQ13" s="725"/>
      <c r="QIR13" s="725"/>
      <c r="QIS13" s="725"/>
      <c r="QIT13" s="725"/>
      <c r="QIU13" s="725"/>
      <c r="QIV13" s="725"/>
      <c r="QIW13" s="725"/>
      <c r="QIX13" s="725"/>
      <c r="QIY13" s="725"/>
      <c r="QIZ13" s="725"/>
      <c r="QJA13" s="725"/>
      <c r="QJB13" s="726"/>
      <c r="QJC13" s="718"/>
      <c r="QJD13" s="725"/>
      <c r="QJE13" s="725"/>
      <c r="QJF13" s="725"/>
      <c r="QJG13" s="725"/>
      <c r="QJH13" s="725"/>
      <c r="QJI13" s="725"/>
      <c r="QJJ13" s="725"/>
      <c r="QJK13" s="725"/>
      <c r="QJL13" s="725"/>
      <c r="QJM13" s="725"/>
      <c r="QJN13" s="725"/>
      <c r="QJO13" s="725"/>
      <c r="QJP13" s="725"/>
      <c r="QJQ13" s="725"/>
      <c r="QJR13" s="726"/>
      <c r="QJS13" s="718"/>
      <c r="QJT13" s="725"/>
      <c r="QJU13" s="725"/>
      <c r="QJV13" s="725"/>
      <c r="QJW13" s="725"/>
      <c r="QJX13" s="725"/>
      <c r="QJY13" s="725"/>
      <c r="QJZ13" s="725"/>
      <c r="QKA13" s="725"/>
      <c r="QKB13" s="725"/>
      <c r="QKC13" s="725"/>
      <c r="QKD13" s="725"/>
      <c r="QKE13" s="725"/>
      <c r="QKF13" s="725"/>
      <c r="QKG13" s="725"/>
      <c r="QKH13" s="726"/>
      <c r="QKI13" s="718"/>
      <c r="QKJ13" s="725"/>
      <c r="QKK13" s="725"/>
      <c r="QKL13" s="725"/>
      <c r="QKM13" s="725"/>
      <c r="QKN13" s="725"/>
      <c r="QKO13" s="725"/>
      <c r="QKP13" s="725"/>
      <c r="QKQ13" s="725"/>
      <c r="QKR13" s="725"/>
      <c r="QKS13" s="725"/>
      <c r="QKT13" s="725"/>
      <c r="QKU13" s="725"/>
      <c r="QKV13" s="725"/>
      <c r="QKW13" s="725"/>
      <c r="QKX13" s="726"/>
      <c r="QKY13" s="718"/>
      <c r="QKZ13" s="725"/>
      <c r="QLA13" s="725"/>
      <c r="QLB13" s="725"/>
      <c r="QLC13" s="725"/>
      <c r="QLD13" s="725"/>
      <c r="QLE13" s="725"/>
      <c r="QLF13" s="725"/>
      <c r="QLG13" s="725"/>
      <c r="QLH13" s="725"/>
      <c r="QLI13" s="725"/>
      <c r="QLJ13" s="725"/>
      <c r="QLK13" s="725"/>
      <c r="QLL13" s="725"/>
      <c r="QLM13" s="725"/>
      <c r="QLN13" s="726"/>
      <c r="QLO13" s="718"/>
      <c r="QLP13" s="725"/>
      <c r="QLQ13" s="725"/>
      <c r="QLR13" s="725"/>
      <c r="QLS13" s="725"/>
      <c r="QLT13" s="725"/>
      <c r="QLU13" s="725"/>
      <c r="QLV13" s="725"/>
      <c r="QLW13" s="725"/>
      <c r="QLX13" s="725"/>
      <c r="QLY13" s="725"/>
      <c r="QLZ13" s="725"/>
      <c r="QMA13" s="725"/>
      <c r="QMB13" s="725"/>
      <c r="QMC13" s="725"/>
      <c r="QMD13" s="726"/>
      <c r="QME13" s="718"/>
      <c r="QMF13" s="725"/>
      <c r="QMG13" s="725"/>
      <c r="QMH13" s="725"/>
      <c r="QMI13" s="725"/>
      <c r="QMJ13" s="725"/>
      <c r="QMK13" s="725"/>
      <c r="QML13" s="725"/>
      <c r="QMM13" s="725"/>
      <c r="QMN13" s="725"/>
      <c r="QMO13" s="725"/>
      <c r="QMP13" s="725"/>
      <c r="QMQ13" s="725"/>
      <c r="QMR13" s="725"/>
      <c r="QMS13" s="725"/>
      <c r="QMT13" s="726"/>
      <c r="QMU13" s="718"/>
      <c r="QMV13" s="725"/>
      <c r="QMW13" s="725"/>
      <c r="QMX13" s="725"/>
      <c r="QMY13" s="725"/>
      <c r="QMZ13" s="725"/>
      <c r="QNA13" s="725"/>
      <c r="QNB13" s="725"/>
      <c r="QNC13" s="725"/>
      <c r="QND13" s="725"/>
      <c r="QNE13" s="725"/>
      <c r="QNF13" s="725"/>
      <c r="QNG13" s="725"/>
      <c r="QNH13" s="725"/>
      <c r="QNI13" s="725"/>
      <c r="QNJ13" s="726"/>
      <c r="QNK13" s="718"/>
      <c r="QNL13" s="725"/>
      <c r="QNM13" s="725"/>
      <c r="QNN13" s="725"/>
      <c r="QNO13" s="725"/>
      <c r="QNP13" s="725"/>
      <c r="QNQ13" s="725"/>
      <c r="QNR13" s="725"/>
      <c r="QNS13" s="725"/>
      <c r="QNT13" s="725"/>
      <c r="QNU13" s="725"/>
      <c r="QNV13" s="725"/>
      <c r="QNW13" s="725"/>
      <c r="QNX13" s="725"/>
      <c r="QNY13" s="725"/>
      <c r="QNZ13" s="726"/>
      <c r="QOA13" s="718"/>
      <c r="QOB13" s="725"/>
      <c r="QOC13" s="725"/>
      <c r="QOD13" s="725"/>
      <c r="QOE13" s="725"/>
      <c r="QOF13" s="725"/>
      <c r="QOG13" s="725"/>
      <c r="QOH13" s="725"/>
      <c r="QOI13" s="725"/>
      <c r="QOJ13" s="725"/>
      <c r="QOK13" s="725"/>
      <c r="QOL13" s="725"/>
      <c r="QOM13" s="725"/>
      <c r="QON13" s="725"/>
      <c r="QOO13" s="725"/>
      <c r="QOP13" s="726"/>
      <c r="QOQ13" s="718"/>
      <c r="QOR13" s="725"/>
      <c r="QOS13" s="725"/>
      <c r="QOT13" s="725"/>
      <c r="QOU13" s="725"/>
      <c r="QOV13" s="725"/>
      <c r="QOW13" s="725"/>
      <c r="QOX13" s="725"/>
      <c r="QOY13" s="725"/>
      <c r="QOZ13" s="725"/>
      <c r="QPA13" s="725"/>
      <c r="QPB13" s="725"/>
      <c r="QPC13" s="725"/>
      <c r="QPD13" s="725"/>
      <c r="QPE13" s="725"/>
      <c r="QPF13" s="726"/>
      <c r="QPG13" s="718"/>
      <c r="QPH13" s="725"/>
      <c r="QPI13" s="725"/>
      <c r="QPJ13" s="725"/>
      <c r="QPK13" s="725"/>
      <c r="QPL13" s="725"/>
      <c r="QPM13" s="725"/>
      <c r="QPN13" s="725"/>
      <c r="QPO13" s="725"/>
      <c r="QPP13" s="725"/>
      <c r="QPQ13" s="725"/>
      <c r="QPR13" s="725"/>
      <c r="QPS13" s="725"/>
      <c r="QPT13" s="725"/>
      <c r="QPU13" s="725"/>
      <c r="QPV13" s="726"/>
      <c r="QPW13" s="718"/>
      <c r="QPX13" s="725"/>
      <c r="QPY13" s="725"/>
      <c r="QPZ13" s="725"/>
      <c r="QQA13" s="725"/>
      <c r="QQB13" s="725"/>
      <c r="QQC13" s="725"/>
      <c r="QQD13" s="725"/>
      <c r="QQE13" s="725"/>
      <c r="QQF13" s="725"/>
      <c r="QQG13" s="725"/>
      <c r="QQH13" s="725"/>
      <c r="QQI13" s="725"/>
      <c r="QQJ13" s="725"/>
      <c r="QQK13" s="725"/>
      <c r="QQL13" s="726"/>
      <c r="QQM13" s="718"/>
      <c r="QQN13" s="725"/>
      <c r="QQO13" s="725"/>
      <c r="QQP13" s="725"/>
      <c r="QQQ13" s="725"/>
      <c r="QQR13" s="725"/>
      <c r="QQS13" s="725"/>
      <c r="QQT13" s="725"/>
      <c r="QQU13" s="725"/>
      <c r="QQV13" s="725"/>
      <c r="QQW13" s="725"/>
      <c r="QQX13" s="725"/>
      <c r="QQY13" s="725"/>
      <c r="QQZ13" s="725"/>
      <c r="QRA13" s="725"/>
      <c r="QRB13" s="726"/>
      <c r="QRC13" s="718"/>
      <c r="QRD13" s="725"/>
      <c r="QRE13" s="725"/>
      <c r="QRF13" s="725"/>
      <c r="QRG13" s="725"/>
      <c r="QRH13" s="725"/>
      <c r="QRI13" s="725"/>
      <c r="QRJ13" s="725"/>
      <c r="QRK13" s="725"/>
      <c r="QRL13" s="725"/>
      <c r="QRM13" s="725"/>
      <c r="QRN13" s="725"/>
      <c r="QRO13" s="725"/>
      <c r="QRP13" s="725"/>
      <c r="QRQ13" s="725"/>
      <c r="QRR13" s="726"/>
      <c r="QRS13" s="718"/>
      <c r="QRT13" s="725"/>
      <c r="QRU13" s="725"/>
      <c r="QRV13" s="725"/>
      <c r="QRW13" s="725"/>
      <c r="QRX13" s="725"/>
      <c r="QRY13" s="725"/>
      <c r="QRZ13" s="725"/>
      <c r="QSA13" s="725"/>
      <c r="QSB13" s="725"/>
      <c r="QSC13" s="725"/>
      <c r="QSD13" s="725"/>
      <c r="QSE13" s="725"/>
      <c r="QSF13" s="725"/>
      <c r="QSG13" s="725"/>
      <c r="QSH13" s="726"/>
      <c r="QSI13" s="718"/>
      <c r="QSJ13" s="725"/>
      <c r="QSK13" s="725"/>
      <c r="QSL13" s="725"/>
      <c r="QSM13" s="725"/>
      <c r="QSN13" s="725"/>
      <c r="QSO13" s="725"/>
      <c r="QSP13" s="725"/>
      <c r="QSQ13" s="725"/>
      <c r="QSR13" s="725"/>
      <c r="QSS13" s="725"/>
      <c r="QST13" s="725"/>
      <c r="QSU13" s="725"/>
      <c r="QSV13" s="725"/>
      <c r="QSW13" s="725"/>
      <c r="QSX13" s="726"/>
      <c r="QSY13" s="718"/>
      <c r="QSZ13" s="725"/>
      <c r="QTA13" s="725"/>
      <c r="QTB13" s="725"/>
      <c r="QTC13" s="725"/>
      <c r="QTD13" s="725"/>
      <c r="QTE13" s="725"/>
      <c r="QTF13" s="725"/>
      <c r="QTG13" s="725"/>
      <c r="QTH13" s="725"/>
      <c r="QTI13" s="725"/>
      <c r="QTJ13" s="725"/>
      <c r="QTK13" s="725"/>
      <c r="QTL13" s="725"/>
      <c r="QTM13" s="725"/>
      <c r="QTN13" s="726"/>
      <c r="QTO13" s="718"/>
      <c r="QTP13" s="725"/>
      <c r="QTQ13" s="725"/>
      <c r="QTR13" s="725"/>
      <c r="QTS13" s="725"/>
      <c r="QTT13" s="725"/>
      <c r="QTU13" s="725"/>
      <c r="QTV13" s="725"/>
      <c r="QTW13" s="725"/>
      <c r="QTX13" s="725"/>
      <c r="QTY13" s="725"/>
      <c r="QTZ13" s="725"/>
      <c r="QUA13" s="725"/>
      <c r="QUB13" s="725"/>
      <c r="QUC13" s="725"/>
      <c r="QUD13" s="726"/>
      <c r="QUE13" s="718"/>
      <c r="QUF13" s="725"/>
      <c r="QUG13" s="725"/>
      <c r="QUH13" s="725"/>
      <c r="QUI13" s="725"/>
      <c r="QUJ13" s="725"/>
      <c r="QUK13" s="725"/>
      <c r="QUL13" s="725"/>
      <c r="QUM13" s="725"/>
      <c r="QUN13" s="725"/>
      <c r="QUO13" s="725"/>
      <c r="QUP13" s="725"/>
      <c r="QUQ13" s="725"/>
      <c r="QUR13" s="725"/>
      <c r="QUS13" s="725"/>
      <c r="QUT13" s="726"/>
      <c r="QUU13" s="718"/>
      <c r="QUV13" s="725"/>
      <c r="QUW13" s="725"/>
      <c r="QUX13" s="725"/>
      <c r="QUY13" s="725"/>
      <c r="QUZ13" s="725"/>
      <c r="QVA13" s="725"/>
      <c r="QVB13" s="725"/>
      <c r="QVC13" s="725"/>
      <c r="QVD13" s="725"/>
      <c r="QVE13" s="725"/>
      <c r="QVF13" s="725"/>
      <c r="QVG13" s="725"/>
      <c r="QVH13" s="725"/>
      <c r="QVI13" s="725"/>
      <c r="QVJ13" s="726"/>
      <c r="QVK13" s="718"/>
      <c r="QVL13" s="725"/>
      <c r="QVM13" s="725"/>
      <c r="QVN13" s="725"/>
      <c r="QVO13" s="725"/>
      <c r="QVP13" s="725"/>
      <c r="QVQ13" s="725"/>
      <c r="QVR13" s="725"/>
      <c r="QVS13" s="725"/>
      <c r="QVT13" s="725"/>
      <c r="QVU13" s="725"/>
      <c r="QVV13" s="725"/>
      <c r="QVW13" s="725"/>
      <c r="QVX13" s="725"/>
      <c r="QVY13" s="725"/>
      <c r="QVZ13" s="726"/>
      <c r="QWA13" s="718"/>
      <c r="QWB13" s="725"/>
      <c r="QWC13" s="725"/>
      <c r="QWD13" s="725"/>
      <c r="QWE13" s="725"/>
      <c r="QWF13" s="725"/>
      <c r="QWG13" s="725"/>
      <c r="QWH13" s="725"/>
      <c r="QWI13" s="725"/>
      <c r="QWJ13" s="725"/>
      <c r="QWK13" s="725"/>
      <c r="QWL13" s="725"/>
      <c r="QWM13" s="725"/>
      <c r="QWN13" s="725"/>
      <c r="QWO13" s="725"/>
      <c r="QWP13" s="726"/>
      <c r="QWQ13" s="718"/>
      <c r="QWR13" s="725"/>
      <c r="QWS13" s="725"/>
      <c r="QWT13" s="725"/>
      <c r="QWU13" s="725"/>
      <c r="QWV13" s="725"/>
      <c r="QWW13" s="725"/>
      <c r="QWX13" s="725"/>
      <c r="QWY13" s="725"/>
      <c r="QWZ13" s="725"/>
      <c r="QXA13" s="725"/>
      <c r="QXB13" s="725"/>
      <c r="QXC13" s="725"/>
      <c r="QXD13" s="725"/>
      <c r="QXE13" s="725"/>
      <c r="QXF13" s="726"/>
      <c r="QXG13" s="718"/>
      <c r="QXH13" s="725"/>
      <c r="QXI13" s="725"/>
      <c r="QXJ13" s="725"/>
      <c r="QXK13" s="725"/>
      <c r="QXL13" s="725"/>
      <c r="QXM13" s="725"/>
      <c r="QXN13" s="725"/>
      <c r="QXO13" s="725"/>
      <c r="QXP13" s="725"/>
      <c r="QXQ13" s="725"/>
      <c r="QXR13" s="725"/>
      <c r="QXS13" s="725"/>
      <c r="QXT13" s="725"/>
      <c r="QXU13" s="725"/>
      <c r="QXV13" s="726"/>
      <c r="QXW13" s="718"/>
      <c r="QXX13" s="725"/>
      <c r="QXY13" s="725"/>
      <c r="QXZ13" s="725"/>
      <c r="QYA13" s="725"/>
      <c r="QYB13" s="725"/>
      <c r="QYC13" s="725"/>
      <c r="QYD13" s="725"/>
      <c r="QYE13" s="725"/>
      <c r="QYF13" s="725"/>
      <c r="QYG13" s="725"/>
      <c r="QYH13" s="725"/>
      <c r="QYI13" s="725"/>
      <c r="QYJ13" s="725"/>
      <c r="QYK13" s="725"/>
      <c r="QYL13" s="726"/>
      <c r="QYM13" s="718"/>
      <c r="QYN13" s="725"/>
      <c r="QYO13" s="725"/>
      <c r="QYP13" s="725"/>
      <c r="QYQ13" s="725"/>
      <c r="QYR13" s="725"/>
      <c r="QYS13" s="725"/>
      <c r="QYT13" s="725"/>
      <c r="QYU13" s="725"/>
      <c r="QYV13" s="725"/>
      <c r="QYW13" s="725"/>
      <c r="QYX13" s="725"/>
      <c r="QYY13" s="725"/>
      <c r="QYZ13" s="725"/>
      <c r="QZA13" s="725"/>
      <c r="QZB13" s="726"/>
      <c r="QZC13" s="718"/>
      <c r="QZD13" s="725"/>
      <c r="QZE13" s="725"/>
      <c r="QZF13" s="725"/>
      <c r="QZG13" s="725"/>
      <c r="QZH13" s="725"/>
      <c r="QZI13" s="725"/>
      <c r="QZJ13" s="725"/>
      <c r="QZK13" s="725"/>
      <c r="QZL13" s="725"/>
      <c r="QZM13" s="725"/>
      <c r="QZN13" s="725"/>
      <c r="QZO13" s="725"/>
      <c r="QZP13" s="725"/>
      <c r="QZQ13" s="725"/>
      <c r="QZR13" s="726"/>
      <c r="QZS13" s="718"/>
      <c r="QZT13" s="725"/>
      <c r="QZU13" s="725"/>
      <c r="QZV13" s="725"/>
      <c r="QZW13" s="725"/>
      <c r="QZX13" s="725"/>
      <c r="QZY13" s="725"/>
      <c r="QZZ13" s="725"/>
      <c r="RAA13" s="725"/>
      <c r="RAB13" s="725"/>
      <c r="RAC13" s="725"/>
      <c r="RAD13" s="725"/>
      <c r="RAE13" s="725"/>
      <c r="RAF13" s="725"/>
      <c r="RAG13" s="725"/>
      <c r="RAH13" s="726"/>
      <c r="RAI13" s="718"/>
      <c r="RAJ13" s="725"/>
      <c r="RAK13" s="725"/>
      <c r="RAL13" s="725"/>
      <c r="RAM13" s="725"/>
      <c r="RAN13" s="725"/>
      <c r="RAO13" s="725"/>
      <c r="RAP13" s="725"/>
      <c r="RAQ13" s="725"/>
      <c r="RAR13" s="725"/>
      <c r="RAS13" s="725"/>
      <c r="RAT13" s="725"/>
      <c r="RAU13" s="725"/>
      <c r="RAV13" s="725"/>
      <c r="RAW13" s="725"/>
      <c r="RAX13" s="726"/>
      <c r="RAY13" s="718"/>
      <c r="RAZ13" s="725"/>
      <c r="RBA13" s="725"/>
      <c r="RBB13" s="725"/>
      <c r="RBC13" s="725"/>
      <c r="RBD13" s="725"/>
      <c r="RBE13" s="725"/>
      <c r="RBF13" s="725"/>
      <c r="RBG13" s="725"/>
      <c r="RBH13" s="725"/>
      <c r="RBI13" s="725"/>
      <c r="RBJ13" s="725"/>
      <c r="RBK13" s="725"/>
      <c r="RBL13" s="725"/>
      <c r="RBM13" s="725"/>
      <c r="RBN13" s="726"/>
      <c r="RBO13" s="718"/>
      <c r="RBP13" s="725"/>
      <c r="RBQ13" s="725"/>
      <c r="RBR13" s="725"/>
      <c r="RBS13" s="725"/>
      <c r="RBT13" s="725"/>
      <c r="RBU13" s="725"/>
      <c r="RBV13" s="725"/>
      <c r="RBW13" s="725"/>
      <c r="RBX13" s="725"/>
      <c r="RBY13" s="725"/>
      <c r="RBZ13" s="725"/>
      <c r="RCA13" s="725"/>
      <c r="RCB13" s="725"/>
      <c r="RCC13" s="725"/>
      <c r="RCD13" s="726"/>
      <c r="RCE13" s="718"/>
      <c r="RCF13" s="725"/>
      <c r="RCG13" s="725"/>
      <c r="RCH13" s="725"/>
      <c r="RCI13" s="725"/>
      <c r="RCJ13" s="725"/>
      <c r="RCK13" s="725"/>
      <c r="RCL13" s="725"/>
      <c r="RCM13" s="725"/>
      <c r="RCN13" s="725"/>
      <c r="RCO13" s="725"/>
      <c r="RCP13" s="725"/>
      <c r="RCQ13" s="725"/>
      <c r="RCR13" s="725"/>
      <c r="RCS13" s="725"/>
      <c r="RCT13" s="726"/>
      <c r="RCU13" s="718"/>
      <c r="RCV13" s="725"/>
      <c r="RCW13" s="725"/>
      <c r="RCX13" s="725"/>
      <c r="RCY13" s="725"/>
      <c r="RCZ13" s="725"/>
      <c r="RDA13" s="725"/>
      <c r="RDB13" s="725"/>
      <c r="RDC13" s="725"/>
      <c r="RDD13" s="725"/>
      <c r="RDE13" s="725"/>
      <c r="RDF13" s="725"/>
      <c r="RDG13" s="725"/>
      <c r="RDH13" s="725"/>
      <c r="RDI13" s="725"/>
      <c r="RDJ13" s="726"/>
      <c r="RDK13" s="718"/>
      <c r="RDL13" s="725"/>
      <c r="RDM13" s="725"/>
      <c r="RDN13" s="725"/>
      <c r="RDO13" s="725"/>
      <c r="RDP13" s="725"/>
      <c r="RDQ13" s="725"/>
      <c r="RDR13" s="725"/>
      <c r="RDS13" s="725"/>
      <c r="RDT13" s="725"/>
      <c r="RDU13" s="725"/>
      <c r="RDV13" s="725"/>
      <c r="RDW13" s="725"/>
      <c r="RDX13" s="725"/>
      <c r="RDY13" s="725"/>
      <c r="RDZ13" s="726"/>
      <c r="REA13" s="718"/>
      <c r="REB13" s="725"/>
      <c r="REC13" s="725"/>
      <c r="RED13" s="725"/>
      <c r="REE13" s="725"/>
      <c r="REF13" s="725"/>
      <c r="REG13" s="725"/>
      <c r="REH13" s="725"/>
      <c r="REI13" s="725"/>
      <c r="REJ13" s="725"/>
      <c r="REK13" s="725"/>
      <c r="REL13" s="725"/>
      <c r="REM13" s="725"/>
      <c r="REN13" s="725"/>
      <c r="REO13" s="725"/>
      <c r="REP13" s="726"/>
      <c r="REQ13" s="718"/>
      <c r="RER13" s="725"/>
      <c r="RES13" s="725"/>
      <c r="RET13" s="725"/>
      <c r="REU13" s="725"/>
      <c r="REV13" s="725"/>
      <c r="REW13" s="725"/>
      <c r="REX13" s="725"/>
      <c r="REY13" s="725"/>
      <c r="REZ13" s="725"/>
      <c r="RFA13" s="725"/>
      <c r="RFB13" s="725"/>
      <c r="RFC13" s="725"/>
      <c r="RFD13" s="725"/>
      <c r="RFE13" s="725"/>
      <c r="RFF13" s="726"/>
      <c r="RFG13" s="718"/>
      <c r="RFH13" s="725"/>
      <c r="RFI13" s="725"/>
      <c r="RFJ13" s="725"/>
      <c r="RFK13" s="725"/>
      <c r="RFL13" s="725"/>
      <c r="RFM13" s="725"/>
      <c r="RFN13" s="725"/>
      <c r="RFO13" s="725"/>
      <c r="RFP13" s="725"/>
      <c r="RFQ13" s="725"/>
      <c r="RFR13" s="725"/>
      <c r="RFS13" s="725"/>
      <c r="RFT13" s="725"/>
      <c r="RFU13" s="725"/>
      <c r="RFV13" s="726"/>
      <c r="RFW13" s="718"/>
      <c r="RFX13" s="725"/>
      <c r="RFY13" s="725"/>
      <c r="RFZ13" s="725"/>
      <c r="RGA13" s="725"/>
      <c r="RGB13" s="725"/>
      <c r="RGC13" s="725"/>
      <c r="RGD13" s="725"/>
      <c r="RGE13" s="725"/>
      <c r="RGF13" s="725"/>
      <c r="RGG13" s="725"/>
      <c r="RGH13" s="725"/>
      <c r="RGI13" s="725"/>
      <c r="RGJ13" s="725"/>
      <c r="RGK13" s="725"/>
      <c r="RGL13" s="726"/>
      <c r="RGM13" s="718"/>
      <c r="RGN13" s="725"/>
      <c r="RGO13" s="725"/>
      <c r="RGP13" s="725"/>
      <c r="RGQ13" s="725"/>
      <c r="RGR13" s="725"/>
      <c r="RGS13" s="725"/>
      <c r="RGT13" s="725"/>
      <c r="RGU13" s="725"/>
      <c r="RGV13" s="725"/>
      <c r="RGW13" s="725"/>
      <c r="RGX13" s="725"/>
      <c r="RGY13" s="725"/>
      <c r="RGZ13" s="725"/>
      <c r="RHA13" s="725"/>
      <c r="RHB13" s="726"/>
      <c r="RHC13" s="718"/>
      <c r="RHD13" s="725"/>
      <c r="RHE13" s="725"/>
      <c r="RHF13" s="725"/>
      <c r="RHG13" s="725"/>
      <c r="RHH13" s="725"/>
      <c r="RHI13" s="725"/>
      <c r="RHJ13" s="725"/>
      <c r="RHK13" s="725"/>
      <c r="RHL13" s="725"/>
      <c r="RHM13" s="725"/>
      <c r="RHN13" s="725"/>
      <c r="RHO13" s="725"/>
      <c r="RHP13" s="725"/>
      <c r="RHQ13" s="725"/>
      <c r="RHR13" s="726"/>
      <c r="RHS13" s="718"/>
      <c r="RHT13" s="725"/>
      <c r="RHU13" s="725"/>
      <c r="RHV13" s="725"/>
      <c r="RHW13" s="725"/>
      <c r="RHX13" s="725"/>
      <c r="RHY13" s="725"/>
      <c r="RHZ13" s="725"/>
      <c r="RIA13" s="725"/>
      <c r="RIB13" s="725"/>
      <c r="RIC13" s="725"/>
      <c r="RID13" s="725"/>
      <c r="RIE13" s="725"/>
      <c r="RIF13" s="725"/>
      <c r="RIG13" s="725"/>
      <c r="RIH13" s="726"/>
      <c r="RII13" s="718"/>
      <c r="RIJ13" s="725"/>
      <c r="RIK13" s="725"/>
      <c r="RIL13" s="725"/>
      <c r="RIM13" s="725"/>
      <c r="RIN13" s="725"/>
      <c r="RIO13" s="725"/>
      <c r="RIP13" s="725"/>
      <c r="RIQ13" s="725"/>
      <c r="RIR13" s="725"/>
      <c r="RIS13" s="725"/>
      <c r="RIT13" s="725"/>
      <c r="RIU13" s="725"/>
      <c r="RIV13" s="725"/>
      <c r="RIW13" s="725"/>
      <c r="RIX13" s="726"/>
      <c r="RIY13" s="718"/>
      <c r="RIZ13" s="725"/>
      <c r="RJA13" s="725"/>
      <c r="RJB13" s="725"/>
      <c r="RJC13" s="725"/>
      <c r="RJD13" s="725"/>
      <c r="RJE13" s="725"/>
      <c r="RJF13" s="725"/>
      <c r="RJG13" s="725"/>
      <c r="RJH13" s="725"/>
      <c r="RJI13" s="725"/>
      <c r="RJJ13" s="725"/>
      <c r="RJK13" s="725"/>
      <c r="RJL13" s="725"/>
      <c r="RJM13" s="725"/>
      <c r="RJN13" s="726"/>
      <c r="RJO13" s="718"/>
      <c r="RJP13" s="725"/>
      <c r="RJQ13" s="725"/>
      <c r="RJR13" s="725"/>
      <c r="RJS13" s="725"/>
      <c r="RJT13" s="725"/>
      <c r="RJU13" s="725"/>
      <c r="RJV13" s="725"/>
      <c r="RJW13" s="725"/>
      <c r="RJX13" s="725"/>
      <c r="RJY13" s="725"/>
      <c r="RJZ13" s="725"/>
      <c r="RKA13" s="725"/>
      <c r="RKB13" s="725"/>
      <c r="RKC13" s="725"/>
      <c r="RKD13" s="726"/>
      <c r="RKE13" s="718"/>
      <c r="RKF13" s="725"/>
      <c r="RKG13" s="725"/>
      <c r="RKH13" s="725"/>
      <c r="RKI13" s="725"/>
      <c r="RKJ13" s="725"/>
      <c r="RKK13" s="725"/>
      <c r="RKL13" s="725"/>
      <c r="RKM13" s="725"/>
      <c r="RKN13" s="725"/>
      <c r="RKO13" s="725"/>
      <c r="RKP13" s="725"/>
      <c r="RKQ13" s="725"/>
      <c r="RKR13" s="725"/>
      <c r="RKS13" s="725"/>
      <c r="RKT13" s="726"/>
      <c r="RKU13" s="718"/>
      <c r="RKV13" s="725"/>
      <c r="RKW13" s="725"/>
      <c r="RKX13" s="725"/>
      <c r="RKY13" s="725"/>
      <c r="RKZ13" s="725"/>
      <c r="RLA13" s="725"/>
      <c r="RLB13" s="725"/>
      <c r="RLC13" s="725"/>
      <c r="RLD13" s="725"/>
      <c r="RLE13" s="725"/>
      <c r="RLF13" s="725"/>
      <c r="RLG13" s="725"/>
      <c r="RLH13" s="725"/>
      <c r="RLI13" s="725"/>
      <c r="RLJ13" s="726"/>
      <c r="RLK13" s="718"/>
      <c r="RLL13" s="725"/>
      <c r="RLM13" s="725"/>
      <c r="RLN13" s="725"/>
      <c r="RLO13" s="725"/>
      <c r="RLP13" s="725"/>
      <c r="RLQ13" s="725"/>
      <c r="RLR13" s="725"/>
      <c r="RLS13" s="725"/>
      <c r="RLT13" s="725"/>
      <c r="RLU13" s="725"/>
      <c r="RLV13" s="725"/>
      <c r="RLW13" s="725"/>
      <c r="RLX13" s="725"/>
      <c r="RLY13" s="725"/>
      <c r="RLZ13" s="726"/>
      <c r="RMA13" s="718"/>
      <c r="RMB13" s="725"/>
      <c r="RMC13" s="725"/>
      <c r="RMD13" s="725"/>
      <c r="RME13" s="725"/>
      <c r="RMF13" s="725"/>
      <c r="RMG13" s="725"/>
      <c r="RMH13" s="725"/>
      <c r="RMI13" s="725"/>
      <c r="RMJ13" s="725"/>
      <c r="RMK13" s="725"/>
      <c r="RML13" s="725"/>
      <c r="RMM13" s="725"/>
      <c r="RMN13" s="725"/>
      <c r="RMO13" s="725"/>
      <c r="RMP13" s="726"/>
      <c r="RMQ13" s="718"/>
      <c r="RMR13" s="725"/>
      <c r="RMS13" s="725"/>
      <c r="RMT13" s="725"/>
      <c r="RMU13" s="725"/>
      <c r="RMV13" s="725"/>
      <c r="RMW13" s="725"/>
      <c r="RMX13" s="725"/>
      <c r="RMY13" s="725"/>
      <c r="RMZ13" s="725"/>
      <c r="RNA13" s="725"/>
      <c r="RNB13" s="725"/>
      <c r="RNC13" s="725"/>
      <c r="RND13" s="725"/>
      <c r="RNE13" s="725"/>
      <c r="RNF13" s="726"/>
      <c r="RNG13" s="718"/>
      <c r="RNH13" s="725"/>
      <c r="RNI13" s="725"/>
      <c r="RNJ13" s="725"/>
      <c r="RNK13" s="725"/>
      <c r="RNL13" s="725"/>
      <c r="RNM13" s="725"/>
      <c r="RNN13" s="725"/>
      <c r="RNO13" s="725"/>
      <c r="RNP13" s="725"/>
      <c r="RNQ13" s="725"/>
      <c r="RNR13" s="725"/>
      <c r="RNS13" s="725"/>
      <c r="RNT13" s="725"/>
      <c r="RNU13" s="725"/>
      <c r="RNV13" s="726"/>
      <c r="RNW13" s="718"/>
      <c r="RNX13" s="725"/>
      <c r="RNY13" s="725"/>
      <c r="RNZ13" s="725"/>
      <c r="ROA13" s="725"/>
      <c r="ROB13" s="725"/>
      <c r="ROC13" s="725"/>
      <c r="ROD13" s="725"/>
      <c r="ROE13" s="725"/>
      <c r="ROF13" s="725"/>
      <c r="ROG13" s="725"/>
      <c r="ROH13" s="725"/>
      <c r="ROI13" s="725"/>
      <c r="ROJ13" s="725"/>
      <c r="ROK13" s="725"/>
      <c r="ROL13" s="726"/>
      <c r="ROM13" s="718"/>
      <c r="RON13" s="725"/>
      <c r="ROO13" s="725"/>
      <c r="ROP13" s="725"/>
      <c r="ROQ13" s="725"/>
      <c r="ROR13" s="725"/>
      <c r="ROS13" s="725"/>
      <c r="ROT13" s="725"/>
      <c r="ROU13" s="725"/>
      <c r="ROV13" s="725"/>
      <c r="ROW13" s="725"/>
      <c r="ROX13" s="725"/>
      <c r="ROY13" s="725"/>
      <c r="ROZ13" s="725"/>
      <c r="RPA13" s="725"/>
      <c r="RPB13" s="726"/>
      <c r="RPC13" s="718"/>
      <c r="RPD13" s="725"/>
      <c r="RPE13" s="725"/>
      <c r="RPF13" s="725"/>
      <c r="RPG13" s="725"/>
      <c r="RPH13" s="725"/>
      <c r="RPI13" s="725"/>
      <c r="RPJ13" s="725"/>
      <c r="RPK13" s="725"/>
      <c r="RPL13" s="725"/>
      <c r="RPM13" s="725"/>
      <c r="RPN13" s="725"/>
      <c r="RPO13" s="725"/>
      <c r="RPP13" s="725"/>
      <c r="RPQ13" s="725"/>
      <c r="RPR13" s="726"/>
      <c r="RPS13" s="718"/>
      <c r="RPT13" s="725"/>
      <c r="RPU13" s="725"/>
      <c r="RPV13" s="725"/>
      <c r="RPW13" s="725"/>
      <c r="RPX13" s="725"/>
      <c r="RPY13" s="725"/>
      <c r="RPZ13" s="725"/>
      <c r="RQA13" s="725"/>
      <c r="RQB13" s="725"/>
      <c r="RQC13" s="725"/>
      <c r="RQD13" s="725"/>
      <c r="RQE13" s="725"/>
      <c r="RQF13" s="725"/>
      <c r="RQG13" s="725"/>
      <c r="RQH13" s="726"/>
      <c r="RQI13" s="718"/>
      <c r="RQJ13" s="725"/>
      <c r="RQK13" s="725"/>
      <c r="RQL13" s="725"/>
      <c r="RQM13" s="725"/>
      <c r="RQN13" s="725"/>
      <c r="RQO13" s="725"/>
      <c r="RQP13" s="725"/>
      <c r="RQQ13" s="725"/>
      <c r="RQR13" s="725"/>
      <c r="RQS13" s="725"/>
      <c r="RQT13" s="725"/>
      <c r="RQU13" s="725"/>
      <c r="RQV13" s="725"/>
      <c r="RQW13" s="725"/>
      <c r="RQX13" s="726"/>
      <c r="RQY13" s="718"/>
      <c r="RQZ13" s="725"/>
      <c r="RRA13" s="725"/>
      <c r="RRB13" s="725"/>
      <c r="RRC13" s="725"/>
      <c r="RRD13" s="725"/>
      <c r="RRE13" s="725"/>
      <c r="RRF13" s="725"/>
      <c r="RRG13" s="725"/>
      <c r="RRH13" s="725"/>
      <c r="RRI13" s="725"/>
      <c r="RRJ13" s="725"/>
      <c r="RRK13" s="725"/>
      <c r="RRL13" s="725"/>
      <c r="RRM13" s="725"/>
      <c r="RRN13" s="726"/>
      <c r="RRO13" s="718"/>
      <c r="RRP13" s="725"/>
      <c r="RRQ13" s="725"/>
      <c r="RRR13" s="725"/>
      <c r="RRS13" s="725"/>
      <c r="RRT13" s="725"/>
      <c r="RRU13" s="725"/>
      <c r="RRV13" s="725"/>
      <c r="RRW13" s="725"/>
      <c r="RRX13" s="725"/>
      <c r="RRY13" s="725"/>
      <c r="RRZ13" s="725"/>
      <c r="RSA13" s="725"/>
      <c r="RSB13" s="725"/>
      <c r="RSC13" s="725"/>
      <c r="RSD13" s="726"/>
      <c r="RSE13" s="718"/>
      <c r="RSF13" s="725"/>
      <c r="RSG13" s="725"/>
      <c r="RSH13" s="725"/>
      <c r="RSI13" s="725"/>
      <c r="RSJ13" s="725"/>
      <c r="RSK13" s="725"/>
      <c r="RSL13" s="725"/>
      <c r="RSM13" s="725"/>
      <c r="RSN13" s="725"/>
      <c r="RSO13" s="725"/>
      <c r="RSP13" s="725"/>
      <c r="RSQ13" s="725"/>
      <c r="RSR13" s="725"/>
      <c r="RSS13" s="725"/>
      <c r="RST13" s="726"/>
      <c r="RSU13" s="718"/>
      <c r="RSV13" s="725"/>
      <c r="RSW13" s="725"/>
      <c r="RSX13" s="725"/>
      <c r="RSY13" s="725"/>
      <c r="RSZ13" s="725"/>
      <c r="RTA13" s="725"/>
      <c r="RTB13" s="725"/>
      <c r="RTC13" s="725"/>
      <c r="RTD13" s="725"/>
      <c r="RTE13" s="725"/>
      <c r="RTF13" s="725"/>
      <c r="RTG13" s="725"/>
      <c r="RTH13" s="725"/>
      <c r="RTI13" s="725"/>
      <c r="RTJ13" s="726"/>
      <c r="RTK13" s="718"/>
      <c r="RTL13" s="725"/>
      <c r="RTM13" s="725"/>
      <c r="RTN13" s="725"/>
      <c r="RTO13" s="725"/>
      <c r="RTP13" s="725"/>
      <c r="RTQ13" s="725"/>
      <c r="RTR13" s="725"/>
      <c r="RTS13" s="725"/>
      <c r="RTT13" s="725"/>
      <c r="RTU13" s="725"/>
      <c r="RTV13" s="725"/>
      <c r="RTW13" s="725"/>
      <c r="RTX13" s="725"/>
      <c r="RTY13" s="725"/>
      <c r="RTZ13" s="726"/>
      <c r="RUA13" s="718"/>
      <c r="RUB13" s="725"/>
      <c r="RUC13" s="725"/>
      <c r="RUD13" s="725"/>
      <c r="RUE13" s="725"/>
      <c r="RUF13" s="725"/>
      <c r="RUG13" s="725"/>
      <c r="RUH13" s="725"/>
      <c r="RUI13" s="725"/>
      <c r="RUJ13" s="725"/>
      <c r="RUK13" s="725"/>
      <c r="RUL13" s="725"/>
      <c r="RUM13" s="725"/>
      <c r="RUN13" s="725"/>
      <c r="RUO13" s="725"/>
      <c r="RUP13" s="726"/>
      <c r="RUQ13" s="718"/>
      <c r="RUR13" s="725"/>
      <c r="RUS13" s="725"/>
      <c r="RUT13" s="725"/>
      <c r="RUU13" s="725"/>
      <c r="RUV13" s="725"/>
      <c r="RUW13" s="725"/>
      <c r="RUX13" s="725"/>
      <c r="RUY13" s="725"/>
      <c r="RUZ13" s="725"/>
      <c r="RVA13" s="725"/>
      <c r="RVB13" s="725"/>
      <c r="RVC13" s="725"/>
      <c r="RVD13" s="725"/>
      <c r="RVE13" s="725"/>
      <c r="RVF13" s="726"/>
      <c r="RVG13" s="718"/>
      <c r="RVH13" s="725"/>
      <c r="RVI13" s="725"/>
      <c r="RVJ13" s="725"/>
      <c r="RVK13" s="725"/>
      <c r="RVL13" s="725"/>
      <c r="RVM13" s="725"/>
      <c r="RVN13" s="725"/>
      <c r="RVO13" s="725"/>
      <c r="RVP13" s="725"/>
      <c r="RVQ13" s="725"/>
      <c r="RVR13" s="725"/>
      <c r="RVS13" s="725"/>
      <c r="RVT13" s="725"/>
      <c r="RVU13" s="725"/>
      <c r="RVV13" s="726"/>
      <c r="RVW13" s="718"/>
      <c r="RVX13" s="725"/>
      <c r="RVY13" s="725"/>
      <c r="RVZ13" s="725"/>
      <c r="RWA13" s="725"/>
      <c r="RWB13" s="725"/>
      <c r="RWC13" s="725"/>
      <c r="RWD13" s="725"/>
      <c r="RWE13" s="725"/>
      <c r="RWF13" s="725"/>
      <c r="RWG13" s="725"/>
      <c r="RWH13" s="725"/>
      <c r="RWI13" s="725"/>
      <c r="RWJ13" s="725"/>
      <c r="RWK13" s="725"/>
      <c r="RWL13" s="726"/>
      <c r="RWM13" s="718"/>
      <c r="RWN13" s="725"/>
      <c r="RWO13" s="725"/>
      <c r="RWP13" s="725"/>
      <c r="RWQ13" s="725"/>
      <c r="RWR13" s="725"/>
      <c r="RWS13" s="725"/>
      <c r="RWT13" s="725"/>
      <c r="RWU13" s="725"/>
      <c r="RWV13" s="725"/>
      <c r="RWW13" s="725"/>
      <c r="RWX13" s="725"/>
      <c r="RWY13" s="725"/>
      <c r="RWZ13" s="725"/>
      <c r="RXA13" s="725"/>
      <c r="RXB13" s="726"/>
      <c r="RXC13" s="718"/>
      <c r="RXD13" s="725"/>
      <c r="RXE13" s="725"/>
      <c r="RXF13" s="725"/>
      <c r="RXG13" s="725"/>
      <c r="RXH13" s="725"/>
      <c r="RXI13" s="725"/>
      <c r="RXJ13" s="725"/>
      <c r="RXK13" s="725"/>
      <c r="RXL13" s="725"/>
      <c r="RXM13" s="725"/>
      <c r="RXN13" s="725"/>
      <c r="RXO13" s="725"/>
      <c r="RXP13" s="725"/>
      <c r="RXQ13" s="725"/>
      <c r="RXR13" s="726"/>
      <c r="RXS13" s="718"/>
      <c r="RXT13" s="725"/>
      <c r="RXU13" s="725"/>
      <c r="RXV13" s="725"/>
      <c r="RXW13" s="725"/>
      <c r="RXX13" s="725"/>
      <c r="RXY13" s="725"/>
      <c r="RXZ13" s="725"/>
      <c r="RYA13" s="725"/>
      <c r="RYB13" s="725"/>
      <c r="RYC13" s="725"/>
      <c r="RYD13" s="725"/>
      <c r="RYE13" s="725"/>
      <c r="RYF13" s="725"/>
      <c r="RYG13" s="725"/>
      <c r="RYH13" s="726"/>
      <c r="RYI13" s="718"/>
      <c r="RYJ13" s="725"/>
      <c r="RYK13" s="725"/>
      <c r="RYL13" s="725"/>
      <c r="RYM13" s="725"/>
      <c r="RYN13" s="725"/>
      <c r="RYO13" s="725"/>
      <c r="RYP13" s="725"/>
      <c r="RYQ13" s="725"/>
      <c r="RYR13" s="725"/>
      <c r="RYS13" s="725"/>
      <c r="RYT13" s="725"/>
      <c r="RYU13" s="725"/>
      <c r="RYV13" s="725"/>
      <c r="RYW13" s="725"/>
      <c r="RYX13" s="726"/>
      <c r="RYY13" s="718"/>
      <c r="RYZ13" s="725"/>
      <c r="RZA13" s="725"/>
      <c r="RZB13" s="725"/>
      <c r="RZC13" s="725"/>
      <c r="RZD13" s="725"/>
      <c r="RZE13" s="725"/>
      <c r="RZF13" s="725"/>
      <c r="RZG13" s="725"/>
      <c r="RZH13" s="725"/>
      <c r="RZI13" s="725"/>
      <c r="RZJ13" s="725"/>
      <c r="RZK13" s="725"/>
      <c r="RZL13" s="725"/>
      <c r="RZM13" s="725"/>
      <c r="RZN13" s="726"/>
      <c r="RZO13" s="718"/>
      <c r="RZP13" s="725"/>
      <c r="RZQ13" s="725"/>
      <c r="RZR13" s="725"/>
      <c r="RZS13" s="725"/>
      <c r="RZT13" s="725"/>
      <c r="RZU13" s="725"/>
      <c r="RZV13" s="725"/>
      <c r="RZW13" s="725"/>
      <c r="RZX13" s="725"/>
      <c r="RZY13" s="725"/>
      <c r="RZZ13" s="725"/>
      <c r="SAA13" s="725"/>
      <c r="SAB13" s="725"/>
      <c r="SAC13" s="725"/>
      <c r="SAD13" s="726"/>
      <c r="SAE13" s="718"/>
      <c r="SAF13" s="725"/>
      <c r="SAG13" s="725"/>
      <c r="SAH13" s="725"/>
      <c r="SAI13" s="725"/>
      <c r="SAJ13" s="725"/>
      <c r="SAK13" s="725"/>
      <c r="SAL13" s="725"/>
      <c r="SAM13" s="725"/>
      <c r="SAN13" s="725"/>
      <c r="SAO13" s="725"/>
      <c r="SAP13" s="725"/>
      <c r="SAQ13" s="725"/>
      <c r="SAR13" s="725"/>
      <c r="SAS13" s="725"/>
      <c r="SAT13" s="726"/>
      <c r="SAU13" s="718"/>
      <c r="SAV13" s="725"/>
      <c r="SAW13" s="725"/>
      <c r="SAX13" s="725"/>
      <c r="SAY13" s="725"/>
      <c r="SAZ13" s="725"/>
      <c r="SBA13" s="725"/>
      <c r="SBB13" s="725"/>
      <c r="SBC13" s="725"/>
      <c r="SBD13" s="725"/>
      <c r="SBE13" s="725"/>
      <c r="SBF13" s="725"/>
      <c r="SBG13" s="725"/>
      <c r="SBH13" s="725"/>
      <c r="SBI13" s="725"/>
      <c r="SBJ13" s="726"/>
      <c r="SBK13" s="718"/>
      <c r="SBL13" s="725"/>
      <c r="SBM13" s="725"/>
      <c r="SBN13" s="725"/>
      <c r="SBO13" s="725"/>
      <c r="SBP13" s="725"/>
      <c r="SBQ13" s="725"/>
      <c r="SBR13" s="725"/>
      <c r="SBS13" s="725"/>
      <c r="SBT13" s="725"/>
      <c r="SBU13" s="725"/>
      <c r="SBV13" s="725"/>
      <c r="SBW13" s="725"/>
      <c r="SBX13" s="725"/>
      <c r="SBY13" s="725"/>
      <c r="SBZ13" s="726"/>
      <c r="SCA13" s="718"/>
      <c r="SCB13" s="725"/>
      <c r="SCC13" s="725"/>
      <c r="SCD13" s="725"/>
      <c r="SCE13" s="725"/>
      <c r="SCF13" s="725"/>
      <c r="SCG13" s="725"/>
      <c r="SCH13" s="725"/>
      <c r="SCI13" s="725"/>
      <c r="SCJ13" s="725"/>
      <c r="SCK13" s="725"/>
      <c r="SCL13" s="725"/>
      <c r="SCM13" s="725"/>
      <c r="SCN13" s="725"/>
      <c r="SCO13" s="725"/>
      <c r="SCP13" s="726"/>
      <c r="SCQ13" s="718"/>
      <c r="SCR13" s="725"/>
      <c r="SCS13" s="725"/>
      <c r="SCT13" s="725"/>
      <c r="SCU13" s="725"/>
      <c r="SCV13" s="725"/>
      <c r="SCW13" s="725"/>
      <c r="SCX13" s="725"/>
      <c r="SCY13" s="725"/>
      <c r="SCZ13" s="725"/>
      <c r="SDA13" s="725"/>
      <c r="SDB13" s="725"/>
      <c r="SDC13" s="725"/>
      <c r="SDD13" s="725"/>
      <c r="SDE13" s="725"/>
      <c r="SDF13" s="726"/>
      <c r="SDG13" s="718"/>
      <c r="SDH13" s="725"/>
      <c r="SDI13" s="725"/>
      <c r="SDJ13" s="725"/>
      <c r="SDK13" s="725"/>
      <c r="SDL13" s="725"/>
      <c r="SDM13" s="725"/>
      <c r="SDN13" s="725"/>
      <c r="SDO13" s="725"/>
      <c r="SDP13" s="725"/>
      <c r="SDQ13" s="725"/>
      <c r="SDR13" s="725"/>
      <c r="SDS13" s="725"/>
      <c r="SDT13" s="725"/>
      <c r="SDU13" s="725"/>
      <c r="SDV13" s="726"/>
      <c r="SDW13" s="718"/>
      <c r="SDX13" s="725"/>
      <c r="SDY13" s="725"/>
      <c r="SDZ13" s="725"/>
      <c r="SEA13" s="725"/>
      <c r="SEB13" s="725"/>
      <c r="SEC13" s="725"/>
      <c r="SED13" s="725"/>
      <c r="SEE13" s="725"/>
      <c r="SEF13" s="725"/>
      <c r="SEG13" s="725"/>
      <c r="SEH13" s="725"/>
      <c r="SEI13" s="725"/>
      <c r="SEJ13" s="725"/>
      <c r="SEK13" s="725"/>
      <c r="SEL13" s="726"/>
      <c r="SEM13" s="718"/>
      <c r="SEN13" s="725"/>
      <c r="SEO13" s="725"/>
      <c r="SEP13" s="725"/>
      <c r="SEQ13" s="725"/>
      <c r="SER13" s="725"/>
      <c r="SES13" s="725"/>
      <c r="SET13" s="725"/>
      <c r="SEU13" s="725"/>
      <c r="SEV13" s="725"/>
      <c r="SEW13" s="725"/>
      <c r="SEX13" s="725"/>
      <c r="SEY13" s="725"/>
      <c r="SEZ13" s="725"/>
      <c r="SFA13" s="725"/>
      <c r="SFB13" s="726"/>
      <c r="SFC13" s="718"/>
      <c r="SFD13" s="725"/>
      <c r="SFE13" s="725"/>
      <c r="SFF13" s="725"/>
      <c r="SFG13" s="725"/>
      <c r="SFH13" s="725"/>
      <c r="SFI13" s="725"/>
      <c r="SFJ13" s="725"/>
      <c r="SFK13" s="725"/>
      <c r="SFL13" s="725"/>
      <c r="SFM13" s="725"/>
      <c r="SFN13" s="725"/>
      <c r="SFO13" s="725"/>
      <c r="SFP13" s="725"/>
      <c r="SFQ13" s="725"/>
      <c r="SFR13" s="726"/>
      <c r="SFS13" s="718"/>
      <c r="SFT13" s="725"/>
      <c r="SFU13" s="725"/>
      <c r="SFV13" s="725"/>
      <c r="SFW13" s="725"/>
      <c r="SFX13" s="725"/>
      <c r="SFY13" s="725"/>
      <c r="SFZ13" s="725"/>
      <c r="SGA13" s="725"/>
      <c r="SGB13" s="725"/>
      <c r="SGC13" s="725"/>
      <c r="SGD13" s="725"/>
      <c r="SGE13" s="725"/>
      <c r="SGF13" s="725"/>
      <c r="SGG13" s="725"/>
      <c r="SGH13" s="726"/>
      <c r="SGI13" s="718"/>
      <c r="SGJ13" s="725"/>
      <c r="SGK13" s="725"/>
      <c r="SGL13" s="725"/>
      <c r="SGM13" s="725"/>
      <c r="SGN13" s="725"/>
      <c r="SGO13" s="725"/>
      <c r="SGP13" s="725"/>
      <c r="SGQ13" s="725"/>
      <c r="SGR13" s="725"/>
      <c r="SGS13" s="725"/>
      <c r="SGT13" s="725"/>
      <c r="SGU13" s="725"/>
      <c r="SGV13" s="725"/>
      <c r="SGW13" s="725"/>
      <c r="SGX13" s="726"/>
      <c r="SGY13" s="718"/>
      <c r="SGZ13" s="725"/>
      <c r="SHA13" s="725"/>
      <c r="SHB13" s="725"/>
      <c r="SHC13" s="725"/>
      <c r="SHD13" s="725"/>
      <c r="SHE13" s="725"/>
      <c r="SHF13" s="725"/>
      <c r="SHG13" s="725"/>
      <c r="SHH13" s="725"/>
      <c r="SHI13" s="725"/>
      <c r="SHJ13" s="725"/>
      <c r="SHK13" s="725"/>
      <c r="SHL13" s="725"/>
      <c r="SHM13" s="725"/>
      <c r="SHN13" s="726"/>
      <c r="SHO13" s="718"/>
      <c r="SHP13" s="725"/>
      <c r="SHQ13" s="725"/>
      <c r="SHR13" s="725"/>
      <c r="SHS13" s="725"/>
      <c r="SHT13" s="725"/>
      <c r="SHU13" s="725"/>
      <c r="SHV13" s="725"/>
      <c r="SHW13" s="725"/>
      <c r="SHX13" s="725"/>
      <c r="SHY13" s="725"/>
      <c r="SHZ13" s="725"/>
      <c r="SIA13" s="725"/>
      <c r="SIB13" s="725"/>
      <c r="SIC13" s="725"/>
      <c r="SID13" s="726"/>
      <c r="SIE13" s="718"/>
      <c r="SIF13" s="725"/>
      <c r="SIG13" s="725"/>
      <c r="SIH13" s="725"/>
      <c r="SII13" s="725"/>
      <c r="SIJ13" s="725"/>
      <c r="SIK13" s="725"/>
      <c r="SIL13" s="725"/>
      <c r="SIM13" s="725"/>
      <c r="SIN13" s="725"/>
      <c r="SIO13" s="725"/>
      <c r="SIP13" s="725"/>
      <c r="SIQ13" s="725"/>
      <c r="SIR13" s="725"/>
      <c r="SIS13" s="725"/>
      <c r="SIT13" s="726"/>
      <c r="SIU13" s="718"/>
      <c r="SIV13" s="725"/>
      <c r="SIW13" s="725"/>
      <c r="SIX13" s="725"/>
      <c r="SIY13" s="725"/>
      <c r="SIZ13" s="725"/>
      <c r="SJA13" s="725"/>
      <c r="SJB13" s="725"/>
      <c r="SJC13" s="725"/>
      <c r="SJD13" s="725"/>
      <c r="SJE13" s="725"/>
      <c r="SJF13" s="725"/>
      <c r="SJG13" s="725"/>
      <c r="SJH13" s="725"/>
      <c r="SJI13" s="725"/>
      <c r="SJJ13" s="726"/>
      <c r="SJK13" s="718"/>
      <c r="SJL13" s="725"/>
      <c r="SJM13" s="725"/>
      <c r="SJN13" s="725"/>
      <c r="SJO13" s="725"/>
      <c r="SJP13" s="725"/>
      <c r="SJQ13" s="725"/>
      <c r="SJR13" s="725"/>
      <c r="SJS13" s="725"/>
      <c r="SJT13" s="725"/>
      <c r="SJU13" s="725"/>
      <c r="SJV13" s="725"/>
      <c r="SJW13" s="725"/>
      <c r="SJX13" s="725"/>
      <c r="SJY13" s="725"/>
      <c r="SJZ13" s="726"/>
      <c r="SKA13" s="718"/>
      <c r="SKB13" s="725"/>
      <c r="SKC13" s="725"/>
      <c r="SKD13" s="725"/>
      <c r="SKE13" s="725"/>
      <c r="SKF13" s="725"/>
      <c r="SKG13" s="725"/>
      <c r="SKH13" s="725"/>
      <c r="SKI13" s="725"/>
      <c r="SKJ13" s="725"/>
      <c r="SKK13" s="725"/>
      <c r="SKL13" s="725"/>
      <c r="SKM13" s="725"/>
      <c r="SKN13" s="725"/>
      <c r="SKO13" s="725"/>
      <c r="SKP13" s="726"/>
      <c r="SKQ13" s="718"/>
      <c r="SKR13" s="725"/>
      <c r="SKS13" s="725"/>
      <c r="SKT13" s="725"/>
      <c r="SKU13" s="725"/>
      <c r="SKV13" s="725"/>
      <c r="SKW13" s="725"/>
      <c r="SKX13" s="725"/>
      <c r="SKY13" s="725"/>
      <c r="SKZ13" s="725"/>
      <c r="SLA13" s="725"/>
      <c r="SLB13" s="725"/>
      <c r="SLC13" s="725"/>
      <c r="SLD13" s="725"/>
      <c r="SLE13" s="725"/>
      <c r="SLF13" s="726"/>
      <c r="SLG13" s="718"/>
      <c r="SLH13" s="725"/>
      <c r="SLI13" s="725"/>
      <c r="SLJ13" s="725"/>
      <c r="SLK13" s="725"/>
      <c r="SLL13" s="725"/>
      <c r="SLM13" s="725"/>
      <c r="SLN13" s="725"/>
      <c r="SLO13" s="725"/>
      <c r="SLP13" s="725"/>
      <c r="SLQ13" s="725"/>
      <c r="SLR13" s="725"/>
      <c r="SLS13" s="725"/>
      <c r="SLT13" s="725"/>
      <c r="SLU13" s="725"/>
      <c r="SLV13" s="726"/>
      <c r="SLW13" s="718"/>
      <c r="SLX13" s="725"/>
      <c r="SLY13" s="725"/>
      <c r="SLZ13" s="725"/>
      <c r="SMA13" s="725"/>
      <c r="SMB13" s="725"/>
      <c r="SMC13" s="725"/>
      <c r="SMD13" s="725"/>
      <c r="SME13" s="725"/>
      <c r="SMF13" s="725"/>
      <c r="SMG13" s="725"/>
      <c r="SMH13" s="725"/>
      <c r="SMI13" s="725"/>
      <c r="SMJ13" s="725"/>
      <c r="SMK13" s="725"/>
      <c r="SML13" s="726"/>
      <c r="SMM13" s="718"/>
      <c r="SMN13" s="725"/>
      <c r="SMO13" s="725"/>
      <c r="SMP13" s="725"/>
      <c r="SMQ13" s="725"/>
      <c r="SMR13" s="725"/>
      <c r="SMS13" s="725"/>
      <c r="SMT13" s="725"/>
      <c r="SMU13" s="725"/>
      <c r="SMV13" s="725"/>
      <c r="SMW13" s="725"/>
      <c r="SMX13" s="725"/>
      <c r="SMY13" s="725"/>
      <c r="SMZ13" s="725"/>
      <c r="SNA13" s="725"/>
      <c r="SNB13" s="726"/>
      <c r="SNC13" s="718"/>
      <c r="SND13" s="725"/>
      <c r="SNE13" s="725"/>
      <c r="SNF13" s="725"/>
      <c r="SNG13" s="725"/>
      <c r="SNH13" s="725"/>
      <c r="SNI13" s="725"/>
      <c r="SNJ13" s="725"/>
      <c r="SNK13" s="725"/>
      <c r="SNL13" s="725"/>
      <c r="SNM13" s="725"/>
      <c r="SNN13" s="725"/>
      <c r="SNO13" s="725"/>
      <c r="SNP13" s="725"/>
      <c r="SNQ13" s="725"/>
      <c r="SNR13" s="726"/>
      <c r="SNS13" s="718"/>
      <c r="SNT13" s="725"/>
      <c r="SNU13" s="725"/>
      <c r="SNV13" s="725"/>
      <c r="SNW13" s="725"/>
      <c r="SNX13" s="725"/>
      <c r="SNY13" s="725"/>
      <c r="SNZ13" s="725"/>
      <c r="SOA13" s="725"/>
      <c r="SOB13" s="725"/>
      <c r="SOC13" s="725"/>
      <c r="SOD13" s="725"/>
      <c r="SOE13" s="725"/>
      <c r="SOF13" s="725"/>
      <c r="SOG13" s="725"/>
      <c r="SOH13" s="726"/>
      <c r="SOI13" s="718"/>
      <c r="SOJ13" s="725"/>
      <c r="SOK13" s="725"/>
      <c r="SOL13" s="725"/>
      <c r="SOM13" s="725"/>
      <c r="SON13" s="725"/>
      <c r="SOO13" s="725"/>
      <c r="SOP13" s="725"/>
      <c r="SOQ13" s="725"/>
      <c r="SOR13" s="725"/>
      <c r="SOS13" s="725"/>
      <c r="SOT13" s="725"/>
      <c r="SOU13" s="725"/>
      <c r="SOV13" s="725"/>
      <c r="SOW13" s="725"/>
      <c r="SOX13" s="726"/>
      <c r="SOY13" s="718"/>
      <c r="SOZ13" s="725"/>
      <c r="SPA13" s="725"/>
      <c r="SPB13" s="725"/>
      <c r="SPC13" s="725"/>
      <c r="SPD13" s="725"/>
      <c r="SPE13" s="725"/>
      <c r="SPF13" s="725"/>
      <c r="SPG13" s="725"/>
      <c r="SPH13" s="725"/>
      <c r="SPI13" s="725"/>
      <c r="SPJ13" s="725"/>
      <c r="SPK13" s="725"/>
      <c r="SPL13" s="725"/>
      <c r="SPM13" s="725"/>
      <c r="SPN13" s="726"/>
      <c r="SPO13" s="718"/>
      <c r="SPP13" s="725"/>
      <c r="SPQ13" s="725"/>
      <c r="SPR13" s="725"/>
      <c r="SPS13" s="725"/>
      <c r="SPT13" s="725"/>
      <c r="SPU13" s="725"/>
      <c r="SPV13" s="725"/>
      <c r="SPW13" s="725"/>
      <c r="SPX13" s="725"/>
      <c r="SPY13" s="725"/>
      <c r="SPZ13" s="725"/>
      <c r="SQA13" s="725"/>
      <c r="SQB13" s="725"/>
      <c r="SQC13" s="725"/>
      <c r="SQD13" s="726"/>
      <c r="SQE13" s="718"/>
      <c r="SQF13" s="725"/>
      <c r="SQG13" s="725"/>
      <c r="SQH13" s="725"/>
      <c r="SQI13" s="725"/>
      <c r="SQJ13" s="725"/>
      <c r="SQK13" s="725"/>
      <c r="SQL13" s="725"/>
      <c r="SQM13" s="725"/>
      <c r="SQN13" s="725"/>
      <c r="SQO13" s="725"/>
      <c r="SQP13" s="725"/>
      <c r="SQQ13" s="725"/>
      <c r="SQR13" s="725"/>
      <c r="SQS13" s="725"/>
      <c r="SQT13" s="726"/>
      <c r="SQU13" s="718"/>
      <c r="SQV13" s="725"/>
      <c r="SQW13" s="725"/>
      <c r="SQX13" s="725"/>
      <c r="SQY13" s="725"/>
      <c r="SQZ13" s="725"/>
      <c r="SRA13" s="725"/>
      <c r="SRB13" s="725"/>
      <c r="SRC13" s="725"/>
      <c r="SRD13" s="725"/>
      <c r="SRE13" s="725"/>
      <c r="SRF13" s="725"/>
      <c r="SRG13" s="725"/>
      <c r="SRH13" s="725"/>
      <c r="SRI13" s="725"/>
      <c r="SRJ13" s="726"/>
      <c r="SRK13" s="718"/>
      <c r="SRL13" s="725"/>
      <c r="SRM13" s="725"/>
      <c r="SRN13" s="725"/>
      <c r="SRO13" s="725"/>
      <c r="SRP13" s="725"/>
      <c r="SRQ13" s="725"/>
      <c r="SRR13" s="725"/>
      <c r="SRS13" s="725"/>
      <c r="SRT13" s="725"/>
      <c r="SRU13" s="725"/>
      <c r="SRV13" s="725"/>
      <c r="SRW13" s="725"/>
      <c r="SRX13" s="725"/>
      <c r="SRY13" s="725"/>
      <c r="SRZ13" s="726"/>
      <c r="SSA13" s="718"/>
      <c r="SSB13" s="725"/>
      <c r="SSC13" s="725"/>
      <c r="SSD13" s="725"/>
      <c r="SSE13" s="725"/>
      <c r="SSF13" s="725"/>
      <c r="SSG13" s="725"/>
      <c r="SSH13" s="725"/>
      <c r="SSI13" s="725"/>
      <c r="SSJ13" s="725"/>
      <c r="SSK13" s="725"/>
      <c r="SSL13" s="725"/>
      <c r="SSM13" s="725"/>
      <c r="SSN13" s="725"/>
      <c r="SSO13" s="725"/>
      <c r="SSP13" s="726"/>
      <c r="SSQ13" s="718"/>
      <c r="SSR13" s="725"/>
      <c r="SSS13" s="725"/>
      <c r="SST13" s="725"/>
      <c r="SSU13" s="725"/>
      <c r="SSV13" s="725"/>
      <c r="SSW13" s="725"/>
      <c r="SSX13" s="725"/>
      <c r="SSY13" s="725"/>
      <c r="SSZ13" s="725"/>
      <c r="STA13" s="725"/>
      <c r="STB13" s="725"/>
      <c r="STC13" s="725"/>
      <c r="STD13" s="725"/>
      <c r="STE13" s="725"/>
      <c r="STF13" s="726"/>
      <c r="STG13" s="718"/>
      <c r="STH13" s="725"/>
      <c r="STI13" s="725"/>
      <c r="STJ13" s="725"/>
      <c r="STK13" s="725"/>
      <c r="STL13" s="725"/>
      <c r="STM13" s="725"/>
      <c r="STN13" s="725"/>
      <c r="STO13" s="725"/>
      <c r="STP13" s="725"/>
      <c r="STQ13" s="725"/>
      <c r="STR13" s="725"/>
      <c r="STS13" s="725"/>
      <c r="STT13" s="725"/>
      <c r="STU13" s="725"/>
      <c r="STV13" s="726"/>
      <c r="STW13" s="718"/>
      <c r="STX13" s="725"/>
      <c r="STY13" s="725"/>
      <c r="STZ13" s="725"/>
      <c r="SUA13" s="725"/>
      <c r="SUB13" s="725"/>
      <c r="SUC13" s="725"/>
      <c r="SUD13" s="725"/>
      <c r="SUE13" s="725"/>
      <c r="SUF13" s="725"/>
      <c r="SUG13" s="725"/>
      <c r="SUH13" s="725"/>
      <c r="SUI13" s="725"/>
      <c r="SUJ13" s="725"/>
      <c r="SUK13" s="725"/>
      <c r="SUL13" s="726"/>
      <c r="SUM13" s="718"/>
      <c r="SUN13" s="725"/>
      <c r="SUO13" s="725"/>
      <c r="SUP13" s="725"/>
      <c r="SUQ13" s="725"/>
      <c r="SUR13" s="725"/>
      <c r="SUS13" s="725"/>
      <c r="SUT13" s="725"/>
      <c r="SUU13" s="725"/>
      <c r="SUV13" s="725"/>
      <c r="SUW13" s="725"/>
      <c r="SUX13" s="725"/>
      <c r="SUY13" s="725"/>
      <c r="SUZ13" s="725"/>
      <c r="SVA13" s="725"/>
      <c r="SVB13" s="726"/>
      <c r="SVC13" s="718"/>
      <c r="SVD13" s="725"/>
      <c r="SVE13" s="725"/>
      <c r="SVF13" s="725"/>
      <c r="SVG13" s="725"/>
      <c r="SVH13" s="725"/>
      <c r="SVI13" s="725"/>
      <c r="SVJ13" s="725"/>
      <c r="SVK13" s="725"/>
      <c r="SVL13" s="725"/>
      <c r="SVM13" s="725"/>
      <c r="SVN13" s="725"/>
      <c r="SVO13" s="725"/>
      <c r="SVP13" s="725"/>
      <c r="SVQ13" s="725"/>
      <c r="SVR13" s="726"/>
      <c r="SVS13" s="718"/>
      <c r="SVT13" s="725"/>
      <c r="SVU13" s="725"/>
      <c r="SVV13" s="725"/>
      <c r="SVW13" s="725"/>
      <c r="SVX13" s="725"/>
      <c r="SVY13" s="725"/>
      <c r="SVZ13" s="725"/>
      <c r="SWA13" s="725"/>
      <c r="SWB13" s="725"/>
      <c r="SWC13" s="725"/>
      <c r="SWD13" s="725"/>
      <c r="SWE13" s="725"/>
      <c r="SWF13" s="725"/>
      <c r="SWG13" s="725"/>
      <c r="SWH13" s="726"/>
      <c r="SWI13" s="718"/>
      <c r="SWJ13" s="725"/>
      <c r="SWK13" s="725"/>
      <c r="SWL13" s="725"/>
      <c r="SWM13" s="725"/>
      <c r="SWN13" s="725"/>
      <c r="SWO13" s="725"/>
      <c r="SWP13" s="725"/>
      <c r="SWQ13" s="725"/>
      <c r="SWR13" s="725"/>
      <c r="SWS13" s="725"/>
      <c r="SWT13" s="725"/>
      <c r="SWU13" s="725"/>
      <c r="SWV13" s="725"/>
      <c r="SWW13" s="725"/>
      <c r="SWX13" s="726"/>
      <c r="SWY13" s="718"/>
      <c r="SWZ13" s="725"/>
      <c r="SXA13" s="725"/>
      <c r="SXB13" s="725"/>
      <c r="SXC13" s="725"/>
      <c r="SXD13" s="725"/>
      <c r="SXE13" s="725"/>
      <c r="SXF13" s="725"/>
      <c r="SXG13" s="725"/>
      <c r="SXH13" s="725"/>
      <c r="SXI13" s="725"/>
      <c r="SXJ13" s="725"/>
      <c r="SXK13" s="725"/>
      <c r="SXL13" s="725"/>
      <c r="SXM13" s="725"/>
      <c r="SXN13" s="726"/>
      <c r="SXO13" s="718"/>
      <c r="SXP13" s="725"/>
      <c r="SXQ13" s="725"/>
      <c r="SXR13" s="725"/>
      <c r="SXS13" s="725"/>
      <c r="SXT13" s="725"/>
      <c r="SXU13" s="725"/>
      <c r="SXV13" s="725"/>
      <c r="SXW13" s="725"/>
      <c r="SXX13" s="725"/>
      <c r="SXY13" s="725"/>
      <c r="SXZ13" s="725"/>
      <c r="SYA13" s="725"/>
      <c r="SYB13" s="725"/>
      <c r="SYC13" s="725"/>
      <c r="SYD13" s="726"/>
      <c r="SYE13" s="718"/>
      <c r="SYF13" s="725"/>
      <c r="SYG13" s="725"/>
      <c r="SYH13" s="725"/>
      <c r="SYI13" s="725"/>
      <c r="SYJ13" s="725"/>
      <c r="SYK13" s="725"/>
      <c r="SYL13" s="725"/>
      <c r="SYM13" s="725"/>
      <c r="SYN13" s="725"/>
      <c r="SYO13" s="725"/>
      <c r="SYP13" s="725"/>
      <c r="SYQ13" s="725"/>
      <c r="SYR13" s="725"/>
      <c r="SYS13" s="725"/>
      <c r="SYT13" s="726"/>
      <c r="SYU13" s="718"/>
      <c r="SYV13" s="725"/>
      <c r="SYW13" s="725"/>
      <c r="SYX13" s="725"/>
      <c r="SYY13" s="725"/>
      <c r="SYZ13" s="725"/>
      <c r="SZA13" s="725"/>
      <c r="SZB13" s="725"/>
      <c r="SZC13" s="725"/>
      <c r="SZD13" s="725"/>
      <c r="SZE13" s="725"/>
      <c r="SZF13" s="725"/>
      <c r="SZG13" s="725"/>
      <c r="SZH13" s="725"/>
      <c r="SZI13" s="725"/>
      <c r="SZJ13" s="726"/>
      <c r="SZK13" s="718"/>
      <c r="SZL13" s="725"/>
      <c r="SZM13" s="725"/>
      <c r="SZN13" s="725"/>
      <c r="SZO13" s="725"/>
      <c r="SZP13" s="725"/>
      <c r="SZQ13" s="725"/>
      <c r="SZR13" s="725"/>
      <c r="SZS13" s="725"/>
      <c r="SZT13" s="725"/>
      <c r="SZU13" s="725"/>
      <c r="SZV13" s="725"/>
      <c r="SZW13" s="725"/>
      <c r="SZX13" s="725"/>
      <c r="SZY13" s="725"/>
      <c r="SZZ13" s="726"/>
      <c r="TAA13" s="718"/>
      <c r="TAB13" s="725"/>
      <c r="TAC13" s="725"/>
      <c r="TAD13" s="725"/>
      <c r="TAE13" s="725"/>
      <c r="TAF13" s="725"/>
      <c r="TAG13" s="725"/>
      <c r="TAH13" s="725"/>
      <c r="TAI13" s="725"/>
      <c r="TAJ13" s="725"/>
      <c r="TAK13" s="725"/>
      <c r="TAL13" s="725"/>
      <c r="TAM13" s="725"/>
      <c r="TAN13" s="725"/>
      <c r="TAO13" s="725"/>
      <c r="TAP13" s="726"/>
      <c r="TAQ13" s="718"/>
      <c r="TAR13" s="725"/>
      <c r="TAS13" s="725"/>
      <c r="TAT13" s="725"/>
      <c r="TAU13" s="725"/>
      <c r="TAV13" s="725"/>
      <c r="TAW13" s="725"/>
      <c r="TAX13" s="725"/>
      <c r="TAY13" s="725"/>
      <c r="TAZ13" s="725"/>
      <c r="TBA13" s="725"/>
      <c r="TBB13" s="725"/>
      <c r="TBC13" s="725"/>
      <c r="TBD13" s="725"/>
      <c r="TBE13" s="725"/>
      <c r="TBF13" s="726"/>
      <c r="TBG13" s="718"/>
      <c r="TBH13" s="725"/>
      <c r="TBI13" s="725"/>
      <c r="TBJ13" s="725"/>
      <c r="TBK13" s="725"/>
      <c r="TBL13" s="725"/>
      <c r="TBM13" s="725"/>
      <c r="TBN13" s="725"/>
      <c r="TBO13" s="725"/>
      <c r="TBP13" s="725"/>
      <c r="TBQ13" s="725"/>
      <c r="TBR13" s="725"/>
      <c r="TBS13" s="725"/>
      <c r="TBT13" s="725"/>
      <c r="TBU13" s="725"/>
      <c r="TBV13" s="726"/>
      <c r="TBW13" s="718"/>
      <c r="TBX13" s="725"/>
      <c r="TBY13" s="725"/>
      <c r="TBZ13" s="725"/>
      <c r="TCA13" s="725"/>
      <c r="TCB13" s="725"/>
      <c r="TCC13" s="725"/>
      <c r="TCD13" s="725"/>
      <c r="TCE13" s="725"/>
      <c r="TCF13" s="725"/>
      <c r="TCG13" s="725"/>
      <c r="TCH13" s="725"/>
      <c r="TCI13" s="725"/>
      <c r="TCJ13" s="725"/>
      <c r="TCK13" s="725"/>
      <c r="TCL13" s="726"/>
      <c r="TCM13" s="718"/>
      <c r="TCN13" s="725"/>
      <c r="TCO13" s="725"/>
      <c r="TCP13" s="725"/>
      <c r="TCQ13" s="725"/>
      <c r="TCR13" s="725"/>
      <c r="TCS13" s="725"/>
      <c r="TCT13" s="725"/>
      <c r="TCU13" s="725"/>
      <c r="TCV13" s="725"/>
      <c r="TCW13" s="725"/>
      <c r="TCX13" s="725"/>
      <c r="TCY13" s="725"/>
      <c r="TCZ13" s="725"/>
      <c r="TDA13" s="725"/>
      <c r="TDB13" s="726"/>
      <c r="TDC13" s="718"/>
      <c r="TDD13" s="725"/>
      <c r="TDE13" s="725"/>
      <c r="TDF13" s="725"/>
      <c r="TDG13" s="725"/>
      <c r="TDH13" s="725"/>
      <c r="TDI13" s="725"/>
      <c r="TDJ13" s="725"/>
      <c r="TDK13" s="725"/>
      <c r="TDL13" s="725"/>
      <c r="TDM13" s="725"/>
      <c r="TDN13" s="725"/>
      <c r="TDO13" s="725"/>
      <c r="TDP13" s="725"/>
      <c r="TDQ13" s="725"/>
      <c r="TDR13" s="726"/>
      <c r="TDS13" s="718"/>
      <c r="TDT13" s="725"/>
      <c r="TDU13" s="725"/>
      <c r="TDV13" s="725"/>
      <c r="TDW13" s="725"/>
      <c r="TDX13" s="725"/>
      <c r="TDY13" s="725"/>
      <c r="TDZ13" s="725"/>
      <c r="TEA13" s="725"/>
      <c r="TEB13" s="725"/>
      <c r="TEC13" s="725"/>
      <c r="TED13" s="725"/>
      <c r="TEE13" s="725"/>
      <c r="TEF13" s="725"/>
      <c r="TEG13" s="725"/>
      <c r="TEH13" s="726"/>
      <c r="TEI13" s="718"/>
      <c r="TEJ13" s="725"/>
      <c r="TEK13" s="725"/>
      <c r="TEL13" s="725"/>
      <c r="TEM13" s="725"/>
      <c r="TEN13" s="725"/>
      <c r="TEO13" s="725"/>
      <c r="TEP13" s="725"/>
      <c r="TEQ13" s="725"/>
      <c r="TER13" s="725"/>
      <c r="TES13" s="725"/>
      <c r="TET13" s="725"/>
      <c r="TEU13" s="725"/>
      <c r="TEV13" s="725"/>
      <c r="TEW13" s="725"/>
      <c r="TEX13" s="726"/>
      <c r="TEY13" s="718"/>
      <c r="TEZ13" s="725"/>
      <c r="TFA13" s="725"/>
      <c r="TFB13" s="725"/>
      <c r="TFC13" s="725"/>
      <c r="TFD13" s="725"/>
      <c r="TFE13" s="725"/>
      <c r="TFF13" s="725"/>
      <c r="TFG13" s="725"/>
      <c r="TFH13" s="725"/>
      <c r="TFI13" s="725"/>
      <c r="TFJ13" s="725"/>
      <c r="TFK13" s="725"/>
      <c r="TFL13" s="725"/>
      <c r="TFM13" s="725"/>
      <c r="TFN13" s="726"/>
      <c r="TFO13" s="718"/>
      <c r="TFP13" s="725"/>
      <c r="TFQ13" s="725"/>
      <c r="TFR13" s="725"/>
      <c r="TFS13" s="725"/>
      <c r="TFT13" s="725"/>
      <c r="TFU13" s="725"/>
      <c r="TFV13" s="725"/>
      <c r="TFW13" s="725"/>
      <c r="TFX13" s="725"/>
      <c r="TFY13" s="725"/>
      <c r="TFZ13" s="725"/>
      <c r="TGA13" s="725"/>
      <c r="TGB13" s="725"/>
      <c r="TGC13" s="725"/>
      <c r="TGD13" s="726"/>
      <c r="TGE13" s="718"/>
      <c r="TGF13" s="725"/>
      <c r="TGG13" s="725"/>
      <c r="TGH13" s="725"/>
      <c r="TGI13" s="725"/>
      <c r="TGJ13" s="725"/>
      <c r="TGK13" s="725"/>
      <c r="TGL13" s="725"/>
      <c r="TGM13" s="725"/>
      <c r="TGN13" s="725"/>
      <c r="TGO13" s="725"/>
      <c r="TGP13" s="725"/>
      <c r="TGQ13" s="725"/>
      <c r="TGR13" s="725"/>
      <c r="TGS13" s="725"/>
      <c r="TGT13" s="726"/>
      <c r="TGU13" s="718"/>
      <c r="TGV13" s="725"/>
      <c r="TGW13" s="725"/>
      <c r="TGX13" s="725"/>
      <c r="TGY13" s="725"/>
      <c r="TGZ13" s="725"/>
      <c r="THA13" s="725"/>
      <c r="THB13" s="725"/>
      <c r="THC13" s="725"/>
      <c r="THD13" s="725"/>
      <c r="THE13" s="725"/>
      <c r="THF13" s="725"/>
      <c r="THG13" s="725"/>
      <c r="THH13" s="725"/>
      <c r="THI13" s="725"/>
      <c r="THJ13" s="726"/>
      <c r="THK13" s="718"/>
      <c r="THL13" s="725"/>
      <c r="THM13" s="725"/>
      <c r="THN13" s="725"/>
      <c r="THO13" s="725"/>
      <c r="THP13" s="725"/>
      <c r="THQ13" s="725"/>
      <c r="THR13" s="725"/>
      <c r="THS13" s="725"/>
      <c r="THT13" s="725"/>
      <c r="THU13" s="725"/>
      <c r="THV13" s="725"/>
      <c r="THW13" s="725"/>
      <c r="THX13" s="725"/>
      <c r="THY13" s="725"/>
      <c r="THZ13" s="726"/>
      <c r="TIA13" s="718"/>
      <c r="TIB13" s="725"/>
      <c r="TIC13" s="725"/>
      <c r="TID13" s="725"/>
      <c r="TIE13" s="725"/>
      <c r="TIF13" s="725"/>
      <c r="TIG13" s="725"/>
      <c r="TIH13" s="725"/>
      <c r="TII13" s="725"/>
      <c r="TIJ13" s="725"/>
      <c r="TIK13" s="725"/>
      <c r="TIL13" s="725"/>
      <c r="TIM13" s="725"/>
      <c r="TIN13" s="725"/>
      <c r="TIO13" s="725"/>
      <c r="TIP13" s="726"/>
      <c r="TIQ13" s="718"/>
      <c r="TIR13" s="725"/>
      <c r="TIS13" s="725"/>
      <c r="TIT13" s="725"/>
      <c r="TIU13" s="725"/>
      <c r="TIV13" s="725"/>
      <c r="TIW13" s="725"/>
      <c r="TIX13" s="725"/>
      <c r="TIY13" s="725"/>
      <c r="TIZ13" s="725"/>
      <c r="TJA13" s="725"/>
      <c r="TJB13" s="725"/>
      <c r="TJC13" s="725"/>
      <c r="TJD13" s="725"/>
      <c r="TJE13" s="725"/>
      <c r="TJF13" s="726"/>
      <c r="TJG13" s="718"/>
      <c r="TJH13" s="725"/>
      <c r="TJI13" s="725"/>
      <c r="TJJ13" s="725"/>
      <c r="TJK13" s="725"/>
      <c r="TJL13" s="725"/>
      <c r="TJM13" s="725"/>
      <c r="TJN13" s="725"/>
      <c r="TJO13" s="725"/>
      <c r="TJP13" s="725"/>
      <c r="TJQ13" s="725"/>
      <c r="TJR13" s="725"/>
      <c r="TJS13" s="725"/>
      <c r="TJT13" s="725"/>
      <c r="TJU13" s="725"/>
      <c r="TJV13" s="726"/>
      <c r="TJW13" s="718"/>
      <c r="TJX13" s="725"/>
      <c r="TJY13" s="725"/>
      <c r="TJZ13" s="725"/>
      <c r="TKA13" s="725"/>
      <c r="TKB13" s="725"/>
      <c r="TKC13" s="725"/>
      <c r="TKD13" s="725"/>
      <c r="TKE13" s="725"/>
      <c r="TKF13" s="725"/>
      <c r="TKG13" s="725"/>
      <c r="TKH13" s="725"/>
      <c r="TKI13" s="725"/>
      <c r="TKJ13" s="725"/>
      <c r="TKK13" s="725"/>
      <c r="TKL13" s="726"/>
      <c r="TKM13" s="718"/>
      <c r="TKN13" s="725"/>
      <c r="TKO13" s="725"/>
      <c r="TKP13" s="725"/>
      <c r="TKQ13" s="725"/>
      <c r="TKR13" s="725"/>
      <c r="TKS13" s="725"/>
      <c r="TKT13" s="725"/>
      <c r="TKU13" s="725"/>
      <c r="TKV13" s="725"/>
      <c r="TKW13" s="725"/>
      <c r="TKX13" s="725"/>
      <c r="TKY13" s="725"/>
      <c r="TKZ13" s="725"/>
      <c r="TLA13" s="725"/>
      <c r="TLB13" s="726"/>
      <c r="TLC13" s="718"/>
      <c r="TLD13" s="725"/>
      <c r="TLE13" s="725"/>
      <c r="TLF13" s="725"/>
      <c r="TLG13" s="725"/>
      <c r="TLH13" s="725"/>
      <c r="TLI13" s="725"/>
      <c r="TLJ13" s="725"/>
      <c r="TLK13" s="725"/>
      <c r="TLL13" s="725"/>
      <c r="TLM13" s="725"/>
      <c r="TLN13" s="725"/>
      <c r="TLO13" s="725"/>
      <c r="TLP13" s="725"/>
      <c r="TLQ13" s="725"/>
      <c r="TLR13" s="726"/>
      <c r="TLS13" s="718"/>
      <c r="TLT13" s="725"/>
      <c r="TLU13" s="725"/>
      <c r="TLV13" s="725"/>
      <c r="TLW13" s="725"/>
      <c r="TLX13" s="725"/>
      <c r="TLY13" s="725"/>
      <c r="TLZ13" s="725"/>
      <c r="TMA13" s="725"/>
      <c r="TMB13" s="725"/>
      <c r="TMC13" s="725"/>
      <c r="TMD13" s="725"/>
      <c r="TME13" s="725"/>
      <c r="TMF13" s="725"/>
      <c r="TMG13" s="725"/>
      <c r="TMH13" s="726"/>
      <c r="TMI13" s="718"/>
      <c r="TMJ13" s="725"/>
      <c r="TMK13" s="725"/>
      <c r="TML13" s="725"/>
      <c r="TMM13" s="725"/>
      <c r="TMN13" s="725"/>
      <c r="TMO13" s="725"/>
      <c r="TMP13" s="725"/>
      <c r="TMQ13" s="725"/>
      <c r="TMR13" s="725"/>
      <c r="TMS13" s="725"/>
      <c r="TMT13" s="725"/>
      <c r="TMU13" s="725"/>
      <c r="TMV13" s="725"/>
      <c r="TMW13" s="725"/>
      <c r="TMX13" s="726"/>
      <c r="TMY13" s="718"/>
      <c r="TMZ13" s="725"/>
      <c r="TNA13" s="725"/>
      <c r="TNB13" s="725"/>
      <c r="TNC13" s="725"/>
      <c r="TND13" s="725"/>
      <c r="TNE13" s="725"/>
      <c r="TNF13" s="725"/>
      <c r="TNG13" s="725"/>
      <c r="TNH13" s="725"/>
      <c r="TNI13" s="725"/>
      <c r="TNJ13" s="725"/>
      <c r="TNK13" s="725"/>
      <c r="TNL13" s="725"/>
      <c r="TNM13" s="725"/>
      <c r="TNN13" s="726"/>
      <c r="TNO13" s="718"/>
      <c r="TNP13" s="725"/>
      <c r="TNQ13" s="725"/>
      <c r="TNR13" s="725"/>
      <c r="TNS13" s="725"/>
      <c r="TNT13" s="725"/>
      <c r="TNU13" s="725"/>
      <c r="TNV13" s="725"/>
      <c r="TNW13" s="725"/>
      <c r="TNX13" s="725"/>
      <c r="TNY13" s="725"/>
      <c r="TNZ13" s="725"/>
      <c r="TOA13" s="725"/>
      <c r="TOB13" s="725"/>
      <c r="TOC13" s="725"/>
      <c r="TOD13" s="726"/>
      <c r="TOE13" s="718"/>
      <c r="TOF13" s="725"/>
      <c r="TOG13" s="725"/>
      <c r="TOH13" s="725"/>
      <c r="TOI13" s="725"/>
      <c r="TOJ13" s="725"/>
      <c r="TOK13" s="725"/>
      <c r="TOL13" s="725"/>
      <c r="TOM13" s="725"/>
      <c r="TON13" s="725"/>
      <c r="TOO13" s="725"/>
      <c r="TOP13" s="725"/>
      <c r="TOQ13" s="725"/>
      <c r="TOR13" s="725"/>
      <c r="TOS13" s="725"/>
      <c r="TOT13" s="726"/>
      <c r="TOU13" s="718"/>
      <c r="TOV13" s="725"/>
      <c r="TOW13" s="725"/>
      <c r="TOX13" s="725"/>
      <c r="TOY13" s="725"/>
      <c r="TOZ13" s="725"/>
      <c r="TPA13" s="725"/>
      <c r="TPB13" s="725"/>
      <c r="TPC13" s="725"/>
      <c r="TPD13" s="725"/>
      <c r="TPE13" s="725"/>
      <c r="TPF13" s="725"/>
      <c r="TPG13" s="725"/>
      <c r="TPH13" s="725"/>
      <c r="TPI13" s="725"/>
      <c r="TPJ13" s="726"/>
      <c r="TPK13" s="718"/>
      <c r="TPL13" s="725"/>
      <c r="TPM13" s="725"/>
      <c r="TPN13" s="725"/>
      <c r="TPO13" s="725"/>
      <c r="TPP13" s="725"/>
      <c r="TPQ13" s="725"/>
      <c r="TPR13" s="725"/>
      <c r="TPS13" s="725"/>
      <c r="TPT13" s="725"/>
      <c r="TPU13" s="725"/>
      <c r="TPV13" s="725"/>
      <c r="TPW13" s="725"/>
      <c r="TPX13" s="725"/>
      <c r="TPY13" s="725"/>
      <c r="TPZ13" s="726"/>
      <c r="TQA13" s="718"/>
      <c r="TQB13" s="725"/>
      <c r="TQC13" s="725"/>
      <c r="TQD13" s="725"/>
      <c r="TQE13" s="725"/>
      <c r="TQF13" s="725"/>
      <c r="TQG13" s="725"/>
      <c r="TQH13" s="725"/>
      <c r="TQI13" s="725"/>
      <c r="TQJ13" s="725"/>
      <c r="TQK13" s="725"/>
      <c r="TQL13" s="725"/>
      <c r="TQM13" s="725"/>
      <c r="TQN13" s="725"/>
      <c r="TQO13" s="725"/>
      <c r="TQP13" s="726"/>
      <c r="TQQ13" s="718"/>
      <c r="TQR13" s="725"/>
      <c r="TQS13" s="725"/>
      <c r="TQT13" s="725"/>
      <c r="TQU13" s="725"/>
      <c r="TQV13" s="725"/>
      <c r="TQW13" s="725"/>
      <c r="TQX13" s="725"/>
      <c r="TQY13" s="725"/>
      <c r="TQZ13" s="725"/>
      <c r="TRA13" s="725"/>
      <c r="TRB13" s="725"/>
      <c r="TRC13" s="725"/>
      <c r="TRD13" s="725"/>
      <c r="TRE13" s="725"/>
      <c r="TRF13" s="726"/>
      <c r="TRG13" s="718"/>
      <c r="TRH13" s="725"/>
      <c r="TRI13" s="725"/>
      <c r="TRJ13" s="725"/>
      <c r="TRK13" s="725"/>
      <c r="TRL13" s="725"/>
      <c r="TRM13" s="725"/>
      <c r="TRN13" s="725"/>
      <c r="TRO13" s="725"/>
      <c r="TRP13" s="725"/>
      <c r="TRQ13" s="725"/>
      <c r="TRR13" s="725"/>
      <c r="TRS13" s="725"/>
      <c r="TRT13" s="725"/>
      <c r="TRU13" s="725"/>
      <c r="TRV13" s="726"/>
      <c r="TRW13" s="718"/>
      <c r="TRX13" s="725"/>
      <c r="TRY13" s="725"/>
      <c r="TRZ13" s="725"/>
      <c r="TSA13" s="725"/>
      <c r="TSB13" s="725"/>
      <c r="TSC13" s="725"/>
      <c r="TSD13" s="725"/>
      <c r="TSE13" s="725"/>
      <c r="TSF13" s="725"/>
      <c r="TSG13" s="725"/>
      <c r="TSH13" s="725"/>
      <c r="TSI13" s="725"/>
      <c r="TSJ13" s="725"/>
      <c r="TSK13" s="725"/>
      <c r="TSL13" s="726"/>
      <c r="TSM13" s="718"/>
      <c r="TSN13" s="725"/>
      <c r="TSO13" s="725"/>
      <c r="TSP13" s="725"/>
      <c r="TSQ13" s="725"/>
      <c r="TSR13" s="725"/>
      <c r="TSS13" s="725"/>
      <c r="TST13" s="725"/>
      <c r="TSU13" s="725"/>
      <c r="TSV13" s="725"/>
      <c r="TSW13" s="725"/>
      <c r="TSX13" s="725"/>
      <c r="TSY13" s="725"/>
      <c r="TSZ13" s="725"/>
      <c r="TTA13" s="725"/>
      <c r="TTB13" s="726"/>
      <c r="TTC13" s="718"/>
      <c r="TTD13" s="725"/>
      <c r="TTE13" s="725"/>
      <c r="TTF13" s="725"/>
      <c r="TTG13" s="725"/>
      <c r="TTH13" s="725"/>
      <c r="TTI13" s="725"/>
      <c r="TTJ13" s="725"/>
      <c r="TTK13" s="725"/>
      <c r="TTL13" s="725"/>
      <c r="TTM13" s="725"/>
      <c r="TTN13" s="725"/>
      <c r="TTO13" s="725"/>
      <c r="TTP13" s="725"/>
      <c r="TTQ13" s="725"/>
      <c r="TTR13" s="726"/>
      <c r="TTS13" s="718"/>
      <c r="TTT13" s="725"/>
      <c r="TTU13" s="725"/>
      <c r="TTV13" s="725"/>
      <c r="TTW13" s="725"/>
      <c r="TTX13" s="725"/>
      <c r="TTY13" s="725"/>
      <c r="TTZ13" s="725"/>
      <c r="TUA13" s="725"/>
      <c r="TUB13" s="725"/>
      <c r="TUC13" s="725"/>
      <c r="TUD13" s="725"/>
      <c r="TUE13" s="725"/>
      <c r="TUF13" s="725"/>
      <c r="TUG13" s="725"/>
      <c r="TUH13" s="726"/>
      <c r="TUI13" s="718"/>
      <c r="TUJ13" s="725"/>
      <c r="TUK13" s="725"/>
      <c r="TUL13" s="725"/>
      <c r="TUM13" s="725"/>
      <c r="TUN13" s="725"/>
      <c r="TUO13" s="725"/>
      <c r="TUP13" s="725"/>
      <c r="TUQ13" s="725"/>
      <c r="TUR13" s="725"/>
      <c r="TUS13" s="725"/>
      <c r="TUT13" s="725"/>
      <c r="TUU13" s="725"/>
      <c r="TUV13" s="725"/>
      <c r="TUW13" s="725"/>
      <c r="TUX13" s="726"/>
      <c r="TUY13" s="718"/>
      <c r="TUZ13" s="725"/>
      <c r="TVA13" s="725"/>
      <c r="TVB13" s="725"/>
      <c r="TVC13" s="725"/>
      <c r="TVD13" s="725"/>
      <c r="TVE13" s="725"/>
      <c r="TVF13" s="725"/>
      <c r="TVG13" s="725"/>
      <c r="TVH13" s="725"/>
      <c r="TVI13" s="725"/>
      <c r="TVJ13" s="725"/>
      <c r="TVK13" s="725"/>
      <c r="TVL13" s="725"/>
      <c r="TVM13" s="725"/>
      <c r="TVN13" s="726"/>
      <c r="TVO13" s="718"/>
      <c r="TVP13" s="725"/>
      <c r="TVQ13" s="725"/>
      <c r="TVR13" s="725"/>
      <c r="TVS13" s="725"/>
      <c r="TVT13" s="725"/>
      <c r="TVU13" s="725"/>
      <c r="TVV13" s="725"/>
      <c r="TVW13" s="725"/>
      <c r="TVX13" s="725"/>
      <c r="TVY13" s="725"/>
      <c r="TVZ13" s="725"/>
      <c r="TWA13" s="725"/>
      <c r="TWB13" s="725"/>
      <c r="TWC13" s="725"/>
      <c r="TWD13" s="726"/>
      <c r="TWE13" s="718"/>
      <c r="TWF13" s="725"/>
      <c r="TWG13" s="725"/>
      <c r="TWH13" s="725"/>
      <c r="TWI13" s="725"/>
      <c r="TWJ13" s="725"/>
      <c r="TWK13" s="725"/>
      <c r="TWL13" s="725"/>
      <c r="TWM13" s="725"/>
      <c r="TWN13" s="725"/>
      <c r="TWO13" s="725"/>
      <c r="TWP13" s="725"/>
      <c r="TWQ13" s="725"/>
      <c r="TWR13" s="725"/>
      <c r="TWS13" s="725"/>
      <c r="TWT13" s="726"/>
      <c r="TWU13" s="718"/>
      <c r="TWV13" s="725"/>
      <c r="TWW13" s="725"/>
      <c r="TWX13" s="725"/>
      <c r="TWY13" s="725"/>
      <c r="TWZ13" s="725"/>
      <c r="TXA13" s="725"/>
      <c r="TXB13" s="725"/>
      <c r="TXC13" s="725"/>
      <c r="TXD13" s="725"/>
      <c r="TXE13" s="725"/>
      <c r="TXF13" s="725"/>
      <c r="TXG13" s="725"/>
      <c r="TXH13" s="725"/>
      <c r="TXI13" s="725"/>
      <c r="TXJ13" s="726"/>
      <c r="TXK13" s="718"/>
      <c r="TXL13" s="725"/>
      <c r="TXM13" s="725"/>
      <c r="TXN13" s="725"/>
      <c r="TXO13" s="725"/>
      <c r="TXP13" s="725"/>
      <c r="TXQ13" s="725"/>
      <c r="TXR13" s="725"/>
      <c r="TXS13" s="725"/>
      <c r="TXT13" s="725"/>
      <c r="TXU13" s="725"/>
      <c r="TXV13" s="725"/>
      <c r="TXW13" s="725"/>
      <c r="TXX13" s="725"/>
      <c r="TXY13" s="725"/>
      <c r="TXZ13" s="726"/>
      <c r="TYA13" s="718"/>
      <c r="TYB13" s="725"/>
      <c r="TYC13" s="725"/>
      <c r="TYD13" s="725"/>
      <c r="TYE13" s="725"/>
      <c r="TYF13" s="725"/>
      <c r="TYG13" s="725"/>
      <c r="TYH13" s="725"/>
      <c r="TYI13" s="725"/>
      <c r="TYJ13" s="725"/>
      <c r="TYK13" s="725"/>
      <c r="TYL13" s="725"/>
      <c r="TYM13" s="725"/>
      <c r="TYN13" s="725"/>
      <c r="TYO13" s="725"/>
      <c r="TYP13" s="726"/>
      <c r="TYQ13" s="718"/>
      <c r="TYR13" s="725"/>
      <c r="TYS13" s="725"/>
      <c r="TYT13" s="725"/>
      <c r="TYU13" s="725"/>
      <c r="TYV13" s="725"/>
      <c r="TYW13" s="725"/>
      <c r="TYX13" s="725"/>
      <c r="TYY13" s="725"/>
      <c r="TYZ13" s="725"/>
      <c r="TZA13" s="725"/>
      <c r="TZB13" s="725"/>
      <c r="TZC13" s="725"/>
      <c r="TZD13" s="725"/>
      <c r="TZE13" s="725"/>
      <c r="TZF13" s="726"/>
      <c r="TZG13" s="718"/>
      <c r="TZH13" s="725"/>
      <c r="TZI13" s="725"/>
      <c r="TZJ13" s="725"/>
      <c r="TZK13" s="725"/>
      <c r="TZL13" s="725"/>
      <c r="TZM13" s="725"/>
      <c r="TZN13" s="725"/>
      <c r="TZO13" s="725"/>
      <c r="TZP13" s="725"/>
      <c r="TZQ13" s="725"/>
      <c r="TZR13" s="725"/>
      <c r="TZS13" s="725"/>
      <c r="TZT13" s="725"/>
      <c r="TZU13" s="725"/>
      <c r="TZV13" s="726"/>
      <c r="TZW13" s="718"/>
      <c r="TZX13" s="725"/>
      <c r="TZY13" s="725"/>
      <c r="TZZ13" s="725"/>
      <c r="UAA13" s="725"/>
      <c r="UAB13" s="725"/>
      <c r="UAC13" s="725"/>
      <c r="UAD13" s="725"/>
      <c r="UAE13" s="725"/>
      <c r="UAF13" s="725"/>
      <c r="UAG13" s="725"/>
      <c r="UAH13" s="725"/>
      <c r="UAI13" s="725"/>
      <c r="UAJ13" s="725"/>
      <c r="UAK13" s="725"/>
      <c r="UAL13" s="726"/>
      <c r="UAM13" s="718"/>
      <c r="UAN13" s="725"/>
      <c r="UAO13" s="725"/>
      <c r="UAP13" s="725"/>
      <c r="UAQ13" s="725"/>
      <c r="UAR13" s="725"/>
      <c r="UAS13" s="725"/>
      <c r="UAT13" s="725"/>
      <c r="UAU13" s="725"/>
      <c r="UAV13" s="725"/>
      <c r="UAW13" s="725"/>
      <c r="UAX13" s="725"/>
      <c r="UAY13" s="725"/>
      <c r="UAZ13" s="725"/>
      <c r="UBA13" s="725"/>
      <c r="UBB13" s="726"/>
      <c r="UBC13" s="718"/>
      <c r="UBD13" s="725"/>
      <c r="UBE13" s="725"/>
      <c r="UBF13" s="725"/>
      <c r="UBG13" s="725"/>
      <c r="UBH13" s="725"/>
      <c r="UBI13" s="725"/>
      <c r="UBJ13" s="725"/>
      <c r="UBK13" s="725"/>
      <c r="UBL13" s="725"/>
      <c r="UBM13" s="725"/>
      <c r="UBN13" s="725"/>
      <c r="UBO13" s="725"/>
      <c r="UBP13" s="725"/>
      <c r="UBQ13" s="725"/>
      <c r="UBR13" s="726"/>
      <c r="UBS13" s="718"/>
      <c r="UBT13" s="725"/>
      <c r="UBU13" s="725"/>
      <c r="UBV13" s="725"/>
      <c r="UBW13" s="725"/>
      <c r="UBX13" s="725"/>
      <c r="UBY13" s="725"/>
      <c r="UBZ13" s="725"/>
      <c r="UCA13" s="725"/>
      <c r="UCB13" s="725"/>
      <c r="UCC13" s="725"/>
      <c r="UCD13" s="725"/>
      <c r="UCE13" s="725"/>
      <c r="UCF13" s="725"/>
      <c r="UCG13" s="725"/>
      <c r="UCH13" s="726"/>
      <c r="UCI13" s="718"/>
      <c r="UCJ13" s="725"/>
      <c r="UCK13" s="725"/>
      <c r="UCL13" s="725"/>
      <c r="UCM13" s="725"/>
      <c r="UCN13" s="725"/>
      <c r="UCO13" s="725"/>
      <c r="UCP13" s="725"/>
      <c r="UCQ13" s="725"/>
      <c r="UCR13" s="725"/>
      <c r="UCS13" s="725"/>
      <c r="UCT13" s="725"/>
      <c r="UCU13" s="725"/>
      <c r="UCV13" s="725"/>
      <c r="UCW13" s="725"/>
      <c r="UCX13" s="726"/>
      <c r="UCY13" s="718"/>
      <c r="UCZ13" s="725"/>
      <c r="UDA13" s="725"/>
      <c r="UDB13" s="725"/>
      <c r="UDC13" s="725"/>
      <c r="UDD13" s="725"/>
      <c r="UDE13" s="725"/>
      <c r="UDF13" s="725"/>
      <c r="UDG13" s="725"/>
      <c r="UDH13" s="725"/>
      <c r="UDI13" s="725"/>
      <c r="UDJ13" s="725"/>
      <c r="UDK13" s="725"/>
      <c r="UDL13" s="725"/>
      <c r="UDM13" s="725"/>
      <c r="UDN13" s="726"/>
      <c r="UDO13" s="718"/>
      <c r="UDP13" s="725"/>
      <c r="UDQ13" s="725"/>
      <c r="UDR13" s="725"/>
      <c r="UDS13" s="725"/>
      <c r="UDT13" s="725"/>
      <c r="UDU13" s="725"/>
      <c r="UDV13" s="725"/>
      <c r="UDW13" s="725"/>
      <c r="UDX13" s="725"/>
      <c r="UDY13" s="725"/>
      <c r="UDZ13" s="725"/>
      <c r="UEA13" s="725"/>
      <c r="UEB13" s="725"/>
      <c r="UEC13" s="725"/>
      <c r="UED13" s="726"/>
      <c r="UEE13" s="718"/>
      <c r="UEF13" s="725"/>
      <c r="UEG13" s="725"/>
      <c r="UEH13" s="725"/>
      <c r="UEI13" s="725"/>
      <c r="UEJ13" s="725"/>
      <c r="UEK13" s="725"/>
      <c r="UEL13" s="725"/>
      <c r="UEM13" s="725"/>
      <c r="UEN13" s="725"/>
      <c r="UEO13" s="725"/>
      <c r="UEP13" s="725"/>
      <c r="UEQ13" s="725"/>
      <c r="UER13" s="725"/>
      <c r="UES13" s="725"/>
      <c r="UET13" s="726"/>
      <c r="UEU13" s="718"/>
      <c r="UEV13" s="725"/>
      <c r="UEW13" s="725"/>
      <c r="UEX13" s="725"/>
      <c r="UEY13" s="725"/>
      <c r="UEZ13" s="725"/>
      <c r="UFA13" s="725"/>
      <c r="UFB13" s="725"/>
      <c r="UFC13" s="725"/>
      <c r="UFD13" s="725"/>
      <c r="UFE13" s="725"/>
      <c r="UFF13" s="725"/>
      <c r="UFG13" s="725"/>
      <c r="UFH13" s="725"/>
      <c r="UFI13" s="725"/>
      <c r="UFJ13" s="726"/>
      <c r="UFK13" s="718"/>
      <c r="UFL13" s="725"/>
      <c r="UFM13" s="725"/>
      <c r="UFN13" s="725"/>
      <c r="UFO13" s="725"/>
      <c r="UFP13" s="725"/>
      <c r="UFQ13" s="725"/>
      <c r="UFR13" s="725"/>
      <c r="UFS13" s="725"/>
      <c r="UFT13" s="725"/>
      <c r="UFU13" s="725"/>
      <c r="UFV13" s="725"/>
      <c r="UFW13" s="725"/>
      <c r="UFX13" s="725"/>
      <c r="UFY13" s="725"/>
      <c r="UFZ13" s="726"/>
      <c r="UGA13" s="718"/>
      <c r="UGB13" s="725"/>
      <c r="UGC13" s="725"/>
      <c r="UGD13" s="725"/>
      <c r="UGE13" s="725"/>
      <c r="UGF13" s="725"/>
      <c r="UGG13" s="725"/>
      <c r="UGH13" s="725"/>
      <c r="UGI13" s="725"/>
      <c r="UGJ13" s="725"/>
      <c r="UGK13" s="725"/>
      <c r="UGL13" s="725"/>
      <c r="UGM13" s="725"/>
      <c r="UGN13" s="725"/>
      <c r="UGO13" s="725"/>
      <c r="UGP13" s="726"/>
      <c r="UGQ13" s="718"/>
      <c r="UGR13" s="725"/>
      <c r="UGS13" s="725"/>
      <c r="UGT13" s="725"/>
      <c r="UGU13" s="725"/>
      <c r="UGV13" s="725"/>
      <c r="UGW13" s="725"/>
      <c r="UGX13" s="725"/>
      <c r="UGY13" s="725"/>
      <c r="UGZ13" s="725"/>
      <c r="UHA13" s="725"/>
      <c r="UHB13" s="725"/>
      <c r="UHC13" s="725"/>
      <c r="UHD13" s="725"/>
      <c r="UHE13" s="725"/>
      <c r="UHF13" s="726"/>
      <c r="UHG13" s="718"/>
      <c r="UHH13" s="725"/>
      <c r="UHI13" s="725"/>
      <c r="UHJ13" s="725"/>
      <c r="UHK13" s="725"/>
      <c r="UHL13" s="725"/>
      <c r="UHM13" s="725"/>
      <c r="UHN13" s="725"/>
      <c r="UHO13" s="725"/>
      <c r="UHP13" s="725"/>
      <c r="UHQ13" s="725"/>
      <c r="UHR13" s="725"/>
      <c r="UHS13" s="725"/>
      <c r="UHT13" s="725"/>
      <c r="UHU13" s="725"/>
      <c r="UHV13" s="726"/>
      <c r="UHW13" s="718"/>
      <c r="UHX13" s="725"/>
      <c r="UHY13" s="725"/>
      <c r="UHZ13" s="725"/>
      <c r="UIA13" s="725"/>
      <c r="UIB13" s="725"/>
      <c r="UIC13" s="725"/>
      <c r="UID13" s="725"/>
      <c r="UIE13" s="725"/>
      <c r="UIF13" s="725"/>
      <c r="UIG13" s="725"/>
      <c r="UIH13" s="725"/>
      <c r="UII13" s="725"/>
      <c r="UIJ13" s="725"/>
      <c r="UIK13" s="725"/>
      <c r="UIL13" s="726"/>
      <c r="UIM13" s="718"/>
      <c r="UIN13" s="725"/>
      <c r="UIO13" s="725"/>
      <c r="UIP13" s="725"/>
      <c r="UIQ13" s="725"/>
      <c r="UIR13" s="725"/>
      <c r="UIS13" s="725"/>
      <c r="UIT13" s="725"/>
      <c r="UIU13" s="725"/>
      <c r="UIV13" s="725"/>
      <c r="UIW13" s="725"/>
      <c r="UIX13" s="725"/>
      <c r="UIY13" s="725"/>
      <c r="UIZ13" s="725"/>
      <c r="UJA13" s="725"/>
      <c r="UJB13" s="726"/>
      <c r="UJC13" s="718"/>
      <c r="UJD13" s="725"/>
      <c r="UJE13" s="725"/>
      <c r="UJF13" s="725"/>
      <c r="UJG13" s="725"/>
      <c r="UJH13" s="725"/>
      <c r="UJI13" s="725"/>
      <c r="UJJ13" s="725"/>
      <c r="UJK13" s="725"/>
      <c r="UJL13" s="725"/>
      <c r="UJM13" s="725"/>
      <c r="UJN13" s="725"/>
      <c r="UJO13" s="725"/>
      <c r="UJP13" s="725"/>
      <c r="UJQ13" s="725"/>
      <c r="UJR13" s="726"/>
      <c r="UJS13" s="718"/>
      <c r="UJT13" s="725"/>
      <c r="UJU13" s="725"/>
      <c r="UJV13" s="725"/>
      <c r="UJW13" s="725"/>
      <c r="UJX13" s="725"/>
      <c r="UJY13" s="725"/>
      <c r="UJZ13" s="725"/>
      <c r="UKA13" s="725"/>
      <c r="UKB13" s="725"/>
      <c r="UKC13" s="725"/>
      <c r="UKD13" s="725"/>
      <c r="UKE13" s="725"/>
      <c r="UKF13" s="725"/>
      <c r="UKG13" s="725"/>
      <c r="UKH13" s="726"/>
      <c r="UKI13" s="718"/>
      <c r="UKJ13" s="725"/>
      <c r="UKK13" s="725"/>
      <c r="UKL13" s="725"/>
      <c r="UKM13" s="725"/>
      <c r="UKN13" s="725"/>
      <c r="UKO13" s="725"/>
      <c r="UKP13" s="725"/>
      <c r="UKQ13" s="725"/>
      <c r="UKR13" s="725"/>
      <c r="UKS13" s="725"/>
      <c r="UKT13" s="725"/>
      <c r="UKU13" s="725"/>
      <c r="UKV13" s="725"/>
      <c r="UKW13" s="725"/>
      <c r="UKX13" s="726"/>
      <c r="UKY13" s="718"/>
      <c r="UKZ13" s="725"/>
      <c r="ULA13" s="725"/>
      <c r="ULB13" s="725"/>
      <c r="ULC13" s="725"/>
      <c r="ULD13" s="725"/>
      <c r="ULE13" s="725"/>
      <c r="ULF13" s="725"/>
      <c r="ULG13" s="725"/>
      <c r="ULH13" s="725"/>
      <c r="ULI13" s="725"/>
      <c r="ULJ13" s="725"/>
      <c r="ULK13" s="725"/>
      <c r="ULL13" s="725"/>
      <c r="ULM13" s="725"/>
      <c r="ULN13" s="726"/>
      <c r="ULO13" s="718"/>
      <c r="ULP13" s="725"/>
      <c r="ULQ13" s="725"/>
      <c r="ULR13" s="725"/>
      <c r="ULS13" s="725"/>
      <c r="ULT13" s="725"/>
      <c r="ULU13" s="725"/>
      <c r="ULV13" s="725"/>
      <c r="ULW13" s="725"/>
      <c r="ULX13" s="725"/>
      <c r="ULY13" s="725"/>
      <c r="ULZ13" s="725"/>
      <c r="UMA13" s="725"/>
      <c r="UMB13" s="725"/>
      <c r="UMC13" s="725"/>
      <c r="UMD13" s="726"/>
      <c r="UME13" s="718"/>
      <c r="UMF13" s="725"/>
      <c r="UMG13" s="725"/>
      <c r="UMH13" s="725"/>
      <c r="UMI13" s="725"/>
      <c r="UMJ13" s="725"/>
      <c r="UMK13" s="725"/>
      <c r="UML13" s="725"/>
      <c r="UMM13" s="725"/>
      <c r="UMN13" s="725"/>
      <c r="UMO13" s="725"/>
      <c r="UMP13" s="725"/>
      <c r="UMQ13" s="725"/>
      <c r="UMR13" s="725"/>
      <c r="UMS13" s="725"/>
      <c r="UMT13" s="726"/>
      <c r="UMU13" s="718"/>
      <c r="UMV13" s="725"/>
      <c r="UMW13" s="725"/>
      <c r="UMX13" s="725"/>
      <c r="UMY13" s="725"/>
      <c r="UMZ13" s="725"/>
      <c r="UNA13" s="725"/>
      <c r="UNB13" s="725"/>
      <c r="UNC13" s="725"/>
      <c r="UND13" s="725"/>
      <c r="UNE13" s="725"/>
      <c r="UNF13" s="725"/>
      <c r="UNG13" s="725"/>
      <c r="UNH13" s="725"/>
      <c r="UNI13" s="725"/>
      <c r="UNJ13" s="726"/>
      <c r="UNK13" s="718"/>
      <c r="UNL13" s="725"/>
      <c r="UNM13" s="725"/>
      <c r="UNN13" s="725"/>
      <c r="UNO13" s="725"/>
      <c r="UNP13" s="725"/>
      <c r="UNQ13" s="725"/>
      <c r="UNR13" s="725"/>
      <c r="UNS13" s="725"/>
      <c r="UNT13" s="725"/>
      <c r="UNU13" s="725"/>
      <c r="UNV13" s="725"/>
      <c r="UNW13" s="725"/>
      <c r="UNX13" s="725"/>
      <c r="UNY13" s="725"/>
      <c r="UNZ13" s="726"/>
      <c r="UOA13" s="718"/>
      <c r="UOB13" s="725"/>
      <c r="UOC13" s="725"/>
      <c r="UOD13" s="725"/>
      <c r="UOE13" s="725"/>
      <c r="UOF13" s="725"/>
      <c r="UOG13" s="725"/>
      <c r="UOH13" s="725"/>
      <c r="UOI13" s="725"/>
      <c r="UOJ13" s="725"/>
      <c r="UOK13" s="725"/>
      <c r="UOL13" s="725"/>
      <c r="UOM13" s="725"/>
      <c r="UON13" s="725"/>
      <c r="UOO13" s="725"/>
      <c r="UOP13" s="726"/>
      <c r="UOQ13" s="718"/>
      <c r="UOR13" s="725"/>
      <c r="UOS13" s="725"/>
      <c r="UOT13" s="725"/>
      <c r="UOU13" s="725"/>
      <c r="UOV13" s="725"/>
      <c r="UOW13" s="725"/>
      <c r="UOX13" s="725"/>
      <c r="UOY13" s="725"/>
      <c r="UOZ13" s="725"/>
      <c r="UPA13" s="725"/>
      <c r="UPB13" s="725"/>
      <c r="UPC13" s="725"/>
      <c r="UPD13" s="725"/>
      <c r="UPE13" s="725"/>
      <c r="UPF13" s="726"/>
      <c r="UPG13" s="718"/>
      <c r="UPH13" s="725"/>
      <c r="UPI13" s="725"/>
      <c r="UPJ13" s="725"/>
      <c r="UPK13" s="725"/>
      <c r="UPL13" s="725"/>
      <c r="UPM13" s="725"/>
      <c r="UPN13" s="725"/>
      <c r="UPO13" s="725"/>
      <c r="UPP13" s="725"/>
      <c r="UPQ13" s="725"/>
      <c r="UPR13" s="725"/>
      <c r="UPS13" s="725"/>
      <c r="UPT13" s="725"/>
      <c r="UPU13" s="725"/>
      <c r="UPV13" s="726"/>
      <c r="UPW13" s="718"/>
      <c r="UPX13" s="725"/>
      <c r="UPY13" s="725"/>
      <c r="UPZ13" s="725"/>
      <c r="UQA13" s="725"/>
      <c r="UQB13" s="725"/>
      <c r="UQC13" s="725"/>
      <c r="UQD13" s="725"/>
      <c r="UQE13" s="725"/>
      <c r="UQF13" s="725"/>
      <c r="UQG13" s="725"/>
      <c r="UQH13" s="725"/>
      <c r="UQI13" s="725"/>
      <c r="UQJ13" s="725"/>
      <c r="UQK13" s="725"/>
      <c r="UQL13" s="726"/>
      <c r="UQM13" s="718"/>
      <c r="UQN13" s="725"/>
      <c r="UQO13" s="725"/>
      <c r="UQP13" s="725"/>
      <c r="UQQ13" s="725"/>
      <c r="UQR13" s="725"/>
      <c r="UQS13" s="725"/>
      <c r="UQT13" s="725"/>
      <c r="UQU13" s="725"/>
      <c r="UQV13" s="725"/>
      <c r="UQW13" s="725"/>
      <c r="UQX13" s="725"/>
      <c r="UQY13" s="725"/>
      <c r="UQZ13" s="725"/>
      <c r="URA13" s="725"/>
      <c r="URB13" s="726"/>
      <c r="URC13" s="718"/>
      <c r="URD13" s="725"/>
      <c r="URE13" s="725"/>
      <c r="URF13" s="725"/>
      <c r="URG13" s="725"/>
      <c r="URH13" s="725"/>
      <c r="URI13" s="725"/>
      <c r="URJ13" s="725"/>
      <c r="URK13" s="725"/>
      <c r="URL13" s="725"/>
      <c r="URM13" s="725"/>
      <c r="URN13" s="725"/>
      <c r="URO13" s="725"/>
      <c r="URP13" s="725"/>
      <c r="URQ13" s="725"/>
      <c r="URR13" s="726"/>
      <c r="URS13" s="718"/>
      <c r="URT13" s="725"/>
      <c r="URU13" s="725"/>
      <c r="URV13" s="725"/>
      <c r="URW13" s="725"/>
      <c r="URX13" s="725"/>
      <c r="URY13" s="725"/>
      <c r="URZ13" s="725"/>
      <c r="USA13" s="725"/>
      <c r="USB13" s="725"/>
      <c r="USC13" s="725"/>
      <c r="USD13" s="725"/>
      <c r="USE13" s="725"/>
      <c r="USF13" s="725"/>
      <c r="USG13" s="725"/>
      <c r="USH13" s="726"/>
      <c r="USI13" s="718"/>
      <c r="USJ13" s="725"/>
      <c r="USK13" s="725"/>
      <c r="USL13" s="725"/>
      <c r="USM13" s="725"/>
      <c r="USN13" s="725"/>
      <c r="USO13" s="725"/>
      <c r="USP13" s="725"/>
      <c r="USQ13" s="725"/>
      <c r="USR13" s="725"/>
      <c r="USS13" s="725"/>
      <c r="UST13" s="725"/>
      <c r="USU13" s="725"/>
      <c r="USV13" s="725"/>
      <c r="USW13" s="725"/>
      <c r="USX13" s="726"/>
      <c r="USY13" s="718"/>
      <c r="USZ13" s="725"/>
      <c r="UTA13" s="725"/>
      <c r="UTB13" s="725"/>
      <c r="UTC13" s="725"/>
      <c r="UTD13" s="725"/>
      <c r="UTE13" s="725"/>
      <c r="UTF13" s="725"/>
      <c r="UTG13" s="725"/>
      <c r="UTH13" s="725"/>
      <c r="UTI13" s="725"/>
      <c r="UTJ13" s="725"/>
      <c r="UTK13" s="725"/>
      <c r="UTL13" s="725"/>
      <c r="UTM13" s="725"/>
      <c r="UTN13" s="726"/>
      <c r="UTO13" s="718"/>
      <c r="UTP13" s="725"/>
      <c r="UTQ13" s="725"/>
      <c r="UTR13" s="725"/>
      <c r="UTS13" s="725"/>
      <c r="UTT13" s="725"/>
      <c r="UTU13" s="725"/>
      <c r="UTV13" s="725"/>
      <c r="UTW13" s="725"/>
      <c r="UTX13" s="725"/>
      <c r="UTY13" s="725"/>
      <c r="UTZ13" s="725"/>
      <c r="UUA13" s="725"/>
      <c r="UUB13" s="725"/>
      <c r="UUC13" s="725"/>
      <c r="UUD13" s="726"/>
      <c r="UUE13" s="718"/>
      <c r="UUF13" s="725"/>
      <c r="UUG13" s="725"/>
      <c r="UUH13" s="725"/>
      <c r="UUI13" s="725"/>
      <c r="UUJ13" s="725"/>
      <c r="UUK13" s="725"/>
      <c r="UUL13" s="725"/>
      <c r="UUM13" s="725"/>
      <c r="UUN13" s="725"/>
      <c r="UUO13" s="725"/>
      <c r="UUP13" s="725"/>
      <c r="UUQ13" s="725"/>
      <c r="UUR13" s="725"/>
      <c r="UUS13" s="725"/>
      <c r="UUT13" s="726"/>
      <c r="UUU13" s="718"/>
      <c r="UUV13" s="725"/>
      <c r="UUW13" s="725"/>
      <c r="UUX13" s="725"/>
      <c r="UUY13" s="725"/>
      <c r="UUZ13" s="725"/>
      <c r="UVA13" s="725"/>
      <c r="UVB13" s="725"/>
      <c r="UVC13" s="725"/>
      <c r="UVD13" s="725"/>
      <c r="UVE13" s="725"/>
      <c r="UVF13" s="725"/>
      <c r="UVG13" s="725"/>
      <c r="UVH13" s="725"/>
      <c r="UVI13" s="725"/>
      <c r="UVJ13" s="726"/>
      <c r="UVK13" s="718"/>
      <c r="UVL13" s="725"/>
      <c r="UVM13" s="725"/>
      <c r="UVN13" s="725"/>
      <c r="UVO13" s="725"/>
      <c r="UVP13" s="725"/>
      <c r="UVQ13" s="725"/>
      <c r="UVR13" s="725"/>
      <c r="UVS13" s="725"/>
      <c r="UVT13" s="725"/>
      <c r="UVU13" s="725"/>
      <c r="UVV13" s="725"/>
      <c r="UVW13" s="725"/>
      <c r="UVX13" s="725"/>
      <c r="UVY13" s="725"/>
      <c r="UVZ13" s="726"/>
      <c r="UWA13" s="718"/>
      <c r="UWB13" s="725"/>
      <c r="UWC13" s="725"/>
      <c r="UWD13" s="725"/>
      <c r="UWE13" s="725"/>
      <c r="UWF13" s="725"/>
      <c r="UWG13" s="725"/>
      <c r="UWH13" s="725"/>
      <c r="UWI13" s="725"/>
      <c r="UWJ13" s="725"/>
      <c r="UWK13" s="725"/>
      <c r="UWL13" s="725"/>
      <c r="UWM13" s="725"/>
      <c r="UWN13" s="725"/>
      <c r="UWO13" s="725"/>
      <c r="UWP13" s="726"/>
      <c r="UWQ13" s="718"/>
      <c r="UWR13" s="725"/>
      <c r="UWS13" s="725"/>
      <c r="UWT13" s="725"/>
      <c r="UWU13" s="725"/>
      <c r="UWV13" s="725"/>
      <c r="UWW13" s="725"/>
      <c r="UWX13" s="725"/>
      <c r="UWY13" s="725"/>
      <c r="UWZ13" s="725"/>
      <c r="UXA13" s="725"/>
      <c r="UXB13" s="725"/>
      <c r="UXC13" s="725"/>
      <c r="UXD13" s="725"/>
      <c r="UXE13" s="725"/>
      <c r="UXF13" s="726"/>
      <c r="UXG13" s="718"/>
      <c r="UXH13" s="725"/>
      <c r="UXI13" s="725"/>
      <c r="UXJ13" s="725"/>
      <c r="UXK13" s="725"/>
      <c r="UXL13" s="725"/>
      <c r="UXM13" s="725"/>
      <c r="UXN13" s="725"/>
      <c r="UXO13" s="725"/>
      <c r="UXP13" s="725"/>
      <c r="UXQ13" s="725"/>
      <c r="UXR13" s="725"/>
      <c r="UXS13" s="725"/>
      <c r="UXT13" s="725"/>
      <c r="UXU13" s="725"/>
      <c r="UXV13" s="726"/>
      <c r="UXW13" s="718"/>
      <c r="UXX13" s="725"/>
      <c r="UXY13" s="725"/>
      <c r="UXZ13" s="725"/>
      <c r="UYA13" s="725"/>
      <c r="UYB13" s="725"/>
      <c r="UYC13" s="725"/>
      <c r="UYD13" s="725"/>
      <c r="UYE13" s="725"/>
      <c r="UYF13" s="725"/>
      <c r="UYG13" s="725"/>
      <c r="UYH13" s="725"/>
      <c r="UYI13" s="725"/>
      <c r="UYJ13" s="725"/>
      <c r="UYK13" s="725"/>
      <c r="UYL13" s="726"/>
      <c r="UYM13" s="718"/>
      <c r="UYN13" s="725"/>
      <c r="UYO13" s="725"/>
      <c r="UYP13" s="725"/>
      <c r="UYQ13" s="725"/>
      <c r="UYR13" s="725"/>
      <c r="UYS13" s="725"/>
      <c r="UYT13" s="725"/>
      <c r="UYU13" s="725"/>
      <c r="UYV13" s="725"/>
      <c r="UYW13" s="725"/>
      <c r="UYX13" s="725"/>
      <c r="UYY13" s="725"/>
      <c r="UYZ13" s="725"/>
      <c r="UZA13" s="725"/>
      <c r="UZB13" s="726"/>
      <c r="UZC13" s="718"/>
      <c r="UZD13" s="725"/>
      <c r="UZE13" s="725"/>
      <c r="UZF13" s="725"/>
      <c r="UZG13" s="725"/>
      <c r="UZH13" s="725"/>
      <c r="UZI13" s="725"/>
      <c r="UZJ13" s="725"/>
      <c r="UZK13" s="725"/>
      <c r="UZL13" s="725"/>
      <c r="UZM13" s="725"/>
      <c r="UZN13" s="725"/>
      <c r="UZO13" s="725"/>
      <c r="UZP13" s="725"/>
      <c r="UZQ13" s="725"/>
      <c r="UZR13" s="726"/>
      <c r="UZS13" s="718"/>
      <c r="UZT13" s="725"/>
      <c r="UZU13" s="725"/>
      <c r="UZV13" s="725"/>
      <c r="UZW13" s="725"/>
      <c r="UZX13" s="725"/>
      <c r="UZY13" s="725"/>
      <c r="UZZ13" s="725"/>
      <c r="VAA13" s="725"/>
      <c r="VAB13" s="725"/>
      <c r="VAC13" s="725"/>
      <c r="VAD13" s="725"/>
      <c r="VAE13" s="725"/>
      <c r="VAF13" s="725"/>
      <c r="VAG13" s="725"/>
      <c r="VAH13" s="726"/>
      <c r="VAI13" s="718"/>
      <c r="VAJ13" s="725"/>
      <c r="VAK13" s="725"/>
      <c r="VAL13" s="725"/>
      <c r="VAM13" s="725"/>
      <c r="VAN13" s="725"/>
      <c r="VAO13" s="725"/>
      <c r="VAP13" s="725"/>
      <c r="VAQ13" s="725"/>
      <c r="VAR13" s="725"/>
      <c r="VAS13" s="725"/>
      <c r="VAT13" s="725"/>
      <c r="VAU13" s="725"/>
      <c r="VAV13" s="725"/>
      <c r="VAW13" s="725"/>
      <c r="VAX13" s="726"/>
      <c r="VAY13" s="718"/>
      <c r="VAZ13" s="725"/>
      <c r="VBA13" s="725"/>
      <c r="VBB13" s="725"/>
      <c r="VBC13" s="725"/>
      <c r="VBD13" s="725"/>
      <c r="VBE13" s="725"/>
      <c r="VBF13" s="725"/>
      <c r="VBG13" s="725"/>
      <c r="VBH13" s="725"/>
      <c r="VBI13" s="725"/>
      <c r="VBJ13" s="725"/>
      <c r="VBK13" s="725"/>
      <c r="VBL13" s="725"/>
      <c r="VBM13" s="725"/>
      <c r="VBN13" s="726"/>
      <c r="VBO13" s="718"/>
      <c r="VBP13" s="725"/>
      <c r="VBQ13" s="725"/>
      <c r="VBR13" s="725"/>
      <c r="VBS13" s="725"/>
      <c r="VBT13" s="725"/>
      <c r="VBU13" s="725"/>
      <c r="VBV13" s="725"/>
      <c r="VBW13" s="725"/>
      <c r="VBX13" s="725"/>
      <c r="VBY13" s="725"/>
      <c r="VBZ13" s="725"/>
      <c r="VCA13" s="725"/>
      <c r="VCB13" s="725"/>
      <c r="VCC13" s="725"/>
      <c r="VCD13" s="726"/>
      <c r="VCE13" s="718"/>
      <c r="VCF13" s="725"/>
      <c r="VCG13" s="725"/>
      <c r="VCH13" s="725"/>
      <c r="VCI13" s="725"/>
      <c r="VCJ13" s="725"/>
      <c r="VCK13" s="725"/>
      <c r="VCL13" s="725"/>
      <c r="VCM13" s="725"/>
      <c r="VCN13" s="725"/>
      <c r="VCO13" s="725"/>
      <c r="VCP13" s="725"/>
      <c r="VCQ13" s="725"/>
      <c r="VCR13" s="725"/>
      <c r="VCS13" s="725"/>
      <c r="VCT13" s="726"/>
      <c r="VCU13" s="718"/>
      <c r="VCV13" s="725"/>
      <c r="VCW13" s="725"/>
      <c r="VCX13" s="725"/>
      <c r="VCY13" s="725"/>
      <c r="VCZ13" s="725"/>
      <c r="VDA13" s="725"/>
      <c r="VDB13" s="725"/>
      <c r="VDC13" s="725"/>
      <c r="VDD13" s="725"/>
      <c r="VDE13" s="725"/>
      <c r="VDF13" s="725"/>
      <c r="VDG13" s="725"/>
      <c r="VDH13" s="725"/>
      <c r="VDI13" s="725"/>
      <c r="VDJ13" s="726"/>
      <c r="VDK13" s="718"/>
      <c r="VDL13" s="725"/>
      <c r="VDM13" s="725"/>
      <c r="VDN13" s="725"/>
      <c r="VDO13" s="725"/>
      <c r="VDP13" s="725"/>
      <c r="VDQ13" s="725"/>
      <c r="VDR13" s="725"/>
      <c r="VDS13" s="725"/>
      <c r="VDT13" s="725"/>
      <c r="VDU13" s="725"/>
      <c r="VDV13" s="725"/>
      <c r="VDW13" s="725"/>
      <c r="VDX13" s="725"/>
      <c r="VDY13" s="725"/>
      <c r="VDZ13" s="726"/>
      <c r="VEA13" s="718"/>
      <c r="VEB13" s="725"/>
      <c r="VEC13" s="725"/>
      <c r="VED13" s="725"/>
      <c r="VEE13" s="725"/>
      <c r="VEF13" s="725"/>
      <c r="VEG13" s="725"/>
      <c r="VEH13" s="725"/>
      <c r="VEI13" s="725"/>
      <c r="VEJ13" s="725"/>
      <c r="VEK13" s="725"/>
      <c r="VEL13" s="725"/>
      <c r="VEM13" s="725"/>
      <c r="VEN13" s="725"/>
      <c r="VEO13" s="725"/>
      <c r="VEP13" s="726"/>
      <c r="VEQ13" s="718"/>
      <c r="VER13" s="725"/>
      <c r="VES13" s="725"/>
      <c r="VET13" s="725"/>
      <c r="VEU13" s="725"/>
      <c r="VEV13" s="725"/>
      <c r="VEW13" s="725"/>
      <c r="VEX13" s="725"/>
      <c r="VEY13" s="725"/>
      <c r="VEZ13" s="725"/>
      <c r="VFA13" s="725"/>
      <c r="VFB13" s="725"/>
      <c r="VFC13" s="725"/>
      <c r="VFD13" s="725"/>
      <c r="VFE13" s="725"/>
      <c r="VFF13" s="726"/>
      <c r="VFG13" s="718"/>
      <c r="VFH13" s="725"/>
      <c r="VFI13" s="725"/>
      <c r="VFJ13" s="725"/>
      <c r="VFK13" s="725"/>
      <c r="VFL13" s="725"/>
      <c r="VFM13" s="725"/>
      <c r="VFN13" s="725"/>
      <c r="VFO13" s="725"/>
      <c r="VFP13" s="725"/>
      <c r="VFQ13" s="725"/>
      <c r="VFR13" s="725"/>
      <c r="VFS13" s="725"/>
      <c r="VFT13" s="725"/>
      <c r="VFU13" s="725"/>
      <c r="VFV13" s="726"/>
      <c r="VFW13" s="718"/>
      <c r="VFX13" s="725"/>
      <c r="VFY13" s="725"/>
      <c r="VFZ13" s="725"/>
      <c r="VGA13" s="725"/>
      <c r="VGB13" s="725"/>
      <c r="VGC13" s="725"/>
      <c r="VGD13" s="725"/>
      <c r="VGE13" s="725"/>
      <c r="VGF13" s="725"/>
      <c r="VGG13" s="725"/>
      <c r="VGH13" s="725"/>
      <c r="VGI13" s="725"/>
      <c r="VGJ13" s="725"/>
      <c r="VGK13" s="725"/>
      <c r="VGL13" s="726"/>
      <c r="VGM13" s="718"/>
      <c r="VGN13" s="725"/>
      <c r="VGO13" s="725"/>
      <c r="VGP13" s="725"/>
      <c r="VGQ13" s="725"/>
      <c r="VGR13" s="725"/>
      <c r="VGS13" s="725"/>
      <c r="VGT13" s="725"/>
      <c r="VGU13" s="725"/>
      <c r="VGV13" s="725"/>
      <c r="VGW13" s="725"/>
      <c r="VGX13" s="725"/>
      <c r="VGY13" s="725"/>
      <c r="VGZ13" s="725"/>
      <c r="VHA13" s="725"/>
      <c r="VHB13" s="726"/>
      <c r="VHC13" s="718"/>
      <c r="VHD13" s="725"/>
      <c r="VHE13" s="725"/>
      <c r="VHF13" s="725"/>
      <c r="VHG13" s="725"/>
      <c r="VHH13" s="725"/>
      <c r="VHI13" s="725"/>
      <c r="VHJ13" s="725"/>
      <c r="VHK13" s="725"/>
      <c r="VHL13" s="725"/>
      <c r="VHM13" s="725"/>
      <c r="VHN13" s="725"/>
      <c r="VHO13" s="725"/>
      <c r="VHP13" s="725"/>
      <c r="VHQ13" s="725"/>
      <c r="VHR13" s="726"/>
      <c r="VHS13" s="718"/>
      <c r="VHT13" s="725"/>
      <c r="VHU13" s="725"/>
      <c r="VHV13" s="725"/>
      <c r="VHW13" s="725"/>
      <c r="VHX13" s="725"/>
      <c r="VHY13" s="725"/>
      <c r="VHZ13" s="725"/>
      <c r="VIA13" s="725"/>
      <c r="VIB13" s="725"/>
      <c r="VIC13" s="725"/>
      <c r="VID13" s="725"/>
      <c r="VIE13" s="725"/>
      <c r="VIF13" s="725"/>
      <c r="VIG13" s="725"/>
      <c r="VIH13" s="726"/>
      <c r="VII13" s="718"/>
      <c r="VIJ13" s="725"/>
      <c r="VIK13" s="725"/>
      <c r="VIL13" s="725"/>
      <c r="VIM13" s="725"/>
      <c r="VIN13" s="725"/>
      <c r="VIO13" s="725"/>
      <c r="VIP13" s="725"/>
      <c r="VIQ13" s="725"/>
      <c r="VIR13" s="725"/>
      <c r="VIS13" s="725"/>
      <c r="VIT13" s="725"/>
      <c r="VIU13" s="725"/>
      <c r="VIV13" s="725"/>
      <c r="VIW13" s="725"/>
      <c r="VIX13" s="726"/>
      <c r="VIY13" s="718"/>
      <c r="VIZ13" s="725"/>
      <c r="VJA13" s="725"/>
      <c r="VJB13" s="725"/>
      <c r="VJC13" s="725"/>
      <c r="VJD13" s="725"/>
      <c r="VJE13" s="725"/>
      <c r="VJF13" s="725"/>
      <c r="VJG13" s="725"/>
      <c r="VJH13" s="725"/>
      <c r="VJI13" s="725"/>
      <c r="VJJ13" s="725"/>
      <c r="VJK13" s="725"/>
      <c r="VJL13" s="725"/>
      <c r="VJM13" s="725"/>
      <c r="VJN13" s="726"/>
      <c r="VJO13" s="718"/>
      <c r="VJP13" s="725"/>
      <c r="VJQ13" s="725"/>
      <c r="VJR13" s="725"/>
      <c r="VJS13" s="725"/>
      <c r="VJT13" s="725"/>
      <c r="VJU13" s="725"/>
      <c r="VJV13" s="725"/>
      <c r="VJW13" s="725"/>
      <c r="VJX13" s="725"/>
      <c r="VJY13" s="725"/>
      <c r="VJZ13" s="725"/>
      <c r="VKA13" s="725"/>
      <c r="VKB13" s="725"/>
      <c r="VKC13" s="725"/>
      <c r="VKD13" s="726"/>
      <c r="VKE13" s="718"/>
      <c r="VKF13" s="725"/>
      <c r="VKG13" s="725"/>
      <c r="VKH13" s="725"/>
      <c r="VKI13" s="725"/>
      <c r="VKJ13" s="725"/>
      <c r="VKK13" s="725"/>
      <c r="VKL13" s="725"/>
      <c r="VKM13" s="725"/>
      <c r="VKN13" s="725"/>
      <c r="VKO13" s="725"/>
      <c r="VKP13" s="725"/>
      <c r="VKQ13" s="725"/>
      <c r="VKR13" s="725"/>
      <c r="VKS13" s="725"/>
      <c r="VKT13" s="726"/>
      <c r="VKU13" s="718"/>
      <c r="VKV13" s="725"/>
      <c r="VKW13" s="725"/>
      <c r="VKX13" s="725"/>
      <c r="VKY13" s="725"/>
      <c r="VKZ13" s="725"/>
      <c r="VLA13" s="725"/>
      <c r="VLB13" s="725"/>
      <c r="VLC13" s="725"/>
      <c r="VLD13" s="725"/>
      <c r="VLE13" s="725"/>
      <c r="VLF13" s="725"/>
      <c r="VLG13" s="725"/>
      <c r="VLH13" s="725"/>
      <c r="VLI13" s="725"/>
      <c r="VLJ13" s="726"/>
      <c r="VLK13" s="718"/>
      <c r="VLL13" s="725"/>
      <c r="VLM13" s="725"/>
      <c r="VLN13" s="725"/>
      <c r="VLO13" s="725"/>
      <c r="VLP13" s="725"/>
      <c r="VLQ13" s="725"/>
      <c r="VLR13" s="725"/>
      <c r="VLS13" s="725"/>
      <c r="VLT13" s="725"/>
      <c r="VLU13" s="725"/>
      <c r="VLV13" s="725"/>
      <c r="VLW13" s="725"/>
      <c r="VLX13" s="725"/>
      <c r="VLY13" s="725"/>
      <c r="VLZ13" s="726"/>
      <c r="VMA13" s="718"/>
      <c r="VMB13" s="725"/>
      <c r="VMC13" s="725"/>
      <c r="VMD13" s="725"/>
      <c r="VME13" s="725"/>
      <c r="VMF13" s="725"/>
      <c r="VMG13" s="725"/>
      <c r="VMH13" s="725"/>
      <c r="VMI13" s="725"/>
      <c r="VMJ13" s="725"/>
      <c r="VMK13" s="725"/>
      <c r="VML13" s="725"/>
      <c r="VMM13" s="725"/>
      <c r="VMN13" s="725"/>
      <c r="VMO13" s="725"/>
      <c r="VMP13" s="726"/>
      <c r="VMQ13" s="718"/>
      <c r="VMR13" s="725"/>
      <c r="VMS13" s="725"/>
      <c r="VMT13" s="725"/>
      <c r="VMU13" s="725"/>
      <c r="VMV13" s="725"/>
      <c r="VMW13" s="725"/>
      <c r="VMX13" s="725"/>
      <c r="VMY13" s="725"/>
      <c r="VMZ13" s="725"/>
      <c r="VNA13" s="725"/>
      <c r="VNB13" s="725"/>
      <c r="VNC13" s="725"/>
      <c r="VND13" s="725"/>
      <c r="VNE13" s="725"/>
      <c r="VNF13" s="726"/>
      <c r="VNG13" s="718"/>
      <c r="VNH13" s="725"/>
      <c r="VNI13" s="725"/>
      <c r="VNJ13" s="725"/>
      <c r="VNK13" s="725"/>
      <c r="VNL13" s="725"/>
      <c r="VNM13" s="725"/>
      <c r="VNN13" s="725"/>
      <c r="VNO13" s="725"/>
      <c r="VNP13" s="725"/>
      <c r="VNQ13" s="725"/>
      <c r="VNR13" s="725"/>
      <c r="VNS13" s="725"/>
      <c r="VNT13" s="725"/>
      <c r="VNU13" s="725"/>
      <c r="VNV13" s="726"/>
      <c r="VNW13" s="718"/>
      <c r="VNX13" s="725"/>
      <c r="VNY13" s="725"/>
      <c r="VNZ13" s="725"/>
      <c r="VOA13" s="725"/>
      <c r="VOB13" s="725"/>
      <c r="VOC13" s="725"/>
      <c r="VOD13" s="725"/>
      <c r="VOE13" s="725"/>
      <c r="VOF13" s="725"/>
      <c r="VOG13" s="725"/>
      <c r="VOH13" s="725"/>
      <c r="VOI13" s="725"/>
      <c r="VOJ13" s="725"/>
      <c r="VOK13" s="725"/>
      <c r="VOL13" s="726"/>
      <c r="VOM13" s="718"/>
      <c r="VON13" s="725"/>
      <c r="VOO13" s="725"/>
      <c r="VOP13" s="725"/>
      <c r="VOQ13" s="725"/>
      <c r="VOR13" s="725"/>
      <c r="VOS13" s="725"/>
      <c r="VOT13" s="725"/>
      <c r="VOU13" s="725"/>
      <c r="VOV13" s="725"/>
      <c r="VOW13" s="725"/>
      <c r="VOX13" s="725"/>
      <c r="VOY13" s="725"/>
      <c r="VOZ13" s="725"/>
      <c r="VPA13" s="725"/>
      <c r="VPB13" s="726"/>
      <c r="VPC13" s="718"/>
      <c r="VPD13" s="725"/>
      <c r="VPE13" s="725"/>
      <c r="VPF13" s="725"/>
      <c r="VPG13" s="725"/>
      <c r="VPH13" s="725"/>
      <c r="VPI13" s="725"/>
      <c r="VPJ13" s="725"/>
      <c r="VPK13" s="725"/>
      <c r="VPL13" s="725"/>
      <c r="VPM13" s="725"/>
      <c r="VPN13" s="725"/>
      <c r="VPO13" s="725"/>
      <c r="VPP13" s="725"/>
      <c r="VPQ13" s="725"/>
      <c r="VPR13" s="726"/>
      <c r="VPS13" s="718"/>
      <c r="VPT13" s="725"/>
      <c r="VPU13" s="725"/>
      <c r="VPV13" s="725"/>
      <c r="VPW13" s="725"/>
      <c r="VPX13" s="725"/>
      <c r="VPY13" s="725"/>
      <c r="VPZ13" s="725"/>
      <c r="VQA13" s="725"/>
      <c r="VQB13" s="725"/>
      <c r="VQC13" s="725"/>
      <c r="VQD13" s="725"/>
      <c r="VQE13" s="725"/>
      <c r="VQF13" s="725"/>
      <c r="VQG13" s="725"/>
      <c r="VQH13" s="726"/>
      <c r="VQI13" s="718"/>
      <c r="VQJ13" s="725"/>
      <c r="VQK13" s="725"/>
      <c r="VQL13" s="725"/>
      <c r="VQM13" s="725"/>
      <c r="VQN13" s="725"/>
      <c r="VQO13" s="725"/>
      <c r="VQP13" s="725"/>
      <c r="VQQ13" s="725"/>
      <c r="VQR13" s="725"/>
      <c r="VQS13" s="725"/>
      <c r="VQT13" s="725"/>
      <c r="VQU13" s="725"/>
      <c r="VQV13" s="725"/>
      <c r="VQW13" s="725"/>
      <c r="VQX13" s="726"/>
      <c r="VQY13" s="718"/>
      <c r="VQZ13" s="725"/>
      <c r="VRA13" s="725"/>
      <c r="VRB13" s="725"/>
      <c r="VRC13" s="725"/>
      <c r="VRD13" s="725"/>
      <c r="VRE13" s="725"/>
      <c r="VRF13" s="725"/>
      <c r="VRG13" s="725"/>
      <c r="VRH13" s="725"/>
      <c r="VRI13" s="725"/>
      <c r="VRJ13" s="725"/>
      <c r="VRK13" s="725"/>
      <c r="VRL13" s="725"/>
      <c r="VRM13" s="725"/>
      <c r="VRN13" s="726"/>
      <c r="VRO13" s="718"/>
      <c r="VRP13" s="725"/>
      <c r="VRQ13" s="725"/>
      <c r="VRR13" s="725"/>
      <c r="VRS13" s="725"/>
      <c r="VRT13" s="725"/>
      <c r="VRU13" s="725"/>
      <c r="VRV13" s="725"/>
      <c r="VRW13" s="725"/>
      <c r="VRX13" s="725"/>
      <c r="VRY13" s="725"/>
      <c r="VRZ13" s="725"/>
      <c r="VSA13" s="725"/>
      <c r="VSB13" s="725"/>
      <c r="VSC13" s="725"/>
      <c r="VSD13" s="726"/>
      <c r="VSE13" s="718"/>
      <c r="VSF13" s="725"/>
      <c r="VSG13" s="725"/>
      <c r="VSH13" s="725"/>
      <c r="VSI13" s="725"/>
      <c r="VSJ13" s="725"/>
      <c r="VSK13" s="725"/>
      <c r="VSL13" s="725"/>
      <c r="VSM13" s="725"/>
      <c r="VSN13" s="725"/>
      <c r="VSO13" s="725"/>
      <c r="VSP13" s="725"/>
      <c r="VSQ13" s="725"/>
      <c r="VSR13" s="725"/>
      <c r="VSS13" s="725"/>
      <c r="VST13" s="726"/>
      <c r="VSU13" s="718"/>
      <c r="VSV13" s="725"/>
      <c r="VSW13" s="725"/>
      <c r="VSX13" s="725"/>
      <c r="VSY13" s="725"/>
      <c r="VSZ13" s="725"/>
      <c r="VTA13" s="725"/>
      <c r="VTB13" s="725"/>
      <c r="VTC13" s="725"/>
      <c r="VTD13" s="725"/>
      <c r="VTE13" s="725"/>
      <c r="VTF13" s="725"/>
      <c r="VTG13" s="725"/>
      <c r="VTH13" s="725"/>
      <c r="VTI13" s="725"/>
      <c r="VTJ13" s="726"/>
      <c r="VTK13" s="718"/>
      <c r="VTL13" s="725"/>
      <c r="VTM13" s="725"/>
      <c r="VTN13" s="725"/>
      <c r="VTO13" s="725"/>
      <c r="VTP13" s="725"/>
      <c r="VTQ13" s="725"/>
      <c r="VTR13" s="725"/>
      <c r="VTS13" s="725"/>
      <c r="VTT13" s="725"/>
      <c r="VTU13" s="725"/>
      <c r="VTV13" s="725"/>
      <c r="VTW13" s="725"/>
      <c r="VTX13" s="725"/>
      <c r="VTY13" s="725"/>
      <c r="VTZ13" s="726"/>
      <c r="VUA13" s="718"/>
      <c r="VUB13" s="725"/>
      <c r="VUC13" s="725"/>
      <c r="VUD13" s="725"/>
      <c r="VUE13" s="725"/>
      <c r="VUF13" s="725"/>
      <c r="VUG13" s="725"/>
      <c r="VUH13" s="725"/>
      <c r="VUI13" s="725"/>
      <c r="VUJ13" s="725"/>
      <c r="VUK13" s="725"/>
      <c r="VUL13" s="725"/>
      <c r="VUM13" s="725"/>
      <c r="VUN13" s="725"/>
      <c r="VUO13" s="725"/>
      <c r="VUP13" s="726"/>
      <c r="VUQ13" s="718"/>
      <c r="VUR13" s="725"/>
      <c r="VUS13" s="725"/>
      <c r="VUT13" s="725"/>
      <c r="VUU13" s="725"/>
      <c r="VUV13" s="725"/>
      <c r="VUW13" s="725"/>
      <c r="VUX13" s="725"/>
      <c r="VUY13" s="725"/>
      <c r="VUZ13" s="725"/>
      <c r="VVA13" s="725"/>
      <c r="VVB13" s="725"/>
      <c r="VVC13" s="725"/>
      <c r="VVD13" s="725"/>
      <c r="VVE13" s="725"/>
      <c r="VVF13" s="726"/>
      <c r="VVG13" s="718"/>
      <c r="VVH13" s="725"/>
      <c r="VVI13" s="725"/>
      <c r="VVJ13" s="725"/>
      <c r="VVK13" s="725"/>
      <c r="VVL13" s="725"/>
      <c r="VVM13" s="725"/>
      <c r="VVN13" s="725"/>
      <c r="VVO13" s="725"/>
      <c r="VVP13" s="725"/>
      <c r="VVQ13" s="725"/>
      <c r="VVR13" s="725"/>
      <c r="VVS13" s="725"/>
      <c r="VVT13" s="725"/>
      <c r="VVU13" s="725"/>
      <c r="VVV13" s="726"/>
      <c r="VVW13" s="718"/>
      <c r="VVX13" s="725"/>
      <c r="VVY13" s="725"/>
      <c r="VVZ13" s="725"/>
      <c r="VWA13" s="725"/>
      <c r="VWB13" s="725"/>
      <c r="VWC13" s="725"/>
      <c r="VWD13" s="725"/>
      <c r="VWE13" s="725"/>
      <c r="VWF13" s="725"/>
      <c r="VWG13" s="725"/>
      <c r="VWH13" s="725"/>
      <c r="VWI13" s="725"/>
      <c r="VWJ13" s="725"/>
      <c r="VWK13" s="725"/>
      <c r="VWL13" s="726"/>
      <c r="VWM13" s="718"/>
      <c r="VWN13" s="725"/>
      <c r="VWO13" s="725"/>
      <c r="VWP13" s="725"/>
      <c r="VWQ13" s="725"/>
      <c r="VWR13" s="725"/>
      <c r="VWS13" s="725"/>
      <c r="VWT13" s="725"/>
      <c r="VWU13" s="725"/>
      <c r="VWV13" s="725"/>
      <c r="VWW13" s="725"/>
      <c r="VWX13" s="725"/>
      <c r="VWY13" s="725"/>
      <c r="VWZ13" s="725"/>
      <c r="VXA13" s="725"/>
      <c r="VXB13" s="726"/>
      <c r="VXC13" s="718"/>
      <c r="VXD13" s="725"/>
      <c r="VXE13" s="725"/>
      <c r="VXF13" s="725"/>
      <c r="VXG13" s="725"/>
      <c r="VXH13" s="725"/>
      <c r="VXI13" s="725"/>
      <c r="VXJ13" s="725"/>
      <c r="VXK13" s="725"/>
      <c r="VXL13" s="725"/>
      <c r="VXM13" s="725"/>
      <c r="VXN13" s="725"/>
      <c r="VXO13" s="725"/>
      <c r="VXP13" s="725"/>
      <c r="VXQ13" s="725"/>
      <c r="VXR13" s="726"/>
      <c r="VXS13" s="718"/>
      <c r="VXT13" s="725"/>
      <c r="VXU13" s="725"/>
      <c r="VXV13" s="725"/>
      <c r="VXW13" s="725"/>
      <c r="VXX13" s="725"/>
      <c r="VXY13" s="725"/>
      <c r="VXZ13" s="725"/>
      <c r="VYA13" s="725"/>
      <c r="VYB13" s="725"/>
      <c r="VYC13" s="725"/>
      <c r="VYD13" s="725"/>
      <c r="VYE13" s="725"/>
      <c r="VYF13" s="725"/>
      <c r="VYG13" s="725"/>
      <c r="VYH13" s="726"/>
      <c r="VYI13" s="718"/>
      <c r="VYJ13" s="725"/>
      <c r="VYK13" s="725"/>
      <c r="VYL13" s="725"/>
      <c r="VYM13" s="725"/>
      <c r="VYN13" s="725"/>
      <c r="VYO13" s="725"/>
      <c r="VYP13" s="725"/>
      <c r="VYQ13" s="725"/>
      <c r="VYR13" s="725"/>
      <c r="VYS13" s="725"/>
      <c r="VYT13" s="725"/>
      <c r="VYU13" s="725"/>
      <c r="VYV13" s="725"/>
      <c r="VYW13" s="725"/>
      <c r="VYX13" s="726"/>
      <c r="VYY13" s="718"/>
      <c r="VYZ13" s="725"/>
      <c r="VZA13" s="725"/>
      <c r="VZB13" s="725"/>
      <c r="VZC13" s="725"/>
      <c r="VZD13" s="725"/>
      <c r="VZE13" s="725"/>
      <c r="VZF13" s="725"/>
      <c r="VZG13" s="725"/>
      <c r="VZH13" s="725"/>
      <c r="VZI13" s="725"/>
      <c r="VZJ13" s="725"/>
      <c r="VZK13" s="725"/>
      <c r="VZL13" s="725"/>
      <c r="VZM13" s="725"/>
      <c r="VZN13" s="726"/>
      <c r="VZO13" s="718"/>
      <c r="VZP13" s="725"/>
      <c r="VZQ13" s="725"/>
      <c r="VZR13" s="725"/>
      <c r="VZS13" s="725"/>
      <c r="VZT13" s="725"/>
      <c r="VZU13" s="725"/>
      <c r="VZV13" s="725"/>
      <c r="VZW13" s="725"/>
      <c r="VZX13" s="725"/>
      <c r="VZY13" s="725"/>
      <c r="VZZ13" s="725"/>
      <c r="WAA13" s="725"/>
      <c r="WAB13" s="725"/>
      <c r="WAC13" s="725"/>
      <c r="WAD13" s="726"/>
      <c r="WAE13" s="718"/>
      <c r="WAF13" s="725"/>
      <c r="WAG13" s="725"/>
      <c r="WAH13" s="725"/>
      <c r="WAI13" s="725"/>
      <c r="WAJ13" s="725"/>
      <c r="WAK13" s="725"/>
      <c r="WAL13" s="725"/>
      <c r="WAM13" s="725"/>
      <c r="WAN13" s="725"/>
      <c r="WAO13" s="725"/>
      <c r="WAP13" s="725"/>
      <c r="WAQ13" s="725"/>
      <c r="WAR13" s="725"/>
      <c r="WAS13" s="725"/>
      <c r="WAT13" s="726"/>
      <c r="WAU13" s="718"/>
      <c r="WAV13" s="725"/>
      <c r="WAW13" s="725"/>
      <c r="WAX13" s="725"/>
      <c r="WAY13" s="725"/>
      <c r="WAZ13" s="725"/>
      <c r="WBA13" s="725"/>
      <c r="WBB13" s="725"/>
      <c r="WBC13" s="725"/>
      <c r="WBD13" s="725"/>
      <c r="WBE13" s="725"/>
      <c r="WBF13" s="725"/>
      <c r="WBG13" s="725"/>
      <c r="WBH13" s="725"/>
      <c r="WBI13" s="725"/>
      <c r="WBJ13" s="726"/>
      <c r="WBK13" s="718"/>
      <c r="WBL13" s="725"/>
      <c r="WBM13" s="725"/>
      <c r="WBN13" s="725"/>
      <c r="WBO13" s="725"/>
      <c r="WBP13" s="725"/>
      <c r="WBQ13" s="725"/>
      <c r="WBR13" s="725"/>
      <c r="WBS13" s="725"/>
      <c r="WBT13" s="725"/>
      <c r="WBU13" s="725"/>
      <c r="WBV13" s="725"/>
      <c r="WBW13" s="725"/>
      <c r="WBX13" s="725"/>
      <c r="WBY13" s="725"/>
      <c r="WBZ13" s="726"/>
      <c r="WCA13" s="718"/>
      <c r="WCB13" s="725"/>
      <c r="WCC13" s="725"/>
      <c r="WCD13" s="725"/>
      <c r="WCE13" s="725"/>
      <c r="WCF13" s="725"/>
      <c r="WCG13" s="725"/>
      <c r="WCH13" s="725"/>
      <c r="WCI13" s="725"/>
      <c r="WCJ13" s="725"/>
      <c r="WCK13" s="725"/>
      <c r="WCL13" s="725"/>
      <c r="WCM13" s="725"/>
      <c r="WCN13" s="725"/>
      <c r="WCO13" s="725"/>
      <c r="WCP13" s="726"/>
      <c r="WCQ13" s="718"/>
      <c r="WCR13" s="725"/>
      <c r="WCS13" s="725"/>
      <c r="WCT13" s="725"/>
      <c r="WCU13" s="725"/>
      <c r="WCV13" s="725"/>
      <c r="WCW13" s="725"/>
      <c r="WCX13" s="725"/>
      <c r="WCY13" s="725"/>
      <c r="WCZ13" s="725"/>
      <c r="WDA13" s="725"/>
      <c r="WDB13" s="725"/>
      <c r="WDC13" s="725"/>
      <c r="WDD13" s="725"/>
      <c r="WDE13" s="725"/>
      <c r="WDF13" s="726"/>
      <c r="WDG13" s="718"/>
      <c r="WDH13" s="725"/>
      <c r="WDI13" s="725"/>
      <c r="WDJ13" s="725"/>
      <c r="WDK13" s="725"/>
      <c r="WDL13" s="725"/>
      <c r="WDM13" s="725"/>
      <c r="WDN13" s="725"/>
      <c r="WDO13" s="725"/>
      <c r="WDP13" s="725"/>
      <c r="WDQ13" s="725"/>
      <c r="WDR13" s="725"/>
      <c r="WDS13" s="725"/>
      <c r="WDT13" s="725"/>
      <c r="WDU13" s="725"/>
      <c r="WDV13" s="726"/>
      <c r="WDW13" s="718"/>
      <c r="WDX13" s="725"/>
      <c r="WDY13" s="725"/>
      <c r="WDZ13" s="725"/>
      <c r="WEA13" s="725"/>
      <c r="WEB13" s="725"/>
      <c r="WEC13" s="725"/>
      <c r="WED13" s="725"/>
      <c r="WEE13" s="725"/>
      <c r="WEF13" s="725"/>
      <c r="WEG13" s="725"/>
      <c r="WEH13" s="725"/>
      <c r="WEI13" s="725"/>
      <c r="WEJ13" s="725"/>
      <c r="WEK13" s="725"/>
      <c r="WEL13" s="726"/>
      <c r="WEM13" s="718"/>
      <c r="WEN13" s="725"/>
      <c r="WEO13" s="725"/>
      <c r="WEP13" s="725"/>
      <c r="WEQ13" s="725"/>
      <c r="WER13" s="725"/>
      <c r="WES13" s="725"/>
      <c r="WET13" s="725"/>
      <c r="WEU13" s="725"/>
      <c r="WEV13" s="725"/>
      <c r="WEW13" s="725"/>
      <c r="WEX13" s="725"/>
      <c r="WEY13" s="725"/>
      <c r="WEZ13" s="725"/>
      <c r="WFA13" s="725"/>
      <c r="WFB13" s="726"/>
      <c r="WFC13" s="718"/>
      <c r="WFD13" s="725"/>
      <c r="WFE13" s="725"/>
      <c r="WFF13" s="725"/>
      <c r="WFG13" s="725"/>
      <c r="WFH13" s="725"/>
      <c r="WFI13" s="725"/>
      <c r="WFJ13" s="725"/>
      <c r="WFK13" s="725"/>
      <c r="WFL13" s="725"/>
      <c r="WFM13" s="725"/>
      <c r="WFN13" s="725"/>
      <c r="WFO13" s="725"/>
      <c r="WFP13" s="725"/>
      <c r="WFQ13" s="725"/>
      <c r="WFR13" s="726"/>
      <c r="WFS13" s="718"/>
      <c r="WFT13" s="725"/>
      <c r="WFU13" s="725"/>
      <c r="WFV13" s="725"/>
      <c r="WFW13" s="725"/>
      <c r="WFX13" s="725"/>
      <c r="WFY13" s="725"/>
      <c r="WFZ13" s="725"/>
      <c r="WGA13" s="725"/>
      <c r="WGB13" s="725"/>
      <c r="WGC13" s="725"/>
      <c r="WGD13" s="725"/>
      <c r="WGE13" s="725"/>
      <c r="WGF13" s="725"/>
      <c r="WGG13" s="725"/>
      <c r="WGH13" s="726"/>
      <c r="WGI13" s="718"/>
      <c r="WGJ13" s="725"/>
      <c r="WGK13" s="725"/>
      <c r="WGL13" s="725"/>
      <c r="WGM13" s="725"/>
      <c r="WGN13" s="725"/>
      <c r="WGO13" s="725"/>
      <c r="WGP13" s="725"/>
      <c r="WGQ13" s="725"/>
      <c r="WGR13" s="725"/>
      <c r="WGS13" s="725"/>
      <c r="WGT13" s="725"/>
      <c r="WGU13" s="725"/>
      <c r="WGV13" s="725"/>
      <c r="WGW13" s="725"/>
      <c r="WGX13" s="726"/>
      <c r="WGY13" s="718"/>
      <c r="WGZ13" s="725"/>
      <c r="WHA13" s="725"/>
      <c r="WHB13" s="725"/>
      <c r="WHC13" s="725"/>
      <c r="WHD13" s="725"/>
      <c r="WHE13" s="725"/>
      <c r="WHF13" s="725"/>
      <c r="WHG13" s="725"/>
      <c r="WHH13" s="725"/>
      <c r="WHI13" s="725"/>
      <c r="WHJ13" s="725"/>
      <c r="WHK13" s="725"/>
      <c r="WHL13" s="725"/>
      <c r="WHM13" s="725"/>
      <c r="WHN13" s="726"/>
      <c r="WHO13" s="718"/>
      <c r="WHP13" s="725"/>
      <c r="WHQ13" s="725"/>
      <c r="WHR13" s="725"/>
      <c r="WHS13" s="725"/>
      <c r="WHT13" s="725"/>
      <c r="WHU13" s="725"/>
      <c r="WHV13" s="725"/>
      <c r="WHW13" s="725"/>
      <c r="WHX13" s="725"/>
      <c r="WHY13" s="725"/>
      <c r="WHZ13" s="725"/>
      <c r="WIA13" s="725"/>
      <c r="WIB13" s="725"/>
      <c r="WIC13" s="725"/>
      <c r="WID13" s="726"/>
      <c r="WIE13" s="718"/>
      <c r="WIF13" s="725"/>
      <c r="WIG13" s="725"/>
      <c r="WIH13" s="725"/>
      <c r="WII13" s="725"/>
      <c r="WIJ13" s="725"/>
      <c r="WIK13" s="725"/>
      <c r="WIL13" s="725"/>
      <c r="WIM13" s="725"/>
      <c r="WIN13" s="725"/>
      <c r="WIO13" s="725"/>
      <c r="WIP13" s="725"/>
      <c r="WIQ13" s="725"/>
      <c r="WIR13" s="725"/>
      <c r="WIS13" s="725"/>
      <c r="WIT13" s="726"/>
      <c r="WIU13" s="718"/>
      <c r="WIV13" s="725"/>
      <c r="WIW13" s="725"/>
      <c r="WIX13" s="725"/>
      <c r="WIY13" s="725"/>
      <c r="WIZ13" s="725"/>
      <c r="WJA13" s="725"/>
      <c r="WJB13" s="725"/>
      <c r="WJC13" s="725"/>
      <c r="WJD13" s="725"/>
      <c r="WJE13" s="725"/>
      <c r="WJF13" s="725"/>
      <c r="WJG13" s="725"/>
      <c r="WJH13" s="725"/>
      <c r="WJI13" s="725"/>
      <c r="WJJ13" s="726"/>
      <c r="WJK13" s="718"/>
      <c r="WJL13" s="725"/>
      <c r="WJM13" s="725"/>
      <c r="WJN13" s="725"/>
      <c r="WJO13" s="725"/>
      <c r="WJP13" s="725"/>
      <c r="WJQ13" s="725"/>
      <c r="WJR13" s="725"/>
      <c r="WJS13" s="725"/>
      <c r="WJT13" s="725"/>
      <c r="WJU13" s="725"/>
      <c r="WJV13" s="725"/>
      <c r="WJW13" s="725"/>
      <c r="WJX13" s="725"/>
      <c r="WJY13" s="725"/>
      <c r="WJZ13" s="726"/>
      <c r="WKA13" s="718"/>
      <c r="WKB13" s="725"/>
      <c r="WKC13" s="725"/>
      <c r="WKD13" s="725"/>
      <c r="WKE13" s="725"/>
      <c r="WKF13" s="725"/>
      <c r="WKG13" s="725"/>
      <c r="WKH13" s="725"/>
      <c r="WKI13" s="725"/>
      <c r="WKJ13" s="725"/>
      <c r="WKK13" s="725"/>
      <c r="WKL13" s="725"/>
      <c r="WKM13" s="725"/>
      <c r="WKN13" s="725"/>
      <c r="WKO13" s="725"/>
      <c r="WKP13" s="726"/>
      <c r="WKQ13" s="718"/>
      <c r="WKR13" s="725"/>
      <c r="WKS13" s="725"/>
      <c r="WKT13" s="725"/>
      <c r="WKU13" s="725"/>
      <c r="WKV13" s="725"/>
      <c r="WKW13" s="725"/>
      <c r="WKX13" s="725"/>
      <c r="WKY13" s="725"/>
      <c r="WKZ13" s="725"/>
      <c r="WLA13" s="725"/>
      <c r="WLB13" s="725"/>
      <c r="WLC13" s="725"/>
      <c r="WLD13" s="725"/>
      <c r="WLE13" s="725"/>
      <c r="WLF13" s="726"/>
      <c r="WLG13" s="718"/>
      <c r="WLH13" s="725"/>
      <c r="WLI13" s="725"/>
      <c r="WLJ13" s="725"/>
      <c r="WLK13" s="725"/>
      <c r="WLL13" s="725"/>
      <c r="WLM13" s="725"/>
      <c r="WLN13" s="725"/>
      <c r="WLO13" s="725"/>
      <c r="WLP13" s="725"/>
      <c r="WLQ13" s="725"/>
      <c r="WLR13" s="725"/>
      <c r="WLS13" s="725"/>
      <c r="WLT13" s="725"/>
      <c r="WLU13" s="725"/>
      <c r="WLV13" s="726"/>
      <c r="WLW13" s="718"/>
      <c r="WLX13" s="725"/>
      <c r="WLY13" s="725"/>
      <c r="WLZ13" s="725"/>
      <c r="WMA13" s="725"/>
      <c r="WMB13" s="725"/>
      <c r="WMC13" s="725"/>
      <c r="WMD13" s="725"/>
      <c r="WME13" s="725"/>
      <c r="WMF13" s="725"/>
      <c r="WMG13" s="725"/>
      <c r="WMH13" s="725"/>
      <c r="WMI13" s="725"/>
      <c r="WMJ13" s="725"/>
      <c r="WMK13" s="725"/>
      <c r="WML13" s="726"/>
      <c r="WMM13" s="718"/>
      <c r="WMN13" s="725"/>
      <c r="WMO13" s="725"/>
      <c r="WMP13" s="725"/>
      <c r="WMQ13" s="725"/>
      <c r="WMR13" s="725"/>
      <c r="WMS13" s="725"/>
      <c r="WMT13" s="725"/>
      <c r="WMU13" s="725"/>
      <c r="WMV13" s="725"/>
      <c r="WMW13" s="725"/>
      <c r="WMX13" s="725"/>
      <c r="WMY13" s="725"/>
      <c r="WMZ13" s="725"/>
      <c r="WNA13" s="725"/>
      <c r="WNB13" s="726"/>
      <c r="WNC13" s="718"/>
      <c r="WND13" s="725"/>
      <c r="WNE13" s="725"/>
      <c r="WNF13" s="725"/>
      <c r="WNG13" s="725"/>
      <c r="WNH13" s="725"/>
      <c r="WNI13" s="725"/>
      <c r="WNJ13" s="725"/>
      <c r="WNK13" s="725"/>
      <c r="WNL13" s="725"/>
      <c r="WNM13" s="725"/>
      <c r="WNN13" s="725"/>
      <c r="WNO13" s="725"/>
      <c r="WNP13" s="725"/>
      <c r="WNQ13" s="725"/>
      <c r="WNR13" s="726"/>
      <c r="WNS13" s="718"/>
      <c r="WNT13" s="725"/>
      <c r="WNU13" s="725"/>
      <c r="WNV13" s="725"/>
      <c r="WNW13" s="725"/>
      <c r="WNX13" s="725"/>
      <c r="WNY13" s="725"/>
      <c r="WNZ13" s="725"/>
      <c r="WOA13" s="725"/>
      <c r="WOB13" s="725"/>
      <c r="WOC13" s="725"/>
      <c r="WOD13" s="725"/>
      <c r="WOE13" s="725"/>
      <c r="WOF13" s="725"/>
      <c r="WOG13" s="725"/>
      <c r="WOH13" s="726"/>
      <c r="WOI13" s="718"/>
      <c r="WOJ13" s="725"/>
      <c r="WOK13" s="725"/>
      <c r="WOL13" s="725"/>
      <c r="WOM13" s="725"/>
      <c r="WON13" s="725"/>
      <c r="WOO13" s="725"/>
      <c r="WOP13" s="725"/>
      <c r="WOQ13" s="725"/>
      <c r="WOR13" s="725"/>
      <c r="WOS13" s="725"/>
      <c r="WOT13" s="725"/>
      <c r="WOU13" s="725"/>
      <c r="WOV13" s="725"/>
      <c r="WOW13" s="725"/>
      <c r="WOX13" s="726"/>
      <c r="WOY13" s="718"/>
      <c r="WOZ13" s="725"/>
      <c r="WPA13" s="725"/>
      <c r="WPB13" s="725"/>
      <c r="WPC13" s="725"/>
      <c r="WPD13" s="725"/>
      <c r="WPE13" s="725"/>
      <c r="WPF13" s="725"/>
      <c r="WPG13" s="725"/>
      <c r="WPH13" s="725"/>
      <c r="WPI13" s="725"/>
      <c r="WPJ13" s="725"/>
      <c r="WPK13" s="725"/>
      <c r="WPL13" s="725"/>
      <c r="WPM13" s="725"/>
      <c r="WPN13" s="726"/>
      <c r="WPO13" s="718"/>
      <c r="WPP13" s="725"/>
      <c r="WPQ13" s="725"/>
      <c r="WPR13" s="725"/>
      <c r="WPS13" s="725"/>
      <c r="WPT13" s="725"/>
      <c r="WPU13" s="725"/>
      <c r="WPV13" s="725"/>
      <c r="WPW13" s="725"/>
      <c r="WPX13" s="725"/>
      <c r="WPY13" s="725"/>
      <c r="WPZ13" s="725"/>
      <c r="WQA13" s="725"/>
      <c r="WQB13" s="725"/>
      <c r="WQC13" s="725"/>
      <c r="WQD13" s="726"/>
      <c r="WQE13" s="718"/>
      <c r="WQF13" s="725"/>
      <c r="WQG13" s="725"/>
      <c r="WQH13" s="725"/>
      <c r="WQI13" s="725"/>
      <c r="WQJ13" s="725"/>
      <c r="WQK13" s="725"/>
      <c r="WQL13" s="725"/>
      <c r="WQM13" s="725"/>
      <c r="WQN13" s="725"/>
      <c r="WQO13" s="725"/>
      <c r="WQP13" s="725"/>
      <c r="WQQ13" s="725"/>
      <c r="WQR13" s="725"/>
      <c r="WQS13" s="725"/>
      <c r="WQT13" s="726"/>
      <c r="WQU13" s="718"/>
      <c r="WQV13" s="725"/>
      <c r="WQW13" s="725"/>
      <c r="WQX13" s="725"/>
      <c r="WQY13" s="725"/>
      <c r="WQZ13" s="725"/>
      <c r="WRA13" s="725"/>
      <c r="WRB13" s="725"/>
      <c r="WRC13" s="725"/>
      <c r="WRD13" s="725"/>
      <c r="WRE13" s="725"/>
      <c r="WRF13" s="725"/>
      <c r="WRG13" s="725"/>
      <c r="WRH13" s="725"/>
      <c r="WRI13" s="725"/>
      <c r="WRJ13" s="726"/>
      <c r="WRK13" s="718"/>
      <c r="WRL13" s="725"/>
      <c r="WRM13" s="725"/>
      <c r="WRN13" s="725"/>
      <c r="WRO13" s="725"/>
      <c r="WRP13" s="725"/>
      <c r="WRQ13" s="725"/>
      <c r="WRR13" s="725"/>
      <c r="WRS13" s="725"/>
      <c r="WRT13" s="725"/>
      <c r="WRU13" s="725"/>
      <c r="WRV13" s="725"/>
      <c r="WRW13" s="725"/>
      <c r="WRX13" s="725"/>
      <c r="WRY13" s="725"/>
      <c r="WRZ13" s="726"/>
      <c r="WSA13" s="718"/>
      <c r="WSB13" s="725"/>
      <c r="WSC13" s="725"/>
      <c r="WSD13" s="725"/>
      <c r="WSE13" s="725"/>
      <c r="WSF13" s="725"/>
      <c r="WSG13" s="725"/>
      <c r="WSH13" s="725"/>
      <c r="WSI13" s="725"/>
      <c r="WSJ13" s="725"/>
      <c r="WSK13" s="725"/>
      <c r="WSL13" s="725"/>
      <c r="WSM13" s="725"/>
      <c r="WSN13" s="725"/>
      <c r="WSO13" s="725"/>
      <c r="WSP13" s="726"/>
      <c r="WSQ13" s="718"/>
      <c r="WSR13" s="725"/>
      <c r="WSS13" s="725"/>
      <c r="WST13" s="725"/>
      <c r="WSU13" s="725"/>
      <c r="WSV13" s="725"/>
      <c r="WSW13" s="725"/>
      <c r="WSX13" s="725"/>
      <c r="WSY13" s="725"/>
      <c r="WSZ13" s="725"/>
      <c r="WTA13" s="725"/>
      <c r="WTB13" s="725"/>
      <c r="WTC13" s="725"/>
      <c r="WTD13" s="725"/>
      <c r="WTE13" s="725"/>
      <c r="WTF13" s="726"/>
      <c r="WTG13" s="718"/>
      <c r="WTH13" s="725"/>
      <c r="WTI13" s="725"/>
      <c r="WTJ13" s="725"/>
      <c r="WTK13" s="725"/>
      <c r="WTL13" s="725"/>
      <c r="WTM13" s="725"/>
      <c r="WTN13" s="725"/>
      <c r="WTO13" s="725"/>
      <c r="WTP13" s="725"/>
      <c r="WTQ13" s="725"/>
      <c r="WTR13" s="725"/>
      <c r="WTS13" s="725"/>
      <c r="WTT13" s="725"/>
      <c r="WTU13" s="725"/>
      <c r="WTV13" s="726"/>
      <c r="WTW13" s="718"/>
      <c r="WTX13" s="725"/>
      <c r="WTY13" s="725"/>
      <c r="WTZ13" s="725"/>
      <c r="WUA13" s="725"/>
      <c r="WUB13" s="725"/>
      <c r="WUC13" s="725"/>
      <c r="WUD13" s="725"/>
      <c r="WUE13" s="725"/>
      <c r="WUF13" s="725"/>
      <c r="WUG13" s="725"/>
      <c r="WUH13" s="725"/>
      <c r="WUI13" s="725"/>
      <c r="WUJ13" s="725"/>
      <c r="WUK13" s="725"/>
      <c r="WUL13" s="726"/>
      <c r="WUM13" s="718"/>
      <c r="WUN13" s="725"/>
      <c r="WUO13" s="725"/>
      <c r="WUP13" s="725"/>
      <c r="WUQ13" s="725"/>
      <c r="WUR13" s="725"/>
      <c r="WUS13" s="725"/>
      <c r="WUT13" s="725"/>
      <c r="WUU13" s="725"/>
      <c r="WUV13" s="725"/>
      <c r="WUW13" s="725"/>
      <c r="WUX13" s="725"/>
      <c r="WUY13" s="725"/>
      <c r="WUZ13" s="725"/>
      <c r="WVA13" s="725"/>
      <c r="WVB13" s="726"/>
      <c r="WVC13" s="718"/>
      <c r="WVD13" s="725"/>
      <c r="WVE13" s="725"/>
      <c r="WVF13" s="725"/>
      <c r="WVG13" s="725"/>
      <c r="WVH13" s="725"/>
      <c r="WVI13" s="725"/>
      <c r="WVJ13" s="725"/>
      <c r="WVK13" s="725"/>
      <c r="WVL13" s="725"/>
      <c r="WVM13" s="725"/>
      <c r="WVN13" s="725"/>
      <c r="WVO13" s="725"/>
      <c r="WVP13" s="725"/>
      <c r="WVQ13" s="725"/>
      <c r="WVR13" s="726"/>
      <c r="WVS13" s="718"/>
      <c r="WVT13" s="725"/>
      <c r="WVU13" s="725"/>
      <c r="WVV13" s="725"/>
      <c r="WVW13" s="725"/>
      <c r="WVX13" s="725"/>
      <c r="WVY13" s="725"/>
      <c r="WVZ13" s="725"/>
      <c r="WWA13" s="725"/>
      <c r="WWB13" s="725"/>
      <c r="WWC13" s="725"/>
      <c r="WWD13" s="725"/>
      <c r="WWE13" s="725"/>
      <c r="WWF13" s="725"/>
      <c r="WWG13" s="725"/>
      <c r="WWH13" s="726"/>
      <c r="WWI13" s="718"/>
      <c r="WWJ13" s="725"/>
      <c r="WWK13" s="725"/>
      <c r="WWL13" s="725"/>
      <c r="WWM13" s="725"/>
      <c r="WWN13" s="725"/>
      <c r="WWO13" s="725"/>
      <c r="WWP13" s="725"/>
      <c r="WWQ13" s="725"/>
      <c r="WWR13" s="725"/>
      <c r="WWS13" s="725"/>
      <c r="WWT13" s="725"/>
      <c r="WWU13" s="725"/>
      <c r="WWV13" s="725"/>
      <c r="WWW13" s="725"/>
      <c r="WWX13" s="726"/>
      <c r="WWY13" s="718"/>
      <c r="WWZ13" s="725"/>
      <c r="WXA13" s="725"/>
      <c r="WXB13" s="725"/>
      <c r="WXC13" s="725"/>
      <c r="WXD13" s="725"/>
      <c r="WXE13" s="725"/>
      <c r="WXF13" s="725"/>
      <c r="WXG13" s="725"/>
      <c r="WXH13" s="725"/>
      <c r="WXI13" s="725"/>
      <c r="WXJ13" s="725"/>
      <c r="WXK13" s="725"/>
      <c r="WXL13" s="725"/>
      <c r="WXM13" s="725"/>
      <c r="WXN13" s="726"/>
      <c r="WXO13" s="718"/>
      <c r="WXP13" s="725"/>
      <c r="WXQ13" s="725"/>
      <c r="WXR13" s="725"/>
      <c r="WXS13" s="725"/>
      <c r="WXT13" s="725"/>
      <c r="WXU13" s="725"/>
      <c r="WXV13" s="725"/>
      <c r="WXW13" s="725"/>
      <c r="WXX13" s="725"/>
      <c r="WXY13" s="725"/>
      <c r="WXZ13" s="725"/>
      <c r="WYA13" s="725"/>
      <c r="WYB13" s="725"/>
      <c r="WYC13" s="725"/>
      <c r="WYD13" s="726"/>
      <c r="WYE13" s="718"/>
      <c r="WYF13" s="725"/>
      <c r="WYG13" s="725"/>
      <c r="WYH13" s="725"/>
      <c r="WYI13" s="725"/>
      <c r="WYJ13" s="725"/>
      <c r="WYK13" s="725"/>
      <c r="WYL13" s="725"/>
      <c r="WYM13" s="725"/>
      <c r="WYN13" s="725"/>
      <c r="WYO13" s="725"/>
      <c r="WYP13" s="725"/>
      <c r="WYQ13" s="725"/>
      <c r="WYR13" s="725"/>
      <c r="WYS13" s="725"/>
      <c r="WYT13" s="726"/>
      <c r="WYU13" s="718"/>
      <c r="WYV13" s="725"/>
      <c r="WYW13" s="725"/>
      <c r="WYX13" s="725"/>
      <c r="WYY13" s="725"/>
      <c r="WYZ13" s="725"/>
      <c r="WZA13" s="725"/>
      <c r="WZB13" s="725"/>
      <c r="WZC13" s="725"/>
      <c r="WZD13" s="725"/>
      <c r="WZE13" s="725"/>
      <c r="WZF13" s="725"/>
      <c r="WZG13" s="725"/>
      <c r="WZH13" s="725"/>
      <c r="WZI13" s="725"/>
      <c r="WZJ13" s="726"/>
      <c r="WZK13" s="718"/>
      <c r="WZL13" s="725"/>
      <c r="WZM13" s="725"/>
      <c r="WZN13" s="725"/>
      <c r="WZO13" s="725"/>
      <c r="WZP13" s="725"/>
      <c r="WZQ13" s="725"/>
      <c r="WZR13" s="725"/>
      <c r="WZS13" s="725"/>
      <c r="WZT13" s="725"/>
      <c r="WZU13" s="725"/>
      <c r="WZV13" s="725"/>
      <c r="WZW13" s="725"/>
      <c r="WZX13" s="725"/>
      <c r="WZY13" s="725"/>
      <c r="WZZ13" s="726"/>
      <c r="XAA13" s="718"/>
      <c r="XAB13" s="725"/>
      <c r="XAC13" s="725"/>
      <c r="XAD13" s="725"/>
      <c r="XAE13" s="725"/>
      <c r="XAF13" s="725"/>
      <c r="XAG13" s="725"/>
      <c r="XAH13" s="725"/>
      <c r="XAI13" s="725"/>
      <c r="XAJ13" s="725"/>
      <c r="XAK13" s="725"/>
      <c r="XAL13" s="725"/>
      <c r="XAM13" s="725"/>
      <c r="XAN13" s="725"/>
      <c r="XAO13" s="725"/>
      <c r="XAP13" s="726"/>
      <c r="XAQ13" s="718"/>
      <c r="XAR13" s="725"/>
      <c r="XAS13" s="725"/>
      <c r="XAT13" s="725"/>
      <c r="XAU13" s="725"/>
      <c r="XAV13" s="725"/>
      <c r="XAW13" s="725"/>
      <c r="XAX13" s="725"/>
      <c r="XAY13" s="725"/>
      <c r="XAZ13" s="725"/>
      <c r="XBA13" s="725"/>
      <c r="XBB13" s="725"/>
      <c r="XBC13" s="725"/>
      <c r="XBD13" s="725"/>
      <c r="XBE13" s="725"/>
      <c r="XBF13" s="726"/>
      <c r="XBG13" s="718"/>
      <c r="XBH13" s="725"/>
      <c r="XBI13" s="725"/>
      <c r="XBJ13" s="725"/>
      <c r="XBK13" s="725"/>
      <c r="XBL13" s="725"/>
      <c r="XBM13" s="725"/>
      <c r="XBN13" s="725"/>
      <c r="XBO13" s="725"/>
      <c r="XBP13" s="725"/>
      <c r="XBQ13" s="725"/>
      <c r="XBR13" s="725"/>
      <c r="XBS13" s="725"/>
      <c r="XBT13" s="725"/>
      <c r="XBU13" s="725"/>
      <c r="XBV13" s="726"/>
      <c r="XBW13" s="718"/>
      <c r="XBX13" s="725"/>
      <c r="XBY13" s="725"/>
      <c r="XBZ13" s="725"/>
      <c r="XCA13" s="725"/>
      <c r="XCB13" s="725"/>
      <c r="XCC13" s="725"/>
      <c r="XCD13" s="725"/>
      <c r="XCE13" s="725"/>
      <c r="XCF13" s="725"/>
      <c r="XCG13" s="725"/>
      <c r="XCH13" s="725"/>
      <c r="XCI13" s="725"/>
      <c r="XCJ13" s="725"/>
      <c r="XCK13" s="725"/>
      <c r="XCL13" s="726"/>
      <c r="XCM13" s="718"/>
      <c r="XCN13" s="725"/>
      <c r="XCO13" s="725"/>
      <c r="XCP13" s="725"/>
      <c r="XCQ13" s="725"/>
      <c r="XCR13" s="725"/>
      <c r="XCS13" s="725"/>
      <c r="XCT13" s="725"/>
      <c r="XCU13" s="725"/>
      <c r="XCV13" s="725"/>
      <c r="XCW13" s="725"/>
      <c r="XCX13" s="725"/>
      <c r="XCY13" s="725"/>
      <c r="XCZ13" s="725"/>
      <c r="XDA13" s="725"/>
      <c r="XDB13" s="726"/>
      <c r="XDC13" s="718"/>
      <c r="XDD13" s="725"/>
      <c r="XDE13" s="725"/>
      <c r="XDF13" s="725"/>
      <c r="XDG13" s="725"/>
      <c r="XDH13" s="725"/>
      <c r="XDI13" s="725"/>
      <c r="XDJ13" s="725"/>
      <c r="XDK13" s="725"/>
      <c r="XDL13" s="725"/>
      <c r="XDM13" s="725"/>
      <c r="XDN13" s="725"/>
      <c r="XDO13" s="725"/>
      <c r="XDP13" s="725"/>
      <c r="XDQ13" s="725"/>
      <c r="XDR13" s="726"/>
      <c r="XDS13" s="718"/>
      <c r="XDT13" s="725"/>
      <c r="XDU13" s="725"/>
      <c r="XDV13" s="725"/>
      <c r="XDW13" s="725"/>
      <c r="XDX13" s="725"/>
      <c r="XDY13" s="725"/>
      <c r="XDZ13" s="725"/>
      <c r="XEA13" s="725"/>
      <c r="XEB13" s="725"/>
      <c r="XEC13" s="725"/>
      <c r="XED13" s="725"/>
      <c r="XEE13" s="725"/>
      <c r="XEF13" s="725"/>
      <c r="XEG13" s="725"/>
      <c r="XEH13" s="726"/>
      <c r="XEI13" s="718"/>
      <c r="XEJ13" s="718"/>
      <c r="XEK13" s="718"/>
      <c r="XEL13" s="718"/>
      <c r="XEM13" s="718"/>
      <c r="XEN13" s="718"/>
      <c r="XEO13" s="718"/>
      <c r="XEP13" s="718"/>
      <c r="XEQ13" s="718"/>
      <c r="XER13" s="718"/>
      <c r="XES13" s="718"/>
      <c r="XET13" s="718"/>
      <c r="XEU13" s="718"/>
      <c r="XEV13" s="718"/>
      <c r="XEW13" s="718"/>
      <c r="XEX13" s="718"/>
    </row>
    <row r="14" spans="1:16378" ht="14.1" customHeight="1" x14ac:dyDescent="0.25">
      <c r="A14" s="277" t="s">
        <v>34</v>
      </c>
      <c r="B14" s="719" t="s">
        <v>460</v>
      </c>
      <c r="C14" s="719"/>
      <c r="D14" s="719"/>
      <c r="E14" s="719"/>
      <c r="F14" s="719"/>
      <c r="G14" s="278">
        <f>G6-G8</f>
        <v>4948685.28</v>
      </c>
      <c r="H14" s="278">
        <f>H6-H8</f>
        <v>5223832.1815679995</v>
      </c>
      <c r="I14" s="278">
        <f>I6-I8</f>
        <v>5506120.0359950401</v>
      </c>
      <c r="J14" s="278">
        <f>J6-J8</f>
        <v>5795701.1638140399</v>
      </c>
      <c r="K14" s="278">
        <f>K6-K8</f>
        <v>6092730.8484595092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</row>
    <row r="15" spans="1:16378" s="241" customFormat="1" ht="5.0999999999999996" customHeight="1" x14ac:dyDescent="0.25">
      <c r="A15" s="685"/>
      <c r="B15" s="685"/>
      <c r="C15" s="685"/>
      <c r="D15" s="685"/>
      <c r="E15" s="685"/>
      <c r="F15" s="685"/>
      <c r="G15" s="685"/>
      <c r="H15" s="685"/>
      <c r="I15" s="685"/>
      <c r="J15" s="685"/>
      <c r="K15" s="685"/>
    </row>
    <row r="16" spans="1:16378" ht="14.1" customHeight="1" x14ac:dyDescent="0.25">
      <c r="A16" s="279" t="s">
        <v>35</v>
      </c>
      <c r="B16" s="720" t="s">
        <v>514</v>
      </c>
      <c r="C16" s="720"/>
      <c r="D16" s="280">
        <f>'(1)Premis.'!C16</f>
        <v>0.1</v>
      </c>
      <c r="E16" s="721"/>
      <c r="F16" s="722"/>
      <c r="G16" s="281">
        <f>G6*$D$16</f>
        <v>541728</v>
      </c>
      <c r="H16" s="281">
        <f>H6*$D$16</f>
        <v>571848.07679999992</v>
      </c>
      <c r="I16" s="281">
        <f>I6*$D$16</f>
        <v>602749.86710400006</v>
      </c>
      <c r="J16" s="281">
        <f>J6*$D$16</f>
        <v>634450.04529984016</v>
      </c>
      <c r="K16" s="281">
        <f>K6*$D$16</f>
        <v>666965.61012145691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</row>
    <row r="17" spans="1:16378" s="15" customFormat="1" ht="5.0999999999999996" customHeight="1" x14ac:dyDescent="0.25">
      <c r="A17" s="734"/>
      <c r="B17" s="682"/>
      <c r="C17" s="682"/>
      <c r="D17" s="682"/>
      <c r="E17" s="682"/>
      <c r="F17" s="682"/>
      <c r="G17" s="682"/>
      <c r="H17" s="682"/>
      <c r="I17" s="682"/>
      <c r="J17" s="682"/>
      <c r="K17" s="682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725"/>
      <c r="AC17" s="725"/>
      <c r="AD17" s="725"/>
      <c r="AE17" s="725"/>
      <c r="AF17" s="725"/>
      <c r="AG17" s="725"/>
      <c r="AH17" s="725"/>
      <c r="AI17" s="725"/>
      <c r="AJ17" s="725"/>
      <c r="AK17" s="725"/>
      <c r="AL17" s="725"/>
      <c r="AM17" s="725"/>
      <c r="AN17" s="725"/>
      <c r="AO17" s="725"/>
      <c r="AP17" s="725"/>
      <c r="AQ17" s="726"/>
      <c r="AR17" s="718"/>
      <c r="AS17" s="725"/>
      <c r="AT17" s="725"/>
      <c r="AU17" s="725"/>
      <c r="AV17" s="725"/>
      <c r="AW17" s="725"/>
      <c r="AX17" s="725"/>
      <c r="AY17" s="725"/>
      <c r="AZ17" s="725"/>
      <c r="BA17" s="725"/>
      <c r="BB17" s="725"/>
      <c r="BC17" s="725"/>
      <c r="BD17" s="725"/>
      <c r="BE17" s="725"/>
      <c r="BF17" s="725"/>
      <c r="BG17" s="726"/>
      <c r="BH17" s="718"/>
      <c r="BI17" s="725"/>
      <c r="BJ17" s="725"/>
      <c r="BK17" s="725"/>
      <c r="BL17" s="725"/>
      <c r="BM17" s="725"/>
      <c r="BN17" s="725"/>
      <c r="BO17" s="725"/>
      <c r="BP17" s="725"/>
      <c r="BQ17" s="725"/>
      <c r="BR17" s="725"/>
      <c r="BS17" s="725"/>
      <c r="BT17" s="725"/>
      <c r="BU17" s="725"/>
      <c r="BV17" s="725"/>
      <c r="BW17" s="726"/>
      <c r="BX17" s="718"/>
      <c r="BY17" s="725"/>
      <c r="BZ17" s="725"/>
      <c r="CA17" s="725"/>
      <c r="CB17" s="725"/>
      <c r="CC17" s="725"/>
      <c r="CD17" s="725"/>
      <c r="CE17" s="725"/>
      <c r="CF17" s="725"/>
      <c r="CG17" s="725"/>
      <c r="CH17" s="725"/>
      <c r="CI17" s="725"/>
      <c r="CJ17" s="725"/>
      <c r="CK17" s="725"/>
      <c r="CL17" s="725"/>
      <c r="CM17" s="726"/>
      <c r="CN17" s="718"/>
      <c r="CO17" s="725"/>
      <c r="CP17" s="725"/>
      <c r="CQ17" s="725"/>
      <c r="CR17" s="725"/>
      <c r="CS17" s="725"/>
      <c r="CT17" s="725"/>
      <c r="CU17" s="725"/>
      <c r="CV17" s="725"/>
      <c r="CW17" s="725"/>
      <c r="CX17" s="725"/>
      <c r="CY17" s="725"/>
      <c r="CZ17" s="725"/>
      <c r="DA17" s="725"/>
      <c r="DB17" s="725"/>
      <c r="DC17" s="726"/>
      <c r="DD17" s="718"/>
      <c r="DE17" s="725"/>
      <c r="DF17" s="725"/>
      <c r="DG17" s="725"/>
      <c r="DH17" s="725"/>
      <c r="DI17" s="725"/>
      <c r="DJ17" s="725"/>
      <c r="DK17" s="725"/>
      <c r="DL17" s="725"/>
      <c r="DM17" s="725"/>
      <c r="DN17" s="725"/>
      <c r="DO17" s="725"/>
      <c r="DP17" s="725"/>
      <c r="DQ17" s="725"/>
      <c r="DR17" s="725"/>
      <c r="DS17" s="726"/>
      <c r="DT17" s="718"/>
      <c r="DU17" s="725"/>
      <c r="DV17" s="725"/>
      <c r="DW17" s="725"/>
      <c r="DX17" s="725"/>
      <c r="DY17" s="725"/>
      <c r="DZ17" s="725"/>
      <c r="EA17" s="725"/>
      <c r="EB17" s="725"/>
      <c r="EC17" s="725"/>
      <c r="ED17" s="725"/>
      <c r="EE17" s="725"/>
      <c r="EF17" s="725"/>
      <c r="EG17" s="725"/>
      <c r="EH17" s="725"/>
      <c r="EI17" s="726"/>
      <c r="EJ17" s="718"/>
      <c r="EK17" s="725"/>
      <c r="EL17" s="725"/>
      <c r="EM17" s="725"/>
      <c r="EN17" s="725"/>
      <c r="EO17" s="725"/>
      <c r="EP17" s="725"/>
      <c r="EQ17" s="725"/>
      <c r="ER17" s="725"/>
      <c r="ES17" s="725"/>
      <c r="ET17" s="725"/>
      <c r="EU17" s="725"/>
      <c r="EV17" s="725"/>
      <c r="EW17" s="725"/>
      <c r="EX17" s="725"/>
      <c r="EY17" s="726"/>
      <c r="EZ17" s="718"/>
      <c r="FA17" s="725"/>
      <c r="FB17" s="725"/>
      <c r="FC17" s="725"/>
      <c r="FD17" s="725"/>
      <c r="FE17" s="725"/>
      <c r="FF17" s="725"/>
      <c r="FG17" s="725"/>
      <c r="FH17" s="725"/>
      <c r="FI17" s="725"/>
      <c r="FJ17" s="725"/>
      <c r="FK17" s="725"/>
      <c r="FL17" s="725"/>
      <c r="FM17" s="725"/>
      <c r="FN17" s="725"/>
      <c r="FO17" s="726"/>
      <c r="FP17" s="718"/>
      <c r="FQ17" s="725"/>
      <c r="FR17" s="725"/>
      <c r="FS17" s="725"/>
      <c r="FT17" s="725"/>
      <c r="FU17" s="725"/>
      <c r="FV17" s="725"/>
      <c r="FW17" s="725"/>
      <c r="FX17" s="725"/>
      <c r="FY17" s="725"/>
      <c r="FZ17" s="725"/>
      <c r="GA17" s="725"/>
      <c r="GB17" s="725"/>
      <c r="GC17" s="725"/>
      <c r="GD17" s="725"/>
      <c r="GE17" s="726"/>
      <c r="GF17" s="718"/>
      <c r="GG17" s="725"/>
      <c r="GH17" s="725"/>
      <c r="GI17" s="725"/>
      <c r="GJ17" s="725"/>
      <c r="GK17" s="725"/>
      <c r="GL17" s="725"/>
      <c r="GM17" s="725"/>
      <c r="GN17" s="725"/>
      <c r="GO17" s="725"/>
      <c r="GP17" s="725"/>
      <c r="GQ17" s="725"/>
      <c r="GR17" s="725"/>
      <c r="GS17" s="725"/>
      <c r="GT17" s="725"/>
      <c r="GU17" s="726"/>
      <c r="GV17" s="718"/>
      <c r="GW17" s="725"/>
      <c r="GX17" s="725"/>
      <c r="GY17" s="725"/>
      <c r="GZ17" s="725"/>
      <c r="HA17" s="725"/>
      <c r="HB17" s="725"/>
      <c r="HC17" s="725"/>
      <c r="HD17" s="725"/>
      <c r="HE17" s="725"/>
      <c r="HF17" s="725"/>
      <c r="HG17" s="725"/>
      <c r="HH17" s="725"/>
      <c r="HI17" s="725"/>
      <c r="HJ17" s="725"/>
      <c r="HK17" s="726"/>
      <c r="HL17" s="718"/>
      <c r="HM17" s="725"/>
      <c r="HN17" s="725"/>
      <c r="HO17" s="725"/>
      <c r="HP17" s="725"/>
      <c r="HQ17" s="725"/>
      <c r="HR17" s="725"/>
      <c r="HS17" s="725"/>
      <c r="HT17" s="725"/>
      <c r="HU17" s="725"/>
      <c r="HV17" s="725"/>
      <c r="HW17" s="725"/>
      <c r="HX17" s="725"/>
      <c r="HY17" s="725"/>
      <c r="HZ17" s="726"/>
      <c r="IA17" s="718"/>
      <c r="IB17" s="725"/>
      <c r="IC17" s="725"/>
      <c r="ID17" s="725"/>
      <c r="IE17" s="725"/>
      <c r="IF17" s="725"/>
      <c r="IG17" s="725"/>
      <c r="IH17" s="725"/>
      <c r="II17" s="725"/>
      <c r="IJ17" s="725"/>
      <c r="IK17" s="725"/>
      <c r="IL17" s="725"/>
      <c r="IM17" s="725"/>
      <c r="IN17" s="725"/>
      <c r="IO17" s="725"/>
      <c r="IP17" s="726"/>
      <c r="IQ17" s="718"/>
      <c r="IR17" s="725"/>
      <c r="IS17" s="725"/>
      <c r="IT17" s="725"/>
      <c r="IU17" s="725"/>
      <c r="IV17" s="725"/>
      <c r="IW17" s="725"/>
      <c r="IX17" s="725"/>
      <c r="IY17" s="725"/>
      <c r="IZ17" s="725"/>
      <c r="JA17" s="725"/>
      <c r="JB17" s="725"/>
      <c r="JC17" s="725"/>
      <c r="JD17" s="725"/>
      <c r="JE17" s="725"/>
      <c r="JF17" s="726"/>
      <c r="JG17" s="718"/>
      <c r="JH17" s="725"/>
      <c r="JI17" s="725"/>
      <c r="JJ17" s="725"/>
      <c r="JK17" s="725"/>
      <c r="JL17" s="725"/>
      <c r="JM17" s="725"/>
      <c r="JN17" s="725"/>
      <c r="JO17" s="725"/>
      <c r="JP17" s="725"/>
      <c r="JQ17" s="725"/>
      <c r="JR17" s="725"/>
      <c r="JS17" s="725"/>
      <c r="JT17" s="725"/>
      <c r="JU17" s="725"/>
      <c r="JV17" s="726"/>
      <c r="JW17" s="718"/>
      <c r="JX17" s="725"/>
      <c r="JY17" s="725"/>
      <c r="JZ17" s="725"/>
      <c r="KA17" s="725"/>
      <c r="KB17" s="725"/>
      <c r="KC17" s="725"/>
      <c r="KD17" s="725"/>
      <c r="KE17" s="725"/>
      <c r="KF17" s="725"/>
      <c r="KG17" s="725"/>
      <c r="KH17" s="725"/>
      <c r="KI17" s="725"/>
      <c r="KJ17" s="725"/>
      <c r="KK17" s="725"/>
      <c r="KL17" s="726"/>
      <c r="KM17" s="718"/>
      <c r="KN17" s="725"/>
      <c r="KO17" s="725"/>
      <c r="KP17" s="725"/>
      <c r="KQ17" s="725"/>
      <c r="KR17" s="725"/>
      <c r="KS17" s="725"/>
      <c r="KT17" s="725"/>
      <c r="KU17" s="725"/>
      <c r="KV17" s="725"/>
      <c r="KW17" s="725"/>
      <c r="KX17" s="725"/>
      <c r="KY17" s="725"/>
      <c r="KZ17" s="725"/>
      <c r="LA17" s="725"/>
      <c r="LB17" s="726"/>
      <c r="LC17" s="718"/>
      <c r="LD17" s="725"/>
      <c r="LE17" s="725"/>
      <c r="LF17" s="725"/>
      <c r="LG17" s="725"/>
      <c r="LH17" s="725"/>
      <c r="LI17" s="725"/>
      <c r="LJ17" s="725"/>
      <c r="LK17" s="725"/>
      <c r="LL17" s="725"/>
      <c r="LM17" s="725"/>
      <c r="LN17" s="725"/>
      <c r="LO17" s="725"/>
      <c r="LP17" s="725"/>
      <c r="LQ17" s="725"/>
      <c r="LR17" s="726"/>
      <c r="LS17" s="718"/>
      <c r="LT17" s="725"/>
      <c r="LU17" s="725"/>
      <c r="LV17" s="725"/>
      <c r="LW17" s="725"/>
      <c r="LX17" s="725"/>
      <c r="LY17" s="725"/>
      <c r="LZ17" s="725"/>
      <c r="MA17" s="725"/>
      <c r="MB17" s="725"/>
      <c r="MC17" s="725"/>
      <c r="MD17" s="725"/>
      <c r="ME17" s="725"/>
      <c r="MF17" s="725"/>
      <c r="MG17" s="725"/>
      <c r="MH17" s="726"/>
      <c r="MI17" s="718"/>
      <c r="MJ17" s="725"/>
      <c r="MK17" s="725"/>
      <c r="ML17" s="725"/>
      <c r="MM17" s="725"/>
      <c r="MN17" s="725"/>
      <c r="MO17" s="725"/>
      <c r="MP17" s="725"/>
      <c r="MQ17" s="725"/>
      <c r="MR17" s="725"/>
      <c r="MS17" s="725"/>
      <c r="MT17" s="725"/>
      <c r="MU17" s="725"/>
      <c r="MV17" s="725"/>
      <c r="MW17" s="725"/>
      <c r="MX17" s="726"/>
      <c r="MY17" s="718"/>
      <c r="MZ17" s="725"/>
      <c r="NA17" s="725"/>
      <c r="NB17" s="725"/>
      <c r="NC17" s="725"/>
      <c r="ND17" s="725"/>
      <c r="NE17" s="725"/>
      <c r="NF17" s="725"/>
      <c r="NG17" s="725"/>
      <c r="NH17" s="725"/>
      <c r="NI17" s="725"/>
      <c r="NJ17" s="725"/>
      <c r="NK17" s="725"/>
      <c r="NL17" s="725"/>
      <c r="NM17" s="725"/>
      <c r="NN17" s="726"/>
      <c r="NO17" s="718"/>
      <c r="NP17" s="725"/>
      <c r="NQ17" s="725"/>
      <c r="NR17" s="725"/>
      <c r="NS17" s="725"/>
      <c r="NT17" s="725"/>
      <c r="NU17" s="725"/>
      <c r="NV17" s="725"/>
      <c r="NW17" s="725"/>
      <c r="NX17" s="725"/>
      <c r="NY17" s="725"/>
      <c r="NZ17" s="725"/>
      <c r="OA17" s="725"/>
      <c r="OB17" s="725"/>
      <c r="OC17" s="725"/>
      <c r="OD17" s="726"/>
      <c r="OE17" s="718"/>
      <c r="OF17" s="725"/>
      <c r="OG17" s="725"/>
      <c r="OH17" s="725"/>
      <c r="OI17" s="725"/>
      <c r="OJ17" s="725"/>
      <c r="OK17" s="725"/>
      <c r="OL17" s="725"/>
      <c r="OM17" s="725"/>
      <c r="ON17" s="725"/>
      <c r="OO17" s="725"/>
      <c r="OP17" s="725"/>
      <c r="OQ17" s="725"/>
      <c r="OR17" s="725"/>
      <c r="OS17" s="725"/>
      <c r="OT17" s="726"/>
      <c r="OU17" s="718"/>
      <c r="OV17" s="725"/>
      <c r="OW17" s="725"/>
      <c r="OX17" s="725"/>
      <c r="OY17" s="725"/>
      <c r="OZ17" s="725"/>
      <c r="PA17" s="725"/>
      <c r="PB17" s="725"/>
      <c r="PC17" s="725"/>
      <c r="PD17" s="725"/>
      <c r="PE17" s="725"/>
      <c r="PF17" s="725"/>
      <c r="PG17" s="725"/>
      <c r="PH17" s="725"/>
      <c r="PI17" s="725"/>
      <c r="PJ17" s="726"/>
      <c r="PK17" s="718"/>
      <c r="PL17" s="725"/>
      <c r="PM17" s="725"/>
      <c r="PN17" s="725"/>
      <c r="PO17" s="725"/>
      <c r="PP17" s="725"/>
      <c r="PQ17" s="725"/>
      <c r="PR17" s="725"/>
      <c r="PS17" s="725"/>
      <c r="PT17" s="725"/>
      <c r="PU17" s="725"/>
      <c r="PV17" s="725"/>
      <c r="PW17" s="725"/>
      <c r="PX17" s="725"/>
      <c r="PY17" s="725"/>
      <c r="PZ17" s="726"/>
      <c r="QA17" s="718"/>
      <c r="QB17" s="725"/>
      <c r="QC17" s="725"/>
      <c r="QD17" s="725"/>
      <c r="QE17" s="725"/>
      <c r="QF17" s="725"/>
      <c r="QG17" s="725"/>
      <c r="QH17" s="725"/>
      <c r="QI17" s="725"/>
      <c r="QJ17" s="725"/>
      <c r="QK17" s="725"/>
      <c r="QL17" s="725"/>
      <c r="QM17" s="725"/>
      <c r="QN17" s="725"/>
      <c r="QO17" s="725"/>
      <c r="QP17" s="726"/>
      <c r="QQ17" s="718"/>
      <c r="QR17" s="725"/>
      <c r="QS17" s="725"/>
      <c r="QT17" s="725"/>
      <c r="QU17" s="725"/>
      <c r="QV17" s="725"/>
      <c r="QW17" s="725"/>
      <c r="QX17" s="725"/>
      <c r="QY17" s="725"/>
      <c r="QZ17" s="725"/>
      <c r="RA17" s="725"/>
      <c r="RB17" s="725"/>
      <c r="RC17" s="725"/>
      <c r="RD17" s="725"/>
      <c r="RE17" s="725"/>
      <c r="RF17" s="726"/>
      <c r="RG17" s="718"/>
      <c r="RH17" s="725"/>
      <c r="RI17" s="725"/>
      <c r="RJ17" s="725"/>
      <c r="RK17" s="725"/>
      <c r="RL17" s="725"/>
      <c r="RM17" s="725"/>
      <c r="RN17" s="725"/>
      <c r="RO17" s="725"/>
      <c r="RP17" s="725"/>
      <c r="RQ17" s="725"/>
      <c r="RR17" s="725"/>
      <c r="RS17" s="725"/>
      <c r="RT17" s="725"/>
      <c r="RU17" s="725"/>
      <c r="RV17" s="726"/>
      <c r="RW17" s="718"/>
      <c r="RX17" s="725"/>
      <c r="RY17" s="725"/>
      <c r="RZ17" s="725"/>
      <c r="SA17" s="725"/>
      <c r="SB17" s="725"/>
      <c r="SC17" s="725"/>
      <c r="SD17" s="725"/>
      <c r="SE17" s="725"/>
      <c r="SF17" s="725"/>
      <c r="SG17" s="725"/>
      <c r="SH17" s="725"/>
      <c r="SI17" s="725"/>
      <c r="SJ17" s="725"/>
      <c r="SK17" s="725"/>
      <c r="SL17" s="726"/>
      <c r="SM17" s="718"/>
      <c r="SN17" s="725"/>
      <c r="SO17" s="725"/>
      <c r="SP17" s="725"/>
      <c r="SQ17" s="725"/>
      <c r="SR17" s="725"/>
      <c r="SS17" s="725"/>
      <c r="ST17" s="725"/>
      <c r="SU17" s="725"/>
      <c r="SV17" s="725"/>
      <c r="SW17" s="725"/>
      <c r="SX17" s="725"/>
      <c r="SY17" s="725"/>
      <c r="SZ17" s="725"/>
      <c r="TA17" s="725"/>
      <c r="TB17" s="726"/>
      <c r="TC17" s="718"/>
      <c r="TD17" s="725"/>
      <c r="TE17" s="725"/>
      <c r="TF17" s="725"/>
      <c r="TG17" s="725"/>
      <c r="TH17" s="725"/>
      <c r="TI17" s="725"/>
      <c r="TJ17" s="725"/>
      <c r="TK17" s="725"/>
      <c r="TL17" s="725"/>
      <c r="TM17" s="725"/>
      <c r="TN17" s="725"/>
      <c r="TO17" s="725"/>
      <c r="TP17" s="725"/>
      <c r="TQ17" s="725"/>
      <c r="TR17" s="726"/>
      <c r="TS17" s="718"/>
      <c r="TT17" s="725"/>
      <c r="TU17" s="725"/>
      <c r="TV17" s="725"/>
      <c r="TW17" s="725"/>
      <c r="TX17" s="725"/>
      <c r="TY17" s="725"/>
      <c r="TZ17" s="725"/>
      <c r="UA17" s="725"/>
      <c r="UB17" s="725"/>
      <c r="UC17" s="725"/>
      <c r="UD17" s="725"/>
      <c r="UE17" s="725"/>
      <c r="UF17" s="725"/>
      <c r="UG17" s="725"/>
      <c r="UH17" s="726"/>
      <c r="UI17" s="718"/>
      <c r="UJ17" s="725"/>
      <c r="UK17" s="725"/>
      <c r="UL17" s="725"/>
      <c r="UM17" s="725"/>
      <c r="UN17" s="725"/>
      <c r="UO17" s="725"/>
      <c r="UP17" s="725"/>
      <c r="UQ17" s="725"/>
      <c r="UR17" s="725"/>
      <c r="US17" s="725"/>
      <c r="UT17" s="725"/>
      <c r="UU17" s="725"/>
      <c r="UV17" s="725"/>
      <c r="UW17" s="725"/>
      <c r="UX17" s="726"/>
      <c r="UY17" s="718"/>
      <c r="UZ17" s="725"/>
      <c r="VA17" s="725"/>
      <c r="VB17" s="725"/>
      <c r="VC17" s="725"/>
      <c r="VD17" s="725"/>
      <c r="VE17" s="725"/>
      <c r="VF17" s="725"/>
      <c r="VG17" s="725"/>
      <c r="VH17" s="725"/>
      <c r="VI17" s="725"/>
      <c r="VJ17" s="725"/>
      <c r="VK17" s="725"/>
      <c r="VL17" s="725"/>
      <c r="VM17" s="725"/>
      <c r="VN17" s="726"/>
      <c r="VO17" s="718"/>
      <c r="VP17" s="725"/>
      <c r="VQ17" s="725"/>
      <c r="VR17" s="725"/>
      <c r="VS17" s="725"/>
      <c r="VT17" s="725"/>
      <c r="VU17" s="725"/>
      <c r="VV17" s="725"/>
      <c r="VW17" s="725"/>
      <c r="VX17" s="725"/>
      <c r="VY17" s="725"/>
      <c r="VZ17" s="725"/>
      <c r="WA17" s="725"/>
      <c r="WB17" s="725"/>
      <c r="WC17" s="725"/>
      <c r="WD17" s="726"/>
      <c r="WE17" s="718"/>
      <c r="WF17" s="725"/>
      <c r="WG17" s="725"/>
      <c r="WH17" s="725"/>
      <c r="WI17" s="725"/>
      <c r="WJ17" s="725"/>
      <c r="WK17" s="725"/>
      <c r="WL17" s="725"/>
      <c r="WM17" s="725"/>
      <c r="WN17" s="725"/>
      <c r="WO17" s="725"/>
      <c r="WP17" s="725"/>
      <c r="WQ17" s="725"/>
      <c r="WR17" s="725"/>
      <c r="WS17" s="725"/>
      <c r="WT17" s="726"/>
      <c r="WU17" s="718"/>
      <c r="WV17" s="725"/>
      <c r="WW17" s="725"/>
      <c r="WX17" s="725"/>
      <c r="WY17" s="725"/>
      <c r="WZ17" s="725"/>
      <c r="XA17" s="725"/>
      <c r="XB17" s="725"/>
      <c r="XC17" s="725"/>
      <c r="XD17" s="725"/>
      <c r="XE17" s="725"/>
      <c r="XF17" s="725"/>
      <c r="XG17" s="725"/>
      <c r="XH17" s="725"/>
      <c r="XI17" s="725"/>
      <c r="XJ17" s="726"/>
      <c r="XK17" s="718"/>
      <c r="XL17" s="725"/>
      <c r="XM17" s="725"/>
      <c r="XN17" s="725"/>
      <c r="XO17" s="725"/>
      <c r="XP17" s="725"/>
      <c r="XQ17" s="725"/>
      <c r="XR17" s="725"/>
      <c r="XS17" s="725"/>
      <c r="XT17" s="725"/>
      <c r="XU17" s="725"/>
      <c r="XV17" s="725"/>
      <c r="XW17" s="725"/>
      <c r="XX17" s="725"/>
      <c r="XY17" s="725"/>
      <c r="XZ17" s="726"/>
      <c r="YA17" s="718"/>
      <c r="YB17" s="725"/>
      <c r="YC17" s="725"/>
      <c r="YD17" s="725"/>
      <c r="YE17" s="725"/>
      <c r="YF17" s="725"/>
      <c r="YG17" s="725"/>
      <c r="YH17" s="725"/>
      <c r="YI17" s="725"/>
      <c r="YJ17" s="725"/>
      <c r="YK17" s="725"/>
      <c r="YL17" s="725"/>
      <c r="YM17" s="725"/>
      <c r="YN17" s="725"/>
      <c r="YO17" s="725"/>
      <c r="YP17" s="726"/>
      <c r="YQ17" s="718"/>
      <c r="YR17" s="725"/>
      <c r="YS17" s="725"/>
      <c r="YT17" s="725"/>
      <c r="YU17" s="725"/>
      <c r="YV17" s="725"/>
      <c r="YW17" s="725"/>
      <c r="YX17" s="725"/>
      <c r="YY17" s="725"/>
      <c r="YZ17" s="725"/>
      <c r="ZA17" s="725"/>
      <c r="ZB17" s="725"/>
      <c r="ZC17" s="725"/>
      <c r="ZD17" s="725"/>
      <c r="ZE17" s="725"/>
      <c r="ZF17" s="726"/>
      <c r="ZG17" s="718"/>
      <c r="ZH17" s="725"/>
      <c r="ZI17" s="725"/>
      <c r="ZJ17" s="725"/>
      <c r="ZK17" s="725"/>
      <c r="ZL17" s="725"/>
      <c r="ZM17" s="725"/>
      <c r="ZN17" s="725"/>
      <c r="ZO17" s="725"/>
      <c r="ZP17" s="725"/>
      <c r="ZQ17" s="725"/>
      <c r="ZR17" s="725"/>
      <c r="ZS17" s="725"/>
      <c r="ZT17" s="725"/>
      <c r="ZU17" s="725"/>
      <c r="ZV17" s="726"/>
      <c r="ZW17" s="718"/>
      <c r="ZX17" s="725"/>
      <c r="ZY17" s="725"/>
      <c r="ZZ17" s="725"/>
      <c r="AAA17" s="725"/>
      <c r="AAB17" s="725"/>
      <c r="AAC17" s="725"/>
      <c r="AAD17" s="725"/>
      <c r="AAE17" s="725"/>
      <c r="AAF17" s="725"/>
      <c r="AAG17" s="725"/>
      <c r="AAH17" s="725"/>
      <c r="AAI17" s="725"/>
      <c r="AAJ17" s="725"/>
      <c r="AAK17" s="725"/>
      <c r="AAL17" s="726"/>
      <c r="AAM17" s="718"/>
      <c r="AAN17" s="725"/>
      <c r="AAO17" s="725"/>
      <c r="AAP17" s="725"/>
      <c r="AAQ17" s="725"/>
      <c r="AAR17" s="725"/>
      <c r="AAS17" s="725"/>
      <c r="AAT17" s="725"/>
      <c r="AAU17" s="725"/>
      <c r="AAV17" s="725"/>
      <c r="AAW17" s="725"/>
      <c r="AAX17" s="725"/>
      <c r="AAY17" s="725"/>
      <c r="AAZ17" s="725"/>
      <c r="ABA17" s="725"/>
      <c r="ABB17" s="726"/>
      <c r="ABC17" s="718"/>
      <c r="ABD17" s="725"/>
      <c r="ABE17" s="725"/>
      <c r="ABF17" s="725"/>
      <c r="ABG17" s="725"/>
      <c r="ABH17" s="725"/>
      <c r="ABI17" s="725"/>
      <c r="ABJ17" s="725"/>
      <c r="ABK17" s="725"/>
      <c r="ABL17" s="725"/>
      <c r="ABM17" s="725"/>
      <c r="ABN17" s="725"/>
      <c r="ABO17" s="725"/>
      <c r="ABP17" s="725"/>
      <c r="ABQ17" s="725"/>
      <c r="ABR17" s="726"/>
      <c r="ABS17" s="718"/>
      <c r="ABT17" s="725"/>
      <c r="ABU17" s="725"/>
      <c r="ABV17" s="725"/>
      <c r="ABW17" s="725"/>
      <c r="ABX17" s="725"/>
      <c r="ABY17" s="725"/>
      <c r="ABZ17" s="725"/>
      <c r="ACA17" s="725"/>
      <c r="ACB17" s="725"/>
      <c r="ACC17" s="725"/>
      <c r="ACD17" s="725"/>
      <c r="ACE17" s="725"/>
      <c r="ACF17" s="725"/>
      <c r="ACG17" s="725"/>
      <c r="ACH17" s="726"/>
      <c r="ACI17" s="718"/>
      <c r="ACJ17" s="725"/>
      <c r="ACK17" s="725"/>
      <c r="ACL17" s="725"/>
      <c r="ACM17" s="725"/>
      <c r="ACN17" s="725"/>
      <c r="ACO17" s="725"/>
      <c r="ACP17" s="725"/>
      <c r="ACQ17" s="725"/>
      <c r="ACR17" s="725"/>
      <c r="ACS17" s="725"/>
      <c r="ACT17" s="725"/>
      <c r="ACU17" s="725"/>
      <c r="ACV17" s="725"/>
      <c r="ACW17" s="725"/>
      <c r="ACX17" s="726"/>
      <c r="ACY17" s="718"/>
      <c r="ACZ17" s="725"/>
      <c r="ADA17" s="725"/>
      <c r="ADB17" s="725"/>
      <c r="ADC17" s="725"/>
      <c r="ADD17" s="725"/>
      <c r="ADE17" s="725"/>
      <c r="ADF17" s="725"/>
      <c r="ADG17" s="725"/>
      <c r="ADH17" s="725"/>
      <c r="ADI17" s="725"/>
      <c r="ADJ17" s="725"/>
      <c r="ADK17" s="725"/>
      <c r="ADL17" s="725"/>
      <c r="ADM17" s="725"/>
      <c r="ADN17" s="726"/>
      <c r="ADO17" s="718"/>
      <c r="ADP17" s="725"/>
      <c r="ADQ17" s="725"/>
      <c r="ADR17" s="725"/>
      <c r="ADS17" s="725"/>
      <c r="ADT17" s="725"/>
      <c r="ADU17" s="725"/>
      <c r="ADV17" s="725"/>
      <c r="ADW17" s="725"/>
      <c r="ADX17" s="725"/>
      <c r="ADY17" s="725"/>
      <c r="ADZ17" s="725"/>
      <c r="AEA17" s="725"/>
      <c r="AEB17" s="725"/>
      <c r="AEC17" s="725"/>
      <c r="AED17" s="726"/>
      <c r="AEE17" s="718"/>
      <c r="AEF17" s="725"/>
      <c r="AEG17" s="725"/>
      <c r="AEH17" s="725"/>
      <c r="AEI17" s="725"/>
      <c r="AEJ17" s="725"/>
      <c r="AEK17" s="725"/>
      <c r="AEL17" s="725"/>
      <c r="AEM17" s="725"/>
      <c r="AEN17" s="725"/>
      <c r="AEO17" s="725"/>
      <c r="AEP17" s="725"/>
      <c r="AEQ17" s="725"/>
      <c r="AER17" s="725"/>
      <c r="AES17" s="725"/>
      <c r="AET17" s="726"/>
      <c r="AEU17" s="718"/>
      <c r="AEV17" s="725"/>
      <c r="AEW17" s="725"/>
      <c r="AEX17" s="725"/>
      <c r="AEY17" s="725"/>
      <c r="AEZ17" s="725"/>
      <c r="AFA17" s="725"/>
      <c r="AFB17" s="725"/>
      <c r="AFC17" s="725"/>
      <c r="AFD17" s="725"/>
      <c r="AFE17" s="725"/>
      <c r="AFF17" s="725"/>
      <c r="AFG17" s="725"/>
      <c r="AFH17" s="725"/>
      <c r="AFI17" s="725"/>
      <c r="AFJ17" s="726"/>
      <c r="AFK17" s="718"/>
      <c r="AFL17" s="725"/>
      <c r="AFM17" s="725"/>
      <c r="AFN17" s="725"/>
      <c r="AFO17" s="725"/>
      <c r="AFP17" s="725"/>
      <c r="AFQ17" s="725"/>
      <c r="AFR17" s="725"/>
      <c r="AFS17" s="725"/>
      <c r="AFT17" s="725"/>
      <c r="AFU17" s="725"/>
      <c r="AFV17" s="725"/>
      <c r="AFW17" s="725"/>
      <c r="AFX17" s="725"/>
      <c r="AFY17" s="725"/>
      <c r="AFZ17" s="726"/>
      <c r="AGA17" s="718"/>
      <c r="AGB17" s="725"/>
      <c r="AGC17" s="725"/>
      <c r="AGD17" s="725"/>
      <c r="AGE17" s="725"/>
      <c r="AGF17" s="725"/>
      <c r="AGG17" s="725"/>
      <c r="AGH17" s="725"/>
      <c r="AGI17" s="725"/>
      <c r="AGJ17" s="725"/>
      <c r="AGK17" s="725"/>
      <c r="AGL17" s="725"/>
      <c r="AGM17" s="725"/>
      <c r="AGN17" s="725"/>
      <c r="AGO17" s="725"/>
      <c r="AGP17" s="726"/>
      <c r="AGQ17" s="718"/>
      <c r="AGR17" s="725"/>
      <c r="AGS17" s="725"/>
      <c r="AGT17" s="725"/>
      <c r="AGU17" s="725"/>
      <c r="AGV17" s="725"/>
      <c r="AGW17" s="725"/>
      <c r="AGX17" s="725"/>
      <c r="AGY17" s="725"/>
      <c r="AGZ17" s="725"/>
      <c r="AHA17" s="725"/>
      <c r="AHB17" s="725"/>
      <c r="AHC17" s="725"/>
      <c r="AHD17" s="725"/>
      <c r="AHE17" s="725"/>
      <c r="AHF17" s="726"/>
      <c r="AHG17" s="718"/>
      <c r="AHH17" s="725"/>
      <c r="AHI17" s="725"/>
      <c r="AHJ17" s="725"/>
      <c r="AHK17" s="725"/>
      <c r="AHL17" s="725"/>
      <c r="AHM17" s="725"/>
      <c r="AHN17" s="725"/>
      <c r="AHO17" s="725"/>
      <c r="AHP17" s="725"/>
      <c r="AHQ17" s="725"/>
      <c r="AHR17" s="725"/>
      <c r="AHS17" s="725"/>
      <c r="AHT17" s="725"/>
      <c r="AHU17" s="725"/>
      <c r="AHV17" s="726"/>
      <c r="AHW17" s="718"/>
      <c r="AHX17" s="725"/>
      <c r="AHY17" s="725"/>
      <c r="AHZ17" s="725"/>
      <c r="AIA17" s="725"/>
      <c r="AIB17" s="725"/>
      <c r="AIC17" s="725"/>
      <c r="AID17" s="725"/>
      <c r="AIE17" s="725"/>
      <c r="AIF17" s="725"/>
      <c r="AIG17" s="725"/>
      <c r="AIH17" s="725"/>
      <c r="AII17" s="725"/>
      <c r="AIJ17" s="725"/>
      <c r="AIK17" s="725"/>
      <c r="AIL17" s="726"/>
      <c r="AIM17" s="718"/>
      <c r="AIN17" s="725"/>
      <c r="AIO17" s="725"/>
      <c r="AIP17" s="725"/>
      <c r="AIQ17" s="725"/>
      <c r="AIR17" s="725"/>
      <c r="AIS17" s="725"/>
      <c r="AIT17" s="725"/>
      <c r="AIU17" s="725"/>
      <c r="AIV17" s="725"/>
      <c r="AIW17" s="725"/>
      <c r="AIX17" s="725"/>
      <c r="AIY17" s="725"/>
      <c r="AIZ17" s="725"/>
      <c r="AJA17" s="725"/>
      <c r="AJB17" s="726"/>
      <c r="AJC17" s="718"/>
      <c r="AJD17" s="725"/>
      <c r="AJE17" s="725"/>
      <c r="AJF17" s="725"/>
      <c r="AJG17" s="725"/>
      <c r="AJH17" s="725"/>
      <c r="AJI17" s="725"/>
      <c r="AJJ17" s="725"/>
      <c r="AJK17" s="725"/>
      <c r="AJL17" s="725"/>
      <c r="AJM17" s="725"/>
      <c r="AJN17" s="725"/>
      <c r="AJO17" s="725"/>
      <c r="AJP17" s="725"/>
      <c r="AJQ17" s="725"/>
      <c r="AJR17" s="726"/>
      <c r="AJS17" s="718"/>
      <c r="AJT17" s="725"/>
      <c r="AJU17" s="725"/>
      <c r="AJV17" s="725"/>
      <c r="AJW17" s="725"/>
      <c r="AJX17" s="725"/>
      <c r="AJY17" s="725"/>
      <c r="AJZ17" s="725"/>
      <c r="AKA17" s="725"/>
      <c r="AKB17" s="725"/>
      <c r="AKC17" s="725"/>
      <c r="AKD17" s="725"/>
      <c r="AKE17" s="725"/>
      <c r="AKF17" s="725"/>
      <c r="AKG17" s="725"/>
      <c r="AKH17" s="726"/>
      <c r="AKI17" s="718"/>
      <c r="AKJ17" s="725"/>
      <c r="AKK17" s="725"/>
      <c r="AKL17" s="725"/>
      <c r="AKM17" s="725"/>
      <c r="AKN17" s="725"/>
      <c r="AKO17" s="725"/>
      <c r="AKP17" s="725"/>
      <c r="AKQ17" s="725"/>
      <c r="AKR17" s="725"/>
      <c r="AKS17" s="725"/>
      <c r="AKT17" s="725"/>
      <c r="AKU17" s="725"/>
      <c r="AKV17" s="725"/>
      <c r="AKW17" s="725"/>
      <c r="AKX17" s="726"/>
      <c r="AKY17" s="718"/>
      <c r="AKZ17" s="725"/>
      <c r="ALA17" s="725"/>
      <c r="ALB17" s="725"/>
      <c r="ALC17" s="725"/>
      <c r="ALD17" s="725"/>
      <c r="ALE17" s="725"/>
      <c r="ALF17" s="725"/>
      <c r="ALG17" s="725"/>
      <c r="ALH17" s="725"/>
      <c r="ALI17" s="725"/>
      <c r="ALJ17" s="725"/>
      <c r="ALK17" s="725"/>
      <c r="ALL17" s="725"/>
      <c r="ALM17" s="725"/>
      <c r="ALN17" s="726"/>
      <c r="ALO17" s="718"/>
      <c r="ALP17" s="725"/>
      <c r="ALQ17" s="725"/>
      <c r="ALR17" s="725"/>
      <c r="ALS17" s="725"/>
      <c r="ALT17" s="725"/>
      <c r="ALU17" s="725"/>
      <c r="ALV17" s="725"/>
      <c r="ALW17" s="725"/>
      <c r="ALX17" s="725"/>
      <c r="ALY17" s="725"/>
      <c r="ALZ17" s="725"/>
      <c r="AMA17" s="725"/>
      <c r="AMB17" s="725"/>
      <c r="AMC17" s="725"/>
      <c r="AMD17" s="726"/>
      <c r="AME17" s="718"/>
      <c r="AMF17" s="725"/>
      <c r="AMG17" s="725"/>
      <c r="AMH17" s="725"/>
      <c r="AMI17" s="725"/>
      <c r="AMJ17" s="725"/>
      <c r="AMK17" s="725"/>
      <c r="AML17" s="725"/>
      <c r="AMM17" s="725"/>
      <c r="AMN17" s="725"/>
      <c r="AMO17" s="725"/>
      <c r="AMP17" s="725"/>
      <c r="AMQ17" s="725"/>
      <c r="AMR17" s="725"/>
      <c r="AMS17" s="725"/>
      <c r="AMT17" s="726"/>
      <c r="AMU17" s="718"/>
      <c r="AMV17" s="725"/>
      <c r="AMW17" s="725"/>
      <c r="AMX17" s="725"/>
      <c r="AMY17" s="725"/>
      <c r="AMZ17" s="725"/>
      <c r="ANA17" s="725"/>
      <c r="ANB17" s="725"/>
      <c r="ANC17" s="725"/>
      <c r="AND17" s="725"/>
      <c r="ANE17" s="725"/>
      <c r="ANF17" s="725"/>
      <c r="ANG17" s="725"/>
      <c r="ANH17" s="725"/>
      <c r="ANI17" s="725"/>
      <c r="ANJ17" s="726"/>
      <c r="ANK17" s="718"/>
      <c r="ANL17" s="725"/>
      <c r="ANM17" s="725"/>
      <c r="ANN17" s="725"/>
      <c r="ANO17" s="725"/>
      <c r="ANP17" s="725"/>
      <c r="ANQ17" s="725"/>
      <c r="ANR17" s="725"/>
      <c r="ANS17" s="725"/>
      <c r="ANT17" s="725"/>
      <c r="ANU17" s="725"/>
      <c r="ANV17" s="725"/>
      <c r="ANW17" s="725"/>
      <c r="ANX17" s="725"/>
      <c r="ANY17" s="725"/>
      <c r="ANZ17" s="726"/>
      <c r="AOA17" s="718"/>
      <c r="AOB17" s="725"/>
      <c r="AOC17" s="725"/>
      <c r="AOD17" s="725"/>
      <c r="AOE17" s="725"/>
      <c r="AOF17" s="725"/>
      <c r="AOG17" s="725"/>
      <c r="AOH17" s="725"/>
      <c r="AOI17" s="725"/>
      <c r="AOJ17" s="725"/>
      <c r="AOK17" s="725"/>
      <c r="AOL17" s="725"/>
      <c r="AOM17" s="725"/>
      <c r="AON17" s="725"/>
      <c r="AOO17" s="725"/>
      <c r="AOP17" s="726"/>
      <c r="AOQ17" s="718"/>
      <c r="AOR17" s="725"/>
      <c r="AOS17" s="725"/>
      <c r="AOT17" s="725"/>
      <c r="AOU17" s="725"/>
      <c r="AOV17" s="725"/>
      <c r="AOW17" s="725"/>
      <c r="AOX17" s="725"/>
      <c r="AOY17" s="725"/>
      <c r="AOZ17" s="725"/>
      <c r="APA17" s="725"/>
      <c r="APB17" s="725"/>
      <c r="APC17" s="725"/>
      <c r="APD17" s="725"/>
      <c r="APE17" s="725"/>
      <c r="APF17" s="726"/>
      <c r="APG17" s="718"/>
      <c r="APH17" s="725"/>
      <c r="API17" s="725"/>
      <c r="APJ17" s="725"/>
      <c r="APK17" s="725"/>
      <c r="APL17" s="725"/>
      <c r="APM17" s="725"/>
      <c r="APN17" s="725"/>
      <c r="APO17" s="725"/>
      <c r="APP17" s="725"/>
      <c r="APQ17" s="725"/>
      <c r="APR17" s="725"/>
      <c r="APS17" s="725"/>
      <c r="APT17" s="725"/>
      <c r="APU17" s="725"/>
      <c r="APV17" s="726"/>
      <c r="APW17" s="718"/>
      <c r="APX17" s="725"/>
      <c r="APY17" s="725"/>
      <c r="APZ17" s="725"/>
      <c r="AQA17" s="725"/>
      <c r="AQB17" s="725"/>
      <c r="AQC17" s="725"/>
      <c r="AQD17" s="725"/>
      <c r="AQE17" s="725"/>
      <c r="AQF17" s="725"/>
      <c r="AQG17" s="725"/>
      <c r="AQH17" s="725"/>
      <c r="AQI17" s="725"/>
      <c r="AQJ17" s="725"/>
      <c r="AQK17" s="725"/>
      <c r="AQL17" s="726"/>
      <c r="AQM17" s="718"/>
      <c r="AQN17" s="725"/>
      <c r="AQO17" s="725"/>
      <c r="AQP17" s="725"/>
      <c r="AQQ17" s="725"/>
      <c r="AQR17" s="725"/>
      <c r="AQS17" s="725"/>
      <c r="AQT17" s="725"/>
      <c r="AQU17" s="725"/>
      <c r="AQV17" s="725"/>
      <c r="AQW17" s="725"/>
      <c r="AQX17" s="725"/>
      <c r="AQY17" s="725"/>
      <c r="AQZ17" s="725"/>
      <c r="ARA17" s="725"/>
      <c r="ARB17" s="726"/>
      <c r="ARC17" s="718"/>
      <c r="ARD17" s="725"/>
      <c r="ARE17" s="725"/>
      <c r="ARF17" s="725"/>
      <c r="ARG17" s="725"/>
      <c r="ARH17" s="725"/>
      <c r="ARI17" s="725"/>
      <c r="ARJ17" s="725"/>
      <c r="ARK17" s="725"/>
      <c r="ARL17" s="725"/>
      <c r="ARM17" s="725"/>
      <c r="ARN17" s="725"/>
      <c r="ARO17" s="725"/>
      <c r="ARP17" s="725"/>
      <c r="ARQ17" s="725"/>
      <c r="ARR17" s="726"/>
      <c r="ARS17" s="718"/>
      <c r="ART17" s="725"/>
      <c r="ARU17" s="725"/>
      <c r="ARV17" s="725"/>
      <c r="ARW17" s="725"/>
      <c r="ARX17" s="725"/>
      <c r="ARY17" s="725"/>
      <c r="ARZ17" s="725"/>
      <c r="ASA17" s="725"/>
      <c r="ASB17" s="725"/>
      <c r="ASC17" s="725"/>
      <c r="ASD17" s="725"/>
      <c r="ASE17" s="725"/>
      <c r="ASF17" s="725"/>
      <c r="ASG17" s="725"/>
      <c r="ASH17" s="726"/>
      <c r="ASI17" s="718"/>
      <c r="ASJ17" s="725"/>
      <c r="ASK17" s="725"/>
      <c r="ASL17" s="725"/>
      <c r="ASM17" s="725"/>
      <c r="ASN17" s="725"/>
      <c r="ASO17" s="725"/>
      <c r="ASP17" s="725"/>
      <c r="ASQ17" s="725"/>
      <c r="ASR17" s="725"/>
      <c r="ASS17" s="725"/>
      <c r="AST17" s="725"/>
      <c r="ASU17" s="725"/>
      <c r="ASV17" s="725"/>
      <c r="ASW17" s="725"/>
      <c r="ASX17" s="726"/>
      <c r="ASY17" s="718"/>
      <c r="ASZ17" s="725"/>
      <c r="ATA17" s="725"/>
      <c r="ATB17" s="725"/>
      <c r="ATC17" s="725"/>
      <c r="ATD17" s="725"/>
      <c r="ATE17" s="725"/>
      <c r="ATF17" s="725"/>
      <c r="ATG17" s="725"/>
      <c r="ATH17" s="725"/>
      <c r="ATI17" s="725"/>
      <c r="ATJ17" s="725"/>
      <c r="ATK17" s="725"/>
      <c r="ATL17" s="725"/>
      <c r="ATM17" s="725"/>
      <c r="ATN17" s="726"/>
      <c r="ATO17" s="718"/>
      <c r="ATP17" s="725"/>
      <c r="ATQ17" s="725"/>
      <c r="ATR17" s="725"/>
      <c r="ATS17" s="725"/>
      <c r="ATT17" s="725"/>
      <c r="ATU17" s="725"/>
      <c r="ATV17" s="725"/>
      <c r="ATW17" s="725"/>
      <c r="ATX17" s="725"/>
      <c r="ATY17" s="725"/>
      <c r="ATZ17" s="725"/>
      <c r="AUA17" s="725"/>
      <c r="AUB17" s="725"/>
      <c r="AUC17" s="725"/>
      <c r="AUD17" s="726"/>
      <c r="AUE17" s="718"/>
      <c r="AUF17" s="725"/>
      <c r="AUG17" s="725"/>
      <c r="AUH17" s="725"/>
      <c r="AUI17" s="725"/>
      <c r="AUJ17" s="725"/>
      <c r="AUK17" s="725"/>
      <c r="AUL17" s="725"/>
      <c r="AUM17" s="725"/>
      <c r="AUN17" s="725"/>
      <c r="AUO17" s="725"/>
      <c r="AUP17" s="725"/>
      <c r="AUQ17" s="725"/>
      <c r="AUR17" s="725"/>
      <c r="AUS17" s="725"/>
      <c r="AUT17" s="726"/>
      <c r="AUU17" s="718"/>
      <c r="AUV17" s="725"/>
      <c r="AUW17" s="725"/>
      <c r="AUX17" s="725"/>
      <c r="AUY17" s="725"/>
      <c r="AUZ17" s="725"/>
      <c r="AVA17" s="725"/>
      <c r="AVB17" s="725"/>
      <c r="AVC17" s="725"/>
      <c r="AVD17" s="725"/>
      <c r="AVE17" s="725"/>
      <c r="AVF17" s="725"/>
      <c r="AVG17" s="725"/>
      <c r="AVH17" s="725"/>
      <c r="AVI17" s="725"/>
      <c r="AVJ17" s="726"/>
      <c r="AVK17" s="718"/>
      <c r="AVL17" s="725"/>
      <c r="AVM17" s="725"/>
      <c r="AVN17" s="725"/>
      <c r="AVO17" s="725"/>
      <c r="AVP17" s="725"/>
      <c r="AVQ17" s="725"/>
      <c r="AVR17" s="725"/>
      <c r="AVS17" s="725"/>
      <c r="AVT17" s="725"/>
      <c r="AVU17" s="725"/>
      <c r="AVV17" s="725"/>
      <c r="AVW17" s="725"/>
      <c r="AVX17" s="725"/>
      <c r="AVY17" s="725"/>
      <c r="AVZ17" s="726"/>
      <c r="AWA17" s="718"/>
      <c r="AWB17" s="725"/>
      <c r="AWC17" s="725"/>
      <c r="AWD17" s="725"/>
      <c r="AWE17" s="725"/>
      <c r="AWF17" s="725"/>
      <c r="AWG17" s="725"/>
      <c r="AWH17" s="725"/>
      <c r="AWI17" s="725"/>
      <c r="AWJ17" s="725"/>
      <c r="AWK17" s="725"/>
      <c r="AWL17" s="725"/>
      <c r="AWM17" s="725"/>
      <c r="AWN17" s="725"/>
      <c r="AWO17" s="725"/>
      <c r="AWP17" s="726"/>
      <c r="AWQ17" s="718"/>
      <c r="AWR17" s="725"/>
      <c r="AWS17" s="725"/>
      <c r="AWT17" s="725"/>
      <c r="AWU17" s="725"/>
      <c r="AWV17" s="725"/>
      <c r="AWW17" s="725"/>
      <c r="AWX17" s="725"/>
      <c r="AWY17" s="725"/>
      <c r="AWZ17" s="725"/>
      <c r="AXA17" s="725"/>
      <c r="AXB17" s="725"/>
      <c r="AXC17" s="725"/>
      <c r="AXD17" s="725"/>
      <c r="AXE17" s="725"/>
      <c r="AXF17" s="726"/>
      <c r="AXG17" s="718"/>
      <c r="AXH17" s="725"/>
      <c r="AXI17" s="725"/>
      <c r="AXJ17" s="725"/>
      <c r="AXK17" s="725"/>
      <c r="AXL17" s="725"/>
      <c r="AXM17" s="725"/>
      <c r="AXN17" s="725"/>
      <c r="AXO17" s="725"/>
      <c r="AXP17" s="725"/>
      <c r="AXQ17" s="725"/>
      <c r="AXR17" s="725"/>
      <c r="AXS17" s="725"/>
      <c r="AXT17" s="725"/>
      <c r="AXU17" s="725"/>
      <c r="AXV17" s="726"/>
      <c r="AXW17" s="718"/>
      <c r="AXX17" s="725"/>
      <c r="AXY17" s="725"/>
      <c r="AXZ17" s="725"/>
      <c r="AYA17" s="725"/>
      <c r="AYB17" s="725"/>
      <c r="AYC17" s="725"/>
      <c r="AYD17" s="725"/>
      <c r="AYE17" s="725"/>
      <c r="AYF17" s="725"/>
      <c r="AYG17" s="725"/>
      <c r="AYH17" s="725"/>
      <c r="AYI17" s="725"/>
      <c r="AYJ17" s="725"/>
      <c r="AYK17" s="725"/>
      <c r="AYL17" s="726"/>
      <c r="AYM17" s="718"/>
      <c r="AYN17" s="725"/>
      <c r="AYO17" s="725"/>
      <c r="AYP17" s="725"/>
      <c r="AYQ17" s="725"/>
      <c r="AYR17" s="725"/>
      <c r="AYS17" s="725"/>
      <c r="AYT17" s="725"/>
      <c r="AYU17" s="725"/>
      <c r="AYV17" s="725"/>
      <c r="AYW17" s="725"/>
      <c r="AYX17" s="725"/>
      <c r="AYY17" s="725"/>
      <c r="AYZ17" s="725"/>
      <c r="AZA17" s="725"/>
      <c r="AZB17" s="726"/>
      <c r="AZC17" s="718"/>
      <c r="AZD17" s="725"/>
      <c r="AZE17" s="725"/>
      <c r="AZF17" s="725"/>
      <c r="AZG17" s="725"/>
      <c r="AZH17" s="725"/>
      <c r="AZI17" s="725"/>
      <c r="AZJ17" s="725"/>
      <c r="AZK17" s="725"/>
      <c r="AZL17" s="725"/>
      <c r="AZM17" s="725"/>
      <c r="AZN17" s="725"/>
      <c r="AZO17" s="725"/>
      <c r="AZP17" s="725"/>
      <c r="AZQ17" s="725"/>
      <c r="AZR17" s="726"/>
      <c r="AZS17" s="718"/>
      <c r="AZT17" s="725"/>
      <c r="AZU17" s="725"/>
      <c r="AZV17" s="725"/>
      <c r="AZW17" s="725"/>
      <c r="AZX17" s="725"/>
      <c r="AZY17" s="725"/>
      <c r="AZZ17" s="725"/>
      <c r="BAA17" s="725"/>
      <c r="BAB17" s="725"/>
      <c r="BAC17" s="725"/>
      <c r="BAD17" s="725"/>
      <c r="BAE17" s="725"/>
      <c r="BAF17" s="725"/>
      <c r="BAG17" s="725"/>
      <c r="BAH17" s="726"/>
      <c r="BAI17" s="718"/>
      <c r="BAJ17" s="725"/>
      <c r="BAK17" s="725"/>
      <c r="BAL17" s="725"/>
      <c r="BAM17" s="725"/>
      <c r="BAN17" s="725"/>
      <c r="BAO17" s="725"/>
      <c r="BAP17" s="725"/>
      <c r="BAQ17" s="725"/>
      <c r="BAR17" s="725"/>
      <c r="BAS17" s="725"/>
      <c r="BAT17" s="725"/>
      <c r="BAU17" s="725"/>
      <c r="BAV17" s="725"/>
      <c r="BAW17" s="725"/>
      <c r="BAX17" s="726"/>
      <c r="BAY17" s="718"/>
      <c r="BAZ17" s="725"/>
      <c r="BBA17" s="725"/>
      <c r="BBB17" s="725"/>
      <c r="BBC17" s="725"/>
      <c r="BBD17" s="725"/>
      <c r="BBE17" s="725"/>
      <c r="BBF17" s="725"/>
      <c r="BBG17" s="725"/>
      <c r="BBH17" s="725"/>
      <c r="BBI17" s="725"/>
      <c r="BBJ17" s="725"/>
      <c r="BBK17" s="725"/>
      <c r="BBL17" s="725"/>
      <c r="BBM17" s="725"/>
      <c r="BBN17" s="726"/>
      <c r="BBO17" s="718"/>
      <c r="BBP17" s="725"/>
      <c r="BBQ17" s="725"/>
      <c r="BBR17" s="725"/>
      <c r="BBS17" s="725"/>
      <c r="BBT17" s="725"/>
      <c r="BBU17" s="725"/>
      <c r="BBV17" s="725"/>
      <c r="BBW17" s="725"/>
      <c r="BBX17" s="725"/>
      <c r="BBY17" s="725"/>
      <c r="BBZ17" s="725"/>
      <c r="BCA17" s="725"/>
      <c r="BCB17" s="725"/>
      <c r="BCC17" s="725"/>
      <c r="BCD17" s="726"/>
      <c r="BCE17" s="718"/>
      <c r="BCF17" s="725"/>
      <c r="BCG17" s="725"/>
      <c r="BCH17" s="725"/>
      <c r="BCI17" s="725"/>
      <c r="BCJ17" s="725"/>
      <c r="BCK17" s="725"/>
      <c r="BCL17" s="725"/>
      <c r="BCM17" s="725"/>
      <c r="BCN17" s="725"/>
      <c r="BCO17" s="725"/>
      <c r="BCP17" s="725"/>
      <c r="BCQ17" s="725"/>
      <c r="BCR17" s="725"/>
      <c r="BCS17" s="725"/>
      <c r="BCT17" s="726"/>
      <c r="BCU17" s="718"/>
      <c r="BCV17" s="725"/>
      <c r="BCW17" s="725"/>
      <c r="BCX17" s="725"/>
      <c r="BCY17" s="725"/>
      <c r="BCZ17" s="725"/>
      <c r="BDA17" s="725"/>
      <c r="BDB17" s="725"/>
      <c r="BDC17" s="725"/>
      <c r="BDD17" s="725"/>
      <c r="BDE17" s="725"/>
      <c r="BDF17" s="725"/>
      <c r="BDG17" s="725"/>
      <c r="BDH17" s="725"/>
      <c r="BDI17" s="725"/>
      <c r="BDJ17" s="726"/>
      <c r="BDK17" s="718"/>
      <c r="BDL17" s="725"/>
      <c r="BDM17" s="725"/>
      <c r="BDN17" s="725"/>
      <c r="BDO17" s="725"/>
      <c r="BDP17" s="725"/>
      <c r="BDQ17" s="725"/>
      <c r="BDR17" s="725"/>
      <c r="BDS17" s="725"/>
      <c r="BDT17" s="725"/>
      <c r="BDU17" s="725"/>
      <c r="BDV17" s="725"/>
      <c r="BDW17" s="725"/>
      <c r="BDX17" s="725"/>
      <c r="BDY17" s="725"/>
      <c r="BDZ17" s="726"/>
      <c r="BEA17" s="718"/>
      <c r="BEB17" s="725"/>
      <c r="BEC17" s="725"/>
      <c r="BED17" s="725"/>
      <c r="BEE17" s="725"/>
      <c r="BEF17" s="725"/>
      <c r="BEG17" s="725"/>
      <c r="BEH17" s="725"/>
      <c r="BEI17" s="725"/>
      <c r="BEJ17" s="725"/>
      <c r="BEK17" s="725"/>
      <c r="BEL17" s="725"/>
      <c r="BEM17" s="725"/>
      <c r="BEN17" s="725"/>
      <c r="BEO17" s="725"/>
      <c r="BEP17" s="726"/>
      <c r="BEQ17" s="718"/>
      <c r="BER17" s="725"/>
      <c r="BES17" s="725"/>
      <c r="BET17" s="725"/>
      <c r="BEU17" s="725"/>
      <c r="BEV17" s="725"/>
      <c r="BEW17" s="725"/>
      <c r="BEX17" s="725"/>
      <c r="BEY17" s="725"/>
      <c r="BEZ17" s="725"/>
      <c r="BFA17" s="725"/>
      <c r="BFB17" s="725"/>
      <c r="BFC17" s="725"/>
      <c r="BFD17" s="725"/>
      <c r="BFE17" s="725"/>
      <c r="BFF17" s="726"/>
      <c r="BFG17" s="718"/>
      <c r="BFH17" s="725"/>
      <c r="BFI17" s="725"/>
      <c r="BFJ17" s="725"/>
      <c r="BFK17" s="725"/>
      <c r="BFL17" s="725"/>
      <c r="BFM17" s="725"/>
      <c r="BFN17" s="725"/>
      <c r="BFO17" s="725"/>
      <c r="BFP17" s="725"/>
      <c r="BFQ17" s="725"/>
      <c r="BFR17" s="725"/>
      <c r="BFS17" s="725"/>
      <c r="BFT17" s="725"/>
      <c r="BFU17" s="725"/>
      <c r="BFV17" s="726"/>
      <c r="BFW17" s="718"/>
      <c r="BFX17" s="725"/>
      <c r="BFY17" s="725"/>
      <c r="BFZ17" s="725"/>
      <c r="BGA17" s="725"/>
      <c r="BGB17" s="725"/>
      <c r="BGC17" s="725"/>
      <c r="BGD17" s="725"/>
      <c r="BGE17" s="725"/>
      <c r="BGF17" s="725"/>
      <c r="BGG17" s="725"/>
      <c r="BGH17" s="725"/>
      <c r="BGI17" s="725"/>
      <c r="BGJ17" s="725"/>
      <c r="BGK17" s="725"/>
      <c r="BGL17" s="726"/>
      <c r="BGM17" s="718"/>
      <c r="BGN17" s="725"/>
      <c r="BGO17" s="725"/>
      <c r="BGP17" s="725"/>
      <c r="BGQ17" s="725"/>
      <c r="BGR17" s="725"/>
      <c r="BGS17" s="725"/>
      <c r="BGT17" s="725"/>
      <c r="BGU17" s="725"/>
      <c r="BGV17" s="725"/>
      <c r="BGW17" s="725"/>
      <c r="BGX17" s="725"/>
      <c r="BGY17" s="725"/>
      <c r="BGZ17" s="725"/>
      <c r="BHA17" s="725"/>
      <c r="BHB17" s="726"/>
      <c r="BHC17" s="718"/>
      <c r="BHD17" s="725"/>
      <c r="BHE17" s="725"/>
      <c r="BHF17" s="725"/>
      <c r="BHG17" s="725"/>
      <c r="BHH17" s="725"/>
      <c r="BHI17" s="725"/>
      <c r="BHJ17" s="725"/>
      <c r="BHK17" s="725"/>
      <c r="BHL17" s="725"/>
      <c r="BHM17" s="725"/>
      <c r="BHN17" s="725"/>
      <c r="BHO17" s="725"/>
      <c r="BHP17" s="725"/>
      <c r="BHQ17" s="725"/>
      <c r="BHR17" s="726"/>
      <c r="BHS17" s="718"/>
      <c r="BHT17" s="725"/>
      <c r="BHU17" s="725"/>
      <c r="BHV17" s="725"/>
      <c r="BHW17" s="725"/>
      <c r="BHX17" s="725"/>
      <c r="BHY17" s="725"/>
      <c r="BHZ17" s="725"/>
      <c r="BIA17" s="725"/>
      <c r="BIB17" s="725"/>
      <c r="BIC17" s="725"/>
      <c r="BID17" s="725"/>
      <c r="BIE17" s="725"/>
      <c r="BIF17" s="725"/>
      <c r="BIG17" s="725"/>
      <c r="BIH17" s="726"/>
      <c r="BII17" s="718"/>
      <c r="BIJ17" s="725"/>
      <c r="BIK17" s="725"/>
      <c r="BIL17" s="725"/>
      <c r="BIM17" s="725"/>
      <c r="BIN17" s="725"/>
      <c r="BIO17" s="725"/>
      <c r="BIP17" s="725"/>
      <c r="BIQ17" s="725"/>
      <c r="BIR17" s="725"/>
      <c r="BIS17" s="725"/>
      <c r="BIT17" s="725"/>
      <c r="BIU17" s="725"/>
      <c r="BIV17" s="725"/>
      <c r="BIW17" s="725"/>
      <c r="BIX17" s="726"/>
      <c r="BIY17" s="718"/>
      <c r="BIZ17" s="725"/>
      <c r="BJA17" s="725"/>
      <c r="BJB17" s="725"/>
      <c r="BJC17" s="725"/>
      <c r="BJD17" s="725"/>
      <c r="BJE17" s="725"/>
      <c r="BJF17" s="725"/>
      <c r="BJG17" s="725"/>
      <c r="BJH17" s="725"/>
      <c r="BJI17" s="725"/>
      <c r="BJJ17" s="725"/>
      <c r="BJK17" s="725"/>
      <c r="BJL17" s="725"/>
      <c r="BJM17" s="725"/>
      <c r="BJN17" s="726"/>
      <c r="BJO17" s="718"/>
      <c r="BJP17" s="725"/>
      <c r="BJQ17" s="725"/>
      <c r="BJR17" s="725"/>
      <c r="BJS17" s="725"/>
      <c r="BJT17" s="725"/>
      <c r="BJU17" s="725"/>
      <c r="BJV17" s="725"/>
      <c r="BJW17" s="725"/>
      <c r="BJX17" s="725"/>
      <c r="BJY17" s="725"/>
      <c r="BJZ17" s="725"/>
      <c r="BKA17" s="725"/>
      <c r="BKB17" s="725"/>
      <c r="BKC17" s="725"/>
      <c r="BKD17" s="726"/>
      <c r="BKE17" s="718"/>
      <c r="BKF17" s="725"/>
      <c r="BKG17" s="725"/>
      <c r="BKH17" s="725"/>
      <c r="BKI17" s="725"/>
      <c r="BKJ17" s="725"/>
      <c r="BKK17" s="725"/>
      <c r="BKL17" s="725"/>
      <c r="BKM17" s="725"/>
      <c r="BKN17" s="725"/>
      <c r="BKO17" s="725"/>
      <c r="BKP17" s="725"/>
      <c r="BKQ17" s="725"/>
      <c r="BKR17" s="725"/>
      <c r="BKS17" s="725"/>
      <c r="BKT17" s="726"/>
      <c r="BKU17" s="718"/>
      <c r="BKV17" s="725"/>
      <c r="BKW17" s="725"/>
      <c r="BKX17" s="725"/>
      <c r="BKY17" s="725"/>
      <c r="BKZ17" s="725"/>
      <c r="BLA17" s="725"/>
      <c r="BLB17" s="725"/>
      <c r="BLC17" s="725"/>
      <c r="BLD17" s="725"/>
      <c r="BLE17" s="725"/>
      <c r="BLF17" s="725"/>
      <c r="BLG17" s="725"/>
      <c r="BLH17" s="725"/>
      <c r="BLI17" s="725"/>
      <c r="BLJ17" s="726"/>
      <c r="BLK17" s="718"/>
      <c r="BLL17" s="725"/>
      <c r="BLM17" s="725"/>
      <c r="BLN17" s="725"/>
      <c r="BLO17" s="725"/>
      <c r="BLP17" s="725"/>
      <c r="BLQ17" s="725"/>
      <c r="BLR17" s="725"/>
      <c r="BLS17" s="725"/>
      <c r="BLT17" s="725"/>
      <c r="BLU17" s="725"/>
      <c r="BLV17" s="725"/>
      <c r="BLW17" s="725"/>
      <c r="BLX17" s="725"/>
      <c r="BLY17" s="725"/>
      <c r="BLZ17" s="726"/>
      <c r="BMA17" s="718"/>
      <c r="BMB17" s="725"/>
      <c r="BMC17" s="725"/>
      <c r="BMD17" s="725"/>
      <c r="BME17" s="725"/>
      <c r="BMF17" s="725"/>
      <c r="BMG17" s="725"/>
      <c r="BMH17" s="725"/>
      <c r="BMI17" s="725"/>
      <c r="BMJ17" s="725"/>
      <c r="BMK17" s="725"/>
      <c r="BML17" s="725"/>
      <c r="BMM17" s="725"/>
      <c r="BMN17" s="725"/>
      <c r="BMO17" s="725"/>
      <c r="BMP17" s="726"/>
      <c r="BMQ17" s="718"/>
      <c r="BMR17" s="725"/>
      <c r="BMS17" s="725"/>
      <c r="BMT17" s="725"/>
      <c r="BMU17" s="725"/>
      <c r="BMV17" s="725"/>
      <c r="BMW17" s="725"/>
      <c r="BMX17" s="725"/>
      <c r="BMY17" s="725"/>
      <c r="BMZ17" s="725"/>
      <c r="BNA17" s="725"/>
      <c r="BNB17" s="725"/>
      <c r="BNC17" s="725"/>
      <c r="BND17" s="725"/>
      <c r="BNE17" s="725"/>
      <c r="BNF17" s="726"/>
      <c r="BNG17" s="718"/>
      <c r="BNH17" s="725"/>
      <c r="BNI17" s="725"/>
      <c r="BNJ17" s="725"/>
      <c r="BNK17" s="725"/>
      <c r="BNL17" s="725"/>
      <c r="BNM17" s="725"/>
      <c r="BNN17" s="725"/>
      <c r="BNO17" s="725"/>
      <c r="BNP17" s="725"/>
      <c r="BNQ17" s="725"/>
      <c r="BNR17" s="725"/>
      <c r="BNS17" s="725"/>
      <c r="BNT17" s="725"/>
      <c r="BNU17" s="725"/>
      <c r="BNV17" s="726"/>
      <c r="BNW17" s="718"/>
      <c r="BNX17" s="725"/>
      <c r="BNY17" s="725"/>
      <c r="BNZ17" s="725"/>
      <c r="BOA17" s="725"/>
      <c r="BOB17" s="725"/>
      <c r="BOC17" s="725"/>
      <c r="BOD17" s="725"/>
      <c r="BOE17" s="725"/>
      <c r="BOF17" s="725"/>
      <c r="BOG17" s="725"/>
      <c r="BOH17" s="725"/>
      <c r="BOI17" s="725"/>
      <c r="BOJ17" s="725"/>
      <c r="BOK17" s="725"/>
      <c r="BOL17" s="726"/>
      <c r="BOM17" s="718"/>
      <c r="BON17" s="725"/>
      <c r="BOO17" s="725"/>
      <c r="BOP17" s="725"/>
      <c r="BOQ17" s="725"/>
      <c r="BOR17" s="725"/>
      <c r="BOS17" s="725"/>
      <c r="BOT17" s="725"/>
      <c r="BOU17" s="725"/>
      <c r="BOV17" s="725"/>
      <c r="BOW17" s="725"/>
      <c r="BOX17" s="725"/>
      <c r="BOY17" s="725"/>
      <c r="BOZ17" s="725"/>
      <c r="BPA17" s="725"/>
      <c r="BPB17" s="726"/>
      <c r="BPC17" s="718"/>
      <c r="BPD17" s="725"/>
      <c r="BPE17" s="725"/>
      <c r="BPF17" s="725"/>
      <c r="BPG17" s="725"/>
      <c r="BPH17" s="725"/>
      <c r="BPI17" s="725"/>
      <c r="BPJ17" s="725"/>
      <c r="BPK17" s="725"/>
      <c r="BPL17" s="725"/>
      <c r="BPM17" s="725"/>
      <c r="BPN17" s="725"/>
      <c r="BPO17" s="725"/>
      <c r="BPP17" s="725"/>
      <c r="BPQ17" s="725"/>
      <c r="BPR17" s="726"/>
      <c r="BPS17" s="718"/>
      <c r="BPT17" s="725"/>
      <c r="BPU17" s="725"/>
      <c r="BPV17" s="725"/>
      <c r="BPW17" s="725"/>
      <c r="BPX17" s="725"/>
      <c r="BPY17" s="725"/>
      <c r="BPZ17" s="725"/>
      <c r="BQA17" s="725"/>
      <c r="BQB17" s="725"/>
      <c r="BQC17" s="725"/>
      <c r="BQD17" s="725"/>
      <c r="BQE17" s="725"/>
      <c r="BQF17" s="725"/>
      <c r="BQG17" s="725"/>
      <c r="BQH17" s="726"/>
      <c r="BQI17" s="718"/>
      <c r="BQJ17" s="725"/>
      <c r="BQK17" s="725"/>
      <c r="BQL17" s="725"/>
      <c r="BQM17" s="725"/>
      <c r="BQN17" s="725"/>
      <c r="BQO17" s="725"/>
      <c r="BQP17" s="725"/>
      <c r="BQQ17" s="725"/>
      <c r="BQR17" s="725"/>
      <c r="BQS17" s="725"/>
      <c r="BQT17" s="725"/>
      <c r="BQU17" s="725"/>
      <c r="BQV17" s="725"/>
      <c r="BQW17" s="725"/>
      <c r="BQX17" s="726"/>
      <c r="BQY17" s="718"/>
      <c r="BQZ17" s="725"/>
      <c r="BRA17" s="725"/>
      <c r="BRB17" s="725"/>
      <c r="BRC17" s="725"/>
      <c r="BRD17" s="725"/>
      <c r="BRE17" s="725"/>
      <c r="BRF17" s="725"/>
      <c r="BRG17" s="725"/>
      <c r="BRH17" s="725"/>
      <c r="BRI17" s="725"/>
      <c r="BRJ17" s="725"/>
      <c r="BRK17" s="725"/>
      <c r="BRL17" s="725"/>
      <c r="BRM17" s="725"/>
      <c r="BRN17" s="726"/>
      <c r="BRO17" s="718"/>
      <c r="BRP17" s="725"/>
      <c r="BRQ17" s="725"/>
      <c r="BRR17" s="725"/>
      <c r="BRS17" s="725"/>
      <c r="BRT17" s="725"/>
      <c r="BRU17" s="725"/>
      <c r="BRV17" s="725"/>
      <c r="BRW17" s="725"/>
      <c r="BRX17" s="725"/>
      <c r="BRY17" s="725"/>
      <c r="BRZ17" s="725"/>
      <c r="BSA17" s="725"/>
      <c r="BSB17" s="725"/>
      <c r="BSC17" s="725"/>
      <c r="BSD17" s="726"/>
      <c r="BSE17" s="718"/>
      <c r="BSF17" s="725"/>
      <c r="BSG17" s="725"/>
      <c r="BSH17" s="725"/>
      <c r="BSI17" s="725"/>
      <c r="BSJ17" s="725"/>
      <c r="BSK17" s="725"/>
      <c r="BSL17" s="725"/>
      <c r="BSM17" s="725"/>
      <c r="BSN17" s="725"/>
      <c r="BSO17" s="725"/>
      <c r="BSP17" s="725"/>
      <c r="BSQ17" s="725"/>
      <c r="BSR17" s="725"/>
      <c r="BSS17" s="725"/>
      <c r="BST17" s="726"/>
      <c r="BSU17" s="718"/>
      <c r="BSV17" s="725"/>
      <c r="BSW17" s="725"/>
      <c r="BSX17" s="725"/>
      <c r="BSY17" s="725"/>
      <c r="BSZ17" s="725"/>
      <c r="BTA17" s="725"/>
      <c r="BTB17" s="725"/>
      <c r="BTC17" s="725"/>
      <c r="BTD17" s="725"/>
      <c r="BTE17" s="725"/>
      <c r="BTF17" s="725"/>
      <c r="BTG17" s="725"/>
      <c r="BTH17" s="725"/>
      <c r="BTI17" s="725"/>
      <c r="BTJ17" s="726"/>
      <c r="BTK17" s="718"/>
      <c r="BTL17" s="725"/>
      <c r="BTM17" s="725"/>
      <c r="BTN17" s="725"/>
      <c r="BTO17" s="725"/>
      <c r="BTP17" s="725"/>
      <c r="BTQ17" s="725"/>
      <c r="BTR17" s="725"/>
      <c r="BTS17" s="725"/>
      <c r="BTT17" s="725"/>
      <c r="BTU17" s="725"/>
      <c r="BTV17" s="725"/>
      <c r="BTW17" s="725"/>
      <c r="BTX17" s="725"/>
      <c r="BTY17" s="725"/>
      <c r="BTZ17" s="726"/>
      <c r="BUA17" s="718"/>
      <c r="BUB17" s="725"/>
      <c r="BUC17" s="725"/>
      <c r="BUD17" s="725"/>
      <c r="BUE17" s="725"/>
      <c r="BUF17" s="725"/>
      <c r="BUG17" s="725"/>
      <c r="BUH17" s="725"/>
      <c r="BUI17" s="725"/>
      <c r="BUJ17" s="725"/>
      <c r="BUK17" s="725"/>
      <c r="BUL17" s="725"/>
      <c r="BUM17" s="725"/>
      <c r="BUN17" s="725"/>
      <c r="BUO17" s="725"/>
      <c r="BUP17" s="726"/>
      <c r="BUQ17" s="718"/>
      <c r="BUR17" s="725"/>
      <c r="BUS17" s="725"/>
      <c r="BUT17" s="725"/>
      <c r="BUU17" s="725"/>
      <c r="BUV17" s="725"/>
      <c r="BUW17" s="725"/>
      <c r="BUX17" s="725"/>
      <c r="BUY17" s="725"/>
      <c r="BUZ17" s="725"/>
      <c r="BVA17" s="725"/>
      <c r="BVB17" s="725"/>
      <c r="BVC17" s="725"/>
      <c r="BVD17" s="725"/>
      <c r="BVE17" s="725"/>
      <c r="BVF17" s="726"/>
      <c r="BVG17" s="718"/>
      <c r="BVH17" s="725"/>
      <c r="BVI17" s="725"/>
      <c r="BVJ17" s="725"/>
      <c r="BVK17" s="725"/>
      <c r="BVL17" s="725"/>
      <c r="BVM17" s="725"/>
      <c r="BVN17" s="725"/>
      <c r="BVO17" s="725"/>
      <c r="BVP17" s="725"/>
      <c r="BVQ17" s="725"/>
      <c r="BVR17" s="725"/>
      <c r="BVS17" s="725"/>
      <c r="BVT17" s="725"/>
      <c r="BVU17" s="725"/>
      <c r="BVV17" s="726"/>
      <c r="BVW17" s="718"/>
      <c r="BVX17" s="725"/>
      <c r="BVY17" s="725"/>
      <c r="BVZ17" s="725"/>
      <c r="BWA17" s="725"/>
      <c r="BWB17" s="725"/>
      <c r="BWC17" s="725"/>
      <c r="BWD17" s="725"/>
      <c r="BWE17" s="725"/>
      <c r="BWF17" s="725"/>
      <c r="BWG17" s="725"/>
      <c r="BWH17" s="725"/>
      <c r="BWI17" s="725"/>
      <c r="BWJ17" s="725"/>
      <c r="BWK17" s="725"/>
      <c r="BWL17" s="726"/>
      <c r="BWM17" s="718"/>
      <c r="BWN17" s="725"/>
      <c r="BWO17" s="725"/>
      <c r="BWP17" s="725"/>
      <c r="BWQ17" s="725"/>
      <c r="BWR17" s="725"/>
      <c r="BWS17" s="725"/>
      <c r="BWT17" s="725"/>
      <c r="BWU17" s="725"/>
      <c r="BWV17" s="725"/>
      <c r="BWW17" s="725"/>
      <c r="BWX17" s="725"/>
      <c r="BWY17" s="725"/>
      <c r="BWZ17" s="725"/>
      <c r="BXA17" s="725"/>
      <c r="BXB17" s="726"/>
      <c r="BXC17" s="718"/>
      <c r="BXD17" s="725"/>
      <c r="BXE17" s="725"/>
      <c r="BXF17" s="725"/>
      <c r="BXG17" s="725"/>
      <c r="BXH17" s="725"/>
      <c r="BXI17" s="725"/>
      <c r="BXJ17" s="725"/>
      <c r="BXK17" s="725"/>
      <c r="BXL17" s="725"/>
      <c r="BXM17" s="725"/>
      <c r="BXN17" s="725"/>
      <c r="BXO17" s="725"/>
      <c r="BXP17" s="725"/>
      <c r="BXQ17" s="725"/>
      <c r="BXR17" s="726"/>
      <c r="BXS17" s="718"/>
      <c r="BXT17" s="725"/>
      <c r="BXU17" s="725"/>
      <c r="BXV17" s="725"/>
      <c r="BXW17" s="725"/>
      <c r="BXX17" s="725"/>
      <c r="BXY17" s="725"/>
      <c r="BXZ17" s="725"/>
      <c r="BYA17" s="725"/>
      <c r="BYB17" s="725"/>
      <c r="BYC17" s="725"/>
      <c r="BYD17" s="725"/>
      <c r="BYE17" s="725"/>
      <c r="BYF17" s="725"/>
      <c r="BYG17" s="725"/>
      <c r="BYH17" s="726"/>
      <c r="BYI17" s="718"/>
      <c r="BYJ17" s="725"/>
      <c r="BYK17" s="725"/>
      <c r="BYL17" s="725"/>
      <c r="BYM17" s="725"/>
      <c r="BYN17" s="725"/>
      <c r="BYO17" s="725"/>
      <c r="BYP17" s="725"/>
      <c r="BYQ17" s="725"/>
      <c r="BYR17" s="725"/>
      <c r="BYS17" s="725"/>
      <c r="BYT17" s="725"/>
      <c r="BYU17" s="725"/>
      <c r="BYV17" s="725"/>
      <c r="BYW17" s="725"/>
      <c r="BYX17" s="726"/>
      <c r="BYY17" s="718"/>
      <c r="BYZ17" s="725"/>
      <c r="BZA17" s="725"/>
      <c r="BZB17" s="725"/>
      <c r="BZC17" s="725"/>
      <c r="BZD17" s="725"/>
      <c r="BZE17" s="725"/>
      <c r="BZF17" s="725"/>
      <c r="BZG17" s="725"/>
      <c r="BZH17" s="725"/>
      <c r="BZI17" s="725"/>
      <c r="BZJ17" s="725"/>
      <c r="BZK17" s="725"/>
      <c r="BZL17" s="725"/>
      <c r="BZM17" s="725"/>
      <c r="BZN17" s="726"/>
      <c r="BZO17" s="718"/>
      <c r="BZP17" s="725"/>
      <c r="BZQ17" s="725"/>
      <c r="BZR17" s="725"/>
      <c r="BZS17" s="725"/>
      <c r="BZT17" s="725"/>
      <c r="BZU17" s="725"/>
      <c r="BZV17" s="725"/>
      <c r="BZW17" s="725"/>
      <c r="BZX17" s="725"/>
      <c r="BZY17" s="725"/>
      <c r="BZZ17" s="725"/>
      <c r="CAA17" s="725"/>
      <c r="CAB17" s="725"/>
      <c r="CAC17" s="725"/>
      <c r="CAD17" s="726"/>
      <c r="CAE17" s="718"/>
      <c r="CAF17" s="725"/>
      <c r="CAG17" s="725"/>
      <c r="CAH17" s="725"/>
      <c r="CAI17" s="725"/>
      <c r="CAJ17" s="725"/>
      <c r="CAK17" s="725"/>
      <c r="CAL17" s="725"/>
      <c r="CAM17" s="725"/>
      <c r="CAN17" s="725"/>
      <c r="CAO17" s="725"/>
      <c r="CAP17" s="725"/>
      <c r="CAQ17" s="725"/>
      <c r="CAR17" s="725"/>
      <c r="CAS17" s="725"/>
      <c r="CAT17" s="726"/>
      <c r="CAU17" s="718"/>
      <c r="CAV17" s="725"/>
      <c r="CAW17" s="725"/>
      <c r="CAX17" s="725"/>
      <c r="CAY17" s="725"/>
      <c r="CAZ17" s="725"/>
      <c r="CBA17" s="725"/>
      <c r="CBB17" s="725"/>
      <c r="CBC17" s="725"/>
      <c r="CBD17" s="725"/>
      <c r="CBE17" s="725"/>
      <c r="CBF17" s="725"/>
      <c r="CBG17" s="725"/>
      <c r="CBH17" s="725"/>
      <c r="CBI17" s="725"/>
      <c r="CBJ17" s="726"/>
      <c r="CBK17" s="718"/>
      <c r="CBL17" s="725"/>
      <c r="CBM17" s="725"/>
      <c r="CBN17" s="725"/>
      <c r="CBO17" s="725"/>
      <c r="CBP17" s="725"/>
      <c r="CBQ17" s="725"/>
      <c r="CBR17" s="725"/>
      <c r="CBS17" s="725"/>
      <c r="CBT17" s="725"/>
      <c r="CBU17" s="725"/>
      <c r="CBV17" s="725"/>
      <c r="CBW17" s="725"/>
      <c r="CBX17" s="725"/>
      <c r="CBY17" s="725"/>
      <c r="CBZ17" s="726"/>
      <c r="CCA17" s="718"/>
      <c r="CCB17" s="725"/>
      <c r="CCC17" s="725"/>
      <c r="CCD17" s="725"/>
      <c r="CCE17" s="725"/>
      <c r="CCF17" s="725"/>
      <c r="CCG17" s="725"/>
      <c r="CCH17" s="725"/>
      <c r="CCI17" s="725"/>
      <c r="CCJ17" s="725"/>
      <c r="CCK17" s="725"/>
      <c r="CCL17" s="725"/>
      <c r="CCM17" s="725"/>
      <c r="CCN17" s="725"/>
      <c r="CCO17" s="725"/>
      <c r="CCP17" s="726"/>
      <c r="CCQ17" s="718"/>
      <c r="CCR17" s="725"/>
      <c r="CCS17" s="725"/>
      <c r="CCT17" s="725"/>
      <c r="CCU17" s="725"/>
      <c r="CCV17" s="725"/>
      <c r="CCW17" s="725"/>
      <c r="CCX17" s="725"/>
      <c r="CCY17" s="725"/>
      <c r="CCZ17" s="725"/>
      <c r="CDA17" s="725"/>
      <c r="CDB17" s="725"/>
      <c r="CDC17" s="725"/>
      <c r="CDD17" s="725"/>
      <c r="CDE17" s="725"/>
      <c r="CDF17" s="726"/>
      <c r="CDG17" s="718"/>
      <c r="CDH17" s="725"/>
      <c r="CDI17" s="725"/>
      <c r="CDJ17" s="725"/>
      <c r="CDK17" s="725"/>
      <c r="CDL17" s="725"/>
      <c r="CDM17" s="725"/>
      <c r="CDN17" s="725"/>
      <c r="CDO17" s="725"/>
      <c r="CDP17" s="725"/>
      <c r="CDQ17" s="725"/>
      <c r="CDR17" s="725"/>
      <c r="CDS17" s="725"/>
      <c r="CDT17" s="725"/>
      <c r="CDU17" s="725"/>
      <c r="CDV17" s="726"/>
      <c r="CDW17" s="718"/>
      <c r="CDX17" s="725"/>
      <c r="CDY17" s="725"/>
      <c r="CDZ17" s="725"/>
      <c r="CEA17" s="725"/>
      <c r="CEB17" s="725"/>
      <c r="CEC17" s="725"/>
      <c r="CED17" s="725"/>
      <c r="CEE17" s="725"/>
      <c r="CEF17" s="725"/>
      <c r="CEG17" s="725"/>
      <c r="CEH17" s="725"/>
      <c r="CEI17" s="725"/>
      <c r="CEJ17" s="725"/>
      <c r="CEK17" s="725"/>
      <c r="CEL17" s="726"/>
      <c r="CEM17" s="718"/>
      <c r="CEN17" s="725"/>
      <c r="CEO17" s="725"/>
      <c r="CEP17" s="725"/>
      <c r="CEQ17" s="725"/>
      <c r="CER17" s="725"/>
      <c r="CES17" s="725"/>
      <c r="CET17" s="725"/>
      <c r="CEU17" s="725"/>
      <c r="CEV17" s="725"/>
      <c r="CEW17" s="725"/>
      <c r="CEX17" s="725"/>
      <c r="CEY17" s="725"/>
      <c r="CEZ17" s="725"/>
      <c r="CFA17" s="725"/>
      <c r="CFB17" s="726"/>
      <c r="CFC17" s="718"/>
      <c r="CFD17" s="725"/>
      <c r="CFE17" s="725"/>
      <c r="CFF17" s="725"/>
      <c r="CFG17" s="725"/>
      <c r="CFH17" s="725"/>
      <c r="CFI17" s="725"/>
      <c r="CFJ17" s="725"/>
      <c r="CFK17" s="725"/>
      <c r="CFL17" s="725"/>
      <c r="CFM17" s="725"/>
      <c r="CFN17" s="725"/>
      <c r="CFO17" s="725"/>
      <c r="CFP17" s="725"/>
      <c r="CFQ17" s="725"/>
      <c r="CFR17" s="726"/>
      <c r="CFS17" s="718"/>
      <c r="CFT17" s="725"/>
      <c r="CFU17" s="725"/>
      <c r="CFV17" s="725"/>
      <c r="CFW17" s="725"/>
      <c r="CFX17" s="725"/>
      <c r="CFY17" s="725"/>
      <c r="CFZ17" s="725"/>
      <c r="CGA17" s="725"/>
      <c r="CGB17" s="725"/>
      <c r="CGC17" s="725"/>
      <c r="CGD17" s="725"/>
      <c r="CGE17" s="725"/>
      <c r="CGF17" s="725"/>
      <c r="CGG17" s="725"/>
      <c r="CGH17" s="726"/>
      <c r="CGI17" s="718"/>
      <c r="CGJ17" s="725"/>
      <c r="CGK17" s="725"/>
      <c r="CGL17" s="725"/>
      <c r="CGM17" s="725"/>
      <c r="CGN17" s="725"/>
      <c r="CGO17" s="725"/>
      <c r="CGP17" s="725"/>
      <c r="CGQ17" s="725"/>
      <c r="CGR17" s="725"/>
      <c r="CGS17" s="725"/>
      <c r="CGT17" s="725"/>
      <c r="CGU17" s="725"/>
      <c r="CGV17" s="725"/>
      <c r="CGW17" s="725"/>
      <c r="CGX17" s="726"/>
      <c r="CGY17" s="718"/>
      <c r="CGZ17" s="725"/>
      <c r="CHA17" s="725"/>
      <c r="CHB17" s="725"/>
      <c r="CHC17" s="725"/>
      <c r="CHD17" s="725"/>
      <c r="CHE17" s="725"/>
      <c r="CHF17" s="725"/>
      <c r="CHG17" s="725"/>
      <c r="CHH17" s="725"/>
      <c r="CHI17" s="725"/>
      <c r="CHJ17" s="725"/>
      <c r="CHK17" s="725"/>
      <c r="CHL17" s="725"/>
      <c r="CHM17" s="725"/>
      <c r="CHN17" s="726"/>
      <c r="CHO17" s="718"/>
      <c r="CHP17" s="725"/>
      <c r="CHQ17" s="725"/>
      <c r="CHR17" s="725"/>
      <c r="CHS17" s="725"/>
      <c r="CHT17" s="725"/>
      <c r="CHU17" s="725"/>
      <c r="CHV17" s="725"/>
      <c r="CHW17" s="725"/>
      <c r="CHX17" s="725"/>
      <c r="CHY17" s="725"/>
      <c r="CHZ17" s="725"/>
      <c r="CIA17" s="725"/>
      <c r="CIB17" s="725"/>
      <c r="CIC17" s="725"/>
      <c r="CID17" s="726"/>
      <c r="CIE17" s="718"/>
      <c r="CIF17" s="725"/>
      <c r="CIG17" s="725"/>
      <c r="CIH17" s="725"/>
      <c r="CII17" s="725"/>
      <c r="CIJ17" s="725"/>
      <c r="CIK17" s="725"/>
      <c r="CIL17" s="725"/>
      <c r="CIM17" s="725"/>
      <c r="CIN17" s="725"/>
      <c r="CIO17" s="725"/>
      <c r="CIP17" s="725"/>
      <c r="CIQ17" s="725"/>
      <c r="CIR17" s="725"/>
      <c r="CIS17" s="725"/>
      <c r="CIT17" s="726"/>
      <c r="CIU17" s="718"/>
      <c r="CIV17" s="725"/>
      <c r="CIW17" s="725"/>
      <c r="CIX17" s="725"/>
      <c r="CIY17" s="725"/>
      <c r="CIZ17" s="725"/>
      <c r="CJA17" s="725"/>
      <c r="CJB17" s="725"/>
      <c r="CJC17" s="725"/>
      <c r="CJD17" s="725"/>
      <c r="CJE17" s="725"/>
      <c r="CJF17" s="725"/>
      <c r="CJG17" s="725"/>
      <c r="CJH17" s="725"/>
      <c r="CJI17" s="725"/>
      <c r="CJJ17" s="726"/>
      <c r="CJK17" s="718"/>
      <c r="CJL17" s="725"/>
      <c r="CJM17" s="725"/>
      <c r="CJN17" s="725"/>
      <c r="CJO17" s="725"/>
      <c r="CJP17" s="725"/>
      <c r="CJQ17" s="725"/>
      <c r="CJR17" s="725"/>
      <c r="CJS17" s="725"/>
      <c r="CJT17" s="725"/>
      <c r="CJU17" s="725"/>
      <c r="CJV17" s="725"/>
      <c r="CJW17" s="725"/>
      <c r="CJX17" s="725"/>
      <c r="CJY17" s="725"/>
      <c r="CJZ17" s="726"/>
      <c r="CKA17" s="718"/>
      <c r="CKB17" s="725"/>
      <c r="CKC17" s="725"/>
      <c r="CKD17" s="725"/>
      <c r="CKE17" s="725"/>
      <c r="CKF17" s="725"/>
      <c r="CKG17" s="725"/>
      <c r="CKH17" s="725"/>
      <c r="CKI17" s="725"/>
      <c r="CKJ17" s="725"/>
      <c r="CKK17" s="725"/>
      <c r="CKL17" s="725"/>
      <c r="CKM17" s="725"/>
      <c r="CKN17" s="725"/>
      <c r="CKO17" s="725"/>
      <c r="CKP17" s="726"/>
      <c r="CKQ17" s="718"/>
      <c r="CKR17" s="725"/>
      <c r="CKS17" s="725"/>
      <c r="CKT17" s="725"/>
      <c r="CKU17" s="725"/>
      <c r="CKV17" s="725"/>
      <c r="CKW17" s="725"/>
      <c r="CKX17" s="725"/>
      <c r="CKY17" s="725"/>
      <c r="CKZ17" s="725"/>
      <c r="CLA17" s="725"/>
      <c r="CLB17" s="725"/>
      <c r="CLC17" s="725"/>
      <c r="CLD17" s="725"/>
      <c r="CLE17" s="725"/>
      <c r="CLF17" s="726"/>
      <c r="CLG17" s="718"/>
      <c r="CLH17" s="725"/>
      <c r="CLI17" s="725"/>
      <c r="CLJ17" s="725"/>
      <c r="CLK17" s="725"/>
      <c r="CLL17" s="725"/>
      <c r="CLM17" s="725"/>
      <c r="CLN17" s="725"/>
      <c r="CLO17" s="725"/>
      <c r="CLP17" s="725"/>
      <c r="CLQ17" s="725"/>
      <c r="CLR17" s="725"/>
      <c r="CLS17" s="725"/>
      <c r="CLT17" s="725"/>
      <c r="CLU17" s="725"/>
      <c r="CLV17" s="726"/>
      <c r="CLW17" s="718"/>
      <c r="CLX17" s="725"/>
      <c r="CLY17" s="725"/>
      <c r="CLZ17" s="725"/>
      <c r="CMA17" s="725"/>
      <c r="CMB17" s="725"/>
      <c r="CMC17" s="725"/>
      <c r="CMD17" s="725"/>
      <c r="CME17" s="725"/>
      <c r="CMF17" s="725"/>
      <c r="CMG17" s="725"/>
      <c r="CMH17" s="725"/>
      <c r="CMI17" s="725"/>
      <c r="CMJ17" s="725"/>
      <c r="CMK17" s="725"/>
      <c r="CML17" s="726"/>
      <c r="CMM17" s="718"/>
      <c r="CMN17" s="725"/>
      <c r="CMO17" s="725"/>
      <c r="CMP17" s="725"/>
      <c r="CMQ17" s="725"/>
      <c r="CMR17" s="725"/>
      <c r="CMS17" s="725"/>
      <c r="CMT17" s="725"/>
      <c r="CMU17" s="725"/>
      <c r="CMV17" s="725"/>
      <c r="CMW17" s="725"/>
      <c r="CMX17" s="725"/>
      <c r="CMY17" s="725"/>
      <c r="CMZ17" s="725"/>
      <c r="CNA17" s="725"/>
      <c r="CNB17" s="726"/>
      <c r="CNC17" s="718"/>
      <c r="CND17" s="725"/>
      <c r="CNE17" s="725"/>
      <c r="CNF17" s="725"/>
      <c r="CNG17" s="725"/>
      <c r="CNH17" s="725"/>
      <c r="CNI17" s="725"/>
      <c r="CNJ17" s="725"/>
      <c r="CNK17" s="725"/>
      <c r="CNL17" s="725"/>
      <c r="CNM17" s="725"/>
      <c r="CNN17" s="725"/>
      <c r="CNO17" s="725"/>
      <c r="CNP17" s="725"/>
      <c r="CNQ17" s="725"/>
      <c r="CNR17" s="726"/>
      <c r="CNS17" s="718"/>
      <c r="CNT17" s="725"/>
      <c r="CNU17" s="725"/>
      <c r="CNV17" s="725"/>
      <c r="CNW17" s="725"/>
      <c r="CNX17" s="725"/>
      <c r="CNY17" s="725"/>
      <c r="CNZ17" s="725"/>
      <c r="COA17" s="725"/>
      <c r="COB17" s="725"/>
      <c r="COC17" s="725"/>
      <c r="COD17" s="725"/>
      <c r="COE17" s="725"/>
      <c r="COF17" s="725"/>
      <c r="COG17" s="725"/>
      <c r="COH17" s="726"/>
      <c r="COI17" s="718"/>
      <c r="COJ17" s="725"/>
      <c r="COK17" s="725"/>
      <c r="COL17" s="725"/>
      <c r="COM17" s="725"/>
      <c r="CON17" s="725"/>
      <c r="COO17" s="725"/>
      <c r="COP17" s="725"/>
      <c r="COQ17" s="725"/>
      <c r="COR17" s="725"/>
      <c r="COS17" s="725"/>
      <c r="COT17" s="725"/>
      <c r="COU17" s="725"/>
      <c r="COV17" s="725"/>
      <c r="COW17" s="725"/>
      <c r="COX17" s="726"/>
      <c r="COY17" s="718"/>
      <c r="COZ17" s="725"/>
      <c r="CPA17" s="725"/>
      <c r="CPB17" s="725"/>
      <c r="CPC17" s="725"/>
      <c r="CPD17" s="725"/>
      <c r="CPE17" s="725"/>
      <c r="CPF17" s="725"/>
      <c r="CPG17" s="725"/>
      <c r="CPH17" s="725"/>
      <c r="CPI17" s="725"/>
      <c r="CPJ17" s="725"/>
      <c r="CPK17" s="725"/>
      <c r="CPL17" s="725"/>
      <c r="CPM17" s="725"/>
      <c r="CPN17" s="726"/>
      <c r="CPO17" s="718"/>
      <c r="CPP17" s="725"/>
      <c r="CPQ17" s="725"/>
      <c r="CPR17" s="725"/>
      <c r="CPS17" s="725"/>
      <c r="CPT17" s="725"/>
      <c r="CPU17" s="725"/>
      <c r="CPV17" s="725"/>
      <c r="CPW17" s="725"/>
      <c r="CPX17" s="725"/>
      <c r="CPY17" s="725"/>
      <c r="CPZ17" s="725"/>
      <c r="CQA17" s="725"/>
      <c r="CQB17" s="725"/>
      <c r="CQC17" s="725"/>
      <c r="CQD17" s="726"/>
      <c r="CQE17" s="718"/>
      <c r="CQF17" s="725"/>
      <c r="CQG17" s="725"/>
      <c r="CQH17" s="725"/>
      <c r="CQI17" s="725"/>
      <c r="CQJ17" s="725"/>
      <c r="CQK17" s="725"/>
      <c r="CQL17" s="725"/>
      <c r="CQM17" s="725"/>
      <c r="CQN17" s="725"/>
      <c r="CQO17" s="725"/>
      <c r="CQP17" s="725"/>
      <c r="CQQ17" s="725"/>
      <c r="CQR17" s="725"/>
      <c r="CQS17" s="725"/>
      <c r="CQT17" s="726"/>
      <c r="CQU17" s="718"/>
      <c r="CQV17" s="725"/>
      <c r="CQW17" s="725"/>
      <c r="CQX17" s="725"/>
      <c r="CQY17" s="725"/>
      <c r="CQZ17" s="725"/>
      <c r="CRA17" s="725"/>
      <c r="CRB17" s="725"/>
      <c r="CRC17" s="725"/>
      <c r="CRD17" s="725"/>
      <c r="CRE17" s="725"/>
      <c r="CRF17" s="725"/>
      <c r="CRG17" s="725"/>
      <c r="CRH17" s="725"/>
      <c r="CRI17" s="725"/>
      <c r="CRJ17" s="726"/>
      <c r="CRK17" s="718"/>
      <c r="CRL17" s="725"/>
      <c r="CRM17" s="725"/>
      <c r="CRN17" s="725"/>
      <c r="CRO17" s="725"/>
      <c r="CRP17" s="725"/>
      <c r="CRQ17" s="725"/>
      <c r="CRR17" s="725"/>
      <c r="CRS17" s="725"/>
      <c r="CRT17" s="725"/>
      <c r="CRU17" s="725"/>
      <c r="CRV17" s="725"/>
      <c r="CRW17" s="725"/>
      <c r="CRX17" s="725"/>
      <c r="CRY17" s="725"/>
      <c r="CRZ17" s="726"/>
      <c r="CSA17" s="718"/>
      <c r="CSB17" s="725"/>
      <c r="CSC17" s="725"/>
      <c r="CSD17" s="725"/>
      <c r="CSE17" s="725"/>
      <c r="CSF17" s="725"/>
      <c r="CSG17" s="725"/>
      <c r="CSH17" s="725"/>
      <c r="CSI17" s="725"/>
      <c r="CSJ17" s="725"/>
      <c r="CSK17" s="725"/>
      <c r="CSL17" s="725"/>
      <c r="CSM17" s="725"/>
      <c r="CSN17" s="725"/>
      <c r="CSO17" s="725"/>
      <c r="CSP17" s="726"/>
      <c r="CSQ17" s="718"/>
      <c r="CSR17" s="725"/>
      <c r="CSS17" s="725"/>
      <c r="CST17" s="725"/>
      <c r="CSU17" s="725"/>
      <c r="CSV17" s="725"/>
      <c r="CSW17" s="725"/>
      <c r="CSX17" s="725"/>
      <c r="CSY17" s="725"/>
      <c r="CSZ17" s="725"/>
      <c r="CTA17" s="725"/>
      <c r="CTB17" s="725"/>
      <c r="CTC17" s="725"/>
      <c r="CTD17" s="725"/>
      <c r="CTE17" s="725"/>
      <c r="CTF17" s="726"/>
      <c r="CTG17" s="718"/>
      <c r="CTH17" s="725"/>
      <c r="CTI17" s="725"/>
      <c r="CTJ17" s="725"/>
      <c r="CTK17" s="725"/>
      <c r="CTL17" s="725"/>
      <c r="CTM17" s="725"/>
      <c r="CTN17" s="725"/>
      <c r="CTO17" s="725"/>
      <c r="CTP17" s="725"/>
      <c r="CTQ17" s="725"/>
      <c r="CTR17" s="725"/>
      <c r="CTS17" s="725"/>
      <c r="CTT17" s="725"/>
      <c r="CTU17" s="725"/>
      <c r="CTV17" s="726"/>
      <c r="CTW17" s="718"/>
      <c r="CTX17" s="725"/>
      <c r="CTY17" s="725"/>
      <c r="CTZ17" s="725"/>
      <c r="CUA17" s="725"/>
      <c r="CUB17" s="725"/>
      <c r="CUC17" s="725"/>
      <c r="CUD17" s="725"/>
      <c r="CUE17" s="725"/>
      <c r="CUF17" s="725"/>
      <c r="CUG17" s="725"/>
      <c r="CUH17" s="725"/>
      <c r="CUI17" s="725"/>
      <c r="CUJ17" s="725"/>
      <c r="CUK17" s="725"/>
      <c r="CUL17" s="726"/>
      <c r="CUM17" s="718"/>
      <c r="CUN17" s="725"/>
      <c r="CUO17" s="725"/>
      <c r="CUP17" s="725"/>
      <c r="CUQ17" s="725"/>
      <c r="CUR17" s="725"/>
      <c r="CUS17" s="725"/>
      <c r="CUT17" s="725"/>
      <c r="CUU17" s="725"/>
      <c r="CUV17" s="725"/>
      <c r="CUW17" s="725"/>
      <c r="CUX17" s="725"/>
      <c r="CUY17" s="725"/>
      <c r="CUZ17" s="725"/>
      <c r="CVA17" s="725"/>
      <c r="CVB17" s="726"/>
      <c r="CVC17" s="718"/>
      <c r="CVD17" s="725"/>
      <c r="CVE17" s="725"/>
      <c r="CVF17" s="725"/>
      <c r="CVG17" s="725"/>
      <c r="CVH17" s="725"/>
      <c r="CVI17" s="725"/>
      <c r="CVJ17" s="725"/>
      <c r="CVK17" s="725"/>
      <c r="CVL17" s="725"/>
      <c r="CVM17" s="725"/>
      <c r="CVN17" s="725"/>
      <c r="CVO17" s="725"/>
      <c r="CVP17" s="725"/>
      <c r="CVQ17" s="725"/>
      <c r="CVR17" s="726"/>
      <c r="CVS17" s="718"/>
      <c r="CVT17" s="725"/>
      <c r="CVU17" s="725"/>
      <c r="CVV17" s="725"/>
      <c r="CVW17" s="725"/>
      <c r="CVX17" s="725"/>
      <c r="CVY17" s="725"/>
      <c r="CVZ17" s="725"/>
      <c r="CWA17" s="725"/>
      <c r="CWB17" s="725"/>
      <c r="CWC17" s="725"/>
      <c r="CWD17" s="725"/>
      <c r="CWE17" s="725"/>
      <c r="CWF17" s="725"/>
      <c r="CWG17" s="725"/>
      <c r="CWH17" s="726"/>
      <c r="CWI17" s="718"/>
      <c r="CWJ17" s="725"/>
      <c r="CWK17" s="725"/>
      <c r="CWL17" s="725"/>
      <c r="CWM17" s="725"/>
      <c r="CWN17" s="725"/>
      <c r="CWO17" s="725"/>
      <c r="CWP17" s="725"/>
      <c r="CWQ17" s="725"/>
      <c r="CWR17" s="725"/>
      <c r="CWS17" s="725"/>
      <c r="CWT17" s="725"/>
      <c r="CWU17" s="725"/>
      <c r="CWV17" s="725"/>
      <c r="CWW17" s="725"/>
      <c r="CWX17" s="726"/>
      <c r="CWY17" s="718"/>
      <c r="CWZ17" s="725"/>
      <c r="CXA17" s="725"/>
      <c r="CXB17" s="725"/>
      <c r="CXC17" s="725"/>
      <c r="CXD17" s="725"/>
      <c r="CXE17" s="725"/>
      <c r="CXF17" s="725"/>
      <c r="CXG17" s="725"/>
      <c r="CXH17" s="725"/>
      <c r="CXI17" s="725"/>
      <c r="CXJ17" s="725"/>
      <c r="CXK17" s="725"/>
      <c r="CXL17" s="725"/>
      <c r="CXM17" s="725"/>
      <c r="CXN17" s="726"/>
      <c r="CXO17" s="718"/>
      <c r="CXP17" s="725"/>
      <c r="CXQ17" s="725"/>
      <c r="CXR17" s="725"/>
      <c r="CXS17" s="725"/>
      <c r="CXT17" s="725"/>
      <c r="CXU17" s="725"/>
      <c r="CXV17" s="725"/>
      <c r="CXW17" s="725"/>
      <c r="CXX17" s="725"/>
      <c r="CXY17" s="725"/>
      <c r="CXZ17" s="725"/>
      <c r="CYA17" s="725"/>
      <c r="CYB17" s="725"/>
      <c r="CYC17" s="725"/>
      <c r="CYD17" s="726"/>
      <c r="CYE17" s="718"/>
      <c r="CYF17" s="725"/>
      <c r="CYG17" s="725"/>
      <c r="CYH17" s="725"/>
      <c r="CYI17" s="725"/>
      <c r="CYJ17" s="725"/>
      <c r="CYK17" s="725"/>
      <c r="CYL17" s="725"/>
      <c r="CYM17" s="725"/>
      <c r="CYN17" s="725"/>
      <c r="CYO17" s="725"/>
      <c r="CYP17" s="725"/>
      <c r="CYQ17" s="725"/>
      <c r="CYR17" s="725"/>
      <c r="CYS17" s="725"/>
      <c r="CYT17" s="726"/>
      <c r="CYU17" s="718"/>
      <c r="CYV17" s="725"/>
      <c r="CYW17" s="725"/>
      <c r="CYX17" s="725"/>
      <c r="CYY17" s="725"/>
      <c r="CYZ17" s="725"/>
      <c r="CZA17" s="725"/>
      <c r="CZB17" s="725"/>
      <c r="CZC17" s="725"/>
      <c r="CZD17" s="725"/>
      <c r="CZE17" s="725"/>
      <c r="CZF17" s="725"/>
      <c r="CZG17" s="725"/>
      <c r="CZH17" s="725"/>
      <c r="CZI17" s="725"/>
      <c r="CZJ17" s="726"/>
      <c r="CZK17" s="718"/>
      <c r="CZL17" s="725"/>
      <c r="CZM17" s="725"/>
      <c r="CZN17" s="725"/>
      <c r="CZO17" s="725"/>
      <c r="CZP17" s="725"/>
      <c r="CZQ17" s="725"/>
      <c r="CZR17" s="725"/>
      <c r="CZS17" s="725"/>
      <c r="CZT17" s="725"/>
      <c r="CZU17" s="725"/>
      <c r="CZV17" s="725"/>
      <c r="CZW17" s="725"/>
      <c r="CZX17" s="725"/>
      <c r="CZY17" s="725"/>
      <c r="CZZ17" s="726"/>
      <c r="DAA17" s="718"/>
      <c r="DAB17" s="725"/>
      <c r="DAC17" s="725"/>
      <c r="DAD17" s="725"/>
      <c r="DAE17" s="725"/>
      <c r="DAF17" s="725"/>
      <c r="DAG17" s="725"/>
      <c r="DAH17" s="725"/>
      <c r="DAI17" s="725"/>
      <c r="DAJ17" s="725"/>
      <c r="DAK17" s="725"/>
      <c r="DAL17" s="725"/>
      <c r="DAM17" s="725"/>
      <c r="DAN17" s="725"/>
      <c r="DAO17" s="725"/>
      <c r="DAP17" s="726"/>
      <c r="DAQ17" s="718"/>
      <c r="DAR17" s="725"/>
      <c r="DAS17" s="725"/>
      <c r="DAT17" s="725"/>
      <c r="DAU17" s="725"/>
      <c r="DAV17" s="725"/>
      <c r="DAW17" s="725"/>
      <c r="DAX17" s="725"/>
      <c r="DAY17" s="725"/>
      <c r="DAZ17" s="725"/>
      <c r="DBA17" s="725"/>
      <c r="DBB17" s="725"/>
      <c r="DBC17" s="725"/>
      <c r="DBD17" s="725"/>
      <c r="DBE17" s="725"/>
      <c r="DBF17" s="726"/>
      <c r="DBG17" s="718"/>
      <c r="DBH17" s="725"/>
      <c r="DBI17" s="725"/>
      <c r="DBJ17" s="725"/>
      <c r="DBK17" s="725"/>
      <c r="DBL17" s="725"/>
      <c r="DBM17" s="725"/>
      <c r="DBN17" s="725"/>
      <c r="DBO17" s="725"/>
      <c r="DBP17" s="725"/>
      <c r="DBQ17" s="725"/>
      <c r="DBR17" s="725"/>
      <c r="DBS17" s="725"/>
      <c r="DBT17" s="725"/>
      <c r="DBU17" s="725"/>
      <c r="DBV17" s="726"/>
      <c r="DBW17" s="718"/>
      <c r="DBX17" s="725"/>
      <c r="DBY17" s="725"/>
      <c r="DBZ17" s="725"/>
      <c r="DCA17" s="725"/>
      <c r="DCB17" s="725"/>
      <c r="DCC17" s="725"/>
      <c r="DCD17" s="725"/>
      <c r="DCE17" s="725"/>
      <c r="DCF17" s="725"/>
      <c r="DCG17" s="725"/>
      <c r="DCH17" s="725"/>
      <c r="DCI17" s="725"/>
      <c r="DCJ17" s="725"/>
      <c r="DCK17" s="725"/>
      <c r="DCL17" s="726"/>
      <c r="DCM17" s="718"/>
      <c r="DCN17" s="725"/>
      <c r="DCO17" s="725"/>
      <c r="DCP17" s="725"/>
      <c r="DCQ17" s="725"/>
      <c r="DCR17" s="725"/>
      <c r="DCS17" s="725"/>
      <c r="DCT17" s="725"/>
      <c r="DCU17" s="725"/>
      <c r="DCV17" s="725"/>
      <c r="DCW17" s="725"/>
      <c r="DCX17" s="725"/>
      <c r="DCY17" s="725"/>
      <c r="DCZ17" s="725"/>
      <c r="DDA17" s="725"/>
      <c r="DDB17" s="726"/>
      <c r="DDC17" s="718"/>
      <c r="DDD17" s="725"/>
      <c r="DDE17" s="725"/>
      <c r="DDF17" s="725"/>
      <c r="DDG17" s="725"/>
      <c r="DDH17" s="725"/>
      <c r="DDI17" s="725"/>
      <c r="DDJ17" s="725"/>
      <c r="DDK17" s="725"/>
      <c r="DDL17" s="725"/>
      <c r="DDM17" s="725"/>
      <c r="DDN17" s="725"/>
      <c r="DDO17" s="725"/>
      <c r="DDP17" s="725"/>
      <c r="DDQ17" s="725"/>
      <c r="DDR17" s="726"/>
      <c r="DDS17" s="718"/>
      <c r="DDT17" s="725"/>
      <c r="DDU17" s="725"/>
      <c r="DDV17" s="725"/>
      <c r="DDW17" s="725"/>
      <c r="DDX17" s="725"/>
      <c r="DDY17" s="725"/>
      <c r="DDZ17" s="725"/>
      <c r="DEA17" s="725"/>
      <c r="DEB17" s="725"/>
      <c r="DEC17" s="725"/>
      <c r="DED17" s="725"/>
      <c r="DEE17" s="725"/>
      <c r="DEF17" s="725"/>
      <c r="DEG17" s="725"/>
      <c r="DEH17" s="726"/>
      <c r="DEI17" s="718"/>
      <c r="DEJ17" s="725"/>
      <c r="DEK17" s="725"/>
      <c r="DEL17" s="725"/>
      <c r="DEM17" s="725"/>
      <c r="DEN17" s="725"/>
      <c r="DEO17" s="725"/>
      <c r="DEP17" s="725"/>
      <c r="DEQ17" s="725"/>
      <c r="DER17" s="725"/>
      <c r="DES17" s="725"/>
      <c r="DET17" s="725"/>
      <c r="DEU17" s="725"/>
      <c r="DEV17" s="725"/>
      <c r="DEW17" s="725"/>
      <c r="DEX17" s="726"/>
      <c r="DEY17" s="718"/>
      <c r="DEZ17" s="725"/>
      <c r="DFA17" s="725"/>
      <c r="DFB17" s="725"/>
      <c r="DFC17" s="725"/>
      <c r="DFD17" s="725"/>
      <c r="DFE17" s="725"/>
      <c r="DFF17" s="725"/>
      <c r="DFG17" s="725"/>
      <c r="DFH17" s="725"/>
      <c r="DFI17" s="725"/>
      <c r="DFJ17" s="725"/>
      <c r="DFK17" s="725"/>
      <c r="DFL17" s="725"/>
      <c r="DFM17" s="725"/>
      <c r="DFN17" s="726"/>
      <c r="DFO17" s="718"/>
      <c r="DFP17" s="725"/>
      <c r="DFQ17" s="725"/>
      <c r="DFR17" s="725"/>
      <c r="DFS17" s="725"/>
      <c r="DFT17" s="725"/>
      <c r="DFU17" s="725"/>
      <c r="DFV17" s="725"/>
      <c r="DFW17" s="725"/>
      <c r="DFX17" s="725"/>
      <c r="DFY17" s="725"/>
      <c r="DFZ17" s="725"/>
      <c r="DGA17" s="725"/>
      <c r="DGB17" s="725"/>
      <c r="DGC17" s="725"/>
      <c r="DGD17" s="726"/>
      <c r="DGE17" s="718"/>
      <c r="DGF17" s="725"/>
      <c r="DGG17" s="725"/>
      <c r="DGH17" s="725"/>
      <c r="DGI17" s="725"/>
      <c r="DGJ17" s="725"/>
      <c r="DGK17" s="725"/>
      <c r="DGL17" s="725"/>
      <c r="DGM17" s="725"/>
      <c r="DGN17" s="725"/>
      <c r="DGO17" s="725"/>
      <c r="DGP17" s="725"/>
      <c r="DGQ17" s="725"/>
      <c r="DGR17" s="725"/>
      <c r="DGS17" s="725"/>
      <c r="DGT17" s="726"/>
      <c r="DGU17" s="718"/>
      <c r="DGV17" s="725"/>
      <c r="DGW17" s="725"/>
      <c r="DGX17" s="725"/>
      <c r="DGY17" s="725"/>
      <c r="DGZ17" s="725"/>
      <c r="DHA17" s="725"/>
      <c r="DHB17" s="725"/>
      <c r="DHC17" s="725"/>
      <c r="DHD17" s="725"/>
      <c r="DHE17" s="725"/>
      <c r="DHF17" s="725"/>
      <c r="DHG17" s="725"/>
      <c r="DHH17" s="725"/>
      <c r="DHI17" s="725"/>
      <c r="DHJ17" s="726"/>
      <c r="DHK17" s="718"/>
      <c r="DHL17" s="725"/>
      <c r="DHM17" s="725"/>
      <c r="DHN17" s="725"/>
      <c r="DHO17" s="725"/>
      <c r="DHP17" s="725"/>
      <c r="DHQ17" s="725"/>
      <c r="DHR17" s="725"/>
      <c r="DHS17" s="725"/>
      <c r="DHT17" s="725"/>
      <c r="DHU17" s="725"/>
      <c r="DHV17" s="725"/>
      <c r="DHW17" s="725"/>
      <c r="DHX17" s="725"/>
      <c r="DHY17" s="725"/>
      <c r="DHZ17" s="726"/>
      <c r="DIA17" s="718"/>
      <c r="DIB17" s="725"/>
      <c r="DIC17" s="725"/>
      <c r="DID17" s="725"/>
      <c r="DIE17" s="725"/>
      <c r="DIF17" s="725"/>
      <c r="DIG17" s="725"/>
      <c r="DIH17" s="725"/>
      <c r="DII17" s="725"/>
      <c r="DIJ17" s="725"/>
      <c r="DIK17" s="725"/>
      <c r="DIL17" s="725"/>
      <c r="DIM17" s="725"/>
      <c r="DIN17" s="725"/>
      <c r="DIO17" s="725"/>
      <c r="DIP17" s="726"/>
      <c r="DIQ17" s="718"/>
      <c r="DIR17" s="725"/>
      <c r="DIS17" s="725"/>
      <c r="DIT17" s="725"/>
      <c r="DIU17" s="725"/>
      <c r="DIV17" s="725"/>
      <c r="DIW17" s="725"/>
      <c r="DIX17" s="725"/>
      <c r="DIY17" s="725"/>
      <c r="DIZ17" s="725"/>
      <c r="DJA17" s="725"/>
      <c r="DJB17" s="725"/>
      <c r="DJC17" s="725"/>
      <c r="DJD17" s="725"/>
      <c r="DJE17" s="725"/>
      <c r="DJF17" s="726"/>
      <c r="DJG17" s="718"/>
      <c r="DJH17" s="725"/>
      <c r="DJI17" s="725"/>
      <c r="DJJ17" s="725"/>
      <c r="DJK17" s="725"/>
      <c r="DJL17" s="725"/>
      <c r="DJM17" s="725"/>
      <c r="DJN17" s="725"/>
      <c r="DJO17" s="725"/>
      <c r="DJP17" s="725"/>
      <c r="DJQ17" s="725"/>
      <c r="DJR17" s="725"/>
      <c r="DJS17" s="725"/>
      <c r="DJT17" s="725"/>
      <c r="DJU17" s="725"/>
      <c r="DJV17" s="726"/>
      <c r="DJW17" s="718"/>
      <c r="DJX17" s="725"/>
      <c r="DJY17" s="725"/>
      <c r="DJZ17" s="725"/>
      <c r="DKA17" s="725"/>
      <c r="DKB17" s="725"/>
      <c r="DKC17" s="725"/>
      <c r="DKD17" s="725"/>
      <c r="DKE17" s="725"/>
      <c r="DKF17" s="725"/>
      <c r="DKG17" s="725"/>
      <c r="DKH17" s="725"/>
      <c r="DKI17" s="725"/>
      <c r="DKJ17" s="725"/>
      <c r="DKK17" s="725"/>
      <c r="DKL17" s="726"/>
      <c r="DKM17" s="718"/>
      <c r="DKN17" s="725"/>
      <c r="DKO17" s="725"/>
      <c r="DKP17" s="725"/>
      <c r="DKQ17" s="725"/>
      <c r="DKR17" s="725"/>
      <c r="DKS17" s="725"/>
      <c r="DKT17" s="725"/>
      <c r="DKU17" s="725"/>
      <c r="DKV17" s="725"/>
      <c r="DKW17" s="725"/>
      <c r="DKX17" s="725"/>
      <c r="DKY17" s="725"/>
      <c r="DKZ17" s="725"/>
      <c r="DLA17" s="725"/>
      <c r="DLB17" s="726"/>
      <c r="DLC17" s="718"/>
      <c r="DLD17" s="725"/>
      <c r="DLE17" s="725"/>
      <c r="DLF17" s="725"/>
      <c r="DLG17" s="725"/>
      <c r="DLH17" s="725"/>
      <c r="DLI17" s="725"/>
      <c r="DLJ17" s="725"/>
      <c r="DLK17" s="725"/>
      <c r="DLL17" s="725"/>
      <c r="DLM17" s="725"/>
      <c r="DLN17" s="725"/>
      <c r="DLO17" s="725"/>
      <c r="DLP17" s="725"/>
      <c r="DLQ17" s="725"/>
      <c r="DLR17" s="726"/>
      <c r="DLS17" s="718"/>
      <c r="DLT17" s="725"/>
      <c r="DLU17" s="725"/>
      <c r="DLV17" s="725"/>
      <c r="DLW17" s="725"/>
      <c r="DLX17" s="725"/>
      <c r="DLY17" s="725"/>
      <c r="DLZ17" s="725"/>
      <c r="DMA17" s="725"/>
      <c r="DMB17" s="725"/>
      <c r="DMC17" s="725"/>
      <c r="DMD17" s="725"/>
      <c r="DME17" s="725"/>
      <c r="DMF17" s="725"/>
      <c r="DMG17" s="725"/>
      <c r="DMH17" s="726"/>
      <c r="DMI17" s="718"/>
      <c r="DMJ17" s="725"/>
      <c r="DMK17" s="725"/>
      <c r="DML17" s="725"/>
      <c r="DMM17" s="725"/>
      <c r="DMN17" s="725"/>
      <c r="DMO17" s="725"/>
      <c r="DMP17" s="725"/>
      <c r="DMQ17" s="725"/>
      <c r="DMR17" s="725"/>
      <c r="DMS17" s="725"/>
      <c r="DMT17" s="725"/>
      <c r="DMU17" s="725"/>
      <c r="DMV17" s="725"/>
      <c r="DMW17" s="725"/>
      <c r="DMX17" s="726"/>
      <c r="DMY17" s="718"/>
      <c r="DMZ17" s="725"/>
      <c r="DNA17" s="725"/>
      <c r="DNB17" s="725"/>
      <c r="DNC17" s="725"/>
      <c r="DND17" s="725"/>
      <c r="DNE17" s="725"/>
      <c r="DNF17" s="725"/>
      <c r="DNG17" s="725"/>
      <c r="DNH17" s="725"/>
      <c r="DNI17" s="725"/>
      <c r="DNJ17" s="725"/>
      <c r="DNK17" s="725"/>
      <c r="DNL17" s="725"/>
      <c r="DNM17" s="725"/>
      <c r="DNN17" s="726"/>
      <c r="DNO17" s="718"/>
      <c r="DNP17" s="725"/>
      <c r="DNQ17" s="725"/>
      <c r="DNR17" s="725"/>
      <c r="DNS17" s="725"/>
      <c r="DNT17" s="725"/>
      <c r="DNU17" s="725"/>
      <c r="DNV17" s="725"/>
      <c r="DNW17" s="725"/>
      <c r="DNX17" s="725"/>
      <c r="DNY17" s="725"/>
      <c r="DNZ17" s="725"/>
      <c r="DOA17" s="725"/>
      <c r="DOB17" s="725"/>
      <c r="DOC17" s="725"/>
      <c r="DOD17" s="726"/>
      <c r="DOE17" s="718"/>
      <c r="DOF17" s="725"/>
      <c r="DOG17" s="725"/>
      <c r="DOH17" s="725"/>
      <c r="DOI17" s="725"/>
      <c r="DOJ17" s="725"/>
      <c r="DOK17" s="725"/>
      <c r="DOL17" s="725"/>
      <c r="DOM17" s="725"/>
      <c r="DON17" s="725"/>
      <c r="DOO17" s="725"/>
      <c r="DOP17" s="725"/>
      <c r="DOQ17" s="725"/>
      <c r="DOR17" s="725"/>
      <c r="DOS17" s="725"/>
      <c r="DOT17" s="726"/>
      <c r="DOU17" s="718"/>
      <c r="DOV17" s="725"/>
      <c r="DOW17" s="725"/>
      <c r="DOX17" s="725"/>
      <c r="DOY17" s="725"/>
      <c r="DOZ17" s="725"/>
      <c r="DPA17" s="725"/>
      <c r="DPB17" s="725"/>
      <c r="DPC17" s="725"/>
      <c r="DPD17" s="725"/>
      <c r="DPE17" s="725"/>
      <c r="DPF17" s="725"/>
      <c r="DPG17" s="725"/>
      <c r="DPH17" s="725"/>
      <c r="DPI17" s="725"/>
      <c r="DPJ17" s="726"/>
      <c r="DPK17" s="718"/>
      <c r="DPL17" s="725"/>
      <c r="DPM17" s="725"/>
      <c r="DPN17" s="725"/>
      <c r="DPO17" s="725"/>
      <c r="DPP17" s="725"/>
      <c r="DPQ17" s="725"/>
      <c r="DPR17" s="725"/>
      <c r="DPS17" s="725"/>
      <c r="DPT17" s="725"/>
      <c r="DPU17" s="725"/>
      <c r="DPV17" s="725"/>
      <c r="DPW17" s="725"/>
      <c r="DPX17" s="725"/>
      <c r="DPY17" s="725"/>
      <c r="DPZ17" s="726"/>
      <c r="DQA17" s="718"/>
      <c r="DQB17" s="725"/>
      <c r="DQC17" s="725"/>
      <c r="DQD17" s="725"/>
      <c r="DQE17" s="725"/>
      <c r="DQF17" s="725"/>
      <c r="DQG17" s="725"/>
      <c r="DQH17" s="725"/>
      <c r="DQI17" s="725"/>
      <c r="DQJ17" s="725"/>
      <c r="DQK17" s="725"/>
      <c r="DQL17" s="725"/>
      <c r="DQM17" s="725"/>
      <c r="DQN17" s="725"/>
      <c r="DQO17" s="725"/>
      <c r="DQP17" s="726"/>
      <c r="DQQ17" s="718"/>
      <c r="DQR17" s="725"/>
      <c r="DQS17" s="725"/>
      <c r="DQT17" s="725"/>
      <c r="DQU17" s="725"/>
      <c r="DQV17" s="725"/>
      <c r="DQW17" s="725"/>
      <c r="DQX17" s="725"/>
      <c r="DQY17" s="725"/>
      <c r="DQZ17" s="725"/>
      <c r="DRA17" s="725"/>
      <c r="DRB17" s="725"/>
      <c r="DRC17" s="725"/>
      <c r="DRD17" s="725"/>
      <c r="DRE17" s="725"/>
      <c r="DRF17" s="726"/>
      <c r="DRG17" s="718"/>
      <c r="DRH17" s="725"/>
      <c r="DRI17" s="725"/>
      <c r="DRJ17" s="725"/>
      <c r="DRK17" s="725"/>
      <c r="DRL17" s="725"/>
      <c r="DRM17" s="725"/>
      <c r="DRN17" s="725"/>
      <c r="DRO17" s="725"/>
      <c r="DRP17" s="725"/>
      <c r="DRQ17" s="725"/>
      <c r="DRR17" s="725"/>
      <c r="DRS17" s="725"/>
      <c r="DRT17" s="725"/>
      <c r="DRU17" s="725"/>
      <c r="DRV17" s="726"/>
      <c r="DRW17" s="718"/>
      <c r="DRX17" s="725"/>
      <c r="DRY17" s="725"/>
      <c r="DRZ17" s="725"/>
      <c r="DSA17" s="725"/>
      <c r="DSB17" s="725"/>
      <c r="DSC17" s="725"/>
      <c r="DSD17" s="725"/>
      <c r="DSE17" s="725"/>
      <c r="DSF17" s="725"/>
      <c r="DSG17" s="725"/>
      <c r="DSH17" s="725"/>
      <c r="DSI17" s="725"/>
      <c r="DSJ17" s="725"/>
      <c r="DSK17" s="725"/>
      <c r="DSL17" s="726"/>
      <c r="DSM17" s="718"/>
      <c r="DSN17" s="725"/>
      <c r="DSO17" s="725"/>
      <c r="DSP17" s="725"/>
      <c r="DSQ17" s="725"/>
      <c r="DSR17" s="725"/>
      <c r="DSS17" s="725"/>
      <c r="DST17" s="725"/>
      <c r="DSU17" s="725"/>
      <c r="DSV17" s="725"/>
      <c r="DSW17" s="725"/>
      <c r="DSX17" s="725"/>
      <c r="DSY17" s="725"/>
      <c r="DSZ17" s="725"/>
      <c r="DTA17" s="725"/>
      <c r="DTB17" s="726"/>
      <c r="DTC17" s="718"/>
      <c r="DTD17" s="725"/>
      <c r="DTE17" s="725"/>
      <c r="DTF17" s="725"/>
      <c r="DTG17" s="725"/>
      <c r="DTH17" s="725"/>
      <c r="DTI17" s="725"/>
      <c r="DTJ17" s="725"/>
      <c r="DTK17" s="725"/>
      <c r="DTL17" s="725"/>
      <c r="DTM17" s="725"/>
      <c r="DTN17" s="725"/>
      <c r="DTO17" s="725"/>
      <c r="DTP17" s="725"/>
      <c r="DTQ17" s="725"/>
      <c r="DTR17" s="726"/>
      <c r="DTS17" s="718"/>
      <c r="DTT17" s="725"/>
      <c r="DTU17" s="725"/>
      <c r="DTV17" s="725"/>
      <c r="DTW17" s="725"/>
      <c r="DTX17" s="725"/>
      <c r="DTY17" s="725"/>
      <c r="DTZ17" s="725"/>
      <c r="DUA17" s="725"/>
      <c r="DUB17" s="725"/>
      <c r="DUC17" s="725"/>
      <c r="DUD17" s="725"/>
      <c r="DUE17" s="725"/>
      <c r="DUF17" s="725"/>
      <c r="DUG17" s="725"/>
      <c r="DUH17" s="726"/>
      <c r="DUI17" s="718"/>
      <c r="DUJ17" s="725"/>
      <c r="DUK17" s="725"/>
      <c r="DUL17" s="725"/>
      <c r="DUM17" s="725"/>
      <c r="DUN17" s="725"/>
      <c r="DUO17" s="725"/>
      <c r="DUP17" s="725"/>
      <c r="DUQ17" s="725"/>
      <c r="DUR17" s="725"/>
      <c r="DUS17" s="725"/>
      <c r="DUT17" s="725"/>
      <c r="DUU17" s="725"/>
      <c r="DUV17" s="725"/>
      <c r="DUW17" s="725"/>
      <c r="DUX17" s="726"/>
      <c r="DUY17" s="718"/>
      <c r="DUZ17" s="725"/>
      <c r="DVA17" s="725"/>
      <c r="DVB17" s="725"/>
      <c r="DVC17" s="725"/>
      <c r="DVD17" s="725"/>
      <c r="DVE17" s="725"/>
      <c r="DVF17" s="725"/>
      <c r="DVG17" s="725"/>
      <c r="DVH17" s="725"/>
      <c r="DVI17" s="725"/>
      <c r="DVJ17" s="725"/>
      <c r="DVK17" s="725"/>
      <c r="DVL17" s="725"/>
      <c r="DVM17" s="725"/>
      <c r="DVN17" s="726"/>
      <c r="DVO17" s="718"/>
      <c r="DVP17" s="725"/>
      <c r="DVQ17" s="725"/>
      <c r="DVR17" s="725"/>
      <c r="DVS17" s="725"/>
      <c r="DVT17" s="725"/>
      <c r="DVU17" s="725"/>
      <c r="DVV17" s="725"/>
      <c r="DVW17" s="725"/>
      <c r="DVX17" s="725"/>
      <c r="DVY17" s="725"/>
      <c r="DVZ17" s="725"/>
      <c r="DWA17" s="725"/>
      <c r="DWB17" s="725"/>
      <c r="DWC17" s="725"/>
      <c r="DWD17" s="726"/>
      <c r="DWE17" s="718"/>
      <c r="DWF17" s="725"/>
      <c r="DWG17" s="725"/>
      <c r="DWH17" s="725"/>
      <c r="DWI17" s="725"/>
      <c r="DWJ17" s="725"/>
      <c r="DWK17" s="725"/>
      <c r="DWL17" s="725"/>
      <c r="DWM17" s="725"/>
      <c r="DWN17" s="725"/>
      <c r="DWO17" s="725"/>
      <c r="DWP17" s="725"/>
      <c r="DWQ17" s="725"/>
      <c r="DWR17" s="725"/>
      <c r="DWS17" s="725"/>
      <c r="DWT17" s="726"/>
      <c r="DWU17" s="718"/>
      <c r="DWV17" s="725"/>
      <c r="DWW17" s="725"/>
      <c r="DWX17" s="725"/>
      <c r="DWY17" s="725"/>
      <c r="DWZ17" s="725"/>
      <c r="DXA17" s="725"/>
      <c r="DXB17" s="725"/>
      <c r="DXC17" s="725"/>
      <c r="DXD17" s="725"/>
      <c r="DXE17" s="725"/>
      <c r="DXF17" s="725"/>
      <c r="DXG17" s="725"/>
      <c r="DXH17" s="725"/>
      <c r="DXI17" s="725"/>
      <c r="DXJ17" s="726"/>
      <c r="DXK17" s="718"/>
      <c r="DXL17" s="725"/>
      <c r="DXM17" s="725"/>
      <c r="DXN17" s="725"/>
      <c r="DXO17" s="725"/>
      <c r="DXP17" s="725"/>
      <c r="DXQ17" s="725"/>
      <c r="DXR17" s="725"/>
      <c r="DXS17" s="725"/>
      <c r="DXT17" s="725"/>
      <c r="DXU17" s="725"/>
      <c r="DXV17" s="725"/>
      <c r="DXW17" s="725"/>
      <c r="DXX17" s="725"/>
      <c r="DXY17" s="725"/>
      <c r="DXZ17" s="726"/>
      <c r="DYA17" s="718"/>
      <c r="DYB17" s="725"/>
      <c r="DYC17" s="725"/>
      <c r="DYD17" s="725"/>
      <c r="DYE17" s="725"/>
      <c r="DYF17" s="725"/>
      <c r="DYG17" s="725"/>
      <c r="DYH17" s="725"/>
      <c r="DYI17" s="725"/>
      <c r="DYJ17" s="725"/>
      <c r="DYK17" s="725"/>
      <c r="DYL17" s="725"/>
      <c r="DYM17" s="725"/>
      <c r="DYN17" s="725"/>
      <c r="DYO17" s="725"/>
      <c r="DYP17" s="726"/>
      <c r="DYQ17" s="718"/>
      <c r="DYR17" s="725"/>
      <c r="DYS17" s="725"/>
      <c r="DYT17" s="725"/>
      <c r="DYU17" s="725"/>
      <c r="DYV17" s="725"/>
      <c r="DYW17" s="725"/>
      <c r="DYX17" s="725"/>
      <c r="DYY17" s="725"/>
      <c r="DYZ17" s="725"/>
      <c r="DZA17" s="725"/>
      <c r="DZB17" s="725"/>
      <c r="DZC17" s="725"/>
      <c r="DZD17" s="725"/>
      <c r="DZE17" s="725"/>
      <c r="DZF17" s="726"/>
      <c r="DZG17" s="718"/>
      <c r="DZH17" s="725"/>
      <c r="DZI17" s="725"/>
      <c r="DZJ17" s="725"/>
      <c r="DZK17" s="725"/>
      <c r="DZL17" s="725"/>
      <c r="DZM17" s="725"/>
      <c r="DZN17" s="725"/>
      <c r="DZO17" s="725"/>
      <c r="DZP17" s="725"/>
      <c r="DZQ17" s="725"/>
      <c r="DZR17" s="725"/>
      <c r="DZS17" s="725"/>
      <c r="DZT17" s="725"/>
      <c r="DZU17" s="725"/>
      <c r="DZV17" s="726"/>
      <c r="DZW17" s="718"/>
      <c r="DZX17" s="725"/>
      <c r="DZY17" s="725"/>
      <c r="DZZ17" s="725"/>
      <c r="EAA17" s="725"/>
      <c r="EAB17" s="725"/>
      <c r="EAC17" s="725"/>
      <c r="EAD17" s="725"/>
      <c r="EAE17" s="725"/>
      <c r="EAF17" s="725"/>
      <c r="EAG17" s="725"/>
      <c r="EAH17" s="725"/>
      <c r="EAI17" s="725"/>
      <c r="EAJ17" s="725"/>
      <c r="EAK17" s="725"/>
      <c r="EAL17" s="726"/>
      <c r="EAM17" s="718"/>
      <c r="EAN17" s="725"/>
      <c r="EAO17" s="725"/>
      <c r="EAP17" s="725"/>
      <c r="EAQ17" s="725"/>
      <c r="EAR17" s="725"/>
      <c r="EAS17" s="725"/>
      <c r="EAT17" s="725"/>
      <c r="EAU17" s="725"/>
      <c r="EAV17" s="725"/>
      <c r="EAW17" s="725"/>
      <c r="EAX17" s="725"/>
      <c r="EAY17" s="725"/>
      <c r="EAZ17" s="725"/>
      <c r="EBA17" s="725"/>
      <c r="EBB17" s="726"/>
      <c r="EBC17" s="718"/>
      <c r="EBD17" s="725"/>
      <c r="EBE17" s="725"/>
      <c r="EBF17" s="725"/>
      <c r="EBG17" s="725"/>
      <c r="EBH17" s="725"/>
      <c r="EBI17" s="725"/>
      <c r="EBJ17" s="725"/>
      <c r="EBK17" s="725"/>
      <c r="EBL17" s="725"/>
      <c r="EBM17" s="725"/>
      <c r="EBN17" s="725"/>
      <c r="EBO17" s="725"/>
      <c r="EBP17" s="725"/>
      <c r="EBQ17" s="725"/>
      <c r="EBR17" s="726"/>
      <c r="EBS17" s="718"/>
      <c r="EBT17" s="725"/>
      <c r="EBU17" s="725"/>
      <c r="EBV17" s="725"/>
      <c r="EBW17" s="725"/>
      <c r="EBX17" s="725"/>
      <c r="EBY17" s="725"/>
      <c r="EBZ17" s="725"/>
      <c r="ECA17" s="725"/>
      <c r="ECB17" s="725"/>
      <c r="ECC17" s="725"/>
      <c r="ECD17" s="725"/>
      <c r="ECE17" s="725"/>
      <c r="ECF17" s="725"/>
      <c r="ECG17" s="725"/>
      <c r="ECH17" s="726"/>
      <c r="ECI17" s="718"/>
      <c r="ECJ17" s="725"/>
      <c r="ECK17" s="725"/>
      <c r="ECL17" s="725"/>
      <c r="ECM17" s="725"/>
      <c r="ECN17" s="725"/>
      <c r="ECO17" s="725"/>
      <c r="ECP17" s="725"/>
      <c r="ECQ17" s="725"/>
      <c r="ECR17" s="725"/>
      <c r="ECS17" s="725"/>
      <c r="ECT17" s="725"/>
      <c r="ECU17" s="725"/>
      <c r="ECV17" s="725"/>
      <c r="ECW17" s="725"/>
      <c r="ECX17" s="726"/>
      <c r="ECY17" s="718"/>
      <c r="ECZ17" s="725"/>
      <c r="EDA17" s="725"/>
      <c r="EDB17" s="725"/>
      <c r="EDC17" s="725"/>
      <c r="EDD17" s="725"/>
      <c r="EDE17" s="725"/>
      <c r="EDF17" s="725"/>
      <c r="EDG17" s="725"/>
      <c r="EDH17" s="725"/>
      <c r="EDI17" s="725"/>
      <c r="EDJ17" s="725"/>
      <c r="EDK17" s="725"/>
      <c r="EDL17" s="725"/>
      <c r="EDM17" s="725"/>
      <c r="EDN17" s="726"/>
      <c r="EDO17" s="718"/>
      <c r="EDP17" s="725"/>
      <c r="EDQ17" s="725"/>
      <c r="EDR17" s="725"/>
      <c r="EDS17" s="725"/>
      <c r="EDT17" s="725"/>
      <c r="EDU17" s="725"/>
      <c r="EDV17" s="725"/>
      <c r="EDW17" s="725"/>
      <c r="EDX17" s="725"/>
      <c r="EDY17" s="725"/>
      <c r="EDZ17" s="725"/>
      <c r="EEA17" s="725"/>
      <c r="EEB17" s="725"/>
      <c r="EEC17" s="725"/>
      <c r="EED17" s="726"/>
      <c r="EEE17" s="718"/>
      <c r="EEF17" s="725"/>
      <c r="EEG17" s="725"/>
      <c r="EEH17" s="725"/>
      <c r="EEI17" s="725"/>
      <c r="EEJ17" s="725"/>
      <c r="EEK17" s="725"/>
      <c r="EEL17" s="725"/>
      <c r="EEM17" s="725"/>
      <c r="EEN17" s="725"/>
      <c r="EEO17" s="725"/>
      <c r="EEP17" s="725"/>
      <c r="EEQ17" s="725"/>
      <c r="EER17" s="725"/>
      <c r="EES17" s="725"/>
      <c r="EET17" s="726"/>
      <c r="EEU17" s="718"/>
      <c r="EEV17" s="725"/>
      <c r="EEW17" s="725"/>
      <c r="EEX17" s="725"/>
      <c r="EEY17" s="725"/>
      <c r="EEZ17" s="725"/>
      <c r="EFA17" s="725"/>
      <c r="EFB17" s="725"/>
      <c r="EFC17" s="725"/>
      <c r="EFD17" s="725"/>
      <c r="EFE17" s="725"/>
      <c r="EFF17" s="725"/>
      <c r="EFG17" s="725"/>
      <c r="EFH17" s="725"/>
      <c r="EFI17" s="725"/>
      <c r="EFJ17" s="726"/>
      <c r="EFK17" s="718"/>
      <c r="EFL17" s="725"/>
      <c r="EFM17" s="725"/>
      <c r="EFN17" s="725"/>
      <c r="EFO17" s="725"/>
      <c r="EFP17" s="725"/>
      <c r="EFQ17" s="725"/>
      <c r="EFR17" s="725"/>
      <c r="EFS17" s="725"/>
      <c r="EFT17" s="725"/>
      <c r="EFU17" s="725"/>
      <c r="EFV17" s="725"/>
      <c r="EFW17" s="725"/>
      <c r="EFX17" s="725"/>
      <c r="EFY17" s="725"/>
      <c r="EFZ17" s="726"/>
      <c r="EGA17" s="718"/>
      <c r="EGB17" s="725"/>
      <c r="EGC17" s="725"/>
      <c r="EGD17" s="725"/>
      <c r="EGE17" s="725"/>
      <c r="EGF17" s="725"/>
      <c r="EGG17" s="725"/>
      <c r="EGH17" s="725"/>
      <c r="EGI17" s="725"/>
      <c r="EGJ17" s="725"/>
      <c r="EGK17" s="725"/>
      <c r="EGL17" s="725"/>
      <c r="EGM17" s="725"/>
      <c r="EGN17" s="725"/>
      <c r="EGO17" s="725"/>
      <c r="EGP17" s="726"/>
      <c r="EGQ17" s="718"/>
      <c r="EGR17" s="725"/>
      <c r="EGS17" s="725"/>
      <c r="EGT17" s="725"/>
      <c r="EGU17" s="725"/>
      <c r="EGV17" s="725"/>
      <c r="EGW17" s="725"/>
      <c r="EGX17" s="725"/>
      <c r="EGY17" s="725"/>
      <c r="EGZ17" s="725"/>
      <c r="EHA17" s="725"/>
      <c r="EHB17" s="725"/>
      <c r="EHC17" s="725"/>
      <c r="EHD17" s="725"/>
      <c r="EHE17" s="725"/>
      <c r="EHF17" s="726"/>
      <c r="EHG17" s="718"/>
      <c r="EHH17" s="725"/>
      <c r="EHI17" s="725"/>
      <c r="EHJ17" s="725"/>
      <c r="EHK17" s="725"/>
      <c r="EHL17" s="725"/>
      <c r="EHM17" s="725"/>
      <c r="EHN17" s="725"/>
      <c r="EHO17" s="725"/>
      <c r="EHP17" s="725"/>
      <c r="EHQ17" s="725"/>
      <c r="EHR17" s="725"/>
      <c r="EHS17" s="725"/>
      <c r="EHT17" s="725"/>
      <c r="EHU17" s="725"/>
      <c r="EHV17" s="726"/>
      <c r="EHW17" s="718"/>
      <c r="EHX17" s="725"/>
      <c r="EHY17" s="725"/>
      <c r="EHZ17" s="725"/>
      <c r="EIA17" s="725"/>
      <c r="EIB17" s="725"/>
      <c r="EIC17" s="725"/>
      <c r="EID17" s="725"/>
      <c r="EIE17" s="725"/>
      <c r="EIF17" s="725"/>
      <c r="EIG17" s="725"/>
      <c r="EIH17" s="725"/>
      <c r="EII17" s="725"/>
      <c r="EIJ17" s="725"/>
      <c r="EIK17" s="725"/>
      <c r="EIL17" s="726"/>
      <c r="EIM17" s="718"/>
      <c r="EIN17" s="725"/>
      <c r="EIO17" s="725"/>
      <c r="EIP17" s="725"/>
      <c r="EIQ17" s="725"/>
      <c r="EIR17" s="725"/>
      <c r="EIS17" s="725"/>
      <c r="EIT17" s="725"/>
      <c r="EIU17" s="725"/>
      <c r="EIV17" s="725"/>
      <c r="EIW17" s="725"/>
      <c r="EIX17" s="725"/>
      <c r="EIY17" s="725"/>
      <c r="EIZ17" s="725"/>
      <c r="EJA17" s="725"/>
      <c r="EJB17" s="726"/>
      <c r="EJC17" s="718"/>
      <c r="EJD17" s="725"/>
      <c r="EJE17" s="725"/>
      <c r="EJF17" s="725"/>
      <c r="EJG17" s="725"/>
      <c r="EJH17" s="725"/>
      <c r="EJI17" s="725"/>
      <c r="EJJ17" s="725"/>
      <c r="EJK17" s="725"/>
      <c r="EJL17" s="725"/>
      <c r="EJM17" s="725"/>
      <c r="EJN17" s="725"/>
      <c r="EJO17" s="725"/>
      <c r="EJP17" s="725"/>
      <c r="EJQ17" s="725"/>
      <c r="EJR17" s="726"/>
      <c r="EJS17" s="718"/>
      <c r="EJT17" s="725"/>
      <c r="EJU17" s="725"/>
      <c r="EJV17" s="725"/>
      <c r="EJW17" s="725"/>
      <c r="EJX17" s="725"/>
      <c r="EJY17" s="725"/>
      <c r="EJZ17" s="725"/>
      <c r="EKA17" s="725"/>
      <c r="EKB17" s="725"/>
      <c r="EKC17" s="725"/>
      <c r="EKD17" s="725"/>
      <c r="EKE17" s="725"/>
      <c r="EKF17" s="725"/>
      <c r="EKG17" s="725"/>
      <c r="EKH17" s="726"/>
      <c r="EKI17" s="718"/>
      <c r="EKJ17" s="725"/>
      <c r="EKK17" s="725"/>
      <c r="EKL17" s="725"/>
      <c r="EKM17" s="725"/>
      <c r="EKN17" s="725"/>
      <c r="EKO17" s="725"/>
      <c r="EKP17" s="725"/>
      <c r="EKQ17" s="725"/>
      <c r="EKR17" s="725"/>
      <c r="EKS17" s="725"/>
      <c r="EKT17" s="725"/>
      <c r="EKU17" s="725"/>
      <c r="EKV17" s="725"/>
      <c r="EKW17" s="725"/>
      <c r="EKX17" s="726"/>
      <c r="EKY17" s="718"/>
      <c r="EKZ17" s="725"/>
      <c r="ELA17" s="725"/>
      <c r="ELB17" s="725"/>
      <c r="ELC17" s="725"/>
      <c r="ELD17" s="725"/>
      <c r="ELE17" s="725"/>
      <c r="ELF17" s="725"/>
      <c r="ELG17" s="725"/>
      <c r="ELH17" s="725"/>
      <c r="ELI17" s="725"/>
      <c r="ELJ17" s="725"/>
      <c r="ELK17" s="725"/>
      <c r="ELL17" s="725"/>
      <c r="ELM17" s="725"/>
      <c r="ELN17" s="726"/>
      <c r="ELO17" s="718"/>
      <c r="ELP17" s="725"/>
      <c r="ELQ17" s="725"/>
      <c r="ELR17" s="725"/>
      <c r="ELS17" s="725"/>
      <c r="ELT17" s="725"/>
      <c r="ELU17" s="725"/>
      <c r="ELV17" s="725"/>
      <c r="ELW17" s="725"/>
      <c r="ELX17" s="725"/>
      <c r="ELY17" s="725"/>
      <c r="ELZ17" s="725"/>
      <c r="EMA17" s="725"/>
      <c r="EMB17" s="725"/>
      <c r="EMC17" s="725"/>
      <c r="EMD17" s="726"/>
      <c r="EME17" s="718"/>
      <c r="EMF17" s="725"/>
      <c r="EMG17" s="725"/>
      <c r="EMH17" s="725"/>
      <c r="EMI17" s="725"/>
      <c r="EMJ17" s="725"/>
      <c r="EMK17" s="725"/>
      <c r="EML17" s="725"/>
      <c r="EMM17" s="725"/>
      <c r="EMN17" s="725"/>
      <c r="EMO17" s="725"/>
      <c r="EMP17" s="725"/>
      <c r="EMQ17" s="725"/>
      <c r="EMR17" s="725"/>
      <c r="EMS17" s="725"/>
      <c r="EMT17" s="726"/>
      <c r="EMU17" s="718"/>
      <c r="EMV17" s="725"/>
      <c r="EMW17" s="725"/>
      <c r="EMX17" s="725"/>
      <c r="EMY17" s="725"/>
      <c r="EMZ17" s="725"/>
      <c r="ENA17" s="725"/>
      <c r="ENB17" s="725"/>
      <c r="ENC17" s="725"/>
      <c r="END17" s="725"/>
      <c r="ENE17" s="725"/>
      <c r="ENF17" s="725"/>
      <c r="ENG17" s="725"/>
      <c r="ENH17" s="725"/>
      <c r="ENI17" s="725"/>
      <c r="ENJ17" s="726"/>
      <c r="ENK17" s="718"/>
      <c r="ENL17" s="725"/>
      <c r="ENM17" s="725"/>
      <c r="ENN17" s="725"/>
      <c r="ENO17" s="725"/>
      <c r="ENP17" s="725"/>
      <c r="ENQ17" s="725"/>
      <c r="ENR17" s="725"/>
      <c r="ENS17" s="725"/>
      <c r="ENT17" s="725"/>
      <c r="ENU17" s="725"/>
      <c r="ENV17" s="725"/>
      <c r="ENW17" s="725"/>
      <c r="ENX17" s="725"/>
      <c r="ENY17" s="725"/>
      <c r="ENZ17" s="726"/>
      <c r="EOA17" s="718"/>
      <c r="EOB17" s="725"/>
      <c r="EOC17" s="725"/>
      <c r="EOD17" s="725"/>
      <c r="EOE17" s="725"/>
      <c r="EOF17" s="725"/>
      <c r="EOG17" s="725"/>
      <c r="EOH17" s="725"/>
      <c r="EOI17" s="725"/>
      <c r="EOJ17" s="725"/>
      <c r="EOK17" s="725"/>
      <c r="EOL17" s="725"/>
      <c r="EOM17" s="725"/>
      <c r="EON17" s="725"/>
      <c r="EOO17" s="725"/>
      <c r="EOP17" s="726"/>
      <c r="EOQ17" s="718"/>
      <c r="EOR17" s="725"/>
      <c r="EOS17" s="725"/>
      <c r="EOT17" s="725"/>
      <c r="EOU17" s="725"/>
      <c r="EOV17" s="725"/>
      <c r="EOW17" s="725"/>
      <c r="EOX17" s="725"/>
      <c r="EOY17" s="725"/>
      <c r="EOZ17" s="725"/>
      <c r="EPA17" s="725"/>
      <c r="EPB17" s="725"/>
      <c r="EPC17" s="725"/>
      <c r="EPD17" s="725"/>
      <c r="EPE17" s="725"/>
      <c r="EPF17" s="726"/>
      <c r="EPG17" s="718"/>
      <c r="EPH17" s="725"/>
      <c r="EPI17" s="725"/>
      <c r="EPJ17" s="725"/>
      <c r="EPK17" s="725"/>
      <c r="EPL17" s="725"/>
      <c r="EPM17" s="725"/>
      <c r="EPN17" s="725"/>
      <c r="EPO17" s="725"/>
      <c r="EPP17" s="725"/>
      <c r="EPQ17" s="725"/>
      <c r="EPR17" s="725"/>
      <c r="EPS17" s="725"/>
      <c r="EPT17" s="725"/>
      <c r="EPU17" s="725"/>
      <c r="EPV17" s="726"/>
      <c r="EPW17" s="718"/>
      <c r="EPX17" s="725"/>
      <c r="EPY17" s="725"/>
      <c r="EPZ17" s="725"/>
      <c r="EQA17" s="725"/>
      <c r="EQB17" s="725"/>
      <c r="EQC17" s="725"/>
      <c r="EQD17" s="725"/>
      <c r="EQE17" s="725"/>
      <c r="EQF17" s="725"/>
      <c r="EQG17" s="725"/>
      <c r="EQH17" s="725"/>
      <c r="EQI17" s="725"/>
      <c r="EQJ17" s="725"/>
      <c r="EQK17" s="725"/>
      <c r="EQL17" s="726"/>
      <c r="EQM17" s="718"/>
      <c r="EQN17" s="725"/>
      <c r="EQO17" s="725"/>
      <c r="EQP17" s="725"/>
      <c r="EQQ17" s="725"/>
      <c r="EQR17" s="725"/>
      <c r="EQS17" s="725"/>
      <c r="EQT17" s="725"/>
      <c r="EQU17" s="725"/>
      <c r="EQV17" s="725"/>
      <c r="EQW17" s="725"/>
      <c r="EQX17" s="725"/>
      <c r="EQY17" s="725"/>
      <c r="EQZ17" s="725"/>
      <c r="ERA17" s="725"/>
      <c r="ERB17" s="726"/>
      <c r="ERC17" s="718"/>
      <c r="ERD17" s="725"/>
      <c r="ERE17" s="725"/>
      <c r="ERF17" s="725"/>
      <c r="ERG17" s="725"/>
      <c r="ERH17" s="725"/>
      <c r="ERI17" s="725"/>
      <c r="ERJ17" s="725"/>
      <c r="ERK17" s="725"/>
      <c r="ERL17" s="725"/>
      <c r="ERM17" s="725"/>
      <c r="ERN17" s="725"/>
      <c r="ERO17" s="725"/>
      <c r="ERP17" s="725"/>
      <c r="ERQ17" s="725"/>
      <c r="ERR17" s="726"/>
      <c r="ERS17" s="718"/>
      <c r="ERT17" s="725"/>
      <c r="ERU17" s="725"/>
      <c r="ERV17" s="725"/>
      <c r="ERW17" s="725"/>
      <c r="ERX17" s="725"/>
      <c r="ERY17" s="725"/>
      <c r="ERZ17" s="725"/>
      <c r="ESA17" s="725"/>
      <c r="ESB17" s="725"/>
      <c r="ESC17" s="725"/>
      <c r="ESD17" s="725"/>
      <c r="ESE17" s="725"/>
      <c r="ESF17" s="725"/>
      <c r="ESG17" s="725"/>
      <c r="ESH17" s="726"/>
      <c r="ESI17" s="718"/>
      <c r="ESJ17" s="725"/>
      <c r="ESK17" s="725"/>
      <c r="ESL17" s="725"/>
      <c r="ESM17" s="725"/>
      <c r="ESN17" s="725"/>
      <c r="ESO17" s="725"/>
      <c r="ESP17" s="725"/>
      <c r="ESQ17" s="725"/>
      <c r="ESR17" s="725"/>
      <c r="ESS17" s="725"/>
      <c r="EST17" s="725"/>
      <c r="ESU17" s="725"/>
      <c r="ESV17" s="725"/>
      <c r="ESW17" s="725"/>
      <c r="ESX17" s="726"/>
      <c r="ESY17" s="718"/>
      <c r="ESZ17" s="725"/>
      <c r="ETA17" s="725"/>
      <c r="ETB17" s="725"/>
      <c r="ETC17" s="725"/>
      <c r="ETD17" s="725"/>
      <c r="ETE17" s="725"/>
      <c r="ETF17" s="725"/>
      <c r="ETG17" s="725"/>
      <c r="ETH17" s="725"/>
      <c r="ETI17" s="725"/>
      <c r="ETJ17" s="725"/>
      <c r="ETK17" s="725"/>
      <c r="ETL17" s="725"/>
      <c r="ETM17" s="725"/>
      <c r="ETN17" s="726"/>
      <c r="ETO17" s="718"/>
      <c r="ETP17" s="725"/>
      <c r="ETQ17" s="725"/>
      <c r="ETR17" s="725"/>
      <c r="ETS17" s="725"/>
      <c r="ETT17" s="725"/>
      <c r="ETU17" s="725"/>
      <c r="ETV17" s="725"/>
      <c r="ETW17" s="725"/>
      <c r="ETX17" s="725"/>
      <c r="ETY17" s="725"/>
      <c r="ETZ17" s="725"/>
      <c r="EUA17" s="725"/>
      <c r="EUB17" s="725"/>
      <c r="EUC17" s="725"/>
      <c r="EUD17" s="726"/>
      <c r="EUE17" s="718"/>
      <c r="EUF17" s="725"/>
      <c r="EUG17" s="725"/>
      <c r="EUH17" s="725"/>
      <c r="EUI17" s="725"/>
      <c r="EUJ17" s="725"/>
      <c r="EUK17" s="725"/>
      <c r="EUL17" s="725"/>
      <c r="EUM17" s="725"/>
      <c r="EUN17" s="725"/>
      <c r="EUO17" s="725"/>
      <c r="EUP17" s="725"/>
      <c r="EUQ17" s="725"/>
      <c r="EUR17" s="725"/>
      <c r="EUS17" s="725"/>
      <c r="EUT17" s="726"/>
      <c r="EUU17" s="718"/>
      <c r="EUV17" s="725"/>
      <c r="EUW17" s="725"/>
      <c r="EUX17" s="725"/>
      <c r="EUY17" s="725"/>
      <c r="EUZ17" s="725"/>
      <c r="EVA17" s="725"/>
      <c r="EVB17" s="725"/>
      <c r="EVC17" s="725"/>
      <c r="EVD17" s="725"/>
      <c r="EVE17" s="725"/>
      <c r="EVF17" s="725"/>
      <c r="EVG17" s="725"/>
      <c r="EVH17" s="725"/>
      <c r="EVI17" s="725"/>
      <c r="EVJ17" s="726"/>
      <c r="EVK17" s="718"/>
      <c r="EVL17" s="725"/>
      <c r="EVM17" s="725"/>
      <c r="EVN17" s="725"/>
      <c r="EVO17" s="725"/>
      <c r="EVP17" s="725"/>
      <c r="EVQ17" s="725"/>
      <c r="EVR17" s="725"/>
      <c r="EVS17" s="725"/>
      <c r="EVT17" s="725"/>
      <c r="EVU17" s="725"/>
      <c r="EVV17" s="725"/>
      <c r="EVW17" s="725"/>
      <c r="EVX17" s="725"/>
      <c r="EVY17" s="725"/>
      <c r="EVZ17" s="726"/>
      <c r="EWA17" s="718"/>
      <c r="EWB17" s="725"/>
      <c r="EWC17" s="725"/>
      <c r="EWD17" s="725"/>
      <c r="EWE17" s="725"/>
      <c r="EWF17" s="725"/>
      <c r="EWG17" s="725"/>
      <c r="EWH17" s="725"/>
      <c r="EWI17" s="725"/>
      <c r="EWJ17" s="725"/>
      <c r="EWK17" s="725"/>
      <c r="EWL17" s="725"/>
      <c r="EWM17" s="725"/>
      <c r="EWN17" s="725"/>
      <c r="EWO17" s="725"/>
      <c r="EWP17" s="726"/>
      <c r="EWQ17" s="718"/>
      <c r="EWR17" s="725"/>
      <c r="EWS17" s="725"/>
      <c r="EWT17" s="725"/>
      <c r="EWU17" s="725"/>
      <c r="EWV17" s="725"/>
      <c r="EWW17" s="725"/>
      <c r="EWX17" s="725"/>
      <c r="EWY17" s="725"/>
      <c r="EWZ17" s="725"/>
      <c r="EXA17" s="725"/>
      <c r="EXB17" s="725"/>
      <c r="EXC17" s="725"/>
      <c r="EXD17" s="725"/>
      <c r="EXE17" s="725"/>
      <c r="EXF17" s="726"/>
      <c r="EXG17" s="718"/>
      <c r="EXH17" s="725"/>
      <c r="EXI17" s="725"/>
      <c r="EXJ17" s="725"/>
      <c r="EXK17" s="725"/>
      <c r="EXL17" s="725"/>
      <c r="EXM17" s="725"/>
      <c r="EXN17" s="725"/>
      <c r="EXO17" s="725"/>
      <c r="EXP17" s="725"/>
      <c r="EXQ17" s="725"/>
      <c r="EXR17" s="725"/>
      <c r="EXS17" s="725"/>
      <c r="EXT17" s="725"/>
      <c r="EXU17" s="725"/>
      <c r="EXV17" s="726"/>
      <c r="EXW17" s="718"/>
      <c r="EXX17" s="725"/>
      <c r="EXY17" s="725"/>
      <c r="EXZ17" s="725"/>
      <c r="EYA17" s="725"/>
      <c r="EYB17" s="725"/>
      <c r="EYC17" s="725"/>
      <c r="EYD17" s="725"/>
      <c r="EYE17" s="725"/>
      <c r="EYF17" s="725"/>
      <c r="EYG17" s="725"/>
      <c r="EYH17" s="725"/>
      <c r="EYI17" s="725"/>
      <c r="EYJ17" s="725"/>
      <c r="EYK17" s="725"/>
      <c r="EYL17" s="726"/>
      <c r="EYM17" s="718"/>
      <c r="EYN17" s="725"/>
      <c r="EYO17" s="725"/>
      <c r="EYP17" s="725"/>
      <c r="EYQ17" s="725"/>
      <c r="EYR17" s="725"/>
      <c r="EYS17" s="725"/>
      <c r="EYT17" s="725"/>
      <c r="EYU17" s="725"/>
      <c r="EYV17" s="725"/>
      <c r="EYW17" s="725"/>
      <c r="EYX17" s="725"/>
      <c r="EYY17" s="725"/>
      <c r="EYZ17" s="725"/>
      <c r="EZA17" s="725"/>
      <c r="EZB17" s="726"/>
      <c r="EZC17" s="718"/>
      <c r="EZD17" s="725"/>
      <c r="EZE17" s="725"/>
      <c r="EZF17" s="725"/>
      <c r="EZG17" s="725"/>
      <c r="EZH17" s="725"/>
      <c r="EZI17" s="725"/>
      <c r="EZJ17" s="725"/>
      <c r="EZK17" s="725"/>
      <c r="EZL17" s="725"/>
      <c r="EZM17" s="725"/>
      <c r="EZN17" s="725"/>
      <c r="EZO17" s="725"/>
      <c r="EZP17" s="725"/>
      <c r="EZQ17" s="725"/>
      <c r="EZR17" s="726"/>
      <c r="EZS17" s="718"/>
      <c r="EZT17" s="725"/>
      <c r="EZU17" s="725"/>
      <c r="EZV17" s="725"/>
      <c r="EZW17" s="725"/>
      <c r="EZX17" s="725"/>
      <c r="EZY17" s="725"/>
      <c r="EZZ17" s="725"/>
      <c r="FAA17" s="725"/>
      <c r="FAB17" s="725"/>
      <c r="FAC17" s="725"/>
      <c r="FAD17" s="725"/>
      <c r="FAE17" s="725"/>
      <c r="FAF17" s="725"/>
      <c r="FAG17" s="725"/>
      <c r="FAH17" s="726"/>
      <c r="FAI17" s="718"/>
      <c r="FAJ17" s="725"/>
      <c r="FAK17" s="725"/>
      <c r="FAL17" s="725"/>
      <c r="FAM17" s="725"/>
      <c r="FAN17" s="725"/>
      <c r="FAO17" s="725"/>
      <c r="FAP17" s="725"/>
      <c r="FAQ17" s="725"/>
      <c r="FAR17" s="725"/>
      <c r="FAS17" s="725"/>
      <c r="FAT17" s="725"/>
      <c r="FAU17" s="725"/>
      <c r="FAV17" s="725"/>
      <c r="FAW17" s="725"/>
      <c r="FAX17" s="726"/>
      <c r="FAY17" s="718"/>
      <c r="FAZ17" s="725"/>
      <c r="FBA17" s="725"/>
      <c r="FBB17" s="725"/>
      <c r="FBC17" s="725"/>
      <c r="FBD17" s="725"/>
      <c r="FBE17" s="725"/>
      <c r="FBF17" s="725"/>
      <c r="FBG17" s="725"/>
      <c r="FBH17" s="725"/>
      <c r="FBI17" s="725"/>
      <c r="FBJ17" s="725"/>
      <c r="FBK17" s="725"/>
      <c r="FBL17" s="725"/>
      <c r="FBM17" s="725"/>
      <c r="FBN17" s="726"/>
      <c r="FBO17" s="718"/>
      <c r="FBP17" s="725"/>
      <c r="FBQ17" s="725"/>
      <c r="FBR17" s="725"/>
      <c r="FBS17" s="725"/>
      <c r="FBT17" s="725"/>
      <c r="FBU17" s="725"/>
      <c r="FBV17" s="725"/>
      <c r="FBW17" s="725"/>
      <c r="FBX17" s="725"/>
      <c r="FBY17" s="725"/>
      <c r="FBZ17" s="725"/>
      <c r="FCA17" s="725"/>
      <c r="FCB17" s="725"/>
      <c r="FCC17" s="725"/>
      <c r="FCD17" s="726"/>
      <c r="FCE17" s="718"/>
      <c r="FCF17" s="725"/>
      <c r="FCG17" s="725"/>
      <c r="FCH17" s="725"/>
      <c r="FCI17" s="725"/>
      <c r="FCJ17" s="725"/>
      <c r="FCK17" s="725"/>
      <c r="FCL17" s="725"/>
      <c r="FCM17" s="725"/>
      <c r="FCN17" s="725"/>
      <c r="FCO17" s="725"/>
      <c r="FCP17" s="725"/>
      <c r="FCQ17" s="725"/>
      <c r="FCR17" s="725"/>
      <c r="FCS17" s="725"/>
      <c r="FCT17" s="726"/>
      <c r="FCU17" s="718"/>
      <c r="FCV17" s="725"/>
      <c r="FCW17" s="725"/>
      <c r="FCX17" s="725"/>
      <c r="FCY17" s="725"/>
      <c r="FCZ17" s="725"/>
      <c r="FDA17" s="725"/>
      <c r="FDB17" s="725"/>
      <c r="FDC17" s="725"/>
      <c r="FDD17" s="725"/>
      <c r="FDE17" s="725"/>
      <c r="FDF17" s="725"/>
      <c r="FDG17" s="725"/>
      <c r="FDH17" s="725"/>
      <c r="FDI17" s="725"/>
      <c r="FDJ17" s="726"/>
      <c r="FDK17" s="718"/>
      <c r="FDL17" s="725"/>
      <c r="FDM17" s="725"/>
      <c r="FDN17" s="725"/>
      <c r="FDO17" s="725"/>
      <c r="FDP17" s="725"/>
      <c r="FDQ17" s="725"/>
      <c r="FDR17" s="725"/>
      <c r="FDS17" s="725"/>
      <c r="FDT17" s="725"/>
      <c r="FDU17" s="725"/>
      <c r="FDV17" s="725"/>
      <c r="FDW17" s="725"/>
      <c r="FDX17" s="725"/>
      <c r="FDY17" s="725"/>
      <c r="FDZ17" s="726"/>
      <c r="FEA17" s="718"/>
      <c r="FEB17" s="725"/>
      <c r="FEC17" s="725"/>
      <c r="FED17" s="725"/>
      <c r="FEE17" s="725"/>
      <c r="FEF17" s="725"/>
      <c r="FEG17" s="725"/>
      <c r="FEH17" s="725"/>
      <c r="FEI17" s="725"/>
      <c r="FEJ17" s="725"/>
      <c r="FEK17" s="725"/>
      <c r="FEL17" s="725"/>
      <c r="FEM17" s="725"/>
      <c r="FEN17" s="725"/>
      <c r="FEO17" s="725"/>
      <c r="FEP17" s="726"/>
      <c r="FEQ17" s="718"/>
      <c r="FER17" s="725"/>
      <c r="FES17" s="725"/>
      <c r="FET17" s="725"/>
      <c r="FEU17" s="725"/>
      <c r="FEV17" s="725"/>
      <c r="FEW17" s="725"/>
      <c r="FEX17" s="725"/>
      <c r="FEY17" s="725"/>
      <c r="FEZ17" s="725"/>
      <c r="FFA17" s="725"/>
      <c r="FFB17" s="725"/>
      <c r="FFC17" s="725"/>
      <c r="FFD17" s="725"/>
      <c r="FFE17" s="725"/>
      <c r="FFF17" s="726"/>
      <c r="FFG17" s="718"/>
      <c r="FFH17" s="725"/>
      <c r="FFI17" s="725"/>
      <c r="FFJ17" s="725"/>
      <c r="FFK17" s="725"/>
      <c r="FFL17" s="725"/>
      <c r="FFM17" s="725"/>
      <c r="FFN17" s="725"/>
      <c r="FFO17" s="725"/>
      <c r="FFP17" s="725"/>
      <c r="FFQ17" s="725"/>
      <c r="FFR17" s="725"/>
      <c r="FFS17" s="725"/>
      <c r="FFT17" s="725"/>
      <c r="FFU17" s="725"/>
      <c r="FFV17" s="726"/>
      <c r="FFW17" s="718"/>
      <c r="FFX17" s="725"/>
      <c r="FFY17" s="725"/>
      <c r="FFZ17" s="725"/>
      <c r="FGA17" s="725"/>
      <c r="FGB17" s="725"/>
      <c r="FGC17" s="725"/>
      <c r="FGD17" s="725"/>
      <c r="FGE17" s="725"/>
      <c r="FGF17" s="725"/>
      <c r="FGG17" s="725"/>
      <c r="FGH17" s="725"/>
      <c r="FGI17" s="725"/>
      <c r="FGJ17" s="725"/>
      <c r="FGK17" s="725"/>
      <c r="FGL17" s="726"/>
      <c r="FGM17" s="718"/>
      <c r="FGN17" s="725"/>
      <c r="FGO17" s="725"/>
      <c r="FGP17" s="725"/>
      <c r="FGQ17" s="725"/>
      <c r="FGR17" s="725"/>
      <c r="FGS17" s="725"/>
      <c r="FGT17" s="725"/>
      <c r="FGU17" s="725"/>
      <c r="FGV17" s="725"/>
      <c r="FGW17" s="725"/>
      <c r="FGX17" s="725"/>
      <c r="FGY17" s="725"/>
      <c r="FGZ17" s="725"/>
      <c r="FHA17" s="725"/>
      <c r="FHB17" s="726"/>
      <c r="FHC17" s="718"/>
      <c r="FHD17" s="725"/>
      <c r="FHE17" s="725"/>
      <c r="FHF17" s="725"/>
      <c r="FHG17" s="725"/>
      <c r="FHH17" s="725"/>
      <c r="FHI17" s="725"/>
      <c r="FHJ17" s="725"/>
      <c r="FHK17" s="725"/>
      <c r="FHL17" s="725"/>
      <c r="FHM17" s="725"/>
      <c r="FHN17" s="725"/>
      <c r="FHO17" s="725"/>
      <c r="FHP17" s="725"/>
      <c r="FHQ17" s="725"/>
      <c r="FHR17" s="726"/>
      <c r="FHS17" s="718"/>
      <c r="FHT17" s="725"/>
      <c r="FHU17" s="725"/>
      <c r="FHV17" s="725"/>
      <c r="FHW17" s="725"/>
      <c r="FHX17" s="725"/>
      <c r="FHY17" s="725"/>
      <c r="FHZ17" s="725"/>
      <c r="FIA17" s="725"/>
      <c r="FIB17" s="725"/>
      <c r="FIC17" s="725"/>
      <c r="FID17" s="725"/>
      <c r="FIE17" s="725"/>
      <c r="FIF17" s="725"/>
      <c r="FIG17" s="725"/>
      <c r="FIH17" s="726"/>
      <c r="FII17" s="718"/>
      <c r="FIJ17" s="725"/>
      <c r="FIK17" s="725"/>
      <c r="FIL17" s="725"/>
      <c r="FIM17" s="725"/>
      <c r="FIN17" s="725"/>
      <c r="FIO17" s="725"/>
      <c r="FIP17" s="725"/>
      <c r="FIQ17" s="725"/>
      <c r="FIR17" s="725"/>
      <c r="FIS17" s="725"/>
      <c r="FIT17" s="725"/>
      <c r="FIU17" s="725"/>
      <c r="FIV17" s="725"/>
      <c r="FIW17" s="725"/>
      <c r="FIX17" s="726"/>
      <c r="FIY17" s="718"/>
      <c r="FIZ17" s="725"/>
      <c r="FJA17" s="725"/>
      <c r="FJB17" s="725"/>
      <c r="FJC17" s="725"/>
      <c r="FJD17" s="725"/>
      <c r="FJE17" s="725"/>
      <c r="FJF17" s="725"/>
      <c r="FJG17" s="725"/>
      <c r="FJH17" s="725"/>
      <c r="FJI17" s="725"/>
      <c r="FJJ17" s="725"/>
      <c r="FJK17" s="725"/>
      <c r="FJL17" s="725"/>
      <c r="FJM17" s="725"/>
      <c r="FJN17" s="726"/>
      <c r="FJO17" s="718"/>
      <c r="FJP17" s="725"/>
      <c r="FJQ17" s="725"/>
      <c r="FJR17" s="725"/>
      <c r="FJS17" s="725"/>
      <c r="FJT17" s="725"/>
      <c r="FJU17" s="725"/>
      <c r="FJV17" s="725"/>
      <c r="FJW17" s="725"/>
      <c r="FJX17" s="725"/>
      <c r="FJY17" s="725"/>
      <c r="FJZ17" s="725"/>
      <c r="FKA17" s="725"/>
      <c r="FKB17" s="725"/>
      <c r="FKC17" s="725"/>
      <c r="FKD17" s="726"/>
      <c r="FKE17" s="718"/>
      <c r="FKF17" s="725"/>
      <c r="FKG17" s="725"/>
      <c r="FKH17" s="725"/>
      <c r="FKI17" s="725"/>
      <c r="FKJ17" s="725"/>
      <c r="FKK17" s="725"/>
      <c r="FKL17" s="725"/>
      <c r="FKM17" s="725"/>
      <c r="FKN17" s="725"/>
      <c r="FKO17" s="725"/>
      <c r="FKP17" s="725"/>
      <c r="FKQ17" s="725"/>
      <c r="FKR17" s="725"/>
      <c r="FKS17" s="725"/>
      <c r="FKT17" s="726"/>
      <c r="FKU17" s="718"/>
      <c r="FKV17" s="725"/>
      <c r="FKW17" s="725"/>
      <c r="FKX17" s="725"/>
      <c r="FKY17" s="725"/>
      <c r="FKZ17" s="725"/>
      <c r="FLA17" s="725"/>
      <c r="FLB17" s="725"/>
      <c r="FLC17" s="725"/>
      <c r="FLD17" s="725"/>
      <c r="FLE17" s="725"/>
      <c r="FLF17" s="725"/>
      <c r="FLG17" s="725"/>
      <c r="FLH17" s="725"/>
      <c r="FLI17" s="725"/>
      <c r="FLJ17" s="726"/>
      <c r="FLK17" s="718"/>
      <c r="FLL17" s="725"/>
      <c r="FLM17" s="725"/>
      <c r="FLN17" s="725"/>
      <c r="FLO17" s="725"/>
      <c r="FLP17" s="725"/>
      <c r="FLQ17" s="725"/>
      <c r="FLR17" s="725"/>
      <c r="FLS17" s="725"/>
      <c r="FLT17" s="725"/>
      <c r="FLU17" s="725"/>
      <c r="FLV17" s="725"/>
      <c r="FLW17" s="725"/>
      <c r="FLX17" s="725"/>
      <c r="FLY17" s="725"/>
      <c r="FLZ17" s="726"/>
      <c r="FMA17" s="718"/>
      <c r="FMB17" s="725"/>
      <c r="FMC17" s="725"/>
      <c r="FMD17" s="725"/>
      <c r="FME17" s="725"/>
      <c r="FMF17" s="725"/>
      <c r="FMG17" s="725"/>
      <c r="FMH17" s="725"/>
      <c r="FMI17" s="725"/>
      <c r="FMJ17" s="725"/>
      <c r="FMK17" s="725"/>
      <c r="FML17" s="725"/>
      <c r="FMM17" s="725"/>
      <c r="FMN17" s="725"/>
      <c r="FMO17" s="725"/>
      <c r="FMP17" s="726"/>
      <c r="FMQ17" s="718"/>
      <c r="FMR17" s="725"/>
      <c r="FMS17" s="725"/>
      <c r="FMT17" s="725"/>
      <c r="FMU17" s="725"/>
      <c r="FMV17" s="725"/>
      <c r="FMW17" s="725"/>
      <c r="FMX17" s="725"/>
      <c r="FMY17" s="725"/>
      <c r="FMZ17" s="725"/>
      <c r="FNA17" s="725"/>
      <c r="FNB17" s="725"/>
      <c r="FNC17" s="725"/>
      <c r="FND17" s="725"/>
      <c r="FNE17" s="725"/>
      <c r="FNF17" s="726"/>
      <c r="FNG17" s="718"/>
      <c r="FNH17" s="725"/>
      <c r="FNI17" s="725"/>
      <c r="FNJ17" s="725"/>
      <c r="FNK17" s="725"/>
      <c r="FNL17" s="725"/>
      <c r="FNM17" s="725"/>
      <c r="FNN17" s="725"/>
      <c r="FNO17" s="725"/>
      <c r="FNP17" s="725"/>
      <c r="FNQ17" s="725"/>
      <c r="FNR17" s="725"/>
      <c r="FNS17" s="725"/>
      <c r="FNT17" s="725"/>
      <c r="FNU17" s="725"/>
      <c r="FNV17" s="726"/>
      <c r="FNW17" s="718"/>
      <c r="FNX17" s="725"/>
      <c r="FNY17" s="725"/>
      <c r="FNZ17" s="725"/>
      <c r="FOA17" s="725"/>
      <c r="FOB17" s="725"/>
      <c r="FOC17" s="725"/>
      <c r="FOD17" s="725"/>
      <c r="FOE17" s="725"/>
      <c r="FOF17" s="725"/>
      <c r="FOG17" s="725"/>
      <c r="FOH17" s="725"/>
      <c r="FOI17" s="725"/>
      <c r="FOJ17" s="725"/>
      <c r="FOK17" s="725"/>
      <c r="FOL17" s="726"/>
      <c r="FOM17" s="718"/>
      <c r="FON17" s="725"/>
      <c r="FOO17" s="725"/>
      <c r="FOP17" s="725"/>
      <c r="FOQ17" s="725"/>
      <c r="FOR17" s="725"/>
      <c r="FOS17" s="725"/>
      <c r="FOT17" s="725"/>
      <c r="FOU17" s="725"/>
      <c r="FOV17" s="725"/>
      <c r="FOW17" s="725"/>
      <c r="FOX17" s="725"/>
      <c r="FOY17" s="725"/>
      <c r="FOZ17" s="725"/>
      <c r="FPA17" s="725"/>
      <c r="FPB17" s="726"/>
      <c r="FPC17" s="718"/>
      <c r="FPD17" s="725"/>
      <c r="FPE17" s="725"/>
      <c r="FPF17" s="725"/>
      <c r="FPG17" s="725"/>
      <c r="FPH17" s="725"/>
      <c r="FPI17" s="725"/>
      <c r="FPJ17" s="725"/>
      <c r="FPK17" s="725"/>
      <c r="FPL17" s="725"/>
      <c r="FPM17" s="725"/>
      <c r="FPN17" s="725"/>
      <c r="FPO17" s="725"/>
      <c r="FPP17" s="725"/>
      <c r="FPQ17" s="725"/>
      <c r="FPR17" s="726"/>
      <c r="FPS17" s="718"/>
      <c r="FPT17" s="725"/>
      <c r="FPU17" s="725"/>
      <c r="FPV17" s="725"/>
      <c r="FPW17" s="725"/>
      <c r="FPX17" s="725"/>
      <c r="FPY17" s="725"/>
      <c r="FPZ17" s="725"/>
      <c r="FQA17" s="725"/>
      <c r="FQB17" s="725"/>
      <c r="FQC17" s="725"/>
      <c r="FQD17" s="725"/>
      <c r="FQE17" s="725"/>
      <c r="FQF17" s="725"/>
      <c r="FQG17" s="725"/>
      <c r="FQH17" s="726"/>
      <c r="FQI17" s="718"/>
      <c r="FQJ17" s="725"/>
      <c r="FQK17" s="725"/>
      <c r="FQL17" s="725"/>
      <c r="FQM17" s="725"/>
      <c r="FQN17" s="725"/>
      <c r="FQO17" s="725"/>
      <c r="FQP17" s="725"/>
      <c r="FQQ17" s="725"/>
      <c r="FQR17" s="725"/>
      <c r="FQS17" s="725"/>
      <c r="FQT17" s="725"/>
      <c r="FQU17" s="725"/>
      <c r="FQV17" s="725"/>
      <c r="FQW17" s="725"/>
      <c r="FQX17" s="726"/>
      <c r="FQY17" s="718"/>
      <c r="FQZ17" s="725"/>
      <c r="FRA17" s="725"/>
      <c r="FRB17" s="725"/>
      <c r="FRC17" s="725"/>
      <c r="FRD17" s="725"/>
      <c r="FRE17" s="725"/>
      <c r="FRF17" s="725"/>
      <c r="FRG17" s="725"/>
      <c r="FRH17" s="725"/>
      <c r="FRI17" s="725"/>
      <c r="FRJ17" s="725"/>
      <c r="FRK17" s="725"/>
      <c r="FRL17" s="725"/>
      <c r="FRM17" s="725"/>
      <c r="FRN17" s="726"/>
      <c r="FRO17" s="718"/>
      <c r="FRP17" s="725"/>
      <c r="FRQ17" s="725"/>
      <c r="FRR17" s="725"/>
      <c r="FRS17" s="725"/>
      <c r="FRT17" s="725"/>
      <c r="FRU17" s="725"/>
      <c r="FRV17" s="725"/>
      <c r="FRW17" s="725"/>
      <c r="FRX17" s="725"/>
      <c r="FRY17" s="725"/>
      <c r="FRZ17" s="725"/>
      <c r="FSA17" s="725"/>
      <c r="FSB17" s="725"/>
      <c r="FSC17" s="725"/>
      <c r="FSD17" s="726"/>
      <c r="FSE17" s="718"/>
      <c r="FSF17" s="725"/>
      <c r="FSG17" s="725"/>
      <c r="FSH17" s="725"/>
      <c r="FSI17" s="725"/>
      <c r="FSJ17" s="725"/>
      <c r="FSK17" s="725"/>
      <c r="FSL17" s="725"/>
      <c r="FSM17" s="725"/>
      <c r="FSN17" s="725"/>
      <c r="FSO17" s="725"/>
      <c r="FSP17" s="725"/>
      <c r="FSQ17" s="725"/>
      <c r="FSR17" s="725"/>
      <c r="FSS17" s="725"/>
      <c r="FST17" s="726"/>
      <c r="FSU17" s="718"/>
      <c r="FSV17" s="725"/>
      <c r="FSW17" s="725"/>
      <c r="FSX17" s="725"/>
      <c r="FSY17" s="725"/>
      <c r="FSZ17" s="725"/>
      <c r="FTA17" s="725"/>
      <c r="FTB17" s="725"/>
      <c r="FTC17" s="725"/>
      <c r="FTD17" s="725"/>
      <c r="FTE17" s="725"/>
      <c r="FTF17" s="725"/>
      <c r="FTG17" s="725"/>
      <c r="FTH17" s="725"/>
      <c r="FTI17" s="725"/>
      <c r="FTJ17" s="726"/>
      <c r="FTK17" s="718"/>
      <c r="FTL17" s="725"/>
      <c r="FTM17" s="725"/>
      <c r="FTN17" s="725"/>
      <c r="FTO17" s="725"/>
      <c r="FTP17" s="725"/>
      <c r="FTQ17" s="725"/>
      <c r="FTR17" s="725"/>
      <c r="FTS17" s="725"/>
      <c r="FTT17" s="725"/>
      <c r="FTU17" s="725"/>
      <c r="FTV17" s="725"/>
      <c r="FTW17" s="725"/>
      <c r="FTX17" s="725"/>
      <c r="FTY17" s="725"/>
      <c r="FTZ17" s="726"/>
      <c r="FUA17" s="718"/>
      <c r="FUB17" s="725"/>
      <c r="FUC17" s="725"/>
      <c r="FUD17" s="725"/>
      <c r="FUE17" s="725"/>
      <c r="FUF17" s="725"/>
      <c r="FUG17" s="725"/>
      <c r="FUH17" s="725"/>
      <c r="FUI17" s="725"/>
      <c r="FUJ17" s="725"/>
      <c r="FUK17" s="725"/>
      <c r="FUL17" s="725"/>
      <c r="FUM17" s="725"/>
      <c r="FUN17" s="725"/>
      <c r="FUO17" s="725"/>
      <c r="FUP17" s="726"/>
      <c r="FUQ17" s="718"/>
      <c r="FUR17" s="725"/>
      <c r="FUS17" s="725"/>
      <c r="FUT17" s="725"/>
      <c r="FUU17" s="725"/>
      <c r="FUV17" s="725"/>
      <c r="FUW17" s="725"/>
      <c r="FUX17" s="725"/>
      <c r="FUY17" s="725"/>
      <c r="FUZ17" s="725"/>
      <c r="FVA17" s="725"/>
      <c r="FVB17" s="725"/>
      <c r="FVC17" s="725"/>
      <c r="FVD17" s="725"/>
      <c r="FVE17" s="725"/>
      <c r="FVF17" s="726"/>
      <c r="FVG17" s="718"/>
      <c r="FVH17" s="725"/>
      <c r="FVI17" s="725"/>
      <c r="FVJ17" s="725"/>
      <c r="FVK17" s="725"/>
      <c r="FVL17" s="725"/>
      <c r="FVM17" s="725"/>
      <c r="FVN17" s="725"/>
      <c r="FVO17" s="725"/>
      <c r="FVP17" s="725"/>
      <c r="FVQ17" s="725"/>
      <c r="FVR17" s="725"/>
      <c r="FVS17" s="725"/>
      <c r="FVT17" s="725"/>
      <c r="FVU17" s="725"/>
      <c r="FVV17" s="726"/>
      <c r="FVW17" s="718"/>
      <c r="FVX17" s="725"/>
      <c r="FVY17" s="725"/>
      <c r="FVZ17" s="725"/>
      <c r="FWA17" s="725"/>
      <c r="FWB17" s="725"/>
      <c r="FWC17" s="725"/>
      <c r="FWD17" s="725"/>
      <c r="FWE17" s="725"/>
      <c r="FWF17" s="725"/>
      <c r="FWG17" s="725"/>
      <c r="FWH17" s="725"/>
      <c r="FWI17" s="725"/>
      <c r="FWJ17" s="725"/>
      <c r="FWK17" s="725"/>
      <c r="FWL17" s="726"/>
      <c r="FWM17" s="718"/>
      <c r="FWN17" s="725"/>
      <c r="FWO17" s="725"/>
      <c r="FWP17" s="725"/>
      <c r="FWQ17" s="725"/>
      <c r="FWR17" s="725"/>
      <c r="FWS17" s="725"/>
      <c r="FWT17" s="725"/>
      <c r="FWU17" s="725"/>
      <c r="FWV17" s="725"/>
      <c r="FWW17" s="725"/>
      <c r="FWX17" s="725"/>
      <c r="FWY17" s="725"/>
      <c r="FWZ17" s="725"/>
      <c r="FXA17" s="725"/>
      <c r="FXB17" s="726"/>
      <c r="FXC17" s="718"/>
      <c r="FXD17" s="725"/>
      <c r="FXE17" s="725"/>
      <c r="FXF17" s="725"/>
      <c r="FXG17" s="725"/>
      <c r="FXH17" s="725"/>
      <c r="FXI17" s="725"/>
      <c r="FXJ17" s="725"/>
      <c r="FXK17" s="725"/>
      <c r="FXL17" s="725"/>
      <c r="FXM17" s="725"/>
      <c r="FXN17" s="725"/>
      <c r="FXO17" s="725"/>
      <c r="FXP17" s="725"/>
      <c r="FXQ17" s="725"/>
      <c r="FXR17" s="726"/>
      <c r="FXS17" s="718"/>
      <c r="FXT17" s="725"/>
      <c r="FXU17" s="725"/>
      <c r="FXV17" s="725"/>
      <c r="FXW17" s="725"/>
      <c r="FXX17" s="725"/>
      <c r="FXY17" s="725"/>
      <c r="FXZ17" s="725"/>
      <c r="FYA17" s="725"/>
      <c r="FYB17" s="725"/>
      <c r="FYC17" s="725"/>
      <c r="FYD17" s="725"/>
      <c r="FYE17" s="725"/>
      <c r="FYF17" s="725"/>
      <c r="FYG17" s="725"/>
      <c r="FYH17" s="726"/>
      <c r="FYI17" s="718"/>
      <c r="FYJ17" s="725"/>
      <c r="FYK17" s="725"/>
      <c r="FYL17" s="725"/>
      <c r="FYM17" s="725"/>
      <c r="FYN17" s="725"/>
      <c r="FYO17" s="725"/>
      <c r="FYP17" s="725"/>
      <c r="FYQ17" s="725"/>
      <c r="FYR17" s="725"/>
      <c r="FYS17" s="725"/>
      <c r="FYT17" s="725"/>
      <c r="FYU17" s="725"/>
      <c r="FYV17" s="725"/>
      <c r="FYW17" s="725"/>
      <c r="FYX17" s="726"/>
      <c r="FYY17" s="718"/>
      <c r="FYZ17" s="725"/>
      <c r="FZA17" s="725"/>
      <c r="FZB17" s="725"/>
      <c r="FZC17" s="725"/>
      <c r="FZD17" s="725"/>
      <c r="FZE17" s="725"/>
      <c r="FZF17" s="725"/>
      <c r="FZG17" s="725"/>
      <c r="FZH17" s="725"/>
      <c r="FZI17" s="725"/>
      <c r="FZJ17" s="725"/>
      <c r="FZK17" s="725"/>
      <c r="FZL17" s="725"/>
      <c r="FZM17" s="725"/>
      <c r="FZN17" s="726"/>
      <c r="FZO17" s="718"/>
      <c r="FZP17" s="725"/>
      <c r="FZQ17" s="725"/>
      <c r="FZR17" s="725"/>
      <c r="FZS17" s="725"/>
      <c r="FZT17" s="725"/>
      <c r="FZU17" s="725"/>
      <c r="FZV17" s="725"/>
      <c r="FZW17" s="725"/>
      <c r="FZX17" s="725"/>
      <c r="FZY17" s="725"/>
      <c r="FZZ17" s="725"/>
      <c r="GAA17" s="725"/>
      <c r="GAB17" s="725"/>
      <c r="GAC17" s="725"/>
      <c r="GAD17" s="726"/>
      <c r="GAE17" s="718"/>
      <c r="GAF17" s="725"/>
      <c r="GAG17" s="725"/>
      <c r="GAH17" s="725"/>
      <c r="GAI17" s="725"/>
      <c r="GAJ17" s="725"/>
      <c r="GAK17" s="725"/>
      <c r="GAL17" s="725"/>
      <c r="GAM17" s="725"/>
      <c r="GAN17" s="725"/>
      <c r="GAO17" s="725"/>
      <c r="GAP17" s="725"/>
      <c r="GAQ17" s="725"/>
      <c r="GAR17" s="725"/>
      <c r="GAS17" s="725"/>
      <c r="GAT17" s="726"/>
      <c r="GAU17" s="718"/>
      <c r="GAV17" s="725"/>
      <c r="GAW17" s="725"/>
      <c r="GAX17" s="725"/>
      <c r="GAY17" s="725"/>
      <c r="GAZ17" s="725"/>
      <c r="GBA17" s="725"/>
      <c r="GBB17" s="725"/>
      <c r="GBC17" s="725"/>
      <c r="GBD17" s="725"/>
      <c r="GBE17" s="725"/>
      <c r="GBF17" s="725"/>
      <c r="GBG17" s="725"/>
      <c r="GBH17" s="725"/>
      <c r="GBI17" s="725"/>
      <c r="GBJ17" s="726"/>
      <c r="GBK17" s="718"/>
      <c r="GBL17" s="725"/>
      <c r="GBM17" s="725"/>
      <c r="GBN17" s="725"/>
      <c r="GBO17" s="725"/>
      <c r="GBP17" s="725"/>
      <c r="GBQ17" s="725"/>
      <c r="GBR17" s="725"/>
      <c r="GBS17" s="725"/>
      <c r="GBT17" s="725"/>
      <c r="GBU17" s="725"/>
      <c r="GBV17" s="725"/>
      <c r="GBW17" s="725"/>
      <c r="GBX17" s="725"/>
      <c r="GBY17" s="725"/>
      <c r="GBZ17" s="726"/>
      <c r="GCA17" s="718"/>
      <c r="GCB17" s="725"/>
      <c r="GCC17" s="725"/>
      <c r="GCD17" s="725"/>
      <c r="GCE17" s="725"/>
      <c r="GCF17" s="725"/>
      <c r="GCG17" s="725"/>
      <c r="GCH17" s="725"/>
      <c r="GCI17" s="725"/>
      <c r="GCJ17" s="725"/>
      <c r="GCK17" s="725"/>
      <c r="GCL17" s="725"/>
      <c r="GCM17" s="725"/>
      <c r="GCN17" s="725"/>
      <c r="GCO17" s="725"/>
      <c r="GCP17" s="726"/>
      <c r="GCQ17" s="718"/>
      <c r="GCR17" s="725"/>
      <c r="GCS17" s="725"/>
      <c r="GCT17" s="725"/>
      <c r="GCU17" s="725"/>
      <c r="GCV17" s="725"/>
      <c r="GCW17" s="725"/>
      <c r="GCX17" s="725"/>
      <c r="GCY17" s="725"/>
      <c r="GCZ17" s="725"/>
      <c r="GDA17" s="725"/>
      <c r="GDB17" s="725"/>
      <c r="GDC17" s="725"/>
      <c r="GDD17" s="725"/>
      <c r="GDE17" s="725"/>
      <c r="GDF17" s="726"/>
      <c r="GDG17" s="718"/>
      <c r="GDH17" s="725"/>
      <c r="GDI17" s="725"/>
      <c r="GDJ17" s="725"/>
      <c r="GDK17" s="725"/>
      <c r="GDL17" s="725"/>
      <c r="GDM17" s="725"/>
      <c r="GDN17" s="725"/>
      <c r="GDO17" s="725"/>
      <c r="GDP17" s="725"/>
      <c r="GDQ17" s="725"/>
      <c r="GDR17" s="725"/>
      <c r="GDS17" s="725"/>
      <c r="GDT17" s="725"/>
      <c r="GDU17" s="725"/>
      <c r="GDV17" s="726"/>
      <c r="GDW17" s="718"/>
      <c r="GDX17" s="725"/>
      <c r="GDY17" s="725"/>
      <c r="GDZ17" s="725"/>
      <c r="GEA17" s="725"/>
      <c r="GEB17" s="725"/>
      <c r="GEC17" s="725"/>
      <c r="GED17" s="725"/>
      <c r="GEE17" s="725"/>
      <c r="GEF17" s="725"/>
      <c r="GEG17" s="725"/>
      <c r="GEH17" s="725"/>
      <c r="GEI17" s="725"/>
      <c r="GEJ17" s="725"/>
      <c r="GEK17" s="725"/>
      <c r="GEL17" s="726"/>
      <c r="GEM17" s="718"/>
      <c r="GEN17" s="725"/>
      <c r="GEO17" s="725"/>
      <c r="GEP17" s="725"/>
      <c r="GEQ17" s="725"/>
      <c r="GER17" s="725"/>
      <c r="GES17" s="725"/>
      <c r="GET17" s="725"/>
      <c r="GEU17" s="725"/>
      <c r="GEV17" s="725"/>
      <c r="GEW17" s="725"/>
      <c r="GEX17" s="725"/>
      <c r="GEY17" s="725"/>
      <c r="GEZ17" s="725"/>
      <c r="GFA17" s="725"/>
      <c r="GFB17" s="726"/>
      <c r="GFC17" s="718"/>
      <c r="GFD17" s="725"/>
      <c r="GFE17" s="725"/>
      <c r="GFF17" s="725"/>
      <c r="GFG17" s="725"/>
      <c r="GFH17" s="725"/>
      <c r="GFI17" s="725"/>
      <c r="GFJ17" s="725"/>
      <c r="GFK17" s="725"/>
      <c r="GFL17" s="725"/>
      <c r="GFM17" s="725"/>
      <c r="GFN17" s="725"/>
      <c r="GFO17" s="725"/>
      <c r="GFP17" s="725"/>
      <c r="GFQ17" s="725"/>
      <c r="GFR17" s="726"/>
      <c r="GFS17" s="718"/>
      <c r="GFT17" s="725"/>
      <c r="GFU17" s="725"/>
      <c r="GFV17" s="725"/>
      <c r="GFW17" s="725"/>
      <c r="GFX17" s="725"/>
      <c r="GFY17" s="725"/>
      <c r="GFZ17" s="725"/>
      <c r="GGA17" s="725"/>
      <c r="GGB17" s="725"/>
      <c r="GGC17" s="725"/>
      <c r="GGD17" s="725"/>
      <c r="GGE17" s="725"/>
      <c r="GGF17" s="725"/>
      <c r="GGG17" s="725"/>
      <c r="GGH17" s="726"/>
      <c r="GGI17" s="718"/>
      <c r="GGJ17" s="725"/>
      <c r="GGK17" s="725"/>
      <c r="GGL17" s="725"/>
      <c r="GGM17" s="725"/>
      <c r="GGN17" s="725"/>
      <c r="GGO17" s="725"/>
      <c r="GGP17" s="725"/>
      <c r="GGQ17" s="725"/>
      <c r="GGR17" s="725"/>
      <c r="GGS17" s="725"/>
      <c r="GGT17" s="725"/>
      <c r="GGU17" s="725"/>
      <c r="GGV17" s="725"/>
      <c r="GGW17" s="725"/>
      <c r="GGX17" s="726"/>
      <c r="GGY17" s="718"/>
      <c r="GGZ17" s="725"/>
      <c r="GHA17" s="725"/>
      <c r="GHB17" s="725"/>
      <c r="GHC17" s="725"/>
      <c r="GHD17" s="725"/>
      <c r="GHE17" s="725"/>
      <c r="GHF17" s="725"/>
      <c r="GHG17" s="725"/>
      <c r="GHH17" s="725"/>
      <c r="GHI17" s="725"/>
      <c r="GHJ17" s="725"/>
      <c r="GHK17" s="725"/>
      <c r="GHL17" s="725"/>
      <c r="GHM17" s="725"/>
      <c r="GHN17" s="726"/>
      <c r="GHO17" s="718"/>
      <c r="GHP17" s="725"/>
      <c r="GHQ17" s="725"/>
      <c r="GHR17" s="725"/>
      <c r="GHS17" s="725"/>
      <c r="GHT17" s="725"/>
      <c r="GHU17" s="725"/>
      <c r="GHV17" s="725"/>
      <c r="GHW17" s="725"/>
      <c r="GHX17" s="725"/>
      <c r="GHY17" s="725"/>
      <c r="GHZ17" s="725"/>
      <c r="GIA17" s="725"/>
      <c r="GIB17" s="725"/>
      <c r="GIC17" s="725"/>
      <c r="GID17" s="726"/>
      <c r="GIE17" s="718"/>
      <c r="GIF17" s="725"/>
      <c r="GIG17" s="725"/>
      <c r="GIH17" s="725"/>
      <c r="GII17" s="725"/>
      <c r="GIJ17" s="725"/>
      <c r="GIK17" s="725"/>
      <c r="GIL17" s="725"/>
      <c r="GIM17" s="725"/>
      <c r="GIN17" s="725"/>
      <c r="GIO17" s="725"/>
      <c r="GIP17" s="725"/>
      <c r="GIQ17" s="725"/>
      <c r="GIR17" s="725"/>
      <c r="GIS17" s="725"/>
      <c r="GIT17" s="726"/>
      <c r="GIU17" s="718"/>
      <c r="GIV17" s="725"/>
      <c r="GIW17" s="725"/>
      <c r="GIX17" s="725"/>
      <c r="GIY17" s="725"/>
      <c r="GIZ17" s="725"/>
      <c r="GJA17" s="725"/>
      <c r="GJB17" s="725"/>
      <c r="GJC17" s="725"/>
      <c r="GJD17" s="725"/>
      <c r="GJE17" s="725"/>
      <c r="GJF17" s="725"/>
      <c r="GJG17" s="725"/>
      <c r="GJH17" s="725"/>
      <c r="GJI17" s="725"/>
      <c r="GJJ17" s="726"/>
      <c r="GJK17" s="718"/>
      <c r="GJL17" s="725"/>
      <c r="GJM17" s="725"/>
      <c r="GJN17" s="725"/>
      <c r="GJO17" s="725"/>
      <c r="GJP17" s="725"/>
      <c r="GJQ17" s="725"/>
      <c r="GJR17" s="725"/>
      <c r="GJS17" s="725"/>
      <c r="GJT17" s="725"/>
      <c r="GJU17" s="725"/>
      <c r="GJV17" s="725"/>
      <c r="GJW17" s="725"/>
      <c r="GJX17" s="725"/>
      <c r="GJY17" s="725"/>
      <c r="GJZ17" s="726"/>
      <c r="GKA17" s="718"/>
      <c r="GKB17" s="725"/>
      <c r="GKC17" s="725"/>
      <c r="GKD17" s="725"/>
      <c r="GKE17" s="725"/>
      <c r="GKF17" s="725"/>
      <c r="GKG17" s="725"/>
      <c r="GKH17" s="725"/>
      <c r="GKI17" s="725"/>
      <c r="GKJ17" s="725"/>
      <c r="GKK17" s="725"/>
      <c r="GKL17" s="725"/>
      <c r="GKM17" s="725"/>
      <c r="GKN17" s="725"/>
      <c r="GKO17" s="725"/>
      <c r="GKP17" s="726"/>
      <c r="GKQ17" s="718"/>
      <c r="GKR17" s="725"/>
      <c r="GKS17" s="725"/>
      <c r="GKT17" s="725"/>
      <c r="GKU17" s="725"/>
      <c r="GKV17" s="725"/>
      <c r="GKW17" s="725"/>
      <c r="GKX17" s="725"/>
      <c r="GKY17" s="725"/>
      <c r="GKZ17" s="725"/>
      <c r="GLA17" s="725"/>
      <c r="GLB17" s="725"/>
      <c r="GLC17" s="725"/>
      <c r="GLD17" s="725"/>
      <c r="GLE17" s="725"/>
      <c r="GLF17" s="726"/>
      <c r="GLG17" s="718"/>
      <c r="GLH17" s="725"/>
      <c r="GLI17" s="725"/>
      <c r="GLJ17" s="725"/>
      <c r="GLK17" s="725"/>
      <c r="GLL17" s="725"/>
      <c r="GLM17" s="725"/>
      <c r="GLN17" s="725"/>
      <c r="GLO17" s="725"/>
      <c r="GLP17" s="725"/>
      <c r="GLQ17" s="725"/>
      <c r="GLR17" s="725"/>
      <c r="GLS17" s="725"/>
      <c r="GLT17" s="725"/>
      <c r="GLU17" s="725"/>
      <c r="GLV17" s="726"/>
      <c r="GLW17" s="718"/>
      <c r="GLX17" s="725"/>
      <c r="GLY17" s="725"/>
      <c r="GLZ17" s="725"/>
      <c r="GMA17" s="725"/>
      <c r="GMB17" s="725"/>
      <c r="GMC17" s="725"/>
      <c r="GMD17" s="725"/>
      <c r="GME17" s="725"/>
      <c r="GMF17" s="725"/>
      <c r="GMG17" s="725"/>
      <c r="GMH17" s="725"/>
      <c r="GMI17" s="725"/>
      <c r="GMJ17" s="725"/>
      <c r="GMK17" s="725"/>
      <c r="GML17" s="726"/>
      <c r="GMM17" s="718"/>
      <c r="GMN17" s="725"/>
      <c r="GMO17" s="725"/>
      <c r="GMP17" s="725"/>
      <c r="GMQ17" s="725"/>
      <c r="GMR17" s="725"/>
      <c r="GMS17" s="725"/>
      <c r="GMT17" s="725"/>
      <c r="GMU17" s="725"/>
      <c r="GMV17" s="725"/>
      <c r="GMW17" s="725"/>
      <c r="GMX17" s="725"/>
      <c r="GMY17" s="725"/>
      <c r="GMZ17" s="725"/>
      <c r="GNA17" s="725"/>
      <c r="GNB17" s="726"/>
      <c r="GNC17" s="718"/>
      <c r="GND17" s="725"/>
      <c r="GNE17" s="725"/>
      <c r="GNF17" s="725"/>
      <c r="GNG17" s="725"/>
      <c r="GNH17" s="725"/>
      <c r="GNI17" s="725"/>
      <c r="GNJ17" s="725"/>
      <c r="GNK17" s="725"/>
      <c r="GNL17" s="725"/>
      <c r="GNM17" s="725"/>
      <c r="GNN17" s="725"/>
      <c r="GNO17" s="725"/>
      <c r="GNP17" s="725"/>
      <c r="GNQ17" s="725"/>
      <c r="GNR17" s="726"/>
      <c r="GNS17" s="718"/>
      <c r="GNT17" s="725"/>
      <c r="GNU17" s="725"/>
      <c r="GNV17" s="725"/>
      <c r="GNW17" s="725"/>
      <c r="GNX17" s="725"/>
      <c r="GNY17" s="725"/>
      <c r="GNZ17" s="725"/>
      <c r="GOA17" s="725"/>
      <c r="GOB17" s="725"/>
      <c r="GOC17" s="725"/>
      <c r="GOD17" s="725"/>
      <c r="GOE17" s="725"/>
      <c r="GOF17" s="725"/>
      <c r="GOG17" s="725"/>
      <c r="GOH17" s="726"/>
      <c r="GOI17" s="718"/>
      <c r="GOJ17" s="725"/>
      <c r="GOK17" s="725"/>
      <c r="GOL17" s="725"/>
      <c r="GOM17" s="725"/>
      <c r="GON17" s="725"/>
      <c r="GOO17" s="725"/>
      <c r="GOP17" s="725"/>
      <c r="GOQ17" s="725"/>
      <c r="GOR17" s="725"/>
      <c r="GOS17" s="725"/>
      <c r="GOT17" s="725"/>
      <c r="GOU17" s="725"/>
      <c r="GOV17" s="725"/>
      <c r="GOW17" s="725"/>
      <c r="GOX17" s="726"/>
      <c r="GOY17" s="718"/>
      <c r="GOZ17" s="725"/>
      <c r="GPA17" s="725"/>
      <c r="GPB17" s="725"/>
      <c r="GPC17" s="725"/>
      <c r="GPD17" s="725"/>
      <c r="GPE17" s="725"/>
      <c r="GPF17" s="725"/>
      <c r="GPG17" s="725"/>
      <c r="GPH17" s="725"/>
      <c r="GPI17" s="725"/>
      <c r="GPJ17" s="725"/>
      <c r="GPK17" s="725"/>
      <c r="GPL17" s="725"/>
      <c r="GPM17" s="725"/>
      <c r="GPN17" s="726"/>
      <c r="GPO17" s="718"/>
      <c r="GPP17" s="725"/>
      <c r="GPQ17" s="725"/>
      <c r="GPR17" s="725"/>
      <c r="GPS17" s="725"/>
      <c r="GPT17" s="725"/>
      <c r="GPU17" s="725"/>
      <c r="GPV17" s="725"/>
      <c r="GPW17" s="725"/>
      <c r="GPX17" s="725"/>
      <c r="GPY17" s="725"/>
      <c r="GPZ17" s="725"/>
      <c r="GQA17" s="725"/>
      <c r="GQB17" s="725"/>
      <c r="GQC17" s="725"/>
      <c r="GQD17" s="726"/>
      <c r="GQE17" s="718"/>
      <c r="GQF17" s="725"/>
      <c r="GQG17" s="725"/>
      <c r="GQH17" s="725"/>
      <c r="GQI17" s="725"/>
      <c r="GQJ17" s="725"/>
      <c r="GQK17" s="725"/>
      <c r="GQL17" s="725"/>
      <c r="GQM17" s="725"/>
      <c r="GQN17" s="725"/>
      <c r="GQO17" s="725"/>
      <c r="GQP17" s="725"/>
      <c r="GQQ17" s="725"/>
      <c r="GQR17" s="725"/>
      <c r="GQS17" s="725"/>
      <c r="GQT17" s="726"/>
      <c r="GQU17" s="718"/>
      <c r="GQV17" s="725"/>
      <c r="GQW17" s="725"/>
      <c r="GQX17" s="725"/>
      <c r="GQY17" s="725"/>
      <c r="GQZ17" s="725"/>
      <c r="GRA17" s="725"/>
      <c r="GRB17" s="725"/>
      <c r="GRC17" s="725"/>
      <c r="GRD17" s="725"/>
      <c r="GRE17" s="725"/>
      <c r="GRF17" s="725"/>
      <c r="GRG17" s="725"/>
      <c r="GRH17" s="725"/>
      <c r="GRI17" s="725"/>
      <c r="GRJ17" s="726"/>
      <c r="GRK17" s="718"/>
      <c r="GRL17" s="725"/>
      <c r="GRM17" s="725"/>
      <c r="GRN17" s="725"/>
      <c r="GRO17" s="725"/>
      <c r="GRP17" s="725"/>
      <c r="GRQ17" s="725"/>
      <c r="GRR17" s="725"/>
      <c r="GRS17" s="725"/>
      <c r="GRT17" s="725"/>
      <c r="GRU17" s="725"/>
      <c r="GRV17" s="725"/>
      <c r="GRW17" s="725"/>
      <c r="GRX17" s="725"/>
      <c r="GRY17" s="725"/>
      <c r="GRZ17" s="726"/>
      <c r="GSA17" s="718"/>
      <c r="GSB17" s="725"/>
      <c r="GSC17" s="725"/>
      <c r="GSD17" s="725"/>
      <c r="GSE17" s="725"/>
      <c r="GSF17" s="725"/>
      <c r="GSG17" s="725"/>
      <c r="GSH17" s="725"/>
      <c r="GSI17" s="725"/>
      <c r="GSJ17" s="725"/>
      <c r="GSK17" s="725"/>
      <c r="GSL17" s="725"/>
      <c r="GSM17" s="725"/>
      <c r="GSN17" s="725"/>
      <c r="GSO17" s="725"/>
      <c r="GSP17" s="726"/>
      <c r="GSQ17" s="718"/>
      <c r="GSR17" s="725"/>
      <c r="GSS17" s="725"/>
      <c r="GST17" s="725"/>
      <c r="GSU17" s="725"/>
      <c r="GSV17" s="725"/>
      <c r="GSW17" s="725"/>
      <c r="GSX17" s="725"/>
      <c r="GSY17" s="725"/>
      <c r="GSZ17" s="725"/>
      <c r="GTA17" s="725"/>
      <c r="GTB17" s="725"/>
      <c r="GTC17" s="725"/>
      <c r="GTD17" s="725"/>
      <c r="GTE17" s="725"/>
      <c r="GTF17" s="726"/>
      <c r="GTG17" s="718"/>
      <c r="GTH17" s="725"/>
      <c r="GTI17" s="725"/>
      <c r="GTJ17" s="725"/>
      <c r="GTK17" s="725"/>
      <c r="GTL17" s="725"/>
      <c r="GTM17" s="725"/>
      <c r="GTN17" s="725"/>
      <c r="GTO17" s="725"/>
      <c r="GTP17" s="725"/>
      <c r="GTQ17" s="725"/>
      <c r="GTR17" s="725"/>
      <c r="GTS17" s="725"/>
      <c r="GTT17" s="725"/>
      <c r="GTU17" s="725"/>
      <c r="GTV17" s="726"/>
      <c r="GTW17" s="718"/>
      <c r="GTX17" s="725"/>
      <c r="GTY17" s="725"/>
      <c r="GTZ17" s="725"/>
      <c r="GUA17" s="725"/>
      <c r="GUB17" s="725"/>
      <c r="GUC17" s="725"/>
      <c r="GUD17" s="725"/>
      <c r="GUE17" s="725"/>
      <c r="GUF17" s="725"/>
      <c r="GUG17" s="725"/>
      <c r="GUH17" s="725"/>
      <c r="GUI17" s="725"/>
      <c r="GUJ17" s="725"/>
      <c r="GUK17" s="725"/>
      <c r="GUL17" s="726"/>
      <c r="GUM17" s="718"/>
      <c r="GUN17" s="725"/>
      <c r="GUO17" s="725"/>
      <c r="GUP17" s="725"/>
      <c r="GUQ17" s="725"/>
      <c r="GUR17" s="725"/>
      <c r="GUS17" s="725"/>
      <c r="GUT17" s="725"/>
      <c r="GUU17" s="725"/>
      <c r="GUV17" s="725"/>
      <c r="GUW17" s="725"/>
      <c r="GUX17" s="725"/>
      <c r="GUY17" s="725"/>
      <c r="GUZ17" s="725"/>
      <c r="GVA17" s="725"/>
      <c r="GVB17" s="726"/>
      <c r="GVC17" s="718"/>
      <c r="GVD17" s="725"/>
      <c r="GVE17" s="725"/>
      <c r="GVF17" s="725"/>
      <c r="GVG17" s="725"/>
      <c r="GVH17" s="725"/>
      <c r="GVI17" s="725"/>
      <c r="GVJ17" s="725"/>
      <c r="GVK17" s="725"/>
      <c r="GVL17" s="725"/>
      <c r="GVM17" s="725"/>
      <c r="GVN17" s="725"/>
      <c r="GVO17" s="725"/>
      <c r="GVP17" s="725"/>
      <c r="GVQ17" s="725"/>
      <c r="GVR17" s="726"/>
      <c r="GVS17" s="718"/>
      <c r="GVT17" s="725"/>
      <c r="GVU17" s="725"/>
      <c r="GVV17" s="725"/>
      <c r="GVW17" s="725"/>
      <c r="GVX17" s="725"/>
      <c r="GVY17" s="725"/>
      <c r="GVZ17" s="725"/>
      <c r="GWA17" s="725"/>
      <c r="GWB17" s="725"/>
      <c r="GWC17" s="725"/>
      <c r="GWD17" s="725"/>
      <c r="GWE17" s="725"/>
      <c r="GWF17" s="725"/>
      <c r="GWG17" s="725"/>
      <c r="GWH17" s="726"/>
      <c r="GWI17" s="718"/>
      <c r="GWJ17" s="725"/>
      <c r="GWK17" s="725"/>
      <c r="GWL17" s="725"/>
      <c r="GWM17" s="725"/>
      <c r="GWN17" s="725"/>
      <c r="GWO17" s="725"/>
      <c r="GWP17" s="725"/>
      <c r="GWQ17" s="725"/>
      <c r="GWR17" s="725"/>
      <c r="GWS17" s="725"/>
      <c r="GWT17" s="725"/>
      <c r="GWU17" s="725"/>
      <c r="GWV17" s="725"/>
      <c r="GWW17" s="725"/>
      <c r="GWX17" s="726"/>
      <c r="GWY17" s="718"/>
      <c r="GWZ17" s="725"/>
      <c r="GXA17" s="725"/>
      <c r="GXB17" s="725"/>
      <c r="GXC17" s="725"/>
      <c r="GXD17" s="725"/>
      <c r="GXE17" s="725"/>
      <c r="GXF17" s="725"/>
      <c r="GXG17" s="725"/>
      <c r="GXH17" s="725"/>
      <c r="GXI17" s="725"/>
      <c r="GXJ17" s="725"/>
      <c r="GXK17" s="725"/>
      <c r="GXL17" s="725"/>
      <c r="GXM17" s="725"/>
      <c r="GXN17" s="726"/>
      <c r="GXO17" s="718"/>
      <c r="GXP17" s="725"/>
      <c r="GXQ17" s="725"/>
      <c r="GXR17" s="725"/>
      <c r="GXS17" s="725"/>
      <c r="GXT17" s="725"/>
      <c r="GXU17" s="725"/>
      <c r="GXV17" s="725"/>
      <c r="GXW17" s="725"/>
      <c r="GXX17" s="725"/>
      <c r="GXY17" s="725"/>
      <c r="GXZ17" s="725"/>
      <c r="GYA17" s="725"/>
      <c r="GYB17" s="725"/>
      <c r="GYC17" s="725"/>
      <c r="GYD17" s="726"/>
      <c r="GYE17" s="718"/>
      <c r="GYF17" s="725"/>
      <c r="GYG17" s="725"/>
      <c r="GYH17" s="725"/>
      <c r="GYI17" s="725"/>
      <c r="GYJ17" s="725"/>
      <c r="GYK17" s="725"/>
      <c r="GYL17" s="725"/>
      <c r="GYM17" s="725"/>
      <c r="GYN17" s="725"/>
      <c r="GYO17" s="725"/>
      <c r="GYP17" s="725"/>
      <c r="GYQ17" s="725"/>
      <c r="GYR17" s="725"/>
      <c r="GYS17" s="725"/>
      <c r="GYT17" s="726"/>
      <c r="GYU17" s="718"/>
      <c r="GYV17" s="725"/>
      <c r="GYW17" s="725"/>
      <c r="GYX17" s="725"/>
      <c r="GYY17" s="725"/>
      <c r="GYZ17" s="725"/>
      <c r="GZA17" s="725"/>
      <c r="GZB17" s="725"/>
      <c r="GZC17" s="725"/>
      <c r="GZD17" s="725"/>
      <c r="GZE17" s="725"/>
      <c r="GZF17" s="725"/>
      <c r="GZG17" s="725"/>
      <c r="GZH17" s="725"/>
      <c r="GZI17" s="725"/>
      <c r="GZJ17" s="726"/>
      <c r="GZK17" s="718"/>
      <c r="GZL17" s="725"/>
      <c r="GZM17" s="725"/>
      <c r="GZN17" s="725"/>
      <c r="GZO17" s="725"/>
      <c r="GZP17" s="725"/>
      <c r="GZQ17" s="725"/>
      <c r="GZR17" s="725"/>
      <c r="GZS17" s="725"/>
      <c r="GZT17" s="725"/>
      <c r="GZU17" s="725"/>
      <c r="GZV17" s="725"/>
      <c r="GZW17" s="725"/>
      <c r="GZX17" s="725"/>
      <c r="GZY17" s="725"/>
      <c r="GZZ17" s="726"/>
      <c r="HAA17" s="718"/>
      <c r="HAB17" s="725"/>
      <c r="HAC17" s="725"/>
      <c r="HAD17" s="725"/>
      <c r="HAE17" s="725"/>
      <c r="HAF17" s="725"/>
      <c r="HAG17" s="725"/>
      <c r="HAH17" s="725"/>
      <c r="HAI17" s="725"/>
      <c r="HAJ17" s="725"/>
      <c r="HAK17" s="725"/>
      <c r="HAL17" s="725"/>
      <c r="HAM17" s="725"/>
      <c r="HAN17" s="725"/>
      <c r="HAO17" s="725"/>
      <c r="HAP17" s="726"/>
      <c r="HAQ17" s="718"/>
      <c r="HAR17" s="725"/>
      <c r="HAS17" s="725"/>
      <c r="HAT17" s="725"/>
      <c r="HAU17" s="725"/>
      <c r="HAV17" s="725"/>
      <c r="HAW17" s="725"/>
      <c r="HAX17" s="725"/>
      <c r="HAY17" s="725"/>
      <c r="HAZ17" s="725"/>
      <c r="HBA17" s="725"/>
      <c r="HBB17" s="725"/>
      <c r="HBC17" s="725"/>
      <c r="HBD17" s="725"/>
      <c r="HBE17" s="725"/>
      <c r="HBF17" s="726"/>
      <c r="HBG17" s="718"/>
      <c r="HBH17" s="725"/>
      <c r="HBI17" s="725"/>
      <c r="HBJ17" s="725"/>
      <c r="HBK17" s="725"/>
      <c r="HBL17" s="725"/>
      <c r="HBM17" s="725"/>
      <c r="HBN17" s="725"/>
      <c r="HBO17" s="725"/>
      <c r="HBP17" s="725"/>
      <c r="HBQ17" s="725"/>
      <c r="HBR17" s="725"/>
      <c r="HBS17" s="725"/>
      <c r="HBT17" s="725"/>
      <c r="HBU17" s="725"/>
      <c r="HBV17" s="726"/>
      <c r="HBW17" s="718"/>
      <c r="HBX17" s="725"/>
      <c r="HBY17" s="725"/>
      <c r="HBZ17" s="725"/>
      <c r="HCA17" s="725"/>
      <c r="HCB17" s="725"/>
      <c r="HCC17" s="725"/>
      <c r="HCD17" s="725"/>
      <c r="HCE17" s="725"/>
      <c r="HCF17" s="725"/>
      <c r="HCG17" s="725"/>
      <c r="HCH17" s="725"/>
      <c r="HCI17" s="725"/>
      <c r="HCJ17" s="725"/>
      <c r="HCK17" s="725"/>
      <c r="HCL17" s="726"/>
      <c r="HCM17" s="718"/>
      <c r="HCN17" s="725"/>
      <c r="HCO17" s="725"/>
      <c r="HCP17" s="725"/>
      <c r="HCQ17" s="725"/>
      <c r="HCR17" s="725"/>
      <c r="HCS17" s="725"/>
      <c r="HCT17" s="725"/>
      <c r="HCU17" s="725"/>
      <c r="HCV17" s="725"/>
      <c r="HCW17" s="725"/>
      <c r="HCX17" s="725"/>
      <c r="HCY17" s="725"/>
      <c r="HCZ17" s="725"/>
      <c r="HDA17" s="725"/>
      <c r="HDB17" s="726"/>
      <c r="HDC17" s="718"/>
      <c r="HDD17" s="725"/>
      <c r="HDE17" s="725"/>
      <c r="HDF17" s="725"/>
      <c r="HDG17" s="725"/>
      <c r="HDH17" s="725"/>
      <c r="HDI17" s="725"/>
      <c r="HDJ17" s="725"/>
      <c r="HDK17" s="725"/>
      <c r="HDL17" s="725"/>
      <c r="HDM17" s="725"/>
      <c r="HDN17" s="725"/>
      <c r="HDO17" s="725"/>
      <c r="HDP17" s="725"/>
      <c r="HDQ17" s="725"/>
      <c r="HDR17" s="726"/>
      <c r="HDS17" s="718"/>
      <c r="HDT17" s="725"/>
      <c r="HDU17" s="725"/>
      <c r="HDV17" s="725"/>
      <c r="HDW17" s="725"/>
      <c r="HDX17" s="725"/>
      <c r="HDY17" s="725"/>
      <c r="HDZ17" s="725"/>
      <c r="HEA17" s="725"/>
      <c r="HEB17" s="725"/>
      <c r="HEC17" s="725"/>
      <c r="HED17" s="725"/>
      <c r="HEE17" s="725"/>
      <c r="HEF17" s="725"/>
      <c r="HEG17" s="725"/>
      <c r="HEH17" s="726"/>
      <c r="HEI17" s="718"/>
      <c r="HEJ17" s="725"/>
      <c r="HEK17" s="725"/>
      <c r="HEL17" s="725"/>
      <c r="HEM17" s="725"/>
      <c r="HEN17" s="725"/>
      <c r="HEO17" s="725"/>
      <c r="HEP17" s="725"/>
      <c r="HEQ17" s="725"/>
      <c r="HER17" s="725"/>
      <c r="HES17" s="725"/>
      <c r="HET17" s="725"/>
      <c r="HEU17" s="725"/>
      <c r="HEV17" s="725"/>
      <c r="HEW17" s="725"/>
      <c r="HEX17" s="726"/>
      <c r="HEY17" s="718"/>
      <c r="HEZ17" s="725"/>
      <c r="HFA17" s="725"/>
      <c r="HFB17" s="725"/>
      <c r="HFC17" s="725"/>
      <c r="HFD17" s="725"/>
      <c r="HFE17" s="725"/>
      <c r="HFF17" s="725"/>
      <c r="HFG17" s="725"/>
      <c r="HFH17" s="725"/>
      <c r="HFI17" s="725"/>
      <c r="HFJ17" s="725"/>
      <c r="HFK17" s="725"/>
      <c r="HFL17" s="725"/>
      <c r="HFM17" s="725"/>
      <c r="HFN17" s="726"/>
      <c r="HFO17" s="718"/>
      <c r="HFP17" s="725"/>
      <c r="HFQ17" s="725"/>
      <c r="HFR17" s="725"/>
      <c r="HFS17" s="725"/>
      <c r="HFT17" s="725"/>
      <c r="HFU17" s="725"/>
      <c r="HFV17" s="725"/>
      <c r="HFW17" s="725"/>
      <c r="HFX17" s="725"/>
      <c r="HFY17" s="725"/>
      <c r="HFZ17" s="725"/>
      <c r="HGA17" s="725"/>
      <c r="HGB17" s="725"/>
      <c r="HGC17" s="725"/>
      <c r="HGD17" s="726"/>
      <c r="HGE17" s="718"/>
      <c r="HGF17" s="725"/>
      <c r="HGG17" s="725"/>
      <c r="HGH17" s="725"/>
      <c r="HGI17" s="725"/>
      <c r="HGJ17" s="725"/>
      <c r="HGK17" s="725"/>
      <c r="HGL17" s="725"/>
      <c r="HGM17" s="725"/>
      <c r="HGN17" s="725"/>
      <c r="HGO17" s="725"/>
      <c r="HGP17" s="725"/>
      <c r="HGQ17" s="725"/>
      <c r="HGR17" s="725"/>
      <c r="HGS17" s="725"/>
      <c r="HGT17" s="726"/>
      <c r="HGU17" s="718"/>
      <c r="HGV17" s="725"/>
      <c r="HGW17" s="725"/>
      <c r="HGX17" s="725"/>
      <c r="HGY17" s="725"/>
      <c r="HGZ17" s="725"/>
      <c r="HHA17" s="725"/>
      <c r="HHB17" s="725"/>
      <c r="HHC17" s="725"/>
      <c r="HHD17" s="725"/>
      <c r="HHE17" s="725"/>
      <c r="HHF17" s="725"/>
      <c r="HHG17" s="725"/>
      <c r="HHH17" s="725"/>
      <c r="HHI17" s="725"/>
      <c r="HHJ17" s="726"/>
      <c r="HHK17" s="718"/>
      <c r="HHL17" s="725"/>
      <c r="HHM17" s="725"/>
      <c r="HHN17" s="725"/>
      <c r="HHO17" s="725"/>
      <c r="HHP17" s="725"/>
      <c r="HHQ17" s="725"/>
      <c r="HHR17" s="725"/>
      <c r="HHS17" s="725"/>
      <c r="HHT17" s="725"/>
      <c r="HHU17" s="725"/>
      <c r="HHV17" s="725"/>
      <c r="HHW17" s="725"/>
      <c r="HHX17" s="725"/>
      <c r="HHY17" s="725"/>
      <c r="HHZ17" s="726"/>
      <c r="HIA17" s="718"/>
      <c r="HIB17" s="725"/>
      <c r="HIC17" s="725"/>
      <c r="HID17" s="725"/>
      <c r="HIE17" s="725"/>
      <c r="HIF17" s="725"/>
      <c r="HIG17" s="725"/>
      <c r="HIH17" s="725"/>
      <c r="HII17" s="725"/>
      <c r="HIJ17" s="725"/>
      <c r="HIK17" s="725"/>
      <c r="HIL17" s="725"/>
      <c r="HIM17" s="725"/>
      <c r="HIN17" s="725"/>
      <c r="HIO17" s="725"/>
      <c r="HIP17" s="726"/>
      <c r="HIQ17" s="718"/>
      <c r="HIR17" s="725"/>
      <c r="HIS17" s="725"/>
      <c r="HIT17" s="725"/>
      <c r="HIU17" s="725"/>
      <c r="HIV17" s="725"/>
      <c r="HIW17" s="725"/>
      <c r="HIX17" s="725"/>
      <c r="HIY17" s="725"/>
      <c r="HIZ17" s="725"/>
      <c r="HJA17" s="725"/>
      <c r="HJB17" s="725"/>
      <c r="HJC17" s="725"/>
      <c r="HJD17" s="725"/>
      <c r="HJE17" s="725"/>
      <c r="HJF17" s="726"/>
      <c r="HJG17" s="718"/>
      <c r="HJH17" s="725"/>
      <c r="HJI17" s="725"/>
      <c r="HJJ17" s="725"/>
      <c r="HJK17" s="725"/>
      <c r="HJL17" s="725"/>
      <c r="HJM17" s="725"/>
      <c r="HJN17" s="725"/>
      <c r="HJO17" s="725"/>
      <c r="HJP17" s="725"/>
      <c r="HJQ17" s="725"/>
      <c r="HJR17" s="725"/>
      <c r="HJS17" s="725"/>
      <c r="HJT17" s="725"/>
      <c r="HJU17" s="725"/>
      <c r="HJV17" s="726"/>
      <c r="HJW17" s="718"/>
      <c r="HJX17" s="725"/>
      <c r="HJY17" s="725"/>
      <c r="HJZ17" s="725"/>
      <c r="HKA17" s="725"/>
      <c r="HKB17" s="725"/>
      <c r="HKC17" s="725"/>
      <c r="HKD17" s="725"/>
      <c r="HKE17" s="725"/>
      <c r="HKF17" s="725"/>
      <c r="HKG17" s="725"/>
      <c r="HKH17" s="725"/>
      <c r="HKI17" s="725"/>
      <c r="HKJ17" s="725"/>
      <c r="HKK17" s="725"/>
      <c r="HKL17" s="726"/>
      <c r="HKM17" s="718"/>
      <c r="HKN17" s="725"/>
      <c r="HKO17" s="725"/>
      <c r="HKP17" s="725"/>
      <c r="HKQ17" s="725"/>
      <c r="HKR17" s="725"/>
      <c r="HKS17" s="725"/>
      <c r="HKT17" s="725"/>
      <c r="HKU17" s="725"/>
      <c r="HKV17" s="725"/>
      <c r="HKW17" s="725"/>
      <c r="HKX17" s="725"/>
      <c r="HKY17" s="725"/>
      <c r="HKZ17" s="725"/>
      <c r="HLA17" s="725"/>
      <c r="HLB17" s="726"/>
      <c r="HLC17" s="718"/>
      <c r="HLD17" s="725"/>
      <c r="HLE17" s="725"/>
      <c r="HLF17" s="725"/>
      <c r="HLG17" s="725"/>
      <c r="HLH17" s="725"/>
      <c r="HLI17" s="725"/>
      <c r="HLJ17" s="725"/>
      <c r="HLK17" s="725"/>
      <c r="HLL17" s="725"/>
      <c r="HLM17" s="725"/>
      <c r="HLN17" s="725"/>
      <c r="HLO17" s="725"/>
      <c r="HLP17" s="725"/>
      <c r="HLQ17" s="725"/>
      <c r="HLR17" s="726"/>
      <c r="HLS17" s="718"/>
      <c r="HLT17" s="725"/>
      <c r="HLU17" s="725"/>
      <c r="HLV17" s="725"/>
      <c r="HLW17" s="725"/>
      <c r="HLX17" s="725"/>
      <c r="HLY17" s="725"/>
      <c r="HLZ17" s="725"/>
      <c r="HMA17" s="725"/>
      <c r="HMB17" s="725"/>
      <c r="HMC17" s="725"/>
      <c r="HMD17" s="725"/>
      <c r="HME17" s="725"/>
      <c r="HMF17" s="725"/>
      <c r="HMG17" s="725"/>
      <c r="HMH17" s="726"/>
      <c r="HMI17" s="718"/>
      <c r="HMJ17" s="725"/>
      <c r="HMK17" s="725"/>
      <c r="HML17" s="725"/>
      <c r="HMM17" s="725"/>
      <c r="HMN17" s="725"/>
      <c r="HMO17" s="725"/>
      <c r="HMP17" s="725"/>
      <c r="HMQ17" s="725"/>
      <c r="HMR17" s="725"/>
      <c r="HMS17" s="725"/>
      <c r="HMT17" s="725"/>
      <c r="HMU17" s="725"/>
      <c r="HMV17" s="725"/>
      <c r="HMW17" s="725"/>
      <c r="HMX17" s="726"/>
      <c r="HMY17" s="718"/>
      <c r="HMZ17" s="725"/>
      <c r="HNA17" s="725"/>
      <c r="HNB17" s="725"/>
      <c r="HNC17" s="725"/>
      <c r="HND17" s="725"/>
      <c r="HNE17" s="725"/>
      <c r="HNF17" s="725"/>
      <c r="HNG17" s="725"/>
      <c r="HNH17" s="725"/>
      <c r="HNI17" s="725"/>
      <c r="HNJ17" s="725"/>
      <c r="HNK17" s="725"/>
      <c r="HNL17" s="725"/>
      <c r="HNM17" s="725"/>
      <c r="HNN17" s="726"/>
      <c r="HNO17" s="718"/>
      <c r="HNP17" s="725"/>
      <c r="HNQ17" s="725"/>
      <c r="HNR17" s="725"/>
      <c r="HNS17" s="725"/>
      <c r="HNT17" s="725"/>
      <c r="HNU17" s="725"/>
      <c r="HNV17" s="725"/>
      <c r="HNW17" s="725"/>
      <c r="HNX17" s="725"/>
      <c r="HNY17" s="725"/>
      <c r="HNZ17" s="725"/>
      <c r="HOA17" s="725"/>
      <c r="HOB17" s="725"/>
      <c r="HOC17" s="725"/>
      <c r="HOD17" s="726"/>
      <c r="HOE17" s="718"/>
      <c r="HOF17" s="725"/>
      <c r="HOG17" s="725"/>
      <c r="HOH17" s="725"/>
      <c r="HOI17" s="725"/>
      <c r="HOJ17" s="725"/>
      <c r="HOK17" s="725"/>
      <c r="HOL17" s="725"/>
      <c r="HOM17" s="725"/>
      <c r="HON17" s="725"/>
      <c r="HOO17" s="725"/>
      <c r="HOP17" s="725"/>
      <c r="HOQ17" s="725"/>
      <c r="HOR17" s="725"/>
      <c r="HOS17" s="725"/>
      <c r="HOT17" s="726"/>
      <c r="HOU17" s="718"/>
      <c r="HOV17" s="725"/>
      <c r="HOW17" s="725"/>
      <c r="HOX17" s="725"/>
      <c r="HOY17" s="725"/>
      <c r="HOZ17" s="725"/>
      <c r="HPA17" s="725"/>
      <c r="HPB17" s="725"/>
      <c r="HPC17" s="725"/>
      <c r="HPD17" s="725"/>
      <c r="HPE17" s="725"/>
      <c r="HPF17" s="725"/>
      <c r="HPG17" s="725"/>
      <c r="HPH17" s="725"/>
      <c r="HPI17" s="725"/>
      <c r="HPJ17" s="726"/>
      <c r="HPK17" s="718"/>
      <c r="HPL17" s="725"/>
      <c r="HPM17" s="725"/>
      <c r="HPN17" s="725"/>
      <c r="HPO17" s="725"/>
      <c r="HPP17" s="725"/>
      <c r="HPQ17" s="725"/>
      <c r="HPR17" s="725"/>
      <c r="HPS17" s="725"/>
      <c r="HPT17" s="725"/>
      <c r="HPU17" s="725"/>
      <c r="HPV17" s="725"/>
      <c r="HPW17" s="725"/>
      <c r="HPX17" s="725"/>
      <c r="HPY17" s="725"/>
      <c r="HPZ17" s="726"/>
      <c r="HQA17" s="718"/>
      <c r="HQB17" s="725"/>
      <c r="HQC17" s="725"/>
      <c r="HQD17" s="725"/>
      <c r="HQE17" s="725"/>
      <c r="HQF17" s="725"/>
      <c r="HQG17" s="725"/>
      <c r="HQH17" s="725"/>
      <c r="HQI17" s="725"/>
      <c r="HQJ17" s="725"/>
      <c r="HQK17" s="725"/>
      <c r="HQL17" s="725"/>
      <c r="HQM17" s="725"/>
      <c r="HQN17" s="725"/>
      <c r="HQO17" s="725"/>
      <c r="HQP17" s="726"/>
      <c r="HQQ17" s="718"/>
      <c r="HQR17" s="725"/>
      <c r="HQS17" s="725"/>
      <c r="HQT17" s="725"/>
      <c r="HQU17" s="725"/>
      <c r="HQV17" s="725"/>
      <c r="HQW17" s="725"/>
      <c r="HQX17" s="725"/>
      <c r="HQY17" s="725"/>
      <c r="HQZ17" s="725"/>
      <c r="HRA17" s="725"/>
      <c r="HRB17" s="725"/>
      <c r="HRC17" s="725"/>
      <c r="HRD17" s="725"/>
      <c r="HRE17" s="725"/>
      <c r="HRF17" s="726"/>
      <c r="HRG17" s="718"/>
      <c r="HRH17" s="725"/>
      <c r="HRI17" s="725"/>
      <c r="HRJ17" s="725"/>
      <c r="HRK17" s="725"/>
      <c r="HRL17" s="725"/>
      <c r="HRM17" s="725"/>
      <c r="HRN17" s="725"/>
      <c r="HRO17" s="725"/>
      <c r="HRP17" s="725"/>
      <c r="HRQ17" s="725"/>
      <c r="HRR17" s="725"/>
      <c r="HRS17" s="725"/>
      <c r="HRT17" s="725"/>
      <c r="HRU17" s="725"/>
      <c r="HRV17" s="726"/>
      <c r="HRW17" s="718"/>
      <c r="HRX17" s="725"/>
      <c r="HRY17" s="725"/>
      <c r="HRZ17" s="725"/>
      <c r="HSA17" s="725"/>
      <c r="HSB17" s="725"/>
      <c r="HSC17" s="725"/>
      <c r="HSD17" s="725"/>
      <c r="HSE17" s="725"/>
      <c r="HSF17" s="725"/>
      <c r="HSG17" s="725"/>
      <c r="HSH17" s="725"/>
      <c r="HSI17" s="725"/>
      <c r="HSJ17" s="725"/>
      <c r="HSK17" s="725"/>
      <c r="HSL17" s="726"/>
      <c r="HSM17" s="718"/>
      <c r="HSN17" s="725"/>
      <c r="HSO17" s="725"/>
      <c r="HSP17" s="725"/>
      <c r="HSQ17" s="725"/>
      <c r="HSR17" s="725"/>
      <c r="HSS17" s="725"/>
      <c r="HST17" s="725"/>
      <c r="HSU17" s="725"/>
      <c r="HSV17" s="725"/>
      <c r="HSW17" s="725"/>
      <c r="HSX17" s="725"/>
      <c r="HSY17" s="725"/>
      <c r="HSZ17" s="725"/>
      <c r="HTA17" s="725"/>
      <c r="HTB17" s="726"/>
      <c r="HTC17" s="718"/>
      <c r="HTD17" s="725"/>
      <c r="HTE17" s="725"/>
      <c r="HTF17" s="725"/>
      <c r="HTG17" s="725"/>
      <c r="HTH17" s="725"/>
      <c r="HTI17" s="725"/>
      <c r="HTJ17" s="725"/>
      <c r="HTK17" s="725"/>
      <c r="HTL17" s="725"/>
      <c r="HTM17" s="725"/>
      <c r="HTN17" s="725"/>
      <c r="HTO17" s="725"/>
      <c r="HTP17" s="725"/>
      <c r="HTQ17" s="725"/>
      <c r="HTR17" s="726"/>
      <c r="HTS17" s="718"/>
      <c r="HTT17" s="725"/>
      <c r="HTU17" s="725"/>
      <c r="HTV17" s="725"/>
      <c r="HTW17" s="725"/>
      <c r="HTX17" s="725"/>
      <c r="HTY17" s="725"/>
      <c r="HTZ17" s="725"/>
      <c r="HUA17" s="725"/>
      <c r="HUB17" s="725"/>
      <c r="HUC17" s="725"/>
      <c r="HUD17" s="725"/>
      <c r="HUE17" s="725"/>
      <c r="HUF17" s="725"/>
      <c r="HUG17" s="725"/>
      <c r="HUH17" s="726"/>
      <c r="HUI17" s="718"/>
      <c r="HUJ17" s="725"/>
      <c r="HUK17" s="725"/>
      <c r="HUL17" s="725"/>
      <c r="HUM17" s="725"/>
      <c r="HUN17" s="725"/>
      <c r="HUO17" s="725"/>
      <c r="HUP17" s="725"/>
      <c r="HUQ17" s="725"/>
      <c r="HUR17" s="725"/>
      <c r="HUS17" s="725"/>
      <c r="HUT17" s="725"/>
      <c r="HUU17" s="725"/>
      <c r="HUV17" s="725"/>
      <c r="HUW17" s="725"/>
      <c r="HUX17" s="726"/>
      <c r="HUY17" s="718"/>
      <c r="HUZ17" s="725"/>
      <c r="HVA17" s="725"/>
      <c r="HVB17" s="725"/>
      <c r="HVC17" s="725"/>
      <c r="HVD17" s="725"/>
      <c r="HVE17" s="725"/>
      <c r="HVF17" s="725"/>
      <c r="HVG17" s="725"/>
      <c r="HVH17" s="725"/>
      <c r="HVI17" s="725"/>
      <c r="HVJ17" s="725"/>
      <c r="HVK17" s="725"/>
      <c r="HVL17" s="725"/>
      <c r="HVM17" s="725"/>
      <c r="HVN17" s="726"/>
      <c r="HVO17" s="718"/>
      <c r="HVP17" s="725"/>
      <c r="HVQ17" s="725"/>
      <c r="HVR17" s="725"/>
      <c r="HVS17" s="725"/>
      <c r="HVT17" s="725"/>
      <c r="HVU17" s="725"/>
      <c r="HVV17" s="725"/>
      <c r="HVW17" s="725"/>
      <c r="HVX17" s="725"/>
      <c r="HVY17" s="725"/>
      <c r="HVZ17" s="725"/>
      <c r="HWA17" s="725"/>
      <c r="HWB17" s="725"/>
      <c r="HWC17" s="725"/>
      <c r="HWD17" s="726"/>
      <c r="HWE17" s="718"/>
      <c r="HWF17" s="725"/>
      <c r="HWG17" s="725"/>
      <c r="HWH17" s="725"/>
      <c r="HWI17" s="725"/>
      <c r="HWJ17" s="725"/>
      <c r="HWK17" s="725"/>
      <c r="HWL17" s="725"/>
      <c r="HWM17" s="725"/>
      <c r="HWN17" s="725"/>
      <c r="HWO17" s="725"/>
      <c r="HWP17" s="725"/>
      <c r="HWQ17" s="725"/>
      <c r="HWR17" s="725"/>
      <c r="HWS17" s="725"/>
      <c r="HWT17" s="726"/>
      <c r="HWU17" s="718"/>
      <c r="HWV17" s="725"/>
      <c r="HWW17" s="725"/>
      <c r="HWX17" s="725"/>
      <c r="HWY17" s="725"/>
      <c r="HWZ17" s="725"/>
      <c r="HXA17" s="725"/>
      <c r="HXB17" s="725"/>
      <c r="HXC17" s="725"/>
      <c r="HXD17" s="725"/>
      <c r="HXE17" s="725"/>
      <c r="HXF17" s="725"/>
      <c r="HXG17" s="725"/>
      <c r="HXH17" s="725"/>
      <c r="HXI17" s="725"/>
      <c r="HXJ17" s="726"/>
      <c r="HXK17" s="718"/>
      <c r="HXL17" s="725"/>
      <c r="HXM17" s="725"/>
      <c r="HXN17" s="725"/>
      <c r="HXO17" s="725"/>
      <c r="HXP17" s="725"/>
      <c r="HXQ17" s="725"/>
      <c r="HXR17" s="725"/>
      <c r="HXS17" s="725"/>
      <c r="HXT17" s="725"/>
      <c r="HXU17" s="725"/>
      <c r="HXV17" s="725"/>
      <c r="HXW17" s="725"/>
      <c r="HXX17" s="725"/>
      <c r="HXY17" s="725"/>
      <c r="HXZ17" s="726"/>
      <c r="HYA17" s="718"/>
      <c r="HYB17" s="725"/>
      <c r="HYC17" s="725"/>
      <c r="HYD17" s="725"/>
      <c r="HYE17" s="725"/>
      <c r="HYF17" s="725"/>
      <c r="HYG17" s="725"/>
      <c r="HYH17" s="725"/>
      <c r="HYI17" s="725"/>
      <c r="HYJ17" s="725"/>
      <c r="HYK17" s="725"/>
      <c r="HYL17" s="725"/>
      <c r="HYM17" s="725"/>
      <c r="HYN17" s="725"/>
      <c r="HYO17" s="725"/>
      <c r="HYP17" s="726"/>
      <c r="HYQ17" s="718"/>
      <c r="HYR17" s="725"/>
      <c r="HYS17" s="725"/>
      <c r="HYT17" s="725"/>
      <c r="HYU17" s="725"/>
      <c r="HYV17" s="725"/>
      <c r="HYW17" s="725"/>
      <c r="HYX17" s="725"/>
      <c r="HYY17" s="725"/>
      <c r="HYZ17" s="725"/>
      <c r="HZA17" s="725"/>
      <c r="HZB17" s="725"/>
      <c r="HZC17" s="725"/>
      <c r="HZD17" s="725"/>
      <c r="HZE17" s="725"/>
      <c r="HZF17" s="726"/>
      <c r="HZG17" s="718"/>
      <c r="HZH17" s="725"/>
      <c r="HZI17" s="725"/>
      <c r="HZJ17" s="725"/>
      <c r="HZK17" s="725"/>
      <c r="HZL17" s="725"/>
      <c r="HZM17" s="725"/>
      <c r="HZN17" s="725"/>
      <c r="HZO17" s="725"/>
      <c r="HZP17" s="725"/>
      <c r="HZQ17" s="725"/>
      <c r="HZR17" s="725"/>
      <c r="HZS17" s="725"/>
      <c r="HZT17" s="725"/>
      <c r="HZU17" s="725"/>
      <c r="HZV17" s="726"/>
      <c r="HZW17" s="718"/>
      <c r="HZX17" s="725"/>
      <c r="HZY17" s="725"/>
      <c r="HZZ17" s="725"/>
      <c r="IAA17" s="725"/>
      <c r="IAB17" s="725"/>
      <c r="IAC17" s="725"/>
      <c r="IAD17" s="725"/>
      <c r="IAE17" s="725"/>
      <c r="IAF17" s="725"/>
      <c r="IAG17" s="725"/>
      <c r="IAH17" s="725"/>
      <c r="IAI17" s="725"/>
      <c r="IAJ17" s="725"/>
      <c r="IAK17" s="725"/>
      <c r="IAL17" s="726"/>
      <c r="IAM17" s="718"/>
      <c r="IAN17" s="725"/>
      <c r="IAO17" s="725"/>
      <c r="IAP17" s="725"/>
      <c r="IAQ17" s="725"/>
      <c r="IAR17" s="725"/>
      <c r="IAS17" s="725"/>
      <c r="IAT17" s="725"/>
      <c r="IAU17" s="725"/>
      <c r="IAV17" s="725"/>
      <c r="IAW17" s="725"/>
      <c r="IAX17" s="725"/>
      <c r="IAY17" s="725"/>
      <c r="IAZ17" s="725"/>
      <c r="IBA17" s="725"/>
      <c r="IBB17" s="726"/>
      <c r="IBC17" s="718"/>
      <c r="IBD17" s="725"/>
      <c r="IBE17" s="725"/>
      <c r="IBF17" s="725"/>
      <c r="IBG17" s="725"/>
      <c r="IBH17" s="725"/>
      <c r="IBI17" s="725"/>
      <c r="IBJ17" s="725"/>
      <c r="IBK17" s="725"/>
      <c r="IBL17" s="725"/>
      <c r="IBM17" s="725"/>
      <c r="IBN17" s="725"/>
      <c r="IBO17" s="725"/>
      <c r="IBP17" s="725"/>
      <c r="IBQ17" s="725"/>
      <c r="IBR17" s="726"/>
      <c r="IBS17" s="718"/>
      <c r="IBT17" s="725"/>
      <c r="IBU17" s="725"/>
      <c r="IBV17" s="725"/>
      <c r="IBW17" s="725"/>
      <c r="IBX17" s="725"/>
      <c r="IBY17" s="725"/>
      <c r="IBZ17" s="725"/>
      <c r="ICA17" s="725"/>
      <c r="ICB17" s="725"/>
      <c r="ICC17" s="725"/>
      <c r="ICD17" s="725"/>
      <c r="ICE17" s="725"/>
      <c r="ICF17" s="725"/>
      <c r="ICG17" s="725"/>
      <c r="ICH17" s="726"/>
      <c r="ICI17" s="718"/>
      <c r="ICJ17" s="725"/>
      <c r="ICK17" s="725"/>
      <c r="ICL17" s="725"/>
      <c r="ICM17" s="725"/>
      <c r="ICN17" s="725"/>
      <c r="ICO17" s="725"/>
      <c r="ICP17" s="725"/>
      <c r="ICQ17" s="725"/>
      <c r="ICR17" s="725"/>
      <c r="ICS17" s="725"/>
      <c r="ICT17" s="725"/>
      <c r="ICU17" s="725"/>
      <c r="ICV17" s="725"/>
      <c r="ICW17" s="725"/>
      <c r="ICX17" s="726"/>
      <c r="ICY17" s="718"/>
      <c r="ICZ17" s="725"/>
      <c r="IDA17" s="725"/>
      <c r="IDB17" s="725"/>
      <c r="IDC17" s="725"/>
      <c r="IDD17" s="725"/>
      <c r="IDE17" s="725"/>
      <c r="IDF17" s="725"/>
      <c r="IDG17" s="725"/>
      <c r="IDH17" s="725"/>
      <c r="IDI17" s="725"/>
      <c r="IDJ17" s="725"/>
      <c r="IDK17" s="725"/>
      <c r="IDL17" s="725"/>
      <c r="IDM17" s="725"/>
      <c r="IDN17" s="726"/>
      <c r="IDO17" s="718"/>
      <c r="IDP17" s="725"/>
      <c r="IDQ17" s="725"/>
      <c r="IDR17" s="725"/>
      <c r="IDS17" s="725"/>
      <c r="IDT17" s="725"/>
      <c r="IDU17" s="725"/>
      <c r="IDV17" s="725"/>
      <c r="IDW17" s="725"/>
      <c r="IDX17" s="725"/>
      <c r="IDY17" s="725"/>
      <c r="IDZ17" s="725"/>
      <c r="IEA17" s="725"/>
      <c r="IEB17" s="725"/>
      <c r="IEC17" s="725"/>
      <c r="IED17" s="726"/>
      <c r="IEE17" s="718"/>
      <c r="IEF17" s="725"/>
      <c r="IEG17" s="725"/>
      <c r="IEH17" s="725"/>
      <c r="IEI17" s="725"/>
      <c r="IEJ17" s="725"/>
      <c r="IEK17" s="725"/>
      <c r="IEL17" s="725"/>
      <c r="IEM17" s="725"/>
      <c r="IEN17" s="725"/>
      <c r="IEO17" s="725"/>
      <c r="IEP17" s="725"/>
      <c r="IEQ17" s="725"/>
      <c r="IER17" s="725"/>
      <c r="IES17" s="725"/>
      <c r="IET17" s="726"/>
      <c r="IEU17" s="718"/>
      <c r="IEV17" s="725"/>
      <c r="IEW17" s="725"/>
      <c r="IEX17" s="725"/>
      <c r="IEY17" s="725"/>
      <c r="IEZ17" s="725"/>
      <c r="IFA17" s="725"/>
      <c r="IFB17" s="725"/>
      <c r="IFC17" s="725"/>
      <c r="IFD17" s="725"/>
      <c r="IFE17" s="725"/>
      <c r="IFF17" s="725"/>
      <c r="IFG17" s="725"/>
      <c r="IFH17" s="725"/>
      <c r="IFI17" s="725"/>
      <c r="IFJ17" s="726"/>
      <c r="IFK17" s="718"/>
      <c r="IFL17" s="725"/>
      <c r="IFM17" s="725"/>
      <c r="IFN17" s="725"/>
      <c r="IFO17" s="725"/>
      <c r="IFP17" s="725"/>
      <c r="IFQ17" s="725"/>
      <c r="IFR17" s="725"/>
      <c r="IFS17" s="725"/>
      <c r="IFT17" s="725"/>
      <c r="IFU17" s="725"/>
      <c r="IFV17" s="725"/>
      <c r="IFW17" s="725"/>
      <c r="IFX17" s="725"/>
      <c r="IFY17" s="725"/>
      <c r="IFZ17" s="726"/>
      <c r="IGA17" s="718"/>
      <c r="IGB17" s="725"/>
      <c r="IGC17" s="725"/>
      <c r="IGD17" s="725"/>
      <c r="IGE17" s="725"/>
      <c r="IGF17" s="725"/>
      <c r="IGG17" s="725"/>
      <c r="IGH17" s="725"/>
      <c r="IGI17" s="725"/>
      <c r="IGJ17" s="725"/>
      <c r="IGK17" s="725"/>
      <c r="IGL17" s="725"/>
      <c r="IGM17" s="725"/>
      <c r="IGN17" s="725"/>
      <c r="IGO17" s="725"/>
      <c r="IGP17" s="726"/>
      <c r="IGQ17" s="718"/>
      <c r="IGR17" s="725"/>
      <c r="IGS17" s="725"/>
      <c r="IGT17" s="725"/>
      <c r="IGU17" s="725"/>
      <c r="IGV17" s="725"/>
      <c r="IGW17" s="725"/>
      <c r="IGX17" s="725"/>
      <c r="IGY17" s="725"/>
      <c r="IGZ17" s="725"/>
      <c r="IHA17" s="725"/>
      <c r="IHB17" s="725"/>
      <c r="IHC17" s="725"/>
      <c r="IHD17" s="725"/>
      <c r="IHE17" s="725"/>
      <c r="IHF17" s="726"/>
      <c r="IHG17" s="718"/>
      <c r="IHH17" s="725"/>
      <c r="IHI17" s="725"/>
      <c r="IHJ17" s="725"/>
      <c r="IHK17" s="725"/>
      <c r="IHL17" s="725"/>
      <c r="IHM17" s="725"/>
      <c r="IHN17" s="725"/>
      <c r="IHO17" s="725"/>
      <c r="IHP17" s="725"/>
      <c r="IHQ17" s="725"/>
      <c r="IHR17" s="725"/>
      <c r="IHS17" s="725"/>
      <c r="IHT17" s="725"/>
      <c r="IHU17" s="725"/>
      <c r="IHV17" s="726"/>
      <c r="IHW17" s="718"/>
      <c r="IHX17" s="725"/>
      <c r="IHY17" s="725"/>
      <c r="IHZ17" s="725"/>
      <c r="IIA17" s="725"/>
      <c r="IIB17" s="725"/>
      <c r="IIC17" s="725"/>
      <c r="IID17" s="725"/>
      <c r="IIE17" s="725"/>
      <c r="IIF17" s="725"/>
      <c r="IIG17" s="725"/>
      <c r="IIH17" s="725"/>
      <c r="III17" s="725"/>
      <c r="IIJ17" s="725"/>
      <c r="IIK17" s="725"/>
      <c r="IIL17" s="726"/>
      <c r="IIM17" s="718"/>
      <c r="IIN17" s="725"/>
      <c r="IIO17" s="725"/>
      <c r="IIP17" s="725"/>
      <c r="IIQ17" s="725"/>
      <c r="IIR17" s="725"/>
      <c r="IIS17" s="725"/>
      <c r="IIT17" s="725"/>
      <c r="IIU17" s="725"/>
      <c r="IIV17" s="725"/>
      <c r="IIW17" s="725"/>
      <c r="IIX17" s="725"/>
      <c r="IIY17" s="725"/>
      <c r="IIZ17" s="725"/>
      <c r="IJA17" s="725"/>
      <c r="IJB17" s="726"/>
      <c r="IJC17" s="718"/>
      <c r="IJD17" s="725"/>
      <c r="IJE17" s="725"/>
      <c r="IJF17" s="725"/>
      <c r="IJG17" s="725"/>
      <c r="IJH17" s="725"/>
      <c r="IJI17" s="725"/>
      <c r="IJJ17" s="725"/>
      <c r="IJK17" s="725"/>
      <c r="IJL17" s="725"/>
      <c r="IJM17" s="725"/>
      <c r="IJN17" s="725"/>
      <c r="IJO17" s="725"/>
      <c r="IJP17" s="725"/>
      <c r="IJQ17" s="725"/>
      <c r="IJR17" s="726"/>
      <c r="IJS17" s="718"/>
      <c r="IJT17" s="725"/>
      <c r="IJU17" s="725"/>
      <c r="IJV17" s="725"/>
      <c r="IJW17" s="725"/>
      <c r="IJX17" s="725"/>
      <c r="IJY17" s="725"/>
      <c r="IJZ17" s="725"/>
      <c r="IKA17" s="725"/>
      <c r="IKB17" s="725"/>
      <c r="IKC17" s="725"/>
      <c r="IKD17" s="725"/>
      <c r="IKE17" s="725"/>
      <c r="IKF17" s="725"/>
      <c r="IKG17" s="725"/>
      <c r="IKH17" s="726"/>
      <c r="IKI17" s="718"/>
      <c r="IKJ17" s="725"/>
      <c r="IKK17" s="725"/>
      <c r="IKL17" s="725"/>
      <c r="IKM17" s="725"/>
      <c r="IKN17" s="725"/>
      <c r="IKO17" s="725"/>
      <c r="IKP17" s="725"/>
      <c r="IKQ17" s="725"/>
      <c r="IKR17" s="725"/>
      <c r="IKS17" s="725"/>
      <c r="IKT17" s="725"/>
      <c r="IKU17" s="725"/>
      <c r="IKV17" s="725"/>
      <c r="IKW17" s="725"/>
      <c r="IKX17" s="726"/>
      <c r="IKY17" s="718"/>
      <c r="IKZ17" s="725"/>
      <c r="ILA17" s="725"/>
      <c r="ILB17" s="725"/>
      <c r="ILC17" s="725"/>
      <c r="ILD17" s="725"/>
      <c r="ILE17" s="725"/>
      <c r="ILF17" s="725"/>
      <c r="ILG17" s="725"/>
      <c r="ILH17" s="725"/>
      <c r="ILI17" s="725"/>
      <c r="ILJ17" s="725"/>
      <c r="ILK17" s="725"/>
      <c r="ILL17" s="725"/>
      <c r="ILM17" s="725"/>
      <c r="ILN17" s="726"/>
      <c r="ILO17" s="718"/>
      <c r="ILP17" s="725"/>
      <c r="ILQ17" s="725"/>
      <c r="ILR17" s="725"/>
      <c r="ILS17" s="725"/>
      <c r="ILT17" s="725"/>
      <c r="ILU17" s="725"/>
      <c r="ILV17" s="725"/>
      <c r="ILW17" s="725"/>
      <c r="ILX17" s="725"/>
      <c r="ILY17" s="725"/>
      <c r="ILZ17" s="725"/>
      <c r="IMA17" s="725"/>
      <c r="IMB17" s="725"/>
      <c r="IMC17" s="725"/>
      <c r="IMD17" s="726"/>
      <c r="IME17" s="718"/>
      <c r="IMF17" s="725"/>
      <c r="IMG17" s="725"/>
      <c r="IMH17" s="725"/>
      <c r="IMI17" s="725"/>
      <c r="IMJ17" s="725"/>
      <c r="IMK17" s="725"/>
      <c r="IML17" s="725"/>
      <c r="IMM17" s="725"/>
      <c r="IMN17" s="725"/>
      <c r="IMO17" s="725"/>
      <c r="IMP17" s="725"/>
      <c r="IMQ17" s="725"/>
      <c r="IMR17" s="725"/>
      <c r="IMS17" s="725"/>
      <c r="IMT17" s="726"/>
      <c r="IMU17" s="718"/>
      <c r="IMV17" s="725"/>
      <c r="IMW17" s="725"/>
      <c r="IMX17" s="725"/>
      <c r="IMY17" s="725"/>
      <c r="IMZ17" s="725"/>
      <c r="INA17" s="725"/>
      <c r="INB17" s="725"/>
      <c r="INC17" s="725"/>
      <c r="IND17" s="725"/>
      <c r="INE17" s="725"/>
      <c r="INF17" s="725"/>
      <c r="ING17" s="725"/>
      <c r="INH17" s="725"/>
      <c r="INI17" s="725"/>
      <c r="INJ17" s="726"/>
      <c r="INK17" s="718"/>
      <c r="INL17" s="725"/>
      <c r="INM17" s="725"/>
      <c r="INN17" s="725"/>
      <c r="INO17" s="725"/>
      <c r="INP17" s="725"/>
      <c r="INQ17" s="725"/>
      <c r="INR17" s="725"/>
      <c r="INS17" s="725"/>
      <c r="INT17" s="725"/>
      <c r="INU17" s="725"/>
      <c r="INV17" s="725"/>
      <c r="INW17" s="725"/>
      <c r="INX17" s="725"/>
      <c r="INY17" s="725"/>
      <c r="INZ17" s="726"/>
      <c r="IOA17" s="718"/>
      <c r="IOB17" s="725"/>
      <c r="IOC17" s="725"/>
      <c r="IOD17" s="725"/>
      <c r="IOE17" s="725"/>
      <c r="IOF17" s="725"/>
      <c r="IOG17" s="725"/>
      <c r="IOH17" s="725"/>
      <c r="IOI17" s="725"/>
      <c r="IOJ17" s="725"/>
      <c r="IOK17" s="725"/>
      <c r="IOL17" s="725"/>
      <c r="IOM17" s="725"/>
      <c r="ION17" s="725"/>
      <c r="IOO17" s="725"/>
      <c r="IOP17" s="726"/>
      <c r="IOQ17" s="718"/>
      <c r="IOR17" s="725"/>
      <c r="IOS17" s="725"/>
      <c r="IOT17" s="725"/>
      <c r="IOU17" s="725"/>
      <c r="IOV17" s="725"/>
      <c r="IOW17" s="725"/>
      <c r="IOX17" s="725"/>
      <c r="IOY17" s="725"/>
      <c r="IOZ17" s="725"/>
      <c r="IPA17" s="725"/>
      <c r="IPB17" s="725"/>
      <c r="IPC17" s="725"/>
      <c r="IPD17" s="725"/>
      <c r="IPE17" s="725"/>
      <c r="IPF17" s="726"/>
      <c r="IPG17" s="718"/>
      <c r="IPH17" s="725"/>
      <c r="IPI17" s="725"/>
      <c r="IPJ17" s="725"/>
      <c r="IPK17" s="725"/>
      <c r="IPL17" s="725"/>
      <c r="IPM17" s="725"/>
      <c r="IPN17" s="725"/>
      <c r="IPO17" s="725"/>
      <c r="IPP17" s="725"/>
      <c r="IPQ17" s="725"/>
      <c r="IPR17" s="725"/>
      <c r="IPS17" s="725"/>
      <c r="IPT17" s="725"/>
      <c r="IPU17" s="725"/>
      <c r="IPV17" s="726"/>
      <c r="IPW17" s="718"/>
      <c r="IPX17" s="725"/>
      <c r="IPY17" s="725"/>
      <c r="IPZ17" s="725"/>
      <c r="IQA17" s="725"/>
      <c r="IQB17" s="725"/>
      <c r="IQC17" s="725"/>
      <c r="IQD17" s="725"/>
      <c r="IQE17" s="725"/>
      <c r="IQF17" s="725"/>
      <c r="IQG17" s="725"/>
      <c r="IQH17" s="725"/>
      <c r="IQI17" s="725"/>
      <c r="IQJ17" s="725"/>
      <c r="IQK17" s="725"/>
      <c r="IQL17" s="726"/>
      <c r="IQM17" s="718"/>
      <c r="IQN17" s="725"/>
      <c r="IQO17" s="725"/>
      <c r="IQP17" s="725"/>
      <c r="IQQ17" s="725"/>
      <c r="IQR17" s="725"/>
      <c r="IQS17" s="725"/>
      <c r="IQT17" s="725"/>
      <c r="IQU17" s="725"/>
      <c r="IQV17" s="725"/>
      <c r="IQW17" s="725"/>
      <c r="IQX17" s="725"/>
      <c r="IQY17" s="725"/>
      <c r="IQZ17" s="725"/>
      <c r="IRA17" s="725"/>
      <c r="IRB17" s="726"/>
      <c r="IRC17" s="718"/>
      <c r="IRD17" s="725"/>
      <c r="IRE17" s="725"/>
      <c r="IRF17" s="725"/>
      <c r="IRG17" s="725"/>
      <c r="IRH17" s="725"/>
      <c r="IRI17" s="725"/>
      <c r="IRJ17" s="725"/>
      <c r="IRK17" s="725"/>
      <c r="IRL17" s="725"/>
      <c r="IRM17" s="725"/>
      <c r="IRN17" s="725"/>
      <c r="IRO17" s="725"/>
      <c r="IRP17" s="725"/>
      <c r="IRQ17" s="725"/>
      <c r="IRR17" s="726"/>
      <c r="IRS17" s="718"/>
      <c r="IRT17" s="725"/>
      <c r="IRU17" s="725"/>
      <c r="IRV17" s="725"/>
      <c r="IRW17" s="725"/>
      <c r="IRX17" s="725"/>
      <c r="IRY17" s="725"/>
      <c r="IRZ17" s="725"/>
      <c r="ISA17" s="725"/>
      <c r="ISB17" s="725"/>
      <c r="ISC17" s="725"/>
      <c r="ISD17" s="725"/>
      <c r="ISE17" s="725"/>
      <c r="ISF17" s="725"/>
      <c r="ISG17" s="725"/>
      <c r="ISH17" s="726"/>
      <c r="ISI17" s="718"/>
      <c r="ISJ17" s="725"/>
      <c r="ISK17" s="725"/>
      <c r="ISL17" s="725"/>
      <c r="ISM17" s="725"/>
      <c r="ISN17" s="725"/>
      <c r="ISO17" s="725"/>
      <c r="ISP17" s="725"/>
      <c r="ISQ17" s="725"/>
      <c r="ISR17" s="725"/>
      <c r="ISS17" s="725"/>
      <c r="IST17" s="725"/>
      <c r="ISU17" s="725"/>
      <c r="ISV17" s="725"/>
      <c r="ISW17" s="725"/>
      <c r="ISX17" s="726"/>
      <c r="ISY17" s="718"/>
      <c r="ISZ17" s="725"/>
      <c r="ITA17" s="725"/>
      <c r="ITB17" s="725"/>
      <c r="ITC17" s="725"/>
      <c r="ITD17" s="725"/>
      <c r="ITE17" s="725"/>
      <c r="ITF17" s="725"/>
      <c r="ITG17" s="725"/>
      <c r="ITH17" s="725"/>
      <c r="ITI17" s="725"/>
      <c r="ITJ17" s="725"/>
      <c r="ITK17" s="725"/>
      <c r="ITL17" s="725"/>
      <c r="ITM17" s="725"/>
      <c r="ITN17" s="726"/>
      <c r="ITO17" s="718"/>
      <c r="ITP17" s="725"/>
      <c r="ITQ17" s="725"/>
      <c r="ITR17" s="725"/>
      <c r="ITS17" s="725"/>
      <c r="ITT17" s="725"/>
      <c r="ITU17" s="725"/>
      <c r="ITV17" s="725"/>
      <c r="ITW17" s="725"/>
      <c r="ITX17" s="725"/>
      <c r="ITY17" s="725"/>
      <c r="ITZ17" s="725"/>
      <c r="IUA17" s="725"/>
      <c r="IUB17" s="725"/>
      <c r="IUC17" s="725"/>
      <c r="IUD17" s="726"/>
      <c r="IUE17" s="718"/>
      <c r="IUF17" s="725"/>
      <c r="IUG17" s="725"/>
      <c r="IUH17" s="725"/>
      <c r="IUI17" s="725"/>
      <c r="IUJ17" s="725"/>
      <c r="IUK17" s="725"/>
      <c r="IUL17" s="725"/>
      <c r="IUM17" s="725"/>
      <c r="IUN17" s="725"/>
      <c r="IUO17" s="725"/>
      <c r="IUP17" s="725"/>
      <c r="IUQ17" s="725"/>
      <c r="IUR17" s="725"/>
      <c r="IUS17" s="725"/>
      <c r="IUT17" s="726"/>
      <c r="IUU17" s="718"/>
      <c r="IUV17" s="725"/>
      <c r="IUW17" s="725"/>
      <c r="IUX17" s="725"/>
      <c r="IUY17" s="725"/>
      <c r="IUZ17" s="725"/>
      <c r="IVA17" s="725"/>
      <c r="IVB17" s="725"/>
      <c r="IVC17" s="725"/>
      <c r="IVD17" s="725"/>
      <c r="IVE17" s="725"/>
      <c r="IVF17" s="725"/>
      <c r="IVG17" s="725"/>
      <c r="IVH17" s="725"/>
      <c r="IVI17" s="725"/>
      <c r="IVJ17" s="726"/>
      <c r="IVK17" s="718"/>
      <c r="IVL17" s="725"/>
      <c r="IVM17" s="725"/>
      <c r="IVN17" s="725"/>
      <c r="IVO17" s="725"/>
      <c r="IVP17" s="725"/>
      <c r="IVQ17" s="725"/>
      <c r="IVR17" s="725"/>
      <c r="IVS17" s="725"/>
      <c r="IVT17" s="725"/>
      <c r="IVU17" s="725"/>
      <c r="IVV17" s="725"/>
      <c r="IVW17" s="725"/>
      <c r="IVX17" s="725"/>
      <c r="IVY17" s="725"/>
      <c r="IVZ17" s="726"/>
      <c r="IWA17" s="718"/>
      <c r="IWB17" s="725"/>
      <c r="IWC17" s="725"/>
      <c r="IWD17" s="725"/>
      <c r="IWE17" s="725"/>
      <c r="IWF17" s="725"/>
      <c r="IWG17" s="725"/>
      <c r="IWH17" s="725"/>
      <c r="IWI17" s="725"/>
      <c r="IWJ17" s="725"/>
      <c r="IWK17" s="725"/>
      <c r="IWL17" s="725"/>
      <c r="IWM17" s="725"/>
      <c r="IWN17" s="725"/>
      <c r="IWO17" s="725"/>
      <c r="IWP17" s="726"/>
      <c r="IWQ17" s="718"/>
      <c r="IWR17" s="725"/>
      <c r="IWS17" s="725"/>
      <c r="IWT17" s="725"/>
      <c r="IWU17" s="725"/>
      <c r="IWV17" s="725"/>
      <c r="IWW17" s="725"/>
      <c r="IWX17" s="725"/>
      <c r="IWY17" s="725"/>
      <c r="IWZ17" s="725"/>
      <c r="IXA17" s="725"/>
      <c r="IXB17" s="725"/>
      <c r="IXC17" s="725"/>
      <c r="IXD17" s="725"/>
      <c r="IXE17" s="725"/>
      <c r="IXF17" s="726"/>
      <c r="IXG17" s="718"/>
      <c r="IXH17" s="725"/>
      <c r="IXI17" s="725"/>
      <c r="IXJ17" s="725"/>
      <c r="IXK17" s="725"/>
      <c r="IXL17" s="725"/>
      <c r="IXM17" s="725"/>
      <c r="IXN17" s="725"/>
      <c r="IXO17" s="725"/>
      <c r="IXP17" s="725"/>
      <c r="IXQ17" s="725"/>
      <c r="IXR17" s="725"/>
      <c r="IXS17" s="725"/>
      <c r="IXT17" s="725"/>
      <c r="IXU17" s="725"/>
      <c r="IXV17" s="726"/>
      <c r="IXW17" s="718"/>
      <c r="IXX17" s="725"/>
      <c r="IXY17" s="725"/>
      <c r="IXZ17" s="725"/>
      <c r="IYA17" s="725"/>
      <c r="IYB17" s="725"/>
      <c r="IYC17" s="725"/>
      <c r="IYD17" s="725"/>
      <c r="IYE17" s="725"/>
      <c r="IYF17" s="725"/>
      <c r="IYG17" s="725"/>
      <c r="IYH17" s="725"/>
      <c r="IYI17" s="725"/>
      <c r="IYJ17" s="725"/>
      <c r="IYK17" s="725"/>
      <c r="IYL17" s="726"/>
      <c r="IYM17" s="718"/>
      <c r="IYN17" s="725"/>
      <c r="IYO17" s="725"/>
      <c r="IYP17" s="725"/>
      <c r="IYQ17" s="725"/>
      <c r="IYR17" s="725"/>
      <c r="IYS17" s="725"/>
      <c r="IYT17" s="725"/>
      <c r="IYU17" s="725"/>
      <c r="IYV17" s="725"/>
      <c r="IYW17" s="725"/>
      <c r="IYX17" s="725"/>
      <c r="IYY17" s="725"/>
      <c r="IYZ17" s="725"/>
      <c r="IZA17" s="725"/>
      <c r="IZB17" s="726"/>
      <c r="IZC17" s="718"/>
      <c r="IZD17" s="725"/>
      <c r="IZE17" s="725"/>
      <c r="IZF17" s="725"/>
      <c r="IZG17" s="725"/>
      <c r="IZH17" s="725"/>
      <c r="IZI17" s="725"/>
      <c r="IZJ17" s="725"/>
      <c r="IZK17" s="725"/>
      <c r="IZL17" s="725"/>
      <c r="IZM17" s="725"/>
      <c r="IZN17" s="725"/>
      <c r="IZO17" s="725"/>
      <c r="IZP17" s="725"/>
      <c r="IZQ17" s="725"/>
      <c r="IZR17" s="726"/>
      <c r="IZS17" s="718"/>
      <c r="IZT17" s="725"/>
      <c r="IZU17" s="725"/>
      <c r="IZV17" s="725"/>
      <c r="IZW17" s="725"/>
      <c r="IZX17" s="725"/>
      <c r="IZY17" s="725"/>
      <c r="IZZ17" s="725"/>
      <c r="JAA17" s="725"/>
      <c r="JAB17" s="725"/>
      <c r="JAC17" s="725"/>
      <c r="JAD17" s="725"/>
      <c r="JAE17" s="725"/>
      <c r="JAF17" s="725"/>
      <c r="JAG17" s="725"/>
      <c r="JAH17" s="726"/>
      <c r="JAI17" s="718"/>
      <c r="JAJ17" s="725"/>
      <c r="JAK17" s="725"/>
      <c r="JAL17" s="725"/>
      <c r="JAM17" s="725"/>
      <c r="JAN17" s="725"/>
      <c r="JAO17" s="725"/>
      <c r="JAP17" s="725"/>
      <c r="JAQ17" s="725"/>
      <c r="JAR17" s="725"/>
      <c r="JAS17" s="725"/>
      <c r="JAT17" s="725"/>
      <c r="JAU17" s="725"/>
      <c r="JAV17" s="725"/>
      <c r="JAW17" s="725"/>
      <c r="JAX17" s="726"/>
      <c r="JAY17" s="718"/>
      <c r="JAZ17" s="725"/>
      <c r="JBA17" s="725"/>
      <c r="JBB17" s="725"/>
      <c r="JBC17" s="725"/>
      <c r="JBD17" s="725"/>
      <c r="JBE17" s="725"/>
      <c r="JBF17" s="725"/>
      <c r="JBG17" s="725"/>
      <c r="JBH17" s="725"/>
      <c r="JBI17" s="725"/>
      <c r="JBJ17" s="725"/>
      <c r="JBK17" s="725"/>
      <c r="JBL17" s="725"/>
      <c r="JBM17" s="725"/>
      <c r="JBN17" s="726"/>
      <c r="JBO17" s="718"/>
      <c r="JBP17" s="725"/>
      <c r="JBQ17" s="725"/>
      <c r="JBR17" s="725"/>
      <c r="JBS17" s="725"/>
      <c r="JBT17" s="725"/>
      <c r="JBU17" s="725"/>
      <c r="JBV17" s="725"/>
      <c r="JBW17" s="725"/>
      <c r="JBX17" s="725"/>
      <c r="JBY17" s="725"/>
      <c r="JBZ17" s="725"/>
      <c r="JCA17" s="725"/>
      <c r="JCB17" s="725"/>
      <c r="JCC17" s="725"/>
      <c r="JCD17" s="726"/>
      <c r="JCE17" s="718"/>
      <c r="JCF17" s="725"/>
      <c r="JCG17" s="725"/>
      <c r="JCH17" s="725"/>
      <c r="JCI17" s="725"/>
      <c r="JCJ17" s="725"/>
      <c r="JCK17" s="725"/>
      <c r="JCL17" s="725"/>
      <c r="JCM17" s="725"/>
      <c r="JCN17" s="725"/>
      <c r="JCO17" s="725"/>
      <c r="JCP17" s="725"/>
      <c r="JCQ17" s="725"/>
      <c r="JCR17" s="725"/>
      <c r="JCS17" s="725"/>
      <c r="JCT17" s="726"/>
      <c r="JCU17" s="718"/>
      <c r="JCV17" s="725"/>
      <c r="JCW17" s="725"/>
      <c r="JCX17" s="725"/>
      <c r="JCY17" s="725"/>
      <c r="JCZ17" s="725"/>
      <c r="JDA17" s="725"/>
      <c r="JDB17" s="725"/>
      <c r="JDC17" s="725"/>
      <c r="JDD17" s="725"/>
      <c r="JDE17" s="725"/>
      <c r="JDF17" s="725"/>
      <c r="JDG17" s="725"/>
      <c r="JDH17" s="725"/>
      <c r="JDI17" s="725"/>
      <c r="JDJ17" s="726"/>
      <c r="JDK17" s="718"/>
      <c r="JDL17" s="725"/>
      <c r="JDM17" s="725"/>
      <c r="JDN17" s="725"/>
      <c r="JDO17" s="725"/>
      <c r="JDP17" s="725"/>
      <c r="JDQ17" s="725"/>
      <c r="JDR17" s="725"/>
      <c r="JDS17" s="725"/>
      <c r="JDT17" s="725"/>
      <c r="JDU17" s="725"/>
      <c r="JDV17" s="725"/>
      <c r="JDW17" s="725"/>
      <c r="JDX17" s="725"/>
      <c r="JDY17" s="725"/>
      <c r="JDZ17" s="726"/>
      <c r="JEA17" s="718"/>
      <c r="JEB17" s="725"/>
      <c r="JEC17" s="725"/>
      <c r="JED17" s="725"/>
      <c r="JEE17" s="725"/>
      <c r="JEF17" s="725"/>
      <c r="JEG17" s="725"/>
      <c r="JEH17" s="725"/>
      <c r="JEI17" s="725"/>
      <c r="JEJ17" s="725"/>
      <c r="JEK17" s="725"/>
      <c r="JEL17" s="725"/>
      <c r="JEM17" s="725"/>
      <c r="JEN17" s="725"/>
      <c r="JEO17" s="725"/>
      <c r="JEP17" s="726"/>
      <c r="JEQ17" s="718"/>
      <c r="JER17" s="725"/>
      <c r="JES17" s="725"/>
      <c r="JET17" s="725"/>
      <c r="JEU17" s="725"/>
      <c r="JEV17" s="725"/>
      <c r="JEW17" s="725"/>
      <c r="JEX17" s="725"/>
      <c r="JEY17" s="725"/>
      <c r="JEZ17" s="725"/>
      <c r="JFA17" s="725"/>
      <c r="JFB17" s="725"/>
      <c r="JFC17" s="725"/>
      <c r="JFD17" s="725"/>
      <c r="JFE17" s="725"/>
      <c r="JFF17" s="726"/>
      <c r="JFG17" s="718"/>
      <c r="JFH17" s="725"/>
      <c r="JFI17" s="725"/>
      <c r="JFJ17" s="725"/>
      <c r="JFK17" s="725"/>
      <c r="JFL17" s="725"/>
      <c r="JFM17" s="725"/>
      <c r="JFN17" s="725"/>
      <c r="JFO17" s="725"/>
      <c r="JFP17" s="725"/>
      <c r="JFQ17" s="725"/>
      <c r="JFR17" s="725"/>
      <c r="JFS17" s="725"/>
      <c r="JFT17" s="725"/>
      <c r="JFU17" s="725"/>
      <c r="JFV17" s="726"/>
      <c r="JFW17" s="718"/>
      <c r="JFX17" s="725"/>
      <c r="JFY17" s="725"/>
      <c r="JFZ17" s="725"/>
      <c r="JGA17" s="725"/>
      <c r="JGB17" s="725"/>
      <c r="JGC17" s="725"/>
      <c r="JGD17" s="725"/>
      <c r="JGE17" s="725"/>
      <c r="JGF17" s="725"/>
      <c r="JGG17" s="725"/>
      <c r="JGH17" s="725"/>
      <c r="JGI17" s="725"/>
      <c r="JGJ17" s="725"/>
      <c r="JGK17" s="725"/>
      <c r="JGL17" s="726"/>
      <c r="JGM17" s="718"/>
      <c r="JGN17" s="725"/>
      <c r="JGO17" s="725"/>
      <c r="JGP17" s="725"/>
      <c r="JGQ17" s="725"/>
      <c r="JGR17" s="725"/>
      <c r="JGS17" s="725"/>
      <c r="JGT17" s="725"/>
      <c r="JGU17" s="725"/>
      <c r="JGV17" s="725"/>
      <c r="JGW17" s="725"/>
      <c r="JGX17" s="725"/>
      <c r="JGY17" s="725"/>
      <c r="JGZ17" s="725"/>
      <c r="JHA17" s="725"/>
      <c r="JHB17" s="726"/>
      <c r="JHC17" s="718"/>
      <c r="JHD17" s="725"/>
      <c r="JHE17" s="725"/>
      <c r="JHF17" s="725"/>
      <c r="JHG17" s="725"/>
      <c r="JHH17" s="725"/>
      <c r="JHI17" s="725"/>
      <c r="JHJ17" s="725"/>
      <c r="JHK17" s="725"/>
      <c r="JHL17" s="725"/>
      <c r="JHM17" s="725"/>
      <c r="JHN17" s="725"/>
      <c r="JHO17" s="725"/>
      <c r="JHP17" s="725"/>
      <c r="JHQ17" s="725"/>
      <c r="JHR17" s="726"/>
      <c r="JHS17" s="718"/>
      <c r="JHT17" s="725"/>
      <c r="JHU17" s="725"/>
      <c r="JHV17" s="725"/>
      <c r="JHW17" s="725"/>
      <c r="JHX17" s="725"/>
      <c r="JHY17" s="725"/>
      <c r="JHZ17" s="725"/>
      <c r="JIA17" s="725"/>
      <c r="JIB17" s="725"/>
      <c r="JIC17" s="725"/>
      <c r="JID17" s="725"/>
      <c r="JIE17" s="725"/>
      <c r="JIF17" s="725"/>
      <c r="JIG17" s="725"/>
      <c r="JIH17" s="726"/>
      <c r="JII17" s="718"/>
      <c r="JIJ17" s="725"/>
      <c r="JIK17" s="725"/>
      <c r="JIL17" s="725"/>
      <c r="JIM17" s="725"/>
      <c r="JIN17" s="725"/>
      <c r="JIO17" s="725"/>
      <c r="JIP17" s="725"/>
      <c r="JIQ17" s="725"/>
      <c r="JIR17" s="725"/>
      <c r="JIS17" s="725"/>
      <c r="JIT17" s="725"/>
      <c r="JIU17" s="725"/>
      <c r="JIV17" s="725"/>
      <c r="JIW17" s="725"/>
      <c r="JIX17" s="726"/>
      <c r="JIY17" s="718"/>
      <c r="JIZ17" s="725"/>
      <c r="JJA17" s="725"/>
      <c r="JJB17" s="725"/>
      <c r="JJC17" s="725"/>
      <c r="JJD17" s="725"/>
      <c r="JJE17" s="725"/>
      <c r="JJF17" s="725"/>
      <c r="JJG17" s="725"/>
      <c r="JJH17" s="725"/>
      <c r="JJI17" s="725"/>
      <c r="JJJ17" s="725"/>
      <c r="JJK17" s="725"/>
      <c r="JJL17" s="725"/>
      <c r="JJM17" s="725"/>
      <c r="JJN17" s="726"/>
      <c r="JJO17" s="718"/>
      <c r="JJP17" s="725"/>
      <c r="JJQ17" s="725"/>
      <c r="JJR17" s="725"/>
      <c r="JJS17" s="725"/>
      <c r="JJT17" s="725"/>
      <c r="JJU17" s="725"/>
      <c r="JJV17" s="725"/>
      <c r="JJW17" s="725"/>
      <c r="JJX17" s="725"/>
      <c r="JJY17" s="725"/>
      <c r="JJZ17" s="725"/>
      <c r="JKA17" s="725"/>
      <c r="JKB17" s="725"/>
      <c r="JKC17" s="725"/>
      <c r="JKD17" s="726"/>
      <c r="JKE17" s="718"/>
      <c r="JKF17" s="725"/>
      <c r="JKG17" s="725"/>
      <c r="JKH17" s="725"/>
      <c r="JKI17" s="725"/>
      <c r="JKJ17" s="725"/>
      <c r="JKK17" s="725"/>
      <c r="JKL17" s="725"/>
      <c r="JKM17" s="725"/>
      <c r="JKN17" s="725"/>
      <c r="JKO17" s="725"/>
      <c r="JKP17" s="725"/>
      <c r="JKQ17" s="725"/>
      <c r="JKR17" s="725"/>
      <c r="JKS17" s="725"/>
      <c r="JKT17" s="726"/>
      <c r="JKU17" s="718"/>
      <c r="JKV17" s="725"/>
      <c r="JKW17" s="725"/>
      <c r="JKX17" s="725"/>
      <c r="JKY17" s="725"/>
      <c r="JKZ17" s="725"/>
      <c r="JLA17" s="725"/>
      <c r="JLB17" s="725"/>
      <c r="JLC17" s="725"/>
      <c r="JLD17" s="725"/>
      <c r="JLE17" s="725"/>
      <c r="JLF17" s="725"/>
      <c r="JLG17" s="725"/>
      <c r="JLH17" s="725"/>
      <c r="JLI17" s="725"/>
      <c r="JLJ17" s="726"/>
      <c r="JLK17" s="718"/>
      <c r="JLL17" s="725"/>
      <c r="JLM17" s="725"/>
      <c r="JLN17" s="725"/>
      <c r="JLO17" s="725"/>
      <c r="JLP17" s="725"/>
      <c r="JLQ17" s="725"/>
      <c r="JLR17" s="725"/>
      <c r="JLS17" s="725"/>
      <c r="JLT17" s="725"/>
      <c r="JLU17" s="725"/>
      <c r="JLV17" s="725"/>
      <c r="JLW17" s="725"/>
      <c r="JLX17" s="725"/>
      <c r="JLY17" s="725"/>
      <c r="JLZ17" s="726"/>
      <c r="JMA17" s="718"/>
      <c r="JMB17" s="725"/>
      <c r="JMC17" s="725"/>
      <c r="JMD17" s="725"/>
      <c r="JME17" s="725"/>
      <c r="JMF17" s="725"/>
      <c r="JMG17" s="725"/>
      <c r="JMH17" s="725"/>
      <c r="JMI17" s="725"/>
      <c r="JMJ17" s="725"/>
      <c r="JMK17" s="725"/>
      <c r="JML17" s="725"/>
      <c r="JMM17" s="725"/>
      <c r="JMN17" s="725"/>
      <c r="JMO17" s="725"/>
      <c r="JMP17" s="726"/>
      <c r="JMQ17" s="718"/>
      <c r="JMR17" s="725"/>
      <c r="JMS17" s="725"/>
      <c r="JMT17" s="725"/>
      <c r="JMU17" s="725"/>
      <c r="JMV17" s="725"/>
      <c r="JMW17" s="725"/>
      <c r="JMX17" s="725"/>
      <c r="JMY17" s="725"/>
      <c r="JMZ17" s="725"/>
      <c r="JNA17" s="725"/>
      <c r="JNB17" s="725"/>
      <c r="JNC17" s="725"/>
      <c r="JND17" s="725"/>
      <c r="JNE17" s="725"/>
      <c r="JNF17" s="726"/>
      <c r="JNG17" s="718"/>
      <c r="JNH17" s="725"/>
      <c r="JNI17" s="725"/>
      <c r="JNJ17" s="725"/>
      <c r="JNK17" s="725"/>
      <c r="JNL17" s="725"/>
      <c r="JNM17" s="725"/>
      <c r="JNN17" s="725"/>
      <c r="JNO17" s="725"/>
      <c r="JNP17" s="725"/>
      <c r="JNQ17" s="725"/>
      <c r="JNR17" s="725"/>
      <c r="JNS17" s="725"/>
      <c r="JNT17" s="725"/>
      <c r="JNU17" s="725"/>
      <c r="JNV17" s="726"/>
      <c r="JNW17" s="718"/>
      <c r="JNX17" s="725"/>
      <c r="JNY17" s="725"/>
      <c r="JNZ17" s="725"/>
      <c r="JOA17" s="725"/>
      <c r="JOB17" s="725"/>
      <c r="JOC17" s="725"/>
      <c r="JOD17" s="725"/>
      <c r="JOE17" s="725"/>
      <c r="JOF17" s="725"/>
      <c r="JOG17" s="725"/>
      <c r="JOH17" s="725"/>
      <c r="JOI17" s="725"/>
      <c r="JOJ17" s="725"/>
      <c r="JOK17" s="725"/>
      <c r="JOL17" s="726"/>
      <c r="JOM17" s="718"/>
      <c r="JON17" s="725"/>
      <c r="JOO17" s="725"/>
      <c r="JOP17" s="725"/>
      <c r="JOQ17" s="725"/>
      <c r="JOR17" s="725"/>
      <c r="JOS17" s="725"/>
      <c r="JOT17" s="725"/>
      <c r="JOU17" s="725"/>
      <c r="JOV17" s="725"/>
      <c r="JOW17" s="725"/>
      <c r="JOX17" s="725"/>
      <c r="JOY17" s="725"/>
      <c r="JOZ17" s="725"/>
      <c r="JPA17" s="725"/>
      <c r="JPB17" s="726"/>
      <c r="JPC17" s="718"/>
      <c r="JPD17" s="725"/>
      <c r="JPE17" s="725"/>
      <c r="JPF17" s="725"/>
      <c r="JPG17" s="725"/>
      <c r="JPH17" s="725"/>
      <c r="JPI17" s="725"/>
      <c r="JPJ17" s="725"/>
      <c r="JPK17" s="725"/>
      <c r="JPL17" s="725"/>
      <c r="JPM17" s="725"/>
      <c r="JPN17" s="725"/>
      <c r="JPO17" s="725"/>
      <c r="JPP17" s="725"/>
      <c r="JPQ17" s="725"/>
      <c r="JPR17" s="726"/>
      <c r="JPS17" s="718"/>
      <c r="JPT17" s="725"/>
      <c r="JPU17" s="725"/>
      <c r="JPV17" s="725"/>
      <c r="JPW17" s="725"/>
      <c r="JPX17" s="725"/>
      <c r="JPY17" s="725"/>
      <c r="JPZ17" s="725"/>
      <c r="JQA17" s="725"/>
      <c r="JQB17" s="725"/>
      <c r="JQC17" s="725"/>
      <c r="JQD17" s="725"/>
      <c r="JQE17" s="725"/>
      <c r="JQF17" s="725"/>
      <c r="JQG17" s="725"/>
      <c r="JQH17" s="726"/>
      <c r="JQI17" s="718"/>
      <c r="JQJ17" s="725"/>
      <c r="JQK17" s="725"/>
      <c r="JQL17" s="725"/>
      <c r="JQM17" s="725"/>
      <c r="JQN17" s="725"/>
      <c r="JQO17" s="725"/>
      <c r="JQP17" s="725"/>
      <c r="JQQ17" s="725"/>
      <c r="JQR17" s="725"/>
      <c r="JQS17" s="725"/>
      <c r="JQT17" s="725"/>
      <c r="JQU17" s="725"/>
      <c r="JQV17" s="725"/>
      <c r="JQW17" s="725"/>
      <c r="JQX17" s="726"/>
      <c r="JQY17" s="718"/>
      <c r="JQZ17" s="725"/>
      <c r="JRA17" s="725"/>
      <c r="JRB17" s="725"/>
      <c r="JRC17" s="725"/>
      <c r="JRD17" s="725"/>
      <c r="JRE17" s="725"/>
      <c r="JRF17" s="725"/>
      <c r="JRG17" s="725"/>
      <c r="JRH17" s="725"/>
      <c r="JRI17" s="725"/>
      <c r="JRJ17" s="725"/>
      <c r="JRK17" s="725"/>
      <c r="JRL17" s="725"/>
      <c r="JRM17" s="725"/>
      <c r="JRN17" s="726"/>
      <c r="JRO17" s="718"/>
      <c r="JRP17" s="725"/>
      <c r="JRQ17" s="725"/>
      <c r="JRR17" s="725"/>
      <c r="JRS17" s="725"/>
      <c r="JRT17" s="725"/>
      <c r="JRU17" s="725"/>
      <c r="JRV17" s="725"/>
      <c r="JRW17" s="725"/>
      <c r="JRX17" s="725"/>
      <c r="JRY17" s="725"/>
      <c r="JRZ17" s="725"/>
      <c r="JSA17" s="725"/>
      <c r="JSB17" s="725"/>
      <c r="JSC17" s="725"/>
      <c r="JSD17" s="726"/>
      <c r="JSE17" s="718"/>
      <c r="JSF17" s="725"/>
      <c r="JSG17" s="725"/>
      <c r="JSH17" s="725"/>
      <c r="JSI17" s="725"/>
      <c r="JSJ17" s="725"/>
      <c r="JSK17" s="725"/>
      <c r="JSL17" s="725"/>
      <c r="JSM17" s="725"/>
      <c r="JSN17" s="725"/>
      <c r="JSO17" s="725"/>
      <c r="JSP17" s="725"/>
      <c r="JSQ17" s="725"/>
      <c r="JSR17" s="725"/>
      <c r="JSS17" s="725"/>
      <c r="JST17" s="726"/>
      <c r="JSU17" s="718"/>
      <c r="JSV17" s="725"/>
      <c r="JSW17" s="725"/>
      <c r="JSX17" s="725"/>
      <c r="JSY17" s="725"/>
      <c r="JSZ17" s="725"/>
      <c r="JTA17" s="725"/>
      <c r="JTB17" s="725"/>
      <c r="JTC17" s="725"/>
      <c r="JTD17" s="725"/>
      <c r="JTE17" s="725"/>
      <c r="JTF17" s="725"/>
      <c r="JTG17" s="725"/>
      <c r="JTH17" s="725"/>
      <c r="JTI17" s="725"/>
      <c r="JTJ17" s="726"/>
      <c r="JTK17" s="718"/>
      <c r="JTL17" s="725"/>
      <c r="JTM17" s="725"/>
      <c r="JTN17" s="725"/>
      <c r="JTO17" s="725"/>
      <c r="JTP17" s="725"/>
      <c r="JTQ17" s="725"/>
      <c r="JTR17" s="725"/>
      <c r="JTS17" s="725"/>
      <c r="JTT17" s="725"/>
      <c r="JTU17" s="725"/>
      <c r="JTV17" s="725"/>
      <c r="JTW17" s="725"/>
      <c r="JTX17" s="725"/>
      <c r="JTY17" s="725"/>
      <c r="JTZ17" s="726"/>
      <c r="JUA17" s="718"/>
      <c r="JUB17" s="725"/>
      <c r="JUC17" s="725"/>
      <c r="JUD17" s="725"/>
      <c r="JUE17" s="725"/>
      <c r="JUF17" s="725"/>
      <c r="JUG17" s="725"/>
      <c r="JUH17" s="725"/>
      <c r="JUI17" s="725"/>
      <c r="JUJ17" s="725"/>
      <c r="JUK17" s="725"/>
      <c r="JUL17" s="725"/>
      <c r="JUM17" s="725"/>
      <c r="JUN17" s="725"/>
      <c r="JUO17" s="725"/>
      <c r="JUP17" s="726"/>
      <c r="JUQ17" s="718"/>
      <c r="JUR17" s="725"/>
      <c r="JUS17" s="725"/>
      <c r="JUT17" s="725"/>
      <c r="JUU17" s="725"/>
      <c r="JUV17" s="725"/>
      <c r="JUW17" s="725"/>
      <c r="JUX17" s="725"/>
      <c r="JUY17" s="725"/>
      <c r="JUZ17" s="725"/>
      <c r="JVA17" s="725"/>
      <c r="JVB17" s="725"/>
      <c r="JVC17" s="725"/>
      <c r="JVD17" s="725"/>
      <c r="JVE17" s="725"/>
      <c r="JVF17" s="726"/>
      <c r="JVG17" s="718"/>
      <c r="JVH17" s="725"/>
      <c r="JVI17" s="725"/>
      <c r="JVJ17" s="725"/>
      <c r="JVK17" s="725"/>
      <c r="JVL17" s="725"/>
      <c r="JVM17" s="725"/>
      <c r="JVN17" s="725"/>
      <c r="JVO17" s="725"/>
      <c r="JVP17" s="725"/>
      <c r="JVQ17" s="725"/>
      <c r="JVR17" s="725"/>
      <c r="JVS17" s="725"/>
      <c r="JVT17" s="725"/>
      <c r="JVU17" s="725"/>
      <c r="JVV17" s="726"/>
      <c r="JVW17" s="718"/>
      <c r="JVX17" s="725"/>
      <c r="JVY17" s="725"/>
      <c r="JVZ17" s="725"/>
      <c r="JWA17" s="725"/>
      <c r="JWB17" s="725"/>
      <c r="JWC17" s="725"/>
      <c r="JWD17" s="725"/>
      <c r="JWE17" s="725"/>
      <c r="JWF17" s="725"/>
      <c r="JWG17" s="725"/>
      <c r="JWH17" s="725"/>
      <c r="JWI17" s="725"/>
      <c r="JWJ17" s="725"/>
      <c r="JWK17" s="725"/>
      <c r="JWL17" s="726"/>
      <c r="JWM17" s="718"/>
      <c r="JWN17" s="725"/>
      <c r="JWO17" s="725"/>
      <c r="JWP17" s="725"/>
      <c r="JWQ17" s="725"/>
      <c r="JWR17" s="725"/>
      <c r="JWS17" s="725"/>
      <c r="JWT17" s="725"/>
      <c r="JWU17" s="725"/>
      <c r="JWV17" s="725"/>
      <c r="JWW17" s="725"/>
      <c r="JWX17" s="725"/>
      <c r="JWY17" s="725"/>
      <c r="JWZ17" s="725"/>
      <c r="JXA17" s="725"/>
      <c r="JXB17" s="726"/>
      <c r="JXC17" s="718"/>
      <c r="JXD17" s="725"/>
      <c r="JXE17" s="725"/>
      <c r="JXF17" s="725"/>
      <c r="JXG17" s="725"/>
      <c r="JXH17" s="725"/>
      <c r="JXI17" s="725"/>
      <c r="JXJ17" s="725"/>
      <c r="JXK17" s="725"/>
      <c r="JXL17" s="725"/>
      <c r="JXM17" s="725"/>
      <c r="JXN17" s="725"/>
      <c r="JXO17" s="725"/>
      <c r="JXP17" s="725"/>
      <c r="JXQ17" s="725"/>
      <c r="JXR17" s="726"/>
      <c r="JXS17" s="718"/>
      <c r="JXT17" s="725"/>
      <c r="JXU17" s="725"/>
      <c r="JXV17" s="725"/>
      <c r="JXW17" s="725"/>
      <c r="JXX17" s="725"/>
      <c r="JXY17" s="725"/>
      <c r="JXZ17" s="725"/>
      <c r="JYA17" s="725"/>
      <c r="JYB17" s="725"/>
      <c r="JYC17" s="725"/>
      <c r="JYD17" s="725"/>
      <c r="JYE17" s="725"/>
      <c r="JYF17" s="725"/>
      <c r="JYG17" s="725"/>
      <c r="JYH17" s="726"/>
      <c r="JYI17" s="718"/>
      <c r="JYJ17" s="725"/>
      <c r="JYK17" s="725"/>
      <c r="JYL17" s="725"/>
      <c r="JYM17" s="725"/>
      <c r="JYN17" s="725"/>
      <c r="JYO17" s="725"/>
      <c r="JYP17" s="725"/>
      <c r="JYQ17" s="725"/>
      <c r="JYR17" s="725"/>
      <c r="JYS17" s="725"/>
      <c r="JYT17" s="725"/>
      <c r="JYU17" s="725"/>
      <c r="JYV17" s="725"/>
      <c r="JYW17" s="725"/>
      <c r="JYX17" s="726"/>
      <c r="JYY17" s="718"/>
      <c r="JYZ17" s="725"/>
      <c r="JZA17" s="725"/>
      <c r="JZB17" s="725"/>
      <c r="JZC17" s="725"/>
      <c r="JZD17" s="725"/>
      <c r="JZE17" s="725"/>
      <c r="JZF17" s="725"/>
      <c r="JZG17" s="725"/>
      <c r="JZH17" s="725"/>
      <c r="JZI17" s="725"/>
      <c r="JZJ17" s="725"/>
      <c r="JZK17" s="725"/>
      <c r="JZL17" s="725"/>
      <c r="JZM17" s="725"/>
      <c r="JZN17" s="726"/>
      <c r="JZO17" s="718"/>
      <c r="JZP17" s="725"/>
      <c r="JZQ17" s="725"/>
      <c r="JZR17" s="725"/>
      <c r="JZS17" s="725"/>
      <c r="JZT17" s="725"/>
      <c r="JZU17" s="725"/>
      <c r="JZV17" s="725"/>
      <c r="JZW17" s="725"/>
      <c r="JZX17" s="725"/>
      <c r="JZY17" s="725"/>
      <c r="JZZ17" s="725"/>
      <c r="KAA17" s="725"/>
      <c r="KAB17" s="725"/>
      <c r="KAC17" s="725"/>
      <c r="KAD17" s="726"/>
      <c r="KAE17" s="718"/>
      <c r="KAF17" s="725"/>
      <c r="KAG17" s="725"/>
      <c r="KAH17" s="725"/>
      <c r="KAI17" s="725"/>
      <c r="KAJ17" s="725"/>
      <c r="KAK17" s="725"/>
      <c r="KAL17" s="725"/>
      <c r="KAM17" s="725"/>
      <c r="KAN17" s="725"/>
      <c r="KAO17" s="725"/>
      <c r="KAP17" s="725"/>
      <c r="KAQ17" s="725"/>
      <c r="KAR17" s="725"/>
      <c r="KAS17" s="725"/>
      <c r="KAT17" s="726"/>
      <c r="KAU17" s="718"/>
      <c r="KAV17" s="725"/>
      <c r="KAW17" s="725"/>
      <c r="KAX17" s="725"/>
      <c r="KAY17" s="725"/>
      <c r="KAZ17" s="725"/>
      <c r="KBA17" s="725"/>
      <c r="KBB17" s="725"/>
      <c r="KBC17" s="725"/>
      <c r="KBD17" s="725"/>
      <c r="KBE17" s="725"/>
      <c r="KBF17" s="725"/>
      <c r="KBG17" s="725"/>
      <c r="KBH17" s="725"/>
      <c r="KBI17" s="725"/>
      <c r="KBJ17" s="726"/>
      <c r="KBK17" s="718"/>
      <c r="KBL17" s="725"/>
      <c r="KBM17" s="725"/>
      <c r="KBN17" s="725"/>
      <c r="KBO17" s="725"/>
      <c r="KBP17" s="725"/>
      <c r="KBQ17" s="725"/>
      <c r="KBR17" s="725"/>
      <c r="KBS17" s="725"/>
      <c r="KBT17" s="725"/>
      <c r="KBU17" s="725"/>
      <c r="KBV17" s="725"/>
      <c r="KBW17" s="725"/>
      <c r="KBX17" s="725"/>
      <c r="KBY17" s="725"/>
      <c r="KBZ17" s="726"/>
      <c r="KCA17" s="718"/>
      <c r="KCB17" s="725"/>
      <c r="KCC17" s="725"/>
      <c r="KCD17" s="725"/>
      <c r="KCE17" s="725"/>
      <c r="KCF17" s="725"/>
      <c r="KCG17" s="725"/>
      <c r="KCH17" s="725"/>
      <c r="KCI17" s="725"/>
      <c r="KCJ17" s="725"/>
      <c r="KCK17" s="725"/>
      <c r="KCL17" s="725"/>
      <c r="KCM17" s="725"/>
      <c r="KCN17" s="725"/>
      <c r="KCO17" s="725"/>
      <c r="KCP17" s="726"/>
      <c r="KCQ17" s="718"/>
      <c r="KCR17" s="725"/>
      <c r="KCS17" s="725"/>
      <c r="KCT17" s="725"/>
      <c r="KCU17" s="725"/>
      <c r="KCV17" s="725"/>
      <c r="KCW17" s="725"/>
      <c r="KCX17" s="725"/>
      <c r="KCY17" s="725"/>
      <c r="KCZ17" s="725"/>
      <c r="KDA17" s="725"/>
      <c r="KDB17" s="725"/>
      <c r="KDC17" s="725"/>
      <c r="KDD17" s="725"/>
      <c r="KDE17" s="725"/>
      <c r="KDF17" s="726"/>
      <c r="KDG17" s="718"/>
      <c r="KDH17" s="725"/>
      <c r="KDI17" s="725"/>
      <c r="KDJ17" s="725"/>
      <c r="KDK17" s="725"/>
      <c r="KDL17" s="725"/>
      <c r="KDM17" s="725"/>
      <c r="KDN17" s="725"/>
      <c r="KDO17" s="725"/>
      <c r="KDP17" s="725"/>
      <c r="KDQ17" s="725"/>
      <c r="KDR17" s="725"/>
      <c r="KDS17" s="725"/>
      <c r="KDT17" s="725"/>
      <c r="KDU17" s="725"/>
      <c r="KDV17" s="726"/>
      <c r="KDW17" s="718"/>
      <c r="KDX17" s="725"/>
      <c r="KDY17" s="725"/>
      <c r="KDZ17" s="725"/>
      <c r="KEA17" s="725"/>
      <c r="KEB17" s="725"/>
      <c r="KEC17" s="725"/>
      <c r="KED17" s="725"/>
      <c r="KEE17" s="725"/>
      <c r="KEF17" s="725"/>
      <c r="KEG17" s="725"/>
      <c r="KEH17" s="725"/>
      <c r="KEI17" s="725"/>
      <c r="KEJ17" s="725"/>
      <c r="KEK17" s="725"/>
      <c r="KEL17" s="726"/>
      <c r="KEM17" s="718"/>
      <c r="KEN17" s="725"/>
      <c r="KEO17" s="725"/>
      <c r="KEP17" s="725"/>
      <c r="KEQ17" s="725"/>
      <c r="KER17" s="725"/>
      <c r="KES17" s="725"/>
      <c r="KET17" s="725"/>
      <c r="KEU17" s="725"/>
      <c r="KEV17" s="725"/>
      <c r="KEW17" s="725"/>
      <c r="KEX17" s="725"/>
      <c r="KEY17" s="725"/>
      <c r="KEZ17" s="725"/>
      <c r="KFA17" s="725"/>
      <c r="KFB17" s="726"/>
      <c r="KFC17" s="718"/>
      <c r="KFD17" s="725"/>
      <c r="KFE17" s="725"/>
      <c r="KFF17" s="725"/>
      <c r="KFG17" s="725"/>
      <c r="KFH17" s="725"/>
      <c r="KFI17" s="725"/>
      <c r="KFJ17" s="725"/>
      <c r="KFK17" s="725"/>
      <c r="KFL17" s="725"/>
      <c r="KFM17" s="725"/>
      <c r="KFN17" s="725"/>
      <c r="KFO17" s="725"/>
      <c r="KFP17" s="725"/>
      <c r="KFQ17" s="725"/>
      <c r="KFR17" s="726"/>
      <c r="KFS17" s="718"/>
      <c r="KFT17" s="725"/>
      <c r="KFU17" s="725"/>
      <c r="KFV17" s="725"/>
      <c r="KFW17" s="725"/>
      <c r="KFX17" s="725"/>
      <c r="KFY17" s="725"/>
      <c r="KFZ17" s="725"/>
      <c r="KGA17" s="725"/>
      <c r="KGB17" s="725"/>
      <c r="KGC17" s="725"/>
      <c r="KGD17" s="725"/>
      <c r="KGE17" s="725"/>
      <c r="KGF17" s="725"/>
      <c r="KGG17" s="725"/>
      <c r="KGH17" s="726"/>
      <c r="KGI17" s="718"/>
      <c r="KGJ17" s="725"/>
      <c r="KGK17" s="725"/>
      <c r="KGL17" s="725"/>
      <c r="KGM17" s="725"/>
      <c r="KGN17" s="725"/>
      <c r="KGO17" s="725"/>
      <c r="KGP17" s="725"/>
      <c r="KGQ17" s="725"/>
      <c r="KGR17" s="725"/>
      <c r="KGS17" s="725"/>
      <c r="KGT17" s="725"/>
      <c r="KGU17" s="725"/>
      <c r="KGV17" s="725"/>
      <c r="KGW17" s="725"/>
      <c r="KGX17" s="726"/>
      <c r="KGY17" s="718"/>
      <c r="KGZ17" s="725"/>
      <c r="KHA17" s="725"/>
      <c r="KHB17" s="725"/>
      <c r="KHC17" s="725"/>
      <c r="KHD17" s="725"/>
      <c r="KHE17" s="725"/>
      <c r="KHF17" s="725"/>
      <c r="KHG17" s="725"/>
      <c r="KHH17" s="725"/>
      <c r="KHI17" s="725"/>
      <c r="KHJ17" s="725"/>
      <c r="KHK17" s="725"/>
      <c r="KHL17" s="725"/>
      <c r="KHM17" s="725"/>
      <c r="KHN17" s="726"/>
      <c r="KHO17" s="718"/>
      <c r="KHP17" s="725"/>
      <c r="KHQ17" s="725"/>
      <c r="KHR17" s="725"/>
      <c r="KHS17" s="725"/>
      <c r="KHT17" s="725"/>
      <c r="KHU17" s="725"/>
      <c r="KHV17" s="725"/>
      <c r="KHW17" s="725"/>
      <c r="KHX17" s="725"/>
      <c r="KHY17" s="725"/>
      <c r="KHZ17" s="725"/>
      <c r="KIA17" s="725"/>
      <c r="KIB17" s="725"/>
      <c r="KIC17" s="725"/>
      <c r="KID17" s="726"/>
      <c r="KIE17" s="718"/>
      <c r="KIF17" s="725"/>
      <c r="KIG17" s="725"/>
      <c r="KIH17" s="725"/>
      <c r="KII17" s="725"/>
      <c r="KIJ17" s="725"/>
      <c r="KIK17" s="725"/>
      <c r="KIL17" s="725"/>
      <c r="KIM17" s="725"/>
      <c r="KIN17" s="725"/>
      <c r="KIO17" s="725"/>
      <c r="KIP17" s="725"/>
      <c r="KIQ17" s="725"/>
      <c r="KIR17" s="725"/>
      <c r="KIS17" s="725"/>
      <c r="KIT17" s="726"/>
      <c r="KIU17" s="718"/>
      <c r="KIV17" s="725"/>
      <c r="KIW17" s="725"/>
      <c r="KIX17" s="725"/>
      <c r="KIY17" s="725"/>
      <c r="KIZ17" s="725"/>
      <c r="KJA17" s="725"/>
      <c r="KJB17" s="725"/>
      <c r="KJC17" s="725"/>
      <c r="KJD17" s="725"/>
      <c r="KJE17" s="725"/>
      <c r="KJF17" s="725"/>
      <c r="KJG17" s="725"/>
      <c r="KJH17" s="725"/>
      <c r="KJI17" s="725"/>
      <c r="KJJ17" s="726"/>
      <c r="KJK17" s="718"/>
      <c r="KJL17" s="725"/>
      <c r="KJM17" s="725"/>
      <c r="KJN17" s="725"/>
      <c r="KJO17" s="725"/>
      <c r="KJP17" s="725"/>
      <c r="KJQ17" s="725"/>
      <c r="KJR17" s="725"/>
      <c r="KJS17" s="725"/>
      <c r="KJT17" s="725"/>
      <c r="KJU17" s="725"/>
      <c r="KJV17" s="725"/>
      <c r="KJW17" s="725"/>
      <c r="KJX17" s="725"/>
      <c r="KJY17" s="725"/>
      <c r="KJZ17" s="726"/>
      <c r="KKA17" s="718"/>
      <c r="KKB17" s="725"/>
      <c r="KKC17" s="725"/>
      <c r="KKD17" s="725"/>
      <c r="KKE17" s="725"/>
      <c r="KKF17" s="725"/>
      <c r="KKG17" s="725"/>
      <c r="KKH17" s="725"/>
      <c r="KKI17" s="725"/>
      <c r="KKJ17" s="725"/>
      <c r="KKK17" s="725"/>
      <c r="KKL17" s="725"/>
      <c r="KKM17" s="725"/>
      <c r="KKN17" s="725"/>
      <c r="KKO17" s="725"/>
      <c r="KKP17" s="726"/>
      <c r="KKQ17" s="718"/>
      <c r="KKR17" s="725"/>
      <c r="KKS17" s="725"/>
      <c r="KKT17" s="725"/>
      <c r="KKU17" s="725"/>
      <c r="KKV17" s="725"/>
      <c r="KKW17" s="725"/>
      <c r="KKX17" s="725"/>
      <c r="KKY17" s="725"/>
      <c r="KKZ17" s="725"/>
      <c r="KLA17" s="725"/>
      <c r="KLB17" s="725"/>
      <c r="KLC17" s="725"/>
      <c r="KLD17" s="725"/>
      <c r="KLE17" s="725"/>
      <c r="KLF17" s="726"/>
      <c r="KLG17" s="718"/>
      <c r="KLH17" s="725"/>
      <c r="KLI17" s="725"/>
      <c r="KLJ17" s="725"/>
      <c r="KLK17" s="725"/>
      <c r="KLL17" s="725"/>
      <c r="KLM17" s="725"/>
      <c r="KLN17" s="725"/>
      <c r="KLO17" s="725"/>
      <c r="KLP17" s="725"/>
      <c r="KLQ17" s="725"/>
      <c r="KLR17" s="725"/>
      <c r="KLS17" s="725"/>
      <c r="KLT17" s="725"/>
      <c r="KLU17" s="725"/>
      <c r="KLV17" s="726"/>
      <c r="KLW17" s="718"/>
      <c r="KLX17" s="725"/>
      <c r="KLY17" s="725"/>
      <c r="KLZ17" s="725"/>
      <c r="KMA17" s="725"/>
      <c r="KMB17" s="725"/>
      <c r="KMC17" s="725"/>
      <c r="KMD17" s="725"/>
      <c r="KME17" s="725"/>
      <c r="KMF17" s="725"/>
      <c r="KMG17" s="725"/>
      <c r="KMH17" s="725"/>
      <c r="KMI17" s="725"/>
      <c r="KMJ17" s="725"/>
      <c r="KMK17" s="725"/>
      <c r="KML17" s="726"/>
      <c r="KMM17" s="718"/>
      <c r="KMN17" s="725"/>
      <c r="KMO17" s="725"/>
      <c r="KMP17" s="725"/>
      <c r="KMQ17" s="725"/>
      <c r="KMR17" s="725"/>
      <c r="KMS17" s="725"/>
      <c r="KMT17" s="725"/>
      <c r="KMU17" s="725"/>
      <c r="KMV17" s="725"/>
      <c r="KMW17" s="725"/>
      <c r="KMX17" s="725"/>
      <c r="KMY17" s="725"/>
      <c r="KMZ17" s="725"/>
      <c r="KNA17" s="725"/>
      <c r="KNB17" s="726"/>
      <c r="KNC17" s="718"/>
      <c r="KND17" s="725"/>
      <c r="KNE17" s="725"/>
      <c r="KNF17" s="725"/>
      <c r="KNG17" s="725"/>
      <c r="KNH17" s="725"/>
      <c r="KNI17" s="725"/>
      <c r="KNJ17" s="725"/>
      <c r="KNK17" s="725"/>
      <c r="KNL17" s="725"/>
      <c r="KNM17" s="725"/>
      <c r="KNN17" s="725"/>
      <c r="KNO17" s="725"/>
      <c r="KNP17" s="725"/>
      <c r="KNQ17" s="725"/>
      <c r="KNR17" s="726"/>
      <c r="KNS17" s="718"/>
      <c r="KNT17" s="725"/>
      <c r="KNU17" s="725"/>
      <c r="KNV17" s="725"/>
      <c r="KNW17" s="725"/>
      <c r="KNX17" s="725"/>
      <c r="KNY17" s="725"/>
      <c r="KNZ17" s="725"/>
      <c r="KOA17" s="725"/>
      <c r="KOB17" s="725"/>
      <c r="KOC17" s="725"/>
      <c r="KOD17" s="725"/>
      <c r="KOE17" s="725"/>
      <c r="KOF17" s="725"/>
      <c r="KOG17" s="725"/>
      <c r="KOH17" s="726"/>
      <c r="KOI17" s="718"/>
      <c r="KOJ17" s="725"/>
      <c r="KOK17" s="725"/>
      <c r="KOL17" s="725"/>
      <c r="KOM17" s="725"/>
      <c r="KON17" s="725"/>
      <c r="KOO17" s="725"/>
      <c r="KOP17" s="725"/>
      <c r="KOQ17" s="725"/>
      <c r="KOR17" s="725"/>
      <c r="KOS17" s="725"/>
      <c r="KOT17" s="725"/>
      <c r="KOU17" s="725"/>
      <c r="KOV17" s="725"/>
      <c r="KOW17" s="725"/>
      <c r="KOX17" s="726"/>
      <c r="KOY17" s="718"/>
      <c r="KOZ17" s="725"/>
      <c r="KPA17" s="725"/>
      <c r="KPB17" s="725"/>
      <c r="KPC17" s="725"/>
      <c r="KPD17" s="725"/>
      <c r="KPE17" s="725"/>
      <c r="KPF17" s="725"/>
      <c r="KPG17" s="725"/>
      <c r="KPH17" s="725"/>
      <c r="KPI17" s="725"/>
      <c r="KPJ17" s="725"/>
      <c r="KPK17" s="725"/>
      <c r="KPL17" s="725"/>
      <c r="KPM17" s="725"/>
      <c r="KPN17" s="726"/>
      <c r="KPO17" s="718"/>
      <c r="KPP17" s="725"/>
      <c r="KPQ17" s="725"/>
      <c r="KPR17" s="725"/>
      <c r="KPS17" s="725"/>
      <c r="KPT17" s="725"/>
      <c r="KPU17" s="725"/>
      <c r="KPV17" s="725"/>
      <c r="KPW17" s="725"/>
      <c r="KPX17" s="725"/>
      <c r="KPY17" s="725"/>
      <c r="KPZ17" s="725"/>
      <c r="KQA17" s="725"/>
      <c r="KQB17" s="725"/>
      <c r="KQC17" s="725"/>
      <c r="KQD17" s="726"/>
      <c r="KQE17" s="718"/>
      <c r="KQF17" s="725"/>
      <c r="KQG17" s="725"/>
      <c r="KQH17" s="725"/>
      <c r="KQI17" s="725"/>
      <c r="KQJ17" s="725"/>
      <c r="KQK17" s="725"/>
      <c r="KQL17" s="725"/>
      <c r="KQM17" s="725"/>
      <c r="KQN17" s="725"/>
      <c r="KQO17" s="725"/>
      <c r="KQP17" s="725"/>
      <c r="KQQ17" s="725"/>
      <c r="KQR17" s="725"/>
      <c r="KQS17" s="725"/>
      <c r="KQT17" s="726"/>
      <c r="KQU17" s="718"/>
      <c r="KQV17" s="725"/>
      <c r="KQW17" s="725"/>
      <c r="KQX17" s="725"/>
      <c r="KQY17" s="725"/>
      <c r="KQZ17" s="725"/>
      <c r="KRA17" s="725"/>
      <c r="KRB17" s="725"/>
      <c r="KRC17" s="725"/>
      <c r="KRD17" s="725"/>
      <c r="KRE17" s="725"/>
      <c r="KRF17" s="725"/>
      <c r="KRG17" s="725"/>
      <c r="KRH17" s="725"/>
      <c r="KRI17" s="725"/>
      <c r="KRJ17" s="726"/>
      <c r="KRK17" s="718"/>
      <c r="KRL17" s="725"/>
      <c r="KRM17" s="725"/>
      <c r="KRN17" s="725"/>
      <c r="KRO17" s="725"/>
      <c r="KRP17" s="725"/>
      <c r="KRQ17" s="725"/>
      <c r="KRR17" s="725"/>
      <c r="KRS17" s="725"/>
      <c r="KRT17" s="725"/>
      <c r="KRU17" s="725"/>
      <c r="KRV17" s="725"/>
      <c r="KRW17" s="725"/>
      <c r="KRX17" s="725"/>
      <c r="KRY17" s="725"/>
      <c r="KRZ17" s="726"/>
      <c r="KSA17" s="718"/>
      <c r="KSB17" s="725"/>
      <c r="KSC17" s="725"/>
      <c r="KSD17" s="725"/>
      <c r="KSE17" s="725"/>
      <c r="KSF17" s="725"/>
      <c r="KSG17" s="725"/>
      <c r="KSH17" s="725"/>
      <c r="KSI17" s="725"/>
      <c r="KSJ17" s="725"/>
      <c r="KSK17" s="725"/>
      <c r="KSL17" s="725"/>
      <c r="KSM17" s="725"/>
      <c r="KSN17" s="725"/>
      <c r="KSO17" s="725"/>
      <c r="KSP17" s="726"/>
      <c r="KSQ17" s="718"/>
      <c r="KSR17" s="725"/>
      <c r="KSS17" s="725"/>
      <c r="KST17" s="725"/>
      <c r="KSU17" s="725"/>
      <c r="KSV17" s="725"/>
      <c r="KSW17" s="725"/>
      <c r="KSX17" s="725"/>
      <c r="KSY17" s="725"/>
      <c r="KSZ17" s="725"/>
      <c r="KTA17" s="725"/>
      <c r="KTB17" s="725"/>
      <c r="KTC17" s="725"/>
      <c r="KTD17" s="725"/>
      <c r="KTE17" s="725"/>
      <c r="KTF17" s="726"/>
      <c r="KTG17" s="718"/>
      <c r="KTH17" s="725"/>
      <c r="KTI17" s="725"/>
      <c r="KTJ17" s="725"/>
      <c r="KTK17" s="725"/>
      <c r="KTL17" s="725"/>
      <c r="KTM17" s="725"/>
      <c r="KTN17" s="725"/>
      <c r="KTO17" s="725"/>
      <c r="KTP17" s="725"/>
      <c r="KTQ17" s="725"/>
      <c r="KTR17" s="725"/>
      <c r="KTS17" s="725"/>
      <c r="KTT17" s="725"/>
      <c r="KTU17" s="725"/>
      <c r="KTV17" s="726"/>
      <c r="KTW17" s="718"/>
      <c r="KTX17" s="725"/>
      <c r="KTY17" s="725"/>
      <c r="KTZ17" s="725"/>
      <c r="KUA17" s="725"/>
      <c r="KUB17" s="725"/>
      <c r="KUC17" s="725"/>
      <c r="KUD17" s="725"/>
      <c r="KUE17" s="725"/>
      <c r="KUF17" s="725"/>
      <c r="KUG17" s="725"/>
      <c r="KUH17" s="725"/>
      <c r="KUI17" s="725"/>
      <c r="KUJ17" s="725"/>
      <c r="KUK17" s="725"/>
      <c r="KUL17" s="726"/>
      <c r="KUM17" s="718"/>
      <c r="KUN17" s="725"/>
      <c r="KUO17" s="725"/>
      <c r="KUP17" s="725"/>
      <c r="KUQ17" s="725"/>
      <c r="KUR17" s="725"/>
      <c r="KUS17" s="725"/>
      <c r="KUT17" s="725"/>
      <c r="KUU17" s="725"/>
      <c r="KUV17" s="725"/>
      <c r="KUW17" s="725"/>
      <c r="KUX17" s="725"/>
      <c r="KUY17" s="725"/>
      <c r="KUZ17" s="725"/>
      <c r="KVA17" s="725"/>
      <c r="KVB17" s="726"/>
      <c r="KVC17" s="718"/>
      <c r="KVD17" s="725"/>
      <c r="KVE17" s="725"/>
      <c r="KVF17" s="725"/>
      <c r="KVG17" s="725"/>
      <c r="KVH17" s="725"/>
      <c r="KVI17" s="725"/>
      <c r="KVJ17" s="725"/>
      <c r="KVK17" s="725"/>
      <c r="KVL17" s="725"/>
      <c r="KVM17" s="725"/>
      <c r="KVN17" s="725"/>
      <c r="KVO17" s="725"/>
      <c r="KVP17" s="725"/>
      <c r="KVQ17" s="725"/>
      <c r="KVR17" s="726"/>
      <c r="KVS17" s="718"/>
      <c r="KVT17" s="725"/>
      <c r="KVU17" s="725"/>
      <c r="KVV17" s="725"/>
      <c r="KVW17" s="725"/>
      <c r="KVX17" s="725"/>
      <c r="KVY17" s="725"/>
      <c r="KVZ17" s="725"/>
      <c r="KWA17" s="725"/>
      <c r="KWB17" s="725"/>
      <c r="KWC17" s="725"/>
      <c r="KWD17" s="725"/>
      <c r="KWE17" s="725"/>
      <c r="KWF17" s="725"/>
      <c r="KWG17" s="725"/>
      <c r="KWH17" s="726"/>
      <c r="KWI17" s="718"/>
      <c r="KWJ17" s="725"/>
      <c r="KWK17" s="725"/>
      <c r="KWL17" s="725"/>
      <c r="KWM17" s="725"/>
      <c r="KWN17" s="725"/>
      <c r="KWO17" s="725"/>
      <c r="KWP17" s="725"/>
      <c r="KWQ17" s="725"/>
      <c r="KWR17" s="725"/>
      <c r="KWS17" s="725"/>
      <c r="KWT17" s="725"/>
      <c r="KWU17" s="725"/>
      <c r="KWV17" s="725"/>
      <c r="KWW17" s="725"/>
      <c r="KWX17" s="726"/>
      <c r="KWY17" s="718"/>
      <c r="KWZ17" s="725"/>
      <c r="KXA17" s="725"/>
      <c r="KXB17" s="725"/>
      <c r="KXC17" s="725"/>
      <c r="KXD17" s="725"/>
      <c r="KXE17" s="725"/>
      <c r="KXF17" s="725"/>
      <c r="KXG17" s="725"/>
      <c r="KXH17" s="725"/>
      <c r="KXI17" s="725"/>
      <c r="KXJ17" s="725"/>
      <c r="KXK17" s="725"/>
      <c r="KXL17" s="725"/>
      <c r="KXM17" s="725"/>
      <c r="KXN17" s="726"/>
      <c r="KXO17" s="718"/>
      <c r="KXP17" s="725"/>
      <c r="KXQ17" s="725"/>
      <c r="KXR17" s="725"/>
      <c r="KXS17" s="725"/>
      <c r="KXT17" s="725"/>
      <c r="KXU17" s="725"/>
      <c r="KXV17" s="725"/>
      <c r="KXW17" s="725"/>
      <c r="KXX17" s="725"/>
      <c r="KXY17" s="725"/>
      <c r="KXZ17" s="725"/>
      <c r="KYA17" s="725"/>
      <c r="KYB17" s="725"/>
      <c r="KYC17" s="725"/>
      <c r="KYD17" s="726"/>
      <c r="KYE17" s="718"/>
      <c r="KYF17" s="725"/>
      <c r="KYG17" s="725"/>
      <c r="KYH17" s="725"/>
      <c r="KYI17" s="725"/>
      <c r="KYJ17" s="725"/>
      <c r="KYK17" s="725"/>
      <c r="KYL17" s="725"/>
      <c r="KYM17" s="725"/>
      <c r="KYN17" s="725"/>
      <c r="KYO17" s="725"/>
      <c r="KYP17" s="725"/>
      <c r="KYQ17" s="725"/>
      <c r="KYR17" s="725"/>
      <c r="KYS17" s="725"/>
      <c r="KYT17" s="726"/>
      <c r="KYU17" s="718"/>
      <c r="KYV17" s="725"/>
      <c r="KYW17" s="725"/>
      <c r="KYX17" s="725"/>
      <c r="KYY17" s="725"/>
      <c r="KYZ17" s="725"/>
      <c r="KZA17" s="725"/>
      <c r="KZB17" s="725"/>
      <c r="KZC17" s="725"/>
      <c r="KZD17" s="725"/>
      <c r="KZE17" s="725"/>
      <c r="KZF17" s="725"/>
      <c r="KZG17" s="725"/>
      <c r="KZH17" s="725"/>
      <c r="KZI17" s="725"/>
      <c r="KZJ17" s="726"/>
      <c r="KZK17" s="718"/>
      <c r="KZL17" s="725"/>
      <c r="KZM17" s="725"/>
      <c r="KZN17" s="725"/>
      <c r="KZO17" s="725"/>
      <c r="KZP17" s="725"/>
      <c r="KZQ17" s="725"/>
      <c r="KZR17" s="725"/>
      <c r="KZS17" s="725"/>
      <c r="KZT17" s="725"/>
      <c r="KZU17" s="725"/>
      <c r="KZV17" s="725"/>
      <c r="KZW17" s="725"/>
      <c r="KZX17" s="725"/>
      <c r="KZY17" s="725"/>
      <c r="KZZ17" s="726"/>
      <c r="LAA17" s="718"/>
      <c r="LAB17" s="725"/>
      <c r="LAC17" s="725"/>
      <c r="LAD17" s="725"/>
      <c r="LAE17" s="725"/>
      <c r="LAF17" s="725"/>
      <c r="LAG17" s="725"/>
      <c r="LAH17" s="725"/>
      <c r="LAI17" s="725"/>
      <c r="LAJ17" s="725"/>
      <c r="LAK17" s="725"/>
      <c r="LAL17" s="725"/>
      <c r="LAM17" s="725"/>
      <c r="LAN17" s="725"/>
      <c r="LAO17" s="725"/>
      <c r="LAP17" s="726"/>
      <c r="LAQ17" s="718"/>
      <c r="LAR17" s="725"/>
      <c r="LAS17" s="725"/>
      <c r="LAT17" s="725"/>
      <c r="LAU17" s="725"/>
      <c r="LAV17" s="725"/>
      <c r="LAW17" s="725"/>
      <c r="LAX17" s="725"/>
      <c r="LAY17" s="725"/>
      <c r="LAZ17" s="725"/>
      <c r="LBA17" s="725"/>
      <c r="LBB17" s="725"/>
      <c r="LBC17" s="725"/>
      <c r="LBD17" s="725"/>
      <c r="LBE17" s="725"/>
      <c r="LBF17" s="726"/>
      <c r="LBG17" s="718"/>
      <c r="LBH17" s="725"/>
      <c r="LBI17" s="725"/>
      <c r="LBJ17" s="725"/>
      <c r="LBK17" s="725"/>
      <c r="LBL17" s="725"/>
      <c r="LBM17" s="725"/>
      <c r="LBN17" s="725"/>
      <c r="LBO17" s="725"/>
      <c r="LBP17" s="725"/>
      <c r="LBQ17" s="725"/>
      <c r="LBR17" s="725"/>
      <c r="LBS17" s="725"/>
      <c r="LBT17" s="725"/>
      <c r="LBU17" s="725"/>
      <c r="LBV17" s="726"/>
      <c r="LBW17" s="718"/>
      <c r="LBX17" s="725"/>
      <c r="LBY17" s="725"/>
      <c r="LBZ17" s="725"/>
      <c r="LCA17" s="725"/>
      <c r="LCB17" s="725"/>
      <c r="LCC17" s="725"/>
      <c r="LCD17" s="725"/>
      <c r="LCE17" s="725"/>
      <c r="LCF17" s="725"/>
      <c r="LCG17" s="725"/>
      <c r="LCH17" s="725"/>
      <c r="LCI17" s="725"/>
      <c r="LCJ17" s="725"/>
      <c r="LCK17" s="725"/>
      <c r="LCL17" s="726"/>
      <c r="LCM17" s="718"/>
      <c r="LCN17" s="725"/>
      <c r="LCO17" s="725"/>
      <c r="LCP17" s="725"/>
      <c r="LCQ17" s="725"/>
      <c r="LCR17" s="725"/>
      <c r="LCS17" s="725"/>
      <c r="LCT17" s="725"/>
      <c r="LCU17" s="725"/>
      <c r="LCV17" s="725"/>
      <c r="LCW17" s="725"/>
      <c r="LCX17" s="725"/>
      <c r="LCY17" s="725"/>
      <c r="LCZ17" s="725"/>
      <c r="LDA17" s="725"/>
      <c r="LDB17" s="726"/>
      <c r="LDC17" s="718"/>
      <c r="LDD17" s="725"/>
      <c r="LDE17" s="725"/>
      <c r="LDF17" s="725"/>
      <c r="LDG17" s="725"/>
      <c r="LDH17" s="725"/>
      <c r="LDI17" s="725"/>
      <c r="LDJ17" s="725"/>
      <c r="LDK17" s="725"/>
      <c r="LDL17" s="725"/>
      <c r="LDM17" s="725"/>
      <c r="LDN17" s="725"/>
      <c r="LDO17" s="725"/>
      <c r="LDP17" s="725"/>
      <c r="LDQ17" s="725"/>
      <c r="LDR17" s="726"/>
      <c r="LDS17" s="718"/>
      <c r="LDT17" s="725"/>
      <c r="LDU17" s="725"/>
      <c r="LDV17" s="725"/>
      <c r="LDW17" s="725"/>
      <c r="LDX17" s="725"/>
      <c r="LDY17" s="725"/>
      <c r="LDZ17" s="725"/>
      <c r="LEA17" s="725"/>
      <c r="LEB17" s="725"/>
      <c r="LEC17" s="725"/>
      <c r="LED17" s="725"/>
      <c r="LEE17" s="725"/>
      <c r="LEF17" s="725"/>
      <c r="LEG17" s="725"/>
      <c r="LEH17" s="726"/>
      <c r="LEI17" s="718"/>
      <c r="LEJ17" s="725"/>
      <c r="LEK17" s="725"/>
      <c r="LEL17" s="725"/>
      <c r="LEM17" s="725"/>
      <c r="LEN17" s="725"/>
      <c r="LEO17" s="725"/>
      <c r="LEP17" s="725"/>
      <c r="LEQ17" s="725"/>
      <c r="LER17" s="725"/>
      <c r="LES17" s="725"/>
      <c r="LET17" s="725"/>
      <c r="LEU17" s="725"/>
      <c r="LEV17" s="725"/>
      <c r="LEW17" s="725"/>
      <c r="LEX17" s="726"/>
      <c r="LEY17" s="718"/>
      <c r="LEZ17" s="725"/>
      <c r="LFA17" s="725"/>
      <c r="LFB17" s="725"/>
      <c r="LFC17" s="725"/>
      <c r="LFD17" s="725"/>
      <c r="LFE17" s="725"/>
      <c r="LFF17" s="725"/>
      <c r="LFG17" s="725"/>
      <c r="LFH17" s="725"/>
      <c r="LFI17" s="725"/>
      <c r="LFJ17" s="725"/>
      <c r="LFK17" s="725"/>
      <c r="LFL17" s="725"/>
      <c r="LFM17" s="725"/>
      <c r="LFN17" s="726"/>
      <c r="LFO17" s="718"/>
      <c r="LFP17" s="725"/>
      <c r="LFQ17" s="725"/>
      <c r="LFR17" s="725"/>
      <c r="LFS17" s="725"/>
      <c r="LFT17" s="725"/>
      <c r="LFU17" s="725"/>
      <c r="LFV17" s="725"/>
      <c r="LFW17" s="725"/>
      <c r="LFX17" s="725"/>
      <c r="LFY17" s="725"/>
      <c r="LFZ17" s="725"/>
      <c r="LGA17" s="725"/>
      <c r="LGB17" s="725"/>
      <c r="LGC17" s="725"/>
      <c r="LGD17" s="726"/>
      <c r="LGE17" s="718"/>
      <c r="LGF17" s="725"/>
      <c r="LGG17" s="725"/>
      <c r="LGH17" s="725"/>
      <c r="LGI17" s="725"/>
      <c r="LGJ17" s="725"/>
      <c r="LGK17" s="725"/>
      <c r="LGL17" s="725"/>
      <c r="LGM17" s="725"/>
      <c r="LGN17" s="725"/>
      <c r="LGO17" s="725"/>
      <c r="LGP17" s="725"/>
      <c r="LGQ17" s="725"/>
      <c r="LGR17" s="725"/>
      <c r="LGS17" s="725"/>
      <c r="LGT17" s="726"/>
      <c r="LGU17" s="718"/>
      <c r="LGV17" s="725"/>
      <c r="LGW17" s="725"/>
      <c r="LGX17" s="725"/>
      <c r="LGY17" s="725"/>
      <c r="LGZ17" s="725"/>
      <c r="LHA17" s="725"/>
      <c r="LHB17" s="725"/>
      <c r="LHC17" s="725"/>
      <c r="LHD17" s="725"/>
      <c r="LHE17" s="725"/>
      <c r="LHF17" s="725"/>
      <c r="LHG17" s="725"/>
      <c r="LHH17" s="725"/>
      <c r="LHI17" s="725"/>
      <c r="LHJ17" s="726"/>
      <c r="LHK17" s="718"/>
      <c r="LHL17" s="725"/>
      <c r="LHM17" s="725"/>
      <c r="LHN17" s="725"/>
      <c r="LHO17" s="725"/>
      <c r="LHP17" s="725"/>
      <c r="LHQ17" s="725"/>
      <c r="LHR17" s="725"/>
      <c r="LHS17" s="725"/>
      <c r="LHT17" s="725"/>
      <c r="LHU17" s="725"/>
      <c r="LHV17" s="725"/>
      <c r="LHW17" s="725"/>
      <c r="LHX17" s="725"/>
      <c r="LHY17" s="725"/>
      <c r="LHZ17" s="726"/>
      <c r="LIA17" s="718"/>
      <c r="LIB17" s="725"/>
      <c r="LIC17" s="725"/>
      <c r="LID17" s="725"/>
      <c r="LIE17" s="725"/>
      <c r="LIF17" s="725"/>
      <c r="LIG17" s="725"/>
      <c r="LIH17" s="725"/>
      <c r="LII17" s="725"/>
      <c r="LIJ17" s="725"/>
      <c r="LIK17" s="725"/>
      <c r="LIL17" s="725"/>
      <c r="LIM17" s="725"/>
      <c r="LIN17" s="725"/>
      <c r="LIO17" s="725"/>
      <c r="LIP17" s="726"/>
      <c r="LIQ17" s="718"/>
      <c r="LIR17" s="725"/>
      <c r="LIS17" s="725"/>
      <c r="LIT17" s="725"/>
      <c r="LIU17" s="725"/>
      <c r="LIV17" s="725"/>
      <c r="LIW17" s="725"/>
      <c r="LIX17" s="725"/>
      <c r="LIY17" s="725"/>
      <c r="LIZ17" s="725"/>
      <c r="LJA17" s="725"/>
      <c r="LJB17" s="725"/>
      <c r="LJC17" s="725"/>
      <c r="LJD17" s="725"/>
      <c r="LJE17" s="725"/>
      <c r="LJF17" s="726"/>
      <c r="LJG17" s="718"/>
      <c r="LJH17" s="725"/>
      <c r="LJI17" s="725"/>
      <c r="LJJ17" s="725"/>
      <c r="LJK17" s="725"/>
      <c r="LJL17" s="725"/>
      <c r="LJM17" s="725"/>
      <c r="LJN17" s="725"/>
      <c r="LJO17" s="725"/>
      <c r="LJP17" s="725"/>
      <c r="LJQ17" s="725"/>
      <c r="LJR17" s="725"/>
      <c r="LJS17" s="725"/>
      <c r="LJT17" s="725"/>
      <c r="LJU17" s="725"/>
      <c r="LJV17" s="726"/>
      <c r="LJW17" s="718"/>
      <c r="LJX17" s="725"/>
      <c r="LJY17" s="725"/>
      <c r="LJZ17" s="725"/>
      <c r="LKA17" s="725"/>
      <c r="LKB17" s="725"/>
      <c r="LKC17" s="725"/>
      <c r="LKD17" s="725"/>
      <c r="LKE17" s="725"/>
      <c r="LKF17" s="725"/>
      <c r="LKG17" s="725"/>
      <c r="LKH17" s="725"/>
      <c r="LKI17" s="725"/>
      <c r="LKJ17" s="725"/>
      <c r="LKK17" s="725"/>
      <c r="LKL17" s="726"/>
      <c r="LKM17" s="718"/>
      <c r="LKN17" s="725"/>
      <c r="LKO17" s="725"/>
      <c r="LKP17" s="725"/>
      <c r="LKQ17" s="725"/>
      <c r="LKR17" s="725"/>
      <c r="LKS17" s="725"/>
      <c r="LKT17" s="725"/>
      <c r="LKU17" s="725"/>
      <c r="LKV17" s="725"/>
      <c r="LKW17" s="725"/>
      <c r="LKX17" s="725"/>
      <c r="LKY17" s="725"/>
      <c r="LKZ17" s="725"/>
      <c r="LLA17" s="725"/>
      <c r="LLB17" s="726"/>
      <c r="LLC17" s="718"/>
      <c r="LLD17" s="725"/>
      <c r="LLE17" s="725"/>
      <c r="LLF17" s="725"/>
      <c r="LLG17" s="725"/>
      <c r="LLH17" s="725"/>
      <c r="LLI17" s="725"/>
      <c r="LLJ17" s="725"/>
      <c r="LLK17" s="725"/>
      <c r="LLL17" s="725"/>
      <c r="LLM17" s="725"/>
      <c r="LLN17" s="725"/>
      <c r="LLO17" s="725"/>
      <c r="LLP17" s="725"/>
      <c r="LLQ17" s="725"/>
      <c r="LLR17" s="726"/>
      <c r="LLS17" s="718"/>
      <c r="LLT17" s="725"/>
      <c r="LLU17" s="725"/>
      <c r="LLV17" s="725"/>
      <c r="LLW17" s="725"/>
      <c r="LLX17" s="725"/>
      <c r="LLY17" s="725"/>
      <c r="LLZ17" s="725"/>
      <c r="LMA17" s="725"/>
      <c r="LMB17" s="725"/>
      <c r="LMC17" s="725"/>
      <c r="LMD17" s="725"/>
      <c r="LME17" s="725"/>
      <c r="LMF17" s="725"/>
      <c r="LMG17" s="725"/>
      <c r="LMH17" s="726"/>
      <c r="LMI17" s="718"/>
      <c r="LMJ17" s="725"/>
      <c r="LMK17" s="725"/>
      <c r="LML17" s="725"/>
      <c r="LMM17" s="725"/>
      <c r="LMN17" s="725"/>
      <c r="LMO17" s="725"/>
      <c r="LMP17" s="725"/>
      <c r="LMQ17" s="725"/>
      <c r="LMR17" s="725"/>
      <c r="LMS17" s="725"/>
      <c r="LMT17" s="725"/>
      <c r="LMU17" s="725"/>
      <c r="LMV17" s="725"/>
      <c r="LMW17" s="725"/>
      <c r="LMX17" s="726"/>
      <c r="LMY17" s="718"/>
      <c r="LMZ17" s="725"/>
      <c r="LNA17" s="725"/>
      <c r="LNB17" s="725"/>
      <c r="LNC17" s="725"/>
      <c r="LND17" s="725"/>
      <c r="LNE17" s="725"/>
      <c r="LNF17" s="725"/>
      <c r="LNG17" s="725"/>
      <c r="LNH17" s="725"/>
      <c r="LNI17" s="725"/>
      <c r="LNJ17" s="725"/>
      <c r="LNK17" s="725"/>
      <c r="LNL17" s="725"/>
      <c r="LNM17" s="725"/>
      <c r="LNN17" s="726"/>
      <c r="LNO17" s="718"/>
      <c r="LNP17" s="725"/>
      <c r="LNQ17" s="725"/>
      <c r="LNR17" s="725"/>
      <c r="LNS17" s="725"/>
      <c r="LNT17" s="725"/>
      <c r="LNU17" s="725"/>
      <c r="LNV17" s="725"/>
      <c r="LNW17" s="725"/>
      <c r="LNX17" s="725"/>
      <c r="LNY17" s="725"/>
      <c r="LNZ17" s="725"/>
      <c r="LOA17" s="725"/>
      <c r="LOB17" s="725"/>
      <c r="LOC17" s="725"/>
      <c r="LOD17" s="726"/>
      <c r="LOE17" s="718"/>
      <c r="LOF17" s="725"/>
      <c r="LOG17" s="725"/>
      <c r="LOH17" s="725"/>
      <c r="LOI17" s="725"/>
      <c r="LOJ17" s="725"/>
      <c r="LOK17" s="725"/>
      <c r="LOL17" s="725"/>
      <c r="LOM17" s="725"/>
      <c r="LON17" s="725"/>
      <c r="LOO17" s="725"/>
      <c r="LOP17" s="725"/>
      <c r="LOQ17" s="725"/>
      <c r="LOR17" s="725"/>
      <c r="LOS17" s="725"/>
      <c r="LOT17" s="726"/>
      <c r="LOU17" s="718"/>
      <c r="LOV17" s="725"/>
      <c r="LOW17" s="725"/>
      <c r="LOX17" s="725"/>
      <c r="LOY17" s="725"/>
      <c r="LOZ17" s="725"/>
      <c r="LPA17" s="725"/>
      <c r="LPB17" s="725"/>
      <c r="LPC17" s="725"/>
      <c r="LPD17" s="725"/>
      <c r="LPE17" s="725"/>
      <c r="LPF17" s="725"/>
      <c r="LPG17" s="725"/>
      <c r="LPH17" s="725"/>
      <c r="LPI17" s="725"/>
      <c r="LPJ17" s="726"/>
      <c r="LPK17" s="718"/>
      <c r="LPL17" s="725"/>
      <c r="LPM17" s="725"/>
      <c r="LPN17" s="725"/>
      <c r="LPO17" s="725"/>
      <c r="LPP17" s="725"/>
      <c r="LPQ17" s="725"/>
      <c r="LPR17" s="725"/>
      <c r="LPS17" s="725"/>
      <c r="LPT17" s="725"/>
      <c r="LPU17" s="725"/>
      <c r="LPV17" s="725"/>
      <c r="LPW17" s="725"/>
      <c r="LPX17" s="725"/>
      <c r="LPY17" s="725"/>
      <c r="LPZ17" s="726"/>
      <c r="LQA17" s="718"/>
      <c r="LQB17" s="725"/>
      <c r="LQC17" s="725"/>
      <c r="LQD17" s="725"/>
      <c r="LQE17" s="725"/>
      <c r="LQF17" s="725"/>
      <c r="LQG17" s="725"/>
      <c r="LQH17" s="725"/>
      <c r="LQI17" s="725"/>
      <c r="LQJ17" s="725"/>
      <c r="LQK17" s="725"/>
      <c r="LQL17" s="725"/>
      <c r="LQM17" s="725"/>
      <c r="LQN17" s="725"/>
      <c r="LQO17" s="725"/>
      <c r="LQP17" s="726"/>
      <c r="LQQ17" s="718"/>
      <c r="LQR17" s="725"/>
      <c r="LQS17" s="725"/>
      <c r="LQT17" s="725"/>
      <c r="LQU17" s="725"/>
      <c r="LQV17" s="725"/>
      <c r="LQW17" s="725"/>
      <c r="LQX17" s="725"/>
      <c r="LQY17" s="725"/>
      <c r="LQZ17" s="725"/>
      <c r="LRA17" s="725"/>
      <c r="LRB17" s="725"/>
      <c r="LRC17" s="725"/>
      <c r="LRD17" s="725"/>
      <c r="LRE17" s="725"/>
      <c r="LRF17" s="726"/>
      <c r="LRG17" s="718"/>
      <c r="LRH17" s="725"/>
      <c r="LRI17" s="725"/>
      <c r="LRJ17" s="725"/>
      <c r="LRK17" s="725"/>
      <c r="LRL17" s="725"/>
      <c r="LRM17" s="725"/>
      <c r="LRN17" s="725"/>
      <c r="LRO17" s="725"/>
      <c r="LRP17" s="725"/>
      <c r="LRQ17" s="725"/>
      <c r="LRR17" s="725"/>
      <c r="LRS17" s="725"/>
      <c r="LRT17" s="725"/>
      <c r="LRU17" s="725"/>
      <c r="LRV17" s="726"/>
      <c r="LRW17" s="718"/>
      <c r="LRX17" s="725"/>
      <c r="LRY17" s="725"/>
      <c r="LRZ17" s="725"/>
      <c r="LSA17" s="725"/>
      <c r="LSB17" s="725"/>
      <c r="LSC17" s="725"/>
      <c r="LSD17" s="725"/>
      <c r="LSE17" s="725"/>
      <c r="LSF17" s="725"/>
      <c r="LSG17" s="725"/>
      <c r="LSH17" s="725"/>
      <c r="LSI17" s="725"/>
      <c r="LSJ17" s="725"/>
      <c r="LSK17" s="725"/>
      <c r="LSL17" s="726"/>
      <c r="LSM17" s="718"/>
      <c r="LSN17" s="725"/>
      <c r="LSO17" s="725"/>
      <c r="LSP17" s="725"/>
      <c r="LSQ17" s="725"/>
      <c r="LSR17" s="725"/>
      <c r="LSS17" s="725"/>
      <c r="LST17" s="725"/>
      <c r="LSU17" s="725"/>
      <c r="LSV17" s="725"/>
      <c r="LSW17" s="725"/>
      <c r="LSX17" s="725"/>
      <c r="LSY17" s="725"/>
      <c r="LSZ17" s="725"/>
      <c r="LTA17" s="725"/>
      <c r="LTB17" s="726"/>
      <c r="LTC17" s="718"/>
      <c r="LTD17" s="725"/>
      <c r="LTE17" s="725"/>
      <c r="LTF17" s="725"/>
      <c r="LTG17" s="725"/>
      <c r="LTH17" s="725"/>
      <c r="LTI17" s="725"/>
      <c r="LTJ17" s="725"/>
      <c r="LTK17" s="725"/>
      <c r="LTL17" s="725"/>
      <c r="LTM17" s="725"/>
      <c r="LTN17" s="725"/>
      <c r="LTO17" s="725"/>
      <c r="LTP17" s="725"/>
      <c r="LTQ17" s="725"/>
      <c r="LTR17" s="726"/>
      <c r="LTS17" s="718"/>
      <c r="LTT17" s="725"/>
      <c r="LTU17" s="725"/>
      <c r="LTV17" s="725"/>
      <c r="LTW17" s="725"/>
      <c r="LTX17" s="725"/>
      <c r="LTY17" s="725"/>
      <c r="LTZ17" s="725"/>
      <c r="LUA17" s="725"/>
      <c r="LUB17" s="725"/>
      <c r="LUC17" s="725"/>
      <c r="LUD17" s="725"/>
      <c r="LUE17" s="725"/>
      <c r="LUF17" s="725"/>
      <c r="LUG17" s="725"/>
      <c r="LUH17" s="726"/>
      <c r="LUI17" s="718"/>
      <c r="LUJ17" s="725"/>
      <c r="LUK17" s="725"/>
      <c r="LUL17" s="725"/>
      <c r="LUM17" s="725"/>
      <c r="LUN17" s="725"/>
      <c r="LUO17" s="725"/>
      <c r="LUP17" s="725"/>
      <c r="LUQ17" s="725"/>
      <c r="LUR17" s="725"/>
      <c r="LUS17" s="725"/>
      <c r="LUT17" s="725"/>
      <c r="LUU17" s="725"/>
      <c r="LUV17" s="725"/>
      <c r="LUW17" s="725"/>
      <c r="LUX17" s="726"/>
      <c r="LUY17" s="718"/>
      <c r="LUZ17" s="725"/>
      <c r="LVA17" s="725"/>
      <c r="LVB17" s="725"/>
      <c r="LVC17" s="725"/>
      <c r="LVD17" s="725"/>
      <c r="LVE17" s="725"/>
      <c r="LVF17" s="725"/>
      <c r="LVG17" s="725"/>
      <c r="LVH17" s="725"/>
      <c r="LVI17" s="725"/>
      <c r="LVJ17" s="725"/>
      <c r="LVK17" s="725"/>
      <c r="LVL17" s="725"/>
      <c r="LVM17" s="725"/>
      <c r="LVN17" s="726"/>
      <c r="LVO17" s="718"/>
      <c r="LVP17" s="725"/>
      <c r="LVQ17" s="725"/>
      <c r="LVR17" s="725"/>
      <c r="LVS17" s="725"/>
      <c r="LVT17" s="725"/>
      <c r="LVU17" s="725"/>
      <c r="LVV17" s="725"/>
      <c r="LVW17" s="725"/>
      <c r="LVX17" s="725"/>
      <c r="LVY17" s="725"/>
      <c r="LVZ17" s="725"/>
      <c r="LWA17" s="725"/>
      <c r="LWB17" s="725"/>
      <c r="LWC17" s="725"/>
      <c r="LWD17" s="726"/>
      <c r="LWE17" s="718"/>
      <c r="LWF17" s="725"/>
      <c r="LWG17" s="725"/>
      <c r="LWH17" s="725"/>
      <c r="LWI17" s="725"/>
      <c r="LWJ17" s="725"/>
      <c r="LWK17" s="725"/>
      <c r="LWL17" s="725"/>
      <c r="LWM17" s="725"/>
      <c r="LWN17" s="725"/>
      <c r="LWO17" s="725"/>
      <c r="LWP17" s="725"/>
      <c r="LWQ17" s="725"/>
      <c r="LWR17" s="725"/>
      <c r="LWS17" s="725"/>
      <c r="LWT17" s="726"/>
      <c r="LWU17" s="718"/>
      <c r="LWV17" s="725"/>
      <c r="LWW17" s="725"/>
      <c r="LWX17" s="725"/>
      <c r="LWY17" s="725"/>
      <c r="LWZ17" s="725"/>
      <c r="LXA17" s="725"/>
      <c r="LXB17" s="725"/>
      <c r="LXC17" s="725"/>
      <c r="LXD17" s="725"/>
      <c r="LXE17" s="725"/>
      <c r="LXF17" s="725"/>
      <c r="LXG17" s="725"/>
      <c r="LXH17" s="725"/>
      <c r="LXI17" s="725"/>
      <c r="LXJ17" s="726"/>
      <c r="LXK17" s="718"/>
      <c r="LXL17" s="725"/>
      <c r="LXM17" s="725"/>
      <c r="LXN17" s="725"/>
      <c r="LXO17" s="725"/>
      <c r="LXP17" s="725"/>
      <c r="LXQ17" s="725"/>
      <c r="LXR17" s="725"/>
      <c r="LXS17" s="725"/>
      <c r="LXT17" s="725"/>
      <c r="LXU17" s="725"/>
      <c r="LXV17" s="725"/>
      <c r="LXW17" s="725"/>
      <c r="LXX17" s="725"/>
      <c r="LXY17" s="725"/>
      <c r="LXZ17" s="726"/>
      <c r="LYA17" s="718"/>
      <c r="LYB17" s="725"/>
      <c r="LYC17" s="725"/>
      <c r="LYD17" s="725"/>
      <c r="LYE17" s="725"/>
      <c r="LYF17" s="725"/>
      <c r="LYG17" s="725"/>
      <c r="LYH17" s="725"/>
      <c r="LYI17" s="725"/>
      <c r="LYJ17" s="725"/>
      <c r="LYK17" s="725"/>
      <c r="LYL17" s="725"/>
      <c r="LYM17" s="725"/>
      <c r="LYN17" s="725"/>
      <c r="LYO17" s="725"/>
      <c r="LYP17" s="726"/>
      <c r="LYQ17" s="718"/>
      <c r="LYR17" s="725"/>
      <c r="LYS17" s="725"/>
      <c r="LYT17" s="725"/>
      <c r="LYU17" s="725"/>
      <c r="LYV17" s="725"/>
      <c r="LYW17" s="725"/>
      <c r="LYX17" s="725"/>
      <c r="LYY17" s="725"/>
      <c r="LYZ17" s="725"/>
      <c r="LZA17" s="725"/>
      <c r="LZB17" s="725"/>
      <c r="LZC17" s="725"/>
      <c r="LZD17" s="725"/>
      <c r="LZE17" s="725"/>
      <c r="LZF17" s="726"/>
      <c r="LZG17" s="718"/>
      <c r="LZH17" s="725"/>
      <c r="LZI17" s="725"/>
      <c r="LZJ17" s="725"/>
      <c r="LZK17" s="725"/>
      <c r="LZL17" s="725"/>
      <c r="LZM17" s="725"/>
      <c r="LZN17" s="725"/>
      <c r="LZO17" s="725"/>
      <c r="LZP17" s="725"/>
      <c r="LZQ17" s="725"/>
      <c r="LZR17" s="725"/>
      <c r="LZS17" s="725"/>
      <c r="LZT17" s="725"/>
      <c r="LZU17" s="725"/>
      <c r="LZV17" s="726"/>
      <c r="LZW17" s="718"/>
      <c r="LZX17" s="725"/>
      <c r="LZY17" s="725"/>
      <c r="LZZ17" s="725"/>
      <c r="MAA17" s="725"/>
      <c r="MAB17" s="725"/>
      <c r="MAC17" s="725"/>
      <c r="MAD17" s="725"/>
      <c r="MAE17" s="725"/>
      <c r="MAF17" s="725"/>
      <c r="MAG17" s="725"/>
      <c r="MAH17" s="725"/>
      <c r="MAI17" s="725"/>
      <c r="MAJ17" s="725"/>
      <c r="MAK17" s="725"/>
      <c r="MAL17" s="726"/>
      <c r="MAM17" s="718"/>
      <c r="MAN17" s="725"/>
      <c r="MAO17" s="725"/>
      <c r="MAP17" s="725"/>
      <c r="MAQ17" s="725"/>
      <c r="MAR17" s="725"/>
      <c r="MAS17" s="725"/>
      <c r="MAT17" s="725"/>
      <c r="MAU17" s="725"/>
      <c r="MAV17" s="725"/>
      <c r="MAW17" s="725"/>
      <c r="MAX17" s="725"/>
      <c r="MAY17" s="725"/>
      <c r="MAZ17" s="725"/>
      <c r="MBA17" s="725"/>
      <c r="MBB17" s="726"/>
      <c r="MBC17" s="718"/>
      <c r="MBD17" s="725"/>
      <c r="MBE17" s="725"/>
      <c r="MBF17" s="725"/>
      <c r="MBG17" s="725"/>
      <c r="MBH17" s="725"/>
      <c r="MBI17" s="725"/>
      <c r="MBJ17" s="725"/>
      <c r="MBK17" s="725"/>
      <c r="MBL17" s="725"/>
      <c r="MBM17" s="725"/>
      <c r="MBN17" s="725"/>
      <c r="MBO17" s="725"/>
      <c r="MBP17" s="725"/>
      <c r="MBQ17" s="725"/>
      <c r="MBR17" s="726"/>
      <c r="MBS17" s="718"/>
      <c r="MBT17" s="725"/>
      <c r="MBU17" s="725"/>
      <c r="MBV17" s="725"/>
      <c r="MBW17" s="725"/>
      <c r="MBX17" s="725"/>
      <c r="MBY17" s="725"/>
      <c r="MBZ17" s="725"/>
      <c r="MCA17" s="725"/>
      <c r="MCB17" s="725"/>
      <c r="MCC17" s="725"/>
      <c r="MCD17" s="725"/>
      <c r="MCE17" s="725"/>
      <c r="MCF17" s="725"/>
      <c r="MCG17" s="725"/>
      <c r="MCH17" s="726"/>
      <c r="MCI17" s="718"/>
      <c r="MCJ17" s="725"/>
      <c r="MCK17" s="725"/>
      <c r="MCL17" s="725"/>
      <c r="MCM17" s="725"/>
      <c r="MCN17" s="725"/>
      <c r="MCO17" s="725"/>
      <c r="MCP17" s="725"/>
      <c r="MCQ17" s="725"/>
      <c r="MCR17" s="725"/>
      <c r="MCS17" s="725"/>
      <c r="MCT17" s="725"/>
      <c r="MCU17" s="725"/>
      <c r="MCV17" s="725"/>
      <c r="MCW17" s="725"/>
      <c r="MCX17" s="726"/>
      <c r="MCY17" s="718"/>
      <c r="MCZ17" s="725"/>
      <c r="MDA17" s="725"/>
      <c r="MDB17" s="725"/>
      <c r="MDC17" s="725"/>
      <c r="MDD17" s="725"/>
      <c r="MDE17" s="725"/>
      <c r="MDF17" s="725"/>
      <c r="MDG17" s="725"/>
      <c r="MDH17" s="725"/>
      <c r="MDI17" s="725"/>
      <c r="MDJ17" s="725"/>
      <c r="MDK17" s="725"/>
      <c r="MDL17" s="725"/>
      <c r="MDM17" s="725"/>
      <c r="MDN17" s="726"/>
      <c r="MDO17" s="718"/>
      <c r="MDP17" s="725"/>
      <c r="MDQ17" s="725"/>
      <c r="MDR17" s="725"/>
      <c r="MDS17" s="725"/>
      <c r="MDT17" s="725"/>
      <c r="MDU17" s="725"/>
      <c r="MDV17" s="725"/>
      <c r="MDW17" s="725"/>
      <c r="MDX17" s="725"/>
      <c r="MDY17" s="725"/>
      <c r="MDZ17" s="725"/>
      <c r="MEA17" s="725"/>
      <c r="MEB17" s="725"/>
      <c r="MEC17" s="725"/>
      <c r="MED17" s="726"/>
      <c r="MEE17" s="718"/>
      <c r="MEF17" s="725"/>
      <c r="MEG17" s="725"/>
      <c r="MEH17" s="725"/>
      <c r="MEI17" s="725"/>
      <c r="MEJ17" s="725"/>
      <c r="MEK17" s="725"/>
      <c r="MEL17" s="725"/>
      <c r="MEM17" s="725"/>
      <c r="MEN17" s="725"/>
      <c r="MEO17" s="725"/>
      <c r="MEP17" s="725"/>
      <c r="MEQ17" s="725"/>
      <c r="MER17" s="725"/>
      <c r="MES17" s="725"/>
      <c r="MET17" s="726"/>
      <c r="MEU17" s="718"/>
      <c r="MEV17" s="725"/>
      <c r="MEW17" s="725"/>
      <c r="MEX17" s="725"/>
      <c r="MEY17" s="725"/>
      <c r="MEZ17" s="725"/>
      <c r="MFA17" s="725"/>
      <c r="MFB17" s="725"/>
      <c r="MFC17" s="725"/>
      <c r="MFD17" s="725"/>
      <c r="MFE17" s="725"/>
      <c r="MFF17" s="725"/>
      <c r="MFG17" s="725"/>
      <c r="MFH17" s="725"/>
      <c r="MFI17" s="725"/>
      <c r="MFJ17" s="726"/>
      <c r="MFK17" s="718"/>
      <c r="MFL17" s="725"/>
      <c r="MFM17" s="725"/>
      <c r="MFN17" s="725"/>
      <c r="MFO17" s="725"/>
      <c r="MFP17" s="725"/>
      <c r="MFQ17" s="725"/>
      <c r="MFR17" s="725"/>
      <c r="MFS17" s="725"/>
      <c r="MFT17" s="725"/>
      <c r="MFU17" s="725"/>
      <c r="MFV17" s="725"/>
      <c r="MFW17" s="725"/>
      <c r="MFX17" s="725"/>
      <c r="MFY17" s="725"/>
      <c r="MFZ17" s="726"/>
      <c r="MGA17" s="718"/>
      <c r="MGB17" s="725"/>
      <c r="MGC17" s="725"/>
      <c r="MGD17" s="725"/>
      <c r="MGE17" s="725"/>
      <c r="MGF17" s="725"/>
      <c r="MGG17" s="725"/>
      <c r="MGH17" s="725"/>
      <c r="MGI17" s="725"/>
      <c r="MGJ17" s="725"/>
      <c r="MGK17" s="725"/>
      <c r="MGL17" s="725"/>
      <c r="MGM17" s="725"/>
      <c r="MGN17" s="725"/>
      <c r="MGO17" s="725"/>
      <c r="MGP17" s="726"/>
      <c r="MGQ17" s="718"/>
      <c r="MGR17" s="725"/>
      <c r="MGS17" s="725"/>
      <c r="MGT17" s="725"/>
      <c r="MGU17" s="725"/>
      <c r="MGV17" s="725"/>
      <c r="MGW17" s="725"/>
      <c r="MGX17" s="725"/>
      <c r="MGY17" s="725"/>
      <c r="MGZ17" s="725"/>
      <c r="MHA17" s="725"/>
      <c r="MHB17" s="725"/>
      <c r="MHC17" s="725"/>
      <c r="MHD17" s="725"/>
      <c r="MHE17" s="725"/>
      <c r="MHF17" s="726"/>
      <c r="MHG17" s="718"/>
      <c r="MHH17" s="725"/>
      <c r="MHI17" s="725"/>
      <c r="MHJ17" s="725"/>
      <c r="MHK17" s="725"/>
      <c r="MHL17" s="725"/>
      <c r="MHM17" s="725"/>
      <c r="MHN17" s="725"/>
      <c r="MHO17" s="725"/>
      <c r="MHP17" s="725"/>
      <c r="MHQ17" s="725"/>
      <c r="MHR17" s="725"/>
      <c r="MHS17" s="725"/>
      <c r="MHT17" s="725"/>
      <c r="MHU17" s="725"/>
      <c r="MHV17" s="726"/>
      <c r="MHW17" s="718"/>
      <c r="MHX17" s="725"/>
      <c r="MHY17" s="725"/>
      <c r="MHZ17" s="725"/>
      <c r="MIA17" s="725"/>
      <c r="MIB17" s="725"/>
      <c r="MIC17" s="725"/>
      <c r="MID17" s="725"/>
      <c r="MIE17" s="725"/>
      <c r="MIF17" s="725"/>
      <c r="MIG17" s="725"/>
      <c r="MIH17" s="725"/>
      <c r="MII17" s="725"/>
      <c r="MIJ17" s="725"/>
      <c r="MIK17" s="725"/>
      <c r="MIL17" s="726"/>
      <c r="MIM17" s="718"/>
      <c r="MIN17" s="725"/>
      <c r="MIO17" s="725"/>
      <c r="MIP17" s="725"/>
      <c r="MIQ17" s="725"/>
      <c r="MIR17" s="725"/>
      <c r="MIS17" s="725"/>
      <c r="MIT17" s="725"/>
      <c r="MIU17" s="725"/>
      <c r="MIV17" s="725"/>
      <c r="MIW17" s="725"/>
      <c r="MIX17" s="725"/>
      <c r="MIY17" s="725"/>
      <c r="MIZ17" s="725"/>
      <c r="MJA17" s="725"/>
      <c r="MJB17" s="726"/>
      <c r="MJC17" s="718"/>
      <c r="MJD17" s="725"/>
      <c r="MJE17" s="725"/>
      <c r="MJF17" s="725"/>
      <c r="MJG17" s="725"/>
      <c r="MJH17" s="725"/>
      <c r="MJI17" s="725"/>
      <c r="MJJ17" s="725"/>
      <c r="MJK17" s="725"/>
      <c r="MJL17" s="725"/>
      <c r="MJM17" s="725"/>
      <c r="MJN17" s="725"/>
      <c r="MJO17" s="725"/>
      <c r="MJP17" s="725"/>
      <c r="MJQ17" s="725"/>
      <c r="MJR17" s="726"/>
      <c r="MJS17" s="718"/>
      <c r="MJT17" s="725"/>
      <c r="MJU17" s="725"/>
      <c r="MJV17" s="725"/>
      <c r="MJW17" s="725"/>
      <c r="MJX17" s="725"/>
      <c r="MJY17" s="725"/>
      <c r="MJZ17" s="725"/>
      <c r="MKA17" s="725"/>
      <c r="MKB17" s="725"/>
      <c r="MKC17" s="725"/>
      <c r="MKD17" s="725"/>
      <c r="MKE17" s="725"/>
      <c r="MKF17" s="725"/>
      <c r="MKG17" s="725"/>
      <c r="MKH17" s="726"/>
      <c r="MKI17" s="718"/>
      <c r="MKJ17" s="725"/>
      <c r="MKK17" s="725"/>
      <c r="MKL17" s="725"/>
      <c r="MKM17" s="725"/>
      <c r="MKN17" s="725"/>
      <c r="MKO17" s="725"/>
      <c r="MKP17" s="725"/>
      <c r="MKQ17" s="725"/>
      <c r="MKR17" s="725"/>
      <c r="MKS17" s="725"/>
      <c r="MKT17" s="725"/>
      <c r="MKU17" s="725"/>
      <c r="MKV17" s="725"/>
      <c r="MKW17" s="725"/>
      <c r="MKX17" s="726"/>
      <c r="MKY17" s="718"/>
      <c r="MKZ17" s="725"/>
      <c r="MLA17" s="725"/>
      <c r="MLB17" s="725"/>
      <c r="MLC17" s="725"/>
      <c r="MLD17" s="725"/>
      <c r="MLE17" s="725"/>
      <c r="MLF17" s="725"/>
      <c r="MLG17" s="725"/>
      <c r="MLH17" s="725"/>
      <c r="MLI17" s="725"/>
      <c r="MLJ17" s="725"/>
      <c r="MLK17" s="725"/>
      <c r="MLL17" s="725"/>
      <c r="MLM17" s="725"/>
      <c r="MLN17" s="726"/>
      <c r="MLO17" s="718"/>
      <c r="MLP17" s="725"/>
      <c r="MLQ17" s="725"/>
      <c r="MLR17" s="725"/>
      <c r="MLS17" s="725"/>
      <c r="MLT17" s="725"/>
      <c r="MLU17" s="725"/>
      <c r="MLV17" s="725"/>
      <c r="MLW17" s="725"/>
      <c r="MLX17" s="725"/>
      <c r="MLY17" s="725"/>
      <c r="MLZ17" s="725"/>
      <c r="MMA17" s="725"/>
      <c r="MMB17" s="725"/>
      <c r="MMC17" s="725"/>
      <c r="MMD17" s="726"/>
      <c r="MME17" s="718"/>
      <c r="MMF17" s="725"/>
      <c r="MMG17" s="725"/>
      <c r="MMH17" s="725"/>
      <c r="MMI17" s="725"/>
      <c r="MMJ17" s="725"/>
      <c r="MMK17" s="725"/>
      <c r="MML17" s="725"/>
      <c r="MMM17" s="725"/>
      <c r="MMN17" s="725"/>
      <c r="MMO17" s="725"/>
      <c r="MMP17" s="725"/>
      <c r="MMQ17" s="725"/>
      <c r="MMR17" s="725"/>
      <c r="MMS17" s="725"/>
      <c r="MMT17" s="726"/>
      <c r="MMU17" s="718"/>
      <c r="MMV17" s="725"/>
      <c r="MMW17" s="725"/>
      <c r="MMX17" s="725"/>
      <c r="MMY17" s="725"/>
      <c r="MMZ17" s="725"/>
      <c r="MNA17" s="725"/>
      <c r="MNB17" s="725"/>
      <c r="MNC17" s="725"/>
      <c r="MND17" s="725"/>
      <c r="MNE17" s="725"/>
      <c r="MNF17" s="725"/>
      <c r="MNG17" s="725"/>
      <c r="MNH17" s="725"/>
      <c r="MNI17" s="725"/>
      <c r="MNJ17" s="726"/>
      <c r="MNK17" s="718"/>
      <c r="MNL17" s="725"/>
      <c r="MNM17" s="725"/>
      <c r="MNN17" s="725"/>
      <c r="MNO17" s="725"/>
      <c r="MNP17" s="725"/>
      <c r="MNQ17" s="725"/>
      <c r="MNR17" s="725"/>
      <c r="MNS17" s="725"/>
      <c r="MNT17" s="725"/>
      <c r="MNU17" s="725"/>
      <c r="MNV17" s="725"/>
      <c r="MNW17" s="725"/>
      <c r="MNX17" s="725"/>
      <c r="MNY17" s="725"/>
      <c r="MNZ17" s="726"/>
      <c r="MOA17" s="718"/>
      <c r="MOB17" s="725"/>
      <c r="MOC17" s="725"/>
      <c r="MOD17" s="725"/>
      <c r="MOE17" s="725"/>
      <c r="MOF17" s="725"/>
      <c r="MOG17" s="725"/>
      <c r="MOH17" s="725"/>
      <c r="MOI17" s="725"/>
      <c r="MOJ17" s="725"/>
      <c r="MOK17" s="725"/>
      <c r="MOL17" s="725"/>
      <c r="MOM17" s="725"/>
      <c r="MON17" s="725"/>
      <c r="MOO17" s="725"/>
      <c r="MOP17" s="726"/>
      <c r="MOQ17" s="718"/>
      <c r="MOR17" s="725"/>
      <c r="MOS17" s="725"/>
      <c r="MOT17" s="725"/>
      <c r="MOU17" s="725"/>
      <c r="MOV17" s="725"/>
      <c r="MOW17" s="725"/>
      <c r="MOX17" s="725"/>
      <c r="MOY17" s="725"/>
      <c r="MOZ17" s="725"/>
      <c r="MPA17" s="725"/>
      <c r="MPB17" s="725"/>
      <c r="MPC17" s="725"/>
      <c r="MPD17" s="725"/>
      <c r="MPE17" s="725"/>
      <c r="MPF17" s="726"/>
      <c r="MPG17" s="718"/>
      <c r="MPH17" s="725"/>
      <c r="MPI17" s="725"/>
      <c r="MPJ17" s="725"/>
      <c r="MPK17" s="725"/>
      <c r="MPL17" s="725"/>
      <c r="MPM17" s="725"/>
      <c r="MPN17" s="725"/>
      <c r="MPO17" s="725"/>
      <c r="MPP17" s="725"/>
      <c r="MPQ17" s="725"/>
      <c r="MPR17" s="725"/>
      <c r="MPS17" s="725"/>
      <c r="MPT17" s="725"/>
      <c r="MPU17" s="725"/>
      <c r="MPV17" s="726"/>
      <c r="MPW17" s="718"/>
      <c r="MPX17" s="725"/>
      <c r="MPY17" s="725"/>
      <c r="MPZ17" s="725"/>
      <c r="MQA17" s="725"/>
      <c r="MQB17" s="725"/>
      <c r="MQC17" s="725"/>
      <c r="MQD17" s="725"/>
      <c r="MQE17" s="725"/>
      <c r="MQF17" s="725"/>
      <c r="MQG17" s="725"/>
      <c r="MQH17" s="725"/>
      <c r="MQI17" s="725"/>
      <c r="MQJ17" s="725"/>
      <c r="MQK17" s="725"/>
      <c r="MQL17" s="726"/>
      <c r="MQM17" s="718"/>
      <c r="MQN17" s="725"/>
      <c r="MQO17" s="725"/>
      <c r="MQP17" s="725"/>
      <c r="MQQ17" s="725"/>
      <c r="MQR17" s="725"/>
      <c r="MQS17" s="725"/>
      <c r="MQT17" s="725"/>
      <c r="MQU17" s="725"/>
      <c r="MQV17" s="725"/>
      <c r="MQW17" s="725"/>
      <c r="MQX17" s="725"/>
      <c r="MQY17" s="725"/>
      <c r="MQZ17" s="725"/>
      <c r="MRA17" s="725"/>
      <c r="MRB17" s="726"/>
      <c r="MRC17" s="718"/>
      <c r="MRD17" s="725"/>
      <c r="MRE17" s="725"/>
      <c r="MRF17" s="725"/>
      <c r="MRG17" s="725"/>
      <c r="MRH17" s="725"/>
      <c r="MRI17" s="725"/>
      <c r="MRJ17" s="725"/>
      <c r="MRK17" s="725"/>
      <c r="MRL17" s="725"/>
      <c r="MRM17" s="725"/>
      <c r="MRN17" s="725"/>
      <c r="MRO17" s="725"/>
      <c r="MRP17" s="725"/>
      <c r="MRQ17" s="725"/>
      <c r="MRR17" s="726"/>
      <c r="MRS17" s="718"/>
      <c r="MRT17" s="725"/>
      <c r="MRU17" s="725"/>
      <c r="MRV17" s="725"/>
      <c r="MRW17" s="725"/>
      <c r="MRX17" s="725"/>
      <c r="MRY17" s="725"/>
      <c r="MRZ17" s="725"/>
      <c r="MSA17" s="725"/>
      <c r="MSB17" s="725"/>
      <c r="MSC17" s="725"/>
      <c r="MSD17" s="725"/>
      <c r="MSE17" s="725"/>
      <c r="MSF17" s="725"/>
      <c r="MSG17" s="725"/>
      <c r="MSH17" s="726"/>
      <c r="MSI17" s="718"/>
      <c r="MSJ17" s="725"/>
      <c r="MSK17" s="725"/>
      <c r="MSL17" s="725"/>
      <c r="MSM17" s="725"/>
      <c r="MSN17" s="725"/>
      <c r="MSO17" s="725"/>
      <c r="MSP17" s="725"/>
      <c r="MSQ17" s="725"/>
      <c r="MSR17" s="725"/>
      <c r="MSS17" s="725"/>
      <c r="MST17" s="725"/>
      <c r="MSU17" s="725"/>
      <c r="MSV17" s="725"/>
      <c r="MSW17" s="725"/>
      <c r="MSX17" s="726"/>
      <c r="MSY17" s="718"/>
      <c r="MSZ17" s="725"/>
      <c r="MTA17" s="725"/>
      <c r="MTB17" s="725"/>
      <c r="MTC17" s="725"/>
      <c r="MTD17" s="725"/>
      <c r="MTE17" s="725"/>
      <c r="MTF17" s="725"/>
      <c r="MTG17" s="725"/>
      <c r="MTH17" s="725"/>
      <c r="MTI17" s="725"/>
      <c r="MTJ17" s="725"/>
      <c r="MTK17" s="725"/>
      <c r="MTL17" s="725"/>
      <c r="MTM17" s="725"/>
      <c r="MTN17" s="726"/>
      <c r="MTO17" s="718"/>
      <c r="MTP17" s="725"/>
      <c r="MTQ17" s="725"/>
      <c r="MTR17" s="725"/>
      <c r="MTS17" s="725"/>
      <c r="MTT17" s="725"/>
      <c r="MTU17" s="725"/>
      <c r="MTV17" s="725"/>
      <c r="MTW17" s="725"/>
      <c r="MTX17" s="725"/>
      <c r="MTY17" s="725"/>
      <c r="MTZ17" s="725"/>
      <c r="MUA17" s="725"/>
      <c r="MUB17" s="725"/>
      <c r="MUC17" s="725"/>
      <c r="MUD17" s="726"/>
      <c r="MUE17" s="718"/>
      <c r="MUF17" s="725"/>
      <c r="MUG17" s="725"/>
      <c r="MUH17" s="725"/>
      <c r="MUI17" s="725"/>
      <c r="MUJ17" s="725"/>
      <c r="MUK17" s="725"/>
      <c r="MUL17" s="725"/>
      <c r="MUM17" s="725"/>
      <c r="MUN17" s="725"/>
      <c r="MUO17" s="725"/>
      <c r="MUP17" s="725"/>
      <c r="MUQ17" s="725"/>
      <c r="MUR17" s="725"/>
      <c r="MUS17" s="725"/>
      <c r="MUT17" s="726"/>
      <c r="MUU17" s="718"/>
      <c r="MUV17" s="725"/>
      <c r="MUW17" s="725"/>
      <c r="MUX17" s="725"/>
      <c r="MUY17" s="725"/>
      <c r="MUZ17" s="725"/>
      <c r="MVA17" s="725"/>
      <c r="MVB17" s="725"/>
      <c r="MVC17" s="725"/>
      <c r="MVD17" s="725"/>
      <c r="MVE17" s="725"/>
      <c r="MVF17" s="725"/>
      <c r="MVG17" s="725"/>
      <c r="MVH17" s="725"/>
      <c r="MVI17" s="725"/>
      <c r="MVJ17" s="726"/>
      <c r="MVK17" s="718"/>
      <c r="MVL17" s="725"/>
      <c r="MVM17" s="725"/>
      <c r="MVN17" s="725"/>
      <c r="MVO17" s="725"/>
      <c r="MVP17" s="725"/>
      <c r="MVQ17" s="725"/>
      <c r="MVR17" s="725"/>
      <c r="MVS17" s="725"/>
      <c r="MVT17" s="725"/>
      <c r="MVU17" s="725"/>
      <c r="MVV17" s="725"/>
      <c r="MVW17" s="725"/>
      <c r="MVX17" s="725"/>
      <c r="MVY17" s="725"/>
      <c r="MVZ17" s="726"/>
      <c r="MWA17" s="718"/>
      <c r="MWB17" s="725"/>
      <c r="MWC17" s="725"/>
      <c r="MWD17" s="725"/>
      <c r="MWE17" s="725"/>
      <c r="MWF17" s="725"/>
      <c r="MWG17" s="725"/>
      <c r="MWH17" s="725"/>
      <c r="MWI17" s="725"/>
      <c r="MWJ17" s="725"/>
      <c r="MWK17" s="725"/>
      <c r="MWL17" s="725"/>
      <c r="MWM17" s="725"/>
      <c r="MWN17" s="725"/>
      <c r="MWO17" s="725"/>
      <c r="MWP17" s="726"/>
      <c r="MWQ17" s="718"/>
      <c r="MWR17" s="725"/>
      <c r="MWS17" s="725"/>
      <c r="MWT17" s="725"/>
      <c r="MWU17" s="725"/>
      <c r="MWV17" s="725"/>
      <c r="MWW17" s="725"/>
      <c r="MWX17" s="725"/>
      <c r="MWY17" s="725"/>
      <c r="MWZ17" s="725"/>
      <c r="MXA17" s="725"/>
      <c r="MXB17" s="725"/>
      <c r="MXC17" s="725"/>
      <c r="MXD17" s="725"/>
      <c r="MXE17" s="725"/>
      <c r="MXF17" s="726"/>
      <c r="MXG17" s="718"/>
      <c r="MXH17" s="725"/>
      <c r="MXI17" s="725"/>
      <c r="MXJ17" s="725"/>
      <c r="MXK17" s="725"/>
      <c r="MXL17" s="725"/>
      <c r="MXM17" s="725"/>
      <c r="MXN17" s="725"/>
      <c r="MXO17" s="725"/>
      <c r="MXP17" s="725"/>
      <c r="MXQ17" s="725"/>
      <c r="MXR17" s="725"/>
      <c r="MXS17" s="725"/>
      <c r="MXT17" s="725"/>
      <c r="MXU17" s="725"/>
      <c r="MXV17" s="726"/>
      <c r="MXW17" s="718"/>
      <c r="MXX17" s="725"/>
      <c r="MXY17" s="725"/>
      <c r="MXZ17" s="725"/>
      <c r="MYA17" s="725"/>
      <c r="MYB17" s="725"/>
      <c r="MYC17" s="725"/>
      <c r="MYD17" s="725"/>
      <c r="MYE17" s="725"/>
      <c r="MYF17" s="725"/>
      <c r="MYG17" s="725"/>
      <c r="MYH17" s="725"/>
      <c r="MYI17" s="725"/>
      <c r="MYJ17" s="725"/>
      <c r="MYK17" s="725"/>
      <c r="MYL17" s="726"/>
      <c r="MYM17" s="718"/>
      <c r="MYN17" s="725"/>
      <c r="MYO17" s="725"/>
      <c r="MYP17" s="725"/>
      <c r="MYQ17" s="725"/>
      <c r="MYR17" s="725"/>
      <c r="MYS17" s="725"/>
      <c r="MYT17" s="725"/>
      <c r="MYU17" s="725"/>
      <c r="MYV17" s="725"/>
      <c r="MYW17" s="725"/>
      <c r="MYX17" s="725"/>
      <c r="MYY17" s="725"/>
      <c r="MYZ17" s="725"/>
      <c r="MZA17" s="725"/>
      <c r="MZB17" s="726"/>
      <c r="MZC17" s="718"/>
      <c r="MZD17" s="725"/>
      <c r="MZE17" s="725"/>
      <c r="MZF17" s="725"/>
      <c r="MZG17" s="725"/>
      <c r="MZH17" s="725"/>
      <c r="MZI17" s="725"/>
      <c r="MZJ17" s="725"/>
      <c r="MZK17" s="725"/>
      <c r="MZL17" s="725"/>
      <c r="MZM17" s="725"/>
      <c r="MZN17" s="725"/>
      <c r="MZO17" s="725"/>
      <c r="MZP17" s="725"/>
      <c r="MZQ17" s="725"/>
      <c r="MZR17" s="726"/>
      <c r="MZS17" s="718"/>
      <c r="MZT17" s="725"/>
      <c r="MZU17" s="725"/>
      <c r="MZV17" s="725"/>
      <c r="MZW17" s="725"/>
      <c r="MZX17" s="725"/>
      <c r="MZY17" s="725"/>
      <c r="MZZ17" s="725"/>
      <c r="NAA17" s="725"/>
      <c r="NAB17" s="725"/>
      <c r="NAC17" s="725"/>
      <c r="NAD17" s="725"/>
      <c r="NAE17" s="725"/>
      <c r="NAF17" s="725"/>
      <c r="NAG17" s="725"/>
      <c r="NAH17" s="726"/>
      <c r="NAI17" s="718"/>
      <c r="NAJ17" s="725"/>
      <c r="NAK17" s="725"/>
      <c r="NAL17" s="725"/>
      <c r="NAM17" s="725"/>
      <c r="NAN17" s="725"/>
      <c r="NAO17" s="725"/>
      <c r="NAP17" s="725"/>
      <c r="NAQ17" s="725"/>
      <c r="NAR17" s="725"/>
      <c r="NAS17" s="725"/>
      <c r="NAT17" s="725"/>
      <c r="NAU17" s="725"/>
      <c r="NAV17" s="725"/>
      <c r="NAW17" s="725"/>
      <c r="NAX17" s="726"/>
      <c r="NAY17" s="718"/>
      <c r="NAZ17" s="725"/>
      <c r="NBA17" s="725"/>
      <c r="NBB17" s="725"/>
      <c r="NBC17" s="725"/>
      <c r="NBD17" s="725"/>
      <c r="NBE17" s="725"/>
      <c r="NBF17" s="725"/>
      <c r="NBG17" s="725"/>
      <c r="NBH17" s="725"/>
      <c r="NBI17" s="725"/>
      <c r="NBJ17" s="725"/>
      <c r="NBK17" s="725"/>
      <c r="NBL17" s="725"/>
      <c r="NBM17" s="725"/>
      <c r="NBN17" s="726"/>
      <c r="NBO17" s="718"/>
      <c r="NBP17" s="725"/>
      <c r="NBQ17" s="725"/>
      <c r="NBR17" s="725"/>
      <c r="NBS17" s="725"/>
      <c r="NBT17" s="725"/>
      <c r="NBU17" s="725"/>
      <c r="NBV17" s="725"/>
      <c r="NBW17" s="725"/>
      <c r="NBX17" s="725"/>
      <c r="NBY17" s="725"/>
      <c r="NBZ17" s="725"/>
      <c r="NCA17" s="725"/>
      <c r="NCB17" s="725"/>
      <c r="NCC17" s="725"/>
      <c r="NCD17" s="726"/>
      <c r="NCE17" s="718"/>
      <c r="NCF17" s="725"/>
      <c r="NCG17" s="725"/>
      <c r="NCH17" s="725"/>
      <c r="NCI17" s="725"/>
      <c r="NCJ17" s="725"/>
      <c r="NCK17" s="725"/>
      <c r="NCL17" s="725"/>
      <c r="NCM17" s="725"/>
      <c r="NCN17" s="725"/>
      <c r="NCO17" s="725"/>
      <c r="NCP17" s="725"/>
      <c r="NCQ17" s="725"/>
      <c r="NCR17" s="725"/>
      <c r="NCS17" s="725"/>
      <c r="NCT17" s="726"/>
      <c r="NCU17" s="718"/>
      <c r="NCV17" s="725"/>
      <c r="NCW17" s="725"/>
      <c r="NCX17" s="725"/>
      <c r="NCY17" s="725"/>
      <c r="NCZ17" s="725"/>
      <c r="NDA17" s="725"/>
      <c r="NDB17" s="725"/>
      <c r="NDC17" s="725"/>
      <c r="NDD17" s="725"/>
      <c r="NDE17" s="725"/>
      <c r="NDF17" s="725"/>
      <c r="NDG17" s="725"/>
      <c r="NDH17" s="725"/>
      <c r="NDI17" s="725"/>
      <c r="NDJ17" s="726"/>
      <c r="NDK17" s="718"/>
      <c r="NDL17" s="725"/>
      <c r="NDM17" s="725"/>
      <c r="NDN17" s="725"/>
      <c r="NDO17" s="725"/>
      <c r="NDP17" s="725"/>
      <c r="NDQ17" s="725"/>
      <c r="NDR17" s="725"/>
      <c r="NDS17" s="725"/>
      <c r="NDT17" s="725"/>
      <c r="NDU17" s="725"/>
      <c r="NDV17" s="725"/>
      <c r="NDW17" s="725"/>
      <c r="NDX17" s="725"/>
      <c r="NDY17" s="725"/>
      <c r="NDZ17" s="726"/>
      <c r="NEA17" s="718"/>
      <c r="NEB17" s="725"/>
      <c r="NEC17" s="725"/>
      <c r="NED17" s="725"/>
      <c r="NEE17" s="725"/>
      <c r="NEF17" s="725"/>
      <c r="NEG17" s="725"/>
      <c r="NEH17" s="725"/>
      <c r="NEI17" s="725"/>
      <c r="NEJ17" s="725"/>
      <c r="NEK17" s="725"/>
      <c r="NEL17" s="725"/>
      <c r="NEM17" s="725"/>
      <c r="NEN17" s="725"/>
      <c r="NEO17" s="725"/>
      <c r="NEP17" s="726"/>
      <c r="NEQ17" s="718"/>
      <c r="NER17" s="725"/>
      <c r="NES17" s="725"/>
      <c r="NET17" s="725"/>
      <c r="NEU17" s="725"/>
      <c r="NEV17" s="725"/>
      <c r="NEW17" s="725"/>
      <c r="NEX17" s="725"/>
      <c r="NEY17" s="725"/>
      <c r="NEZ17" s="725"/>
      <c r="NFA17" s="725"/>
      <c r="NFB17" s="725"/>
      <c r="NFC17" s="725"/>
      <c r="NFD17" s="725"/>
      <c r="NFE17" s="725"/>
      <c r="NFF17" s="726"/>
      <c r="NFG17" s="718"/>
      <c r="NFH17" s="725"/>
      <c r="NFI17" s="725"/>
      <c r="NFJ17" s="725"/>
      <c r="NFK17" s="725"/>
      <c r="NFL17" s="725"/>
      <c r="NFM17" s="725"/>
      <c r="NFN17" s="725"/>
      <c r="NFO17" s="725"/>
      <c r="NFP17" s="725"/>
      <c r="NFQ17" s="725"/>
      <c r="NFR17" s="725"/>
      <c r="NFS17" s="725"/>
      <c r="NFT17" s="725"/>
      <c r="NFU17" s="725"/>
      <c r="NFV17" s="726"/>
      <c r="NFW17" s="718"/>
      <c r="NFX17" s="725"/>
      <c r="NFY17" s="725"/>
      <c r="NFZ17" s="725"/>
      <c r="NGA17" s="725"/>
      <c r="NGB17" s="725"/>
      <c r="NGC17" s="725"/>
      <c r="NGD17" s="725"/>
      <c r="NGE17" s="725"/>
      <c r="NGF17" s="725"/>
      <c r="NGG17" s="725"/>
      <c r="NGH17" s="725"/>
      <c r="NGI17" s="725"/>
      <c r="NGJ17" s="725"/>
      <c r="NGK17" s="725"/>
      <c r="NGL17" s="726"/>
      <c r="NGM17" s="718"/>
      <c r="NGN17" s="725"/>
      <c r="NGO17" s="725"/>
      <c r="NGP17" s="725"/>
      <c r="NGQ17" s="725"/>
      <c r="NGR17" s="725"/>
      <c r="NGS17" s="725"/>
      <c r="NGT17" s="725"/>
      <c r="NGU17" s="725"/>
      <c r="NGV17" s="725"/>
      <c r="NGW17" s="725"/>
      <c r="NGX17" s="725"/>
      <c r="NGY17" s="725"/>
      <c r="NGZ17" s="725"/>
      <c r="NHA17" s="725"/>
      <c r="NHB17" s="726"/>
      <c r="NHC17" s="718"/>
      <c r="NHD17" s="725"/>
      <c r="NHE17" s="725"/>
      <c r="NHF17" s="725"/>
      <c r="NHG17" s="725"/>
      <c r="NHH17" s="725"/>
      <c r="NHI17" s="725"/>
      <c r="NHJ17" s="725"/>
      <c r="NHK17" s="725"/>
      <c r="NHL17" s="725"/>
      <c r="NHM17" s="725"/>
      <c r="NHN17" s="725"/>
      <c r="NHO17" s="725"/>
      <c r="NHP17" s="725"/>
      <c r="NHQ17" s="725"/>
      <c r="NHR17" s="726"/>
      <c r="NHS17" s="718"/>
      <c r="NHT17" s="725"/>
      <c r="NHU17" s="725"/>
      <c r="NHV17" s="725"/>
      <c r="NHW17" s="725"/>
      <c r="NHX17" s="725"/>
      <c r="NHY17" s="725"/>
      <c r="NHZ17" s="725"/>
      <c r="NIA17" s="725"/>
      <c r="NIB17" s="725"/>
      <c r="NIC17" s="725"/>
      <c r="NID17" s="725"/>
      <c r="NIE17" s="725"/>
      <c r="NIF17" s="725"/>
      <c r="NIG17" s="725"/>
      <c r="NIH17" s="726"/>
      <c r="NII17" s="718"/>
      <c r="NIJ17" s="725"/>
      <c r="NIK17" s="725"/>
      <c r="NIL17" s="725"/>
      <c r="NIM17" s="725"/>
      <c r="NIN17" s="725"/>
      <c r="NIO17" s="725"/>
      <c r="NIP17" s="725"/>
      <c r="NIQ17" s="725"/>
      <c r="NIR17" s="725"/>
      <c r="NIS17" s="725"/>
      <c r="NIT17" s="725"/>
      <c r="NIU17" s="725"/>
      <c r="NIV17" s="725"/>
      <c r="NIW17" s="725"/>
      <c r="NIX17" s="726"/>
      <c r="NIY17" s="718"/>
      <c r="NIZ17" s="725"/>
      <c r="NJA17" s="725"/>
      <c r="NJB17" s="725"/>
      <c r="NJC17" s="725"/>
      <c r="NJD17" s="725"/>
      <c r="NJE17" s="725"/>
      <c r="NJF17" s="725"/>
      <c r="NJG17" s="725"/>
      <c r="NJH17" s="725"/>
      <c r="NJI17" s="725"/>
      <c r="NJJ17" s="725"/>
      <c r="NJK17" s="725"/>
      <c r="NJL17" s="725"/>
      <c r="NJM17" s="725"/>
      <c r="NJN17" s="726"/>
      <c r="NJO17" s="718"/>
      <c r="NJP17" s="725"/>
      <c r="NJQ17" s="725"/>
      <c r="NJR17" s="725"/>
      <c r="NJS17" s="725"/>
      <c r="NJT17" s="725"/>
      <c r="NJU17" s="725"/>
      <c r="NJV17" s="725"/>
      <c r="NJW17" s="725"/>
      <c r="NJX17" s="725"/>
      <c r="NJY17" s="725"/>
      <c r="NJZ17" s="725"/>
      <c r="NKA17" s="725"/>
      <c r="NKB17" s="725"/>
      <c r="NKC17" s="725"/>
      <c r="NKD17" s="726"/>
      <c r="NKE17" s="718"/>
      <c r="NKF17" s="725"/>
      <c r="NKG17" s="725"/>
      <c r="NKH17" s="725"/>
      <c r="NKI17" s="725"/>
      <c r="NKJ17" s="725"/>
      <c r="NKK17" s="725"/>
      <c r="NKL17" s="725"/>
      <c r="NKM17" s="725"/>
      <c r="NKN17" s="725"/>
      <c r="NKO17" s="725"/>
      <c r="NKP17" s="725"/>
      <c r="NKQ17" s="725"/>
      <c r="NKR17" s="725"/>
      <c r="NKS17" s="725"/>
      <c r="NKT17" s="726"/>
      <c r="NKU17" s="718"/>
      <c r="NKV17" s="725"/>
      <c r="NKW17" s="725"/>
      <c r="NKX17" s="725"/>
      <c r="NKY17" s="725"/>
      <c r="NKZ17" s="725"/>
      <c r="NLA17" s="725"/>
      <c r="NLB17" s="725"/>
      <c r="NLC17" s="725"/>
      <c r="NLD17" s="725"/>
      <c r="NLE17" s="725"/>
      <c r="NLF17" s="725"/>
      <c r="NLG17" s="725"/>
      <c r="NLH17" s="725"/>
      <c r="NLI17" s="725"/>
      <c r="NLJ17" s="726"/>
      <c r="NLK17" s="718"/>
      <c r="NLL17" s="725"/>
      <c r="NLM17" s="725"/>
      <c r="NLN17" s="725"/>
      <c r="NLO17" s="725"/>
      <c r="NLP17" s="725"/>
      <c r="NLQ17" s="725"/>
      <c r="NLR17" s="725"/>
      <c r="NLS17" s="725"/>
      <c r="NLT17" s="725"/>
      <c r="NLU17" s="725"/>
      <c r="NLV17" s="725"/>
      <c r="NLW17" s="725"/>
      <c r="NLX17" s="725"/>
      <c r="NLY17" s="725"/>
      <c r="NLZ17" s="726"/>
      <c r="NMA17" s="718"/>
      <c r="NMB17" s="725"/>
      <c r="NMC17" s="725"/>
      <c r="NMD17" s="725"/>
      <c r="NME17" s="725"/>
      <c r="NMF17" s="725"/>
      <c r="NMG17" s="725"/>
      <c r="NMH17" s="725"/>
      <c r="NMI17" s="725"/>
      <c r="NMJ17" s="725"/>
      <c r="NMK17" s="725"/>
      <c r="NML17" s="725"/>
      <c r="NMM17" s="725"/>
      <c r="NMN17" s="725"/>
      <c r="NMO17" s="725"/>
      <c r="NMP17" s="726"/>
      <c r="NMQ17" s="718"/>
      <c r="NMR17" s="725"/>
      <c r="NMS17" s="725"/>
      <c r="NMT17" s="725"/>
      <c r="NMU17" s="725"/>
      <c r="NMV17" s="725"/>
      <c r="NMW17" s="725"/>
      <c r="NMX17" s="725"/>
      <c r="NMY17" s="725"/>
      <c r="NMZ17" s="725"/>
      <c r="NNA17" s="725"/>
      <c r="NNB17" s="725"/>
      <c r="NNC17" s="725"/>
      <c r="NND17" s="725"/>
      <c r="NNE17" s="725"/>
      <c r="NNF17" s="726"/>
      <c r="NNG17" s="718"/>
      <c r="NNH17" s="725"/>
      <c r="NNI17" s="725"/>
      <c r="NNJ17" s="725"/>
      <c r="NNK17" s="725"/>
      <c r="NNL17" s="725"/>
      <c r="NNM17" s="725"/>
      <c r="NNN17" s="725"/>
      <c r="NNO17" s="725"/>
      <c r="NNP17" s="725"/>
      <c r="NNQ17" s="725"/>
      <c r="NNR17" s="725"/>
      <c r="NNS17" s="725"/>
      <c r="NNT17" s="725"/>
      <c r="NNU17" s="725"/>
      <c r="NNV17" s="726"/>
      <c r="NNW17" s="718"/>
      <c r="NNX17" s="725"/>
      <c r="NNY17" s="725"/>
      <c r="NNZ17" s="725"/>
      <c r="NOA17" s="725"/>
      <c r="NOB17" s="725"/>
      <c r="NOC17" s="725"/>
      <c r="NOD17" s="725"/>
      <c r="NOE17" s="725"/>
      <c r="NOF17" s="725"/>
      <c r="NOG17" s="725"/>
      <c r="NOH17" s="725"/>
      <c r="NOI17" s="725"/>
      <c r="NOJ17" s="725"/>
      <c r="NOK17" s="725"/>
      <c r="NOL17" s="726"/>
      <c r="NOM17" s="718"/>
      <c r="NON17" s="725"/>
      <c r="NOO17" s="725"/>
      <c r="NOP17" s="725"/>
      <c r="NOQ17" s="725"/>
      <c r="NOR17" s="725"/>
      <c r="NOS17" s="725"/>
      <c r="NOT17" s="725"/>
      <c r="NOU17" s="725"/>
      <c r="NOV17" s="725"/>
      <c r="NOW17" s="725"/>
      <c r="NOX17" s="725"/>
      <c r="NOY17" s="725"/>
      <c r="NOZ17" s="725"/>
      <c r="NPA17" s="725"/>
      <c r="NPB17" s="726"/>
      <c r="NPC17" s="718"/>
      <c r="NPD17" s="725"/>
      <c r="NPE17" s="725"/>
      <c r="NPF17" s="725"/>
      <c r="NPG17" s="725"/>
      <c r="NPH17" s="725"/>
      <c r="NPI17" s="725"/>
      <c r="NPJ17" s="725"/>
      <c r="NPK17" s="725"/>
      <c r="NPL17" s="725"/>
      <c r="NPM17" s="725"/>
      <c r="NPN17" s="725"/>
      <c r="NPO17" s="725"/>
      <c r="NPP17" s="725"/>
      <c r="NPQ17" s="725"/>
      <c r="NPR17" s="726"/>
      <c r="NPS17" s="718"/>
      <c r="NPT17" s="725"/>
      <c r="NPU17" s="725"/>
      <c r="NPV17" s="725"/>
      <c r="NPW17" s="725"/>
      <c r="NPX17" s="725"/>
      <c r="NPY17" s="725"/>
      <c r="NPZ17" s="725"/>
      <c r="NQA17" s="725"/>
      <c r="NQB17" s="725"/>
      <c r="NQC17" s="725"/>
      <c r="NQD17" s="725"/>
      <c r="NQE17" s="725"/>
      <c r="NQF17" s="725"/>
      <c r="NQG17" s="725"/>
      <c r="NQH17" s="726"/>
      <c r="NQI17" s="718"/>
      <c r="NQJ17" s="725"/>
      <c r="NQK17" s="725"/>
      <c r="NQL17" s="725"/>
      <c r="NQM17" s="725"/>
      <c r="NQN17" s="725"/>
      <c r="NQO17" s="725"/>
      <c r="NQP17" s="725"/>
      <c r="NQQ17" s="725"/>
      <c r="NQR17" s="725"/>
      <c r="NQS17" s="725"/>
      <c r="NQT17" s="725"/>
      <c r="NQU17" s="725"/>
      <c r="NQV17" s="725"/>
      <c r="NQW17" s="725"/>
      <c r="NQX17" s="726"/>
      <c r="NQY17" s="718"/>
      <c r="NQZ17" s="725"/>
      <c r="NRA17" s="725"/>
      <c r="NRB17" s="725"/>
      <c r="NRC17" s="725"/>
      <c r="NRD17" s="725"/>
      <c r="NRE17" s="725"/>
      <c r="NRF17" s="725"/>
      <c r="NRG17" s="725"/>
      <c r="NRH17" s="725"/>
      <c r="NRI17" s="725"/>
      <c r="NRJ17" s="725"/>
      <c r="NRK17" s="725"/>
      <c r="NRL17" s="725"/>
      <c r="NRM17" s="725"/>
      <c r="NRN17" s="726"/>
      <c r="NRO17" s="718"/>
      <c r="NRP17" s="725"/>
      <c r="NRQ17" s="725"/>
      <c r="NRR17" s="725"/>
      <c r="NRS17" s="725"/>
      <c r="NRT17" s="725"/>
      <c r="NRU17" s="725"/>
      <c r="NRV17" s="725"/>
      <c r="NRW17" s="725"/>
      <c r="NRX17" s="725"/>
      <c r="NRY17" s="725"/>
      <c r="NRZ17" s="725"/>
      <c r="NSA17" s="725"/>
      <c r="NSB17" s="725"/>
      <c r="NSC17" s="725"/>
      <c r="NSD17" s="726"/>
      <c r="NSE17" s="718"/>
      <c r="NSF17" s="725"/>
      <c r="NSG17" s="725"/>
      <c r="NSH17" s="725"/>
      <c r="NSI17" s="725"/>
      <c r="NSJ17" s="725"/>
      <c r="NSK17" s="725"/>
      <c r="NSL17" s="725"/>
      <c r="NSM17" s="725"/>
      <c r="NSN17" s="725"/>
      <c r="NSO17" s="725"/>
      <c r="NSP17" s="725"/>
      <c r="NSQ17" s="725"/>
      <c r="NSR17" s="725"/>
      <c r="NSS17" s="725"/>
      <c r="NST17" s="726"/>
      <c r="NSU17" s="718"/>
      <c r="NSV17" s="725"/>
      <c r="NSW17" s="725"/>
      <c r="NSX17" s="725"/>
      <c r="NSY17" s="725"/>
      <c r="NSZ17" s="725"/>
      <c r="NTA17" s="725"/>
      <c r="NTB17" s="725"/>
      <c r="NTC17" s="725"/>
      <c r="NTD17" s="725"/>
      <c r="NTE17" s="725"/>
      <c r="NTF17" s="725"/>
      <c r="NTG17" s="725"/>
      <c r="NTH17" s="725"/>
      <c r="NTI17" s="725"/>
      <c r="NTJ17" s="726"/>
      <c r="NTK17" s="718"/>
      <c r="NTL17" s="725"/>
      <c r="NTM17" s="725"/>
      <c r="NTN17" s="725"/>
      <c r="NTO17" s="725"/>
      <c r="NTP17" s="725"/>
      <c r="NTQ17" s="725"/>
      <c r="NTR17" s="725"/>
      <c r="NTS17" s="725"/>
      <c r="NTT17" s="725"/>
      <c r="NTU17" s="725"/>
      <c r="NTV17" s="725"/>
      <c r="NTW17" s="725"/>
      <c r="NTX17" s="725"/>
      <c r="NTY17" s="725"/>
      <c r="NTZ17" s="726"/>
      <c r="NUA17" s="718"/>
      <c r="NUB17" s="725"/>
      <c r="NUC17" s="725"/>
      <c r="NUD17" s="725"/>
      <c r="NUE17" s="725"/>
      <c r="NUF17" s="725"/>
      <c r="NUG17" s="725"/>
      <c r="NUH17" s="725"/>
      <c r="NUI17" s="725"/>
      <c r="NUJ17" s="725"/>
      <c r="NUK17" s="725"/>
      <c r="NUL17" s="725"/>
      <c r="NUM17" s="725"/>
      <c r="NUN17" s="725"/>
      <c r="NUO17" s="725"/>
      <c r="NUP17" s="726"/>
      <c r="NUQ17" s="718"/>
      <c r="NUR17" s="725"/>
      <c r="NUS17" s="725"/>
      <c r="NUT17" s="725"/>
      <c r="NUU17" s="725"/>
      <c r="NUV17" s="725"/>
      <c r="NUW17" s="725"/>
      <c r="NUX17" s="725"/>
      <c r="NUY17" s="725"/>
      <c r="NUZ17" s="725"/>
      <c r="NVA17" s="725"/>
      <c r="NVB17" s="725"/>
      <c r="NVC17" s="725"/>
      <c r="NVD17" s="725"/>
      <c r="NVE17" s="725"/>
      <c r="NVF17" s="726"/>
      <c r="NVG17" s="718"/>
      <c r="NVH17" s="725"/>
      <c r="NVI17" s="725"/>
      <c r="NVJ17" s="725"/>
      <c r="NVK17" s="725"/>
      <c r="NVL17" s="725"/>
      <c r="NVM17" s="725"/>
      <c r="NVN17" s="725"/>
      <c r="NVO17" s="725"/>
      <c r="NVP17" s="725"/>
      <c r="NVQ17" s="725"/>
      <c r="NVR17" s="725"/>
      <c r="NVS17" s="725"/>
      <c r="NVT17" s="725"/>
      <c r="NVU17" s="725"/>
      <c r="NVV17" s="726"/>
      <c r="NVW17" s="718"/>
      <c r="NVX17" s="725"/>
      <c r="NVY17" s="725"/>
      <c r="NVZ17" s="725"/>
      <c r="NWA17" s="725"/>
      <c r="NWB17" s="725"/>
      <c r="NWC17" s="725"/>
      <c r="NWD17" s="725"/>
      <c r="NWE17" s="725"/>
      <c r="NWF17" s="725"/>
      <c r="NWG17" s="725"/>
      <c r="NWH17" s="725"/>
      <c r="NWI17" s="725"/>
      <c r="NWJ17" s="725"/>
      <c r="NWK17" s="725"/>
      <c r="NWL17" s="726"/>
      <c r="NWM17" s="718"/>
      <c r="NWN17" s="725"/>
      <c r="NWO17" s="725"/>
      <c r="NWP17" s="725"/>
      <c r="NWQ17" s="725"/>
      <c r="NWR17" s="725"/>
      <c r="NWS17" s="725"/>
      <c r="NWT17" s="725"/>
      <c r="NWU17" s="725"/>
      <c r="NWV17" s="725"/>
      <c r="NWW17" s="725"/>
      <c r="NWX17" s="725"/>
      <c r="NWY17" s="725"/>
      <c r="NWZ17" s="725"/>
      <c r="NXA17" s="725"/>
      <c r="NXB17" s="726"/>
      <c r="NXC17" s="718"/>
      <c r="NXD17" s="725"/>
      <c r="NXE17" s="725"/>
      <c r="NXF17" s="725"/>
      <c r="NXG17" s="725"/>
      <c r="NXH17" s="725"/>
      <c r="NXI17" s="725"/>
      <c r="NXJ17" s="725"/>
      <c r="NXK17" s="725"/>
      <c r="NXL17" s="725"/>
      <c r="NXM17" s="725"/>
      <c r="NXN17" s="725"/>
      <c r="NXO17" s="725"/>
      <c r="NXP17" s="725"/>
      <c r="NXQ17" s="725"/>
      <c r="NXR17" s="726"/>
      <c r="NXS17" s="718"/>
      <c r="NXT17" s="725"/>
      <c r="NXU17" s="725"/>
      <c r="NXV17" s="725"/>
      <c r="NXW17" s="725"/>
      <c r="NXX17" s="725"/>
      <c r="NXY17" s="725"/>
      <c r="NXZ17" s="725"/>
      <c r="NYA17" s="725"/>
      <c r="NYB17" s="725"/>
      <c r="NYC17" s="725"/>
      <c r="NYD17" s="725"/>
      <c r="NYE17" s="725"/>
      <c r="NYF17" s="725"/>
      <c r="NYG17" s="725"/>
      <c r="NYH17" s="726"/>
      <c r="NYI17" s="718"/>
      <c r="NYJ17" s="725"/>
      <c r="NYK17" s="725"/>
      <c r="NYL17" s="725"/>
      <c r="NYM17" s="725"/>
      <c r="NYN17" s="725"/>
      <c r="NYO17" s="725"/>
      <c r="NYP17" s="725"/>
      <c r="NYQ17" s="725"/>
      <c r="NYR17" s="725"/>
      <c r="NYS17" s="725"/>
      <c r="NYT17" s="725"/>
      <c r="NYU17" s="725"/>
      <c r="NYV17" s="725"/>
      <c r="NYW17" s="725"/>
      <c r="NYX17" s="726"/>
      <c r="NYY17" s="718"/>
      <c r="NYZ17" s="725"/>
      <c r="NZA17" s="725"/>
      <c r="NZB17" s="725"/>
      <c r="NZC17" s="725"/>
      <c r="NZD17" s="725"/>
      <c r="NZE17" s="725"/>
      <c r="NZF17" s="725"/>
      <c r="NZG17" s="725"/>
      <c r="NZH17" s="725"/>
      <c r="NZI17" s="725"/>
      <c r="NZJ17" s="725"/>
      <c r="NZK17" s="725"/>
      <c r="NZL17" s="725"/>
      <c r="NZM17" s="725"/>
      <c r="NZN17" s="726"/>
      <c r="NZO17" s="718"/>
      <c r="NZP17" s="725"/>
      <c r="NZQ17" s="725"/>
      <c r="NZR17" s="725"/>
      <c r="NZS17" s="725"/>
      <c r="NZT17" s="725"/>
      <c r="NZU17" s="725"/>
      <c r="NZV17" s="725"/>
      <c r="NZW17" s="725"/>
      <c r="NZX17" s="725"/>
      <c r="NZY17" s="725"/>
      <c r="NZZ17" s="725"/>
      <c r="OAA17" s="725"/>
      <c r="OAB17" s="725"/>
      <c r="OAC17" s="725"/>
      <c r="OAD17" s="726"/>
      <c r="OAE17" s="718"/>
      <c r="OAF17" s="725"/>
      <c r="OAG17" s="725"/>
      <c r="OAH17" s="725"/>
      <c r="OAI17" s="725"/>
      <c r="OAJ17" s="725"/>
      <c r="OAK17" s="725"/>
      <c r="OAL17" s="725"/>
      <c r="OAM17" s="725"/>
      <c r="OAN17" s="725"/>
      <c r="OAO17" s="725"/>
      <c r="OAP17" s="725"/>
      <c r="OAQ17" s="725"/>
      <c r="OAR17" s="725"/>
      <c r="OAS17" s="725"/>
      <c r="OAT17" s="726"/>
      <c r="OAU17" s="718"/>
      <c r="OAV17" s="725"/>
      <c r="OAW17" s="725"/>
      <c r="OAX17" s="725"/>
      <c r="OAY17" s="725"/>
      <c r="OAZ17" s="725"/>
      <c r="OBA17" s="725"/>
      <c r="OBB17" s="725"/>
      <c r="OBC17" s="725"/>
      <c r="OBD17" s="725"/>
      <c r="OBE17" s="725"/>
      <c r="OBF17" s="725"/>
      <c r="OBG17" s="725"/>
      <c r="OBH17" s="725"/>
      <c r="OBI17" s="725"/>
      <c r="OBJ17" s="726"/>
      <c r="OBK17" s="718"/>
      <c r="OBL17" s="725"/>
      <c r="OBM17" s="725"/>
      <c r="OBN17" s="725"/>
      <c r="OBO17" s="725"/>
      <c r="OBP17" s="725"/>
      <c r="OBQ17" s="725"/>
      <c r="OBR17" s="725"/>
      <c r="OBS17" s="725"/>
      <c r="OBT17" s="725"/>
      <c r="OBU17" s="725"/>
      <c r="OBV17" s="725"/>
      <c r="OBW17" s="725"/>
      <c r="OBX17" s="725"/>
      <c r="OBY17" s="725"/>
      <c r="OBZ17" s="726"/>
      <c r="OCA17" s="718"/>
      <c r="OCB17" s="725"/>
      <c r="OCC17" s="725"/>
      <c r="OCD17" s="725"/>
      <c r="OCE17" s="725"/>
      <c r="OCF17" s="725"/>
      <c r="OCG17" s="725"/>
      <c r="OCH17" s="725"/>
      <c r="OCI17" s="725"/>
      <c r="OCJ17" s="725"/>
      <c r="OCK17" s="725"/>
      <c r="OCL17" s="725"/>
      <c r="OCM17" s="725"/>
      <c r="OCN17" s="725"/>
      <c r="OCO17" s="725"/>
      <c r="OCP17" s="726"/>
      <c r="OCQ17" s="718"/>
      <c r="OCR17" s="725"/>
      <c r="OCS17" s="725"/>
      <c r="OCT17" s="725"/>
      <c r="OCU17" s="725"/>
      <c r="OCV17" s="725"/>
      <c r="OCW17" s="725"/>
      <c r="OCX17" s="725"/>
      <c r="OCY17" s="725"/>
      <c r="OCZ17" s="725"/>
      <c r="ODA17" s="725"/>
      <c r="ODB17" s="725"/>
      <c r="ODC17" s="725"/>
      <c r="ODD17" s="725"/>
      <c r="ODE17" s="725"/>
      <c r="ODF17" s="726"/>
      <c r="ODG17" s="718"/>
      <c r="ODH17" s="725"/>
      <c r="ODI17" s="725"/>
      <c r="ODJ17" s="725"/>
      <c r="ODK17" s="725"/>
      <c r="ODL17" s="725"/>
      <c r="ODM17" s="725"/>
      <c r="ODN17" s="725"/>
      <c r="ODO17" s="725"/>
      <c r="ODP17" s="725"/>
      <c r="ODQ17" s="725"/>
      <c r="ODR17" s="725"/>
      <c r="ODS17" s="725"/>
      <c r="ODT17" s="725"/>
      <c r="ODU17" s="725"/>
      <c r="ODV17" s="726"/>
      <c r="ODW17" s="718"/>
      <c r="ODX17" s="725"/>
      <c r="ODY17" s="725"/>
      <c r="ODZ17" s="725"/>
      <c r="OEA17" s="725"/>
      <c r="OEB17" s="725"/>
      <c r="OEC17" s="725"/>
      <c r="OED17" s="725"/>
      <c r="OEE17" s="725"/>
      <c r="OEF17" s="725"/>
      <c r="OEG17" s="725"/>
      <c r="OEH17" s="725"/>
      <c r="OEI17" s="725"/>
      <c r="OEJ17" s="725"/>
      <c r="OEK17" s="725"/>
      <c r="OEL17" s="726"/>
      <c r="OEM17" s="718"/>
      <c r="OEN17" s="725"/>
      <c r="OEO17" s="725"/>
      <c r="OEP17" s="725"/>
      <c r="OEQ17" s="725"/>
      <c r="OER17" s="725"/>
      <c r="OES17" s="725"/>
      <c r="OET17" s="725"/>
      <c r="OEU17" s="725"/>
      <c r="OEV17" s="725"/>
      <c r="OEW17" s="725"/>
      <c r="OEX17" s="725"/>
      <c r="OEY17" s="725"/>
      <c r="OEZ17" s="725"/>
      <c r="OFA17" s="725"/>
      <c r="OFB17" s="726"/>
      <c r="OFC17" s="718"/>
      <c r="OFD17" s="725"/>
      <c r="OFE17" s="725"/>
      <c r="OFF17" s="725"/>
      <c r="OFG17" s="725"/>
      <c r="OFH17" s="725"/>
      <c r="OFI17" s="725"/>
      <c r="OFJ17" s="725"/>
      <c r="OFK17" s="725"/>
      <c r="OFL17" s="725"/>
      <c r="OFM17" s="725"/>
      <c r="OFN17" s="725"/>
      <c r="OFO17" s="725"/>
      <c r="OFP17" s="725"/>
      <c r="OFQ17" s="725"/>
      <c r="OFR17" s="726"/>
      <c r="OFS17" s="718"/>
      <c r="OFT17" s="725"/>
      <c r="OFU17" s="725"/>
      <c r="OFV17" s="725"/>
      <c r="OFW17" s="725"/>
      <c r="OFX17" s="725"/>
      <c r="OFY17" s="725"/>
      <c r="OFZ17" s="725"/>
      <c r="OGA17" s="725"/>
      <c r="OGB17" s="725"/>
      <c r="OGC17" s="725"/>
      <c r="OGD17" s="725"/>
      <c r="OGE17" s="725"/>
      <c r="OGF17" s="725"/>
      <c r="OGG17" s="725"/>
      <c r="OGH17" s="726"/>
      <c r="OGI17" s="718"/>
      <c r="OGJ17" s="725"/>
      <c r="OGK17" s="725"/>
      <c r="OGL17" s="725"/>
      <c r="OGM17" s="725"/>
      <c r="OGN17" s="725"/>
      <c r="OGO17" s="725"/>
      <c r="OGP17" s="725"/>
      <c r="OGQ17" s="725"/>
      <c r="OGR17" s="725"/>
      <c r="OGS17" s="725"/>
      <c r="OGT17" s="725"/>
      <c r="OGU17" s="725"/>
      <c r="OGV17" s="725"/>
      <c r="OGW17" s="725"/>
      <c r="OGX17" s="726"/>
      <c r="OGY17" s="718"/>
      <c r="OGZ17" s="725"/>
      <c r="OHA17" s="725"/>
      <c r="OHB17" s="725"/>
      <c r="OHC17" s="725"/>
      <c r="OHD17" s="725"/>
      <c r="OHE17" s="725"/>
      <c r="OHF17" s="725"/>
      <c r="OHG17" s="725"/>
      <c r="OHH17" s="725"/>
      <c r="OHI17" s="725"/>
      <c r="OHJ17" s="725"/>
      <c r="OHK17" s="725"/>
      <c r="OHL17" s="725"/>
      <c r="OHM17" s="725"/>
      <c r="OHN17" s="726"/>
      <c r="OHO17" s="718"/>
      <c r="OHP17" s="725"/>
      <c r="OHQ17" s="725"/>
      <c r="OHR17" s="725"/>
      <c r="OHS17" s="725"/>
      <c r="OHT17" s="725"/>
      <c r="OHU17" s="725"/>
      <c r="OHV17" s="725"/>
      <c r="OHW17" s="725"/>
      <c r="OHX17" s="725"/>
      <c r="OHY17" s="725"/>
      <c r="OHZ17" s="725"/>
      <c r="OIA17" s="725"/>
      <c r="OIB17" s="725"/>
      <c r="OIC17" s="725"/>
      <c r="OID17" s="726"/>
      <c r="OIE17" s="718"/>
      <c r="OIF17" s="725"/>
      <c r="OIG17" s="725"/>
      <c r="OIH17" s="725"/>
      <c r="OII17" s="725"/>
      <c r="OIJ17" s="725"/>
      <c r="OIK17" s="725"/>
      <c r="OIL17" s="725"/>
      <c r="OIM17" s="725"/>
      <c r="OIN17" s="725"/>
      <c r="OIO17" s="725"/>
      <c r="OIP17" s="725"/>
      <c r="OIQ17" s="725"/>
      <c r="OIR17" s="725"/>
      <c r="OIS17" s="725"/>
      <c r="OIT17" s="726"/>
      <c r="OIU17" s="718"/>
      <c r="OIV17" s="725"/>
      <c r="OIW17" s="725"/>
      <c r="OIX17" s="725"/>
      <c r="OIY17" s="725"/>
      <c r="OIZ17" s="725"/>
      <c r="OJA17" s="725"/>
      <c r="OJB17" s="725"/>
      <c r="OJC17" s="725"/>
      <c r="OJD17" s="725"/>
      <c r="OJE17" s="725"/>
      <c r="OJF17" s="725"/>
      <c r="OJG17" s="725"/>
      <c r="OJH17" s="725"/>
      <c r="OJI17" s="725"/>
      <c r="OJJ17" s="726"/>
      <c r="OJK17" s="718"/>
      <c r="OJL17" s="725"/>
      <c r="OJM17" s="725"/>
      <c r="OJN17" s="725"/>
      <c r="OJO17" s="725"/>
      <c r="OJP17" s="725"/>
      <c r="OJQ17" s="725"/>
      <c r="OJR17" s="725"/>
      <c r="OJS17" s="725"/>
      <c r="OJT17" s="725"/>
      <c r="OJU17" s="725"/>
      <c r="OJV17" s="725"/>
      <c r="OJW17" s="725"/>
      <c r="OJX17" s="725"/>
      <c r="OJY17" s="725"/>
      <c r="OJZ17" s="726"/>
      <c r="OKA17" s="718"/>
      <c r="OKB17" s="725"/>
      <c r="OKC17" s="725"/>
      <c r="OKD17" s="725"/>
      <c r="OKE17" s="725"/>
      <c r="OKF17" s="725"/>
      <c r="OKG17" s="725"/>
      <c r="OKH17" s="725"/>
      <c r="OKI17" s="725"/>
      <c r="OKJ17" s="725"/>
      <c r="OKK17" s="725"/>
      <c r="OKL17" s="725"/>
      <c r="OKM17" s="725"/>
      <c r="OKN17" s="725"/>
      <c r="OKO17" s="725"/>
      <c r="OKP17" s="726"/>
      <c r="OKQ17" s="718"/>
      <c r="OKR17" s="725"/>
      <c r="OKS17" s="725"/>
      <c r="OKT17" s="725"/>
      <c r="OKU17" s="725"/>
      <c r="OKV17" s="725"/>
      <c r="OKW17" s="725"/>
      <c r="OKX17" s="725"/>
      <c r="OKY17" s="725"/>
      <c r="OKZ17" s="725"/>
      <c r="OLA17" s="725"/>
      <c r="OLB17" s="725"/>
      <c r="OLC17" s="725"/>
      <c r="OLD17" s="725"/>
      <c r="OLE17" s="725"/>
      <c r="OLF17" s="726"/>
      <c r="OLG17" s="718"/>
      <c r="OLH17" s="725"/>
      <c r="OLI17" s="725"/>
      <c r="OLJ17" s="725"/>
      <c r="OLK17" s="725"/>
      <c r="OLL17" s="725"/>
      <c r="OLM17" s="725"/>
      <c r="OLN17" s="725"/>
      <c r="OLO17" s="725"/>
      <c r="OLP17" s="725"/>
      <c r="OLQ17" s="725"/>
      <c r="OLR17" s="725"/>
      <c r="OLS17" s="725"/>
      <c r="OLT17" s="725"/>
      <c r="OLU17" s="725"/>
      <c r="OLV17" s="726"/>
      <c r="OLW17" s="718"/>
      <c r="OLX17" s="725"/>
      <c r="OLY17" s="725"/>
      <c r="OLZ17" s="725"/>
      <c r="OMA17" s="725"/>
      <c r="OMB17" s="725"/>
      <c r="OMC17" s="725"/>
      <c r="OMD17" s="725"/>
      <c r="OME17" s="725"/>
      <c r="OMF17" s="725"/>
      <c r="OMG17" s="725"/>
      <c r="OMH17" s="725"/>
      <c r="OMI17" s="725"/>
      <c r="OMJ17" s="725"/>
      <c r="OMK17" s="725"/>
      <c r="OML17" s="726"/>
      <c r="OMM17" s="718"/>
      <c r="OMN17" s="725"/>
      <c r="OMO17" s="725"/>
      <c r="OMP17" s="725"/>
      <c r="OMQ17" s="725"/>
      <c r="OMR17" s="725"/>
      <c r="OMS17" s="725"/>
      <c r="OMT17" s="725"/>
      <c r="OMU17" s="725"/>
      <c r="OMV17" s="725"/>
      <c r="OMW17" s="725"/>
      <c r="OMX17" s="725"/>
      <c r="OMY17" s="725"/>
      <c r="OMZ17" s="725"/>
      <c r="ONA17" s="725"/>
      <c r="ONB17" s="726"/>
      <c r="ONC17" s="718"/>
      <c r="OND17" s="725"/>
      <c r="ONE17" s="725"/>
      <c r="ONF17" s="725"/>
      <c r="ONG17" s="725"/>
      <c r="ONH17" s="725"/>
      <c r="ONI17" s="725"/>
      <c r="ONJ17" s="725"/>
      <c r="ONK17" s="725"/>
      <c r="ONL17" s="725"/>
      <c r="ONM17" s="725"/>
      <c r="ONN17" s="725"/>
      <c r="ONO17" s="725"/>
      <c r="ONP17" s="725"/>
      <c r="ONQ17" s="725"/>
      <c r="ONR17" s="726"/>
      <c r="ONS17" s="718"/>
      <c r="ONT17" s="725"/>
      <c r="ONU17" s="725"/>
      <c r="ONV17" s="725"/>
      <c r="ONW17" s="725"/>
      <c r="ONX17" s="725"/>
      <c r="ONY17" s="725"/>
      <c r="ONZ17" s="725"/>
      <c r="OOA17" s="725"/>
      <c r="OOB17" s="725"/>
      <c r="OOC17" s="725"/>
      <c r="OOD17" s="725"/>
      <c r="OOE17" s="725"/>
      <c r="OOF17" s="725"/>
      <c r="OOG17" s="725"/>
      <c r="OOH17" s="726"/>
      <c r="OOI17" s="718"/>
      <c r="OOJ17" s="725"/>
      <c r="OOK17" s="725"/>
      <c r="OOL17" s="725"/>
      <c r="OOM17" s="725"/>
      <c r="OON17" s="725"/>
      <c r="OOO17" s="725"/>
      <c r="OOP17" s="725"/>
      <c r="OOQ17" s="725"/>
      <c r="OOR17" s="725"/>
      <c r="OOS17" s="725"/>
      <c r="OOT17" s="725"/>
      <c r="OOU17" s="725"/>
      <c r="OOV17" s="725"/>
      <c r="OOW17" s="725"/>
      <c r="OOX17" s="726"/>
      <c r="OOY17" s="718"/>
      <c r="OOZ17" s="725"/>
      <c r="OPA17" s="725"/>
      <c r="OPB17" s="725"/>
      <c r="OPC17" s="725"/>
      <c r="OPD17" s="725"/>
      <c r="OPE17" s="725"/>
      <c r="OPF17" s="725"/>
      <c r="OPG17" s="725"/>
      <c r="OPH17" s="725"/>
      <c r="OPI17" s="725"/>
      <c r="OPJ17" s="725"/>
      <c r="OPK17" s="725"/>
      <c r="OPL17" s="725"/>
      <c r="OPM17" s="725"/>
      <c r="OPN17" s="726"/>
      <c r="OPO17" s="718"/>
      <c r="OPP17" s="725"/>
      <c r="OPQ17" s="725"/>
      <c r="OPR17" s="725"/>
      <c r="OPS17" s="725"/>
      <c r="OPT17" s="725"/>
      <c r="OPU17" s="725"/>
      <c r="OPV17" s="725"/>
      <c r="OPW17" s="725"/>
      <c r="OPX17" s="725"/>
      <c r="OPY17" s="725"/>
      <c r="OPZ17" s="725"/>
      <c r="OQA17" s="725"/>
      <c r="OQB17" s="725"/>
      <c r="OQC17" s="725"/>
      <c r="OQD17" s="726"/>
      <c r="OQE17" s="718"/>
      <c r="OQF17" s="725"/>
      <c r="OQG17" s="725"/>
      <c r="OQH17" s="725"/>
      <c r="OQI17" s="725"/>
      <c r="OQJ17" s="725"/>
      <c r="OQK17" s="725"/>
      <c r="OQL17" s="725"/>
      <c r="OQM17" s="725"/>
      <c r="OQN17" s="725"/>
      <c r="OQO17" s="725"/>
      <c r="OQP17" s="725"/>
      <c r="OQQ17" s="725"/>
      <c r="OQR17" s="725"/>
      <c r="OQS17" s="725"/>
      <c r="OQT17" s="726"/>
      <c r="OQU17" s="718"/>
      <c r="OQV17" s="725"/>
      <c r="OQW17" s="725"/>
      <c r="OQX17" s="725"/>
      <c r="OQY17" s="725"/>
      <c r="OQZ17" s="725"/>
      <c r="ORA17" s="725"/>
      <c r="ORB17" s="725"/>
      <c r="ORC17" s="725"/>
      <c r="ORD17" s="725"/>
      <c r="ORE17" s="725"/>
      <c r="ORF17" s="725"/>
      <c r="ORG17" s="725"/>
      <c r="ORH17" s="725"/>
      <c r="ORI17" s="725"/>
      <c r="ORJ17" s="726"/>
      <c r="ORK17" s="718"/>
      <c r="ORL17" s="725"/>
      <c r="ORM17" s="725"/>
      <c r="ORN17" s="725"/>
      <c r="ORO17" s="725"/>
      <c r="ORP17" s="725"/>
      <c r="ORQ17" s="725"/>
      <c r="ORR17" s="725"/>
      <c r="ORS17" s="725"/>
      <c r="ORT17" s="725"/>
      <c r="ORU17" s="725"/>
      <c r="ORV17" s="725"/>
      <c r="ORW17" s="725"/>
      <c r="ORX17" s="725"/>
      <c r="ORY17" s="725"/>
      <c r="ORZ17" s="726"/>
      <c r="OSA17" s="718"/>
      <c r="OSB17" s="725"/>
      <c r="OSC17" s="725"/>
      <c r="OSD17" s="725"/>
      <c r="OSE17" s="725"/>
      <c r="OSF17" s="725"/>
      <c r="OSG17" s="725"/>
      <c r="OSH17" s="725"/>
      <c r="OSI17" s="725"/>
      <c r="OSJ17" s="725"/>
      <c r="OSK17" s="725"/>
      <c r="OSL17" s="725"/>
      <c r="OSM17" s="725"/>
      <c r="OSN17" s="725"/>
      <c r="OSO17" s="725"/>
      <c r="OSP17" s="726"/>
      <c r="OSQ17" s="718"/>
      <c r="OSR17" s="725"/>
      <c r="OSS17" s="725"/>
      <c r="OST17" s="725"/>
      <c r="OSU17" s="725"/>
      <c r="OSV17" s="725"/>
      <c r="OSW17" s="725"/>
      <c r="OSX17" s="725"/>
      <c r="OSY17" s="725"/>
      <c r="OSZ17" s="725"/>
      <c r="OTA17" s="725"/>
      <c r="OTB17" s="725"/>
      <c r="OTC17" s="725"/>
      <c r="OTD17" s="725"/>
      <c r="OTE17" s="725"/>
      <c r="OTF17" s="726"/>
      <c r="OTG17" s="718"/>
      <c r="OTH17" s="725"/>
      <c r="OTI17" s="725"/>
      <c r="OTJ17" s="725"/>
      <c r="OTK17" s="725"/>
      <c r="OTL17" s="725"/>
      <c r="OTM17" s="725"/>
      <c r="OTN17" s="725"/>
      <c r="OTO17" s="725"/>
      <c r="OTP17" s="725"/>
      <c r="OTQ17" s="725"/>
      <c r="OTR17" s="725"/>
      <c r="OTS17" s="725"/>
      <c r="OTT17" s="725"/>
      <c r="OTU17" s="725"/>
      <c r="OTV17" s="726"/>
      <c r="OTW17" s="718"/>
      <c r="OTX17" s="725"/>
      <c r="OTY17" s="725"/>
      <c r="OTZ17" s="725"/>
      <c r="OUA17" s="725"/>
      <c r="OUB17" s="725"/>
      <c r="OUC17" s="725"/>
      <c r="OUD17" s="725"/>
      <c r="OUE17" s="725"/>
      <c r="OUF17" s="725"/>
      <c r="OUG17" s="725"/>
      <c r="OUH17" s="725"/>
      <c r="OUI17" s="725"/>
      <c r="OUJ17" s="725"/>
      <c r="OUK17" s="725"/>
      <c r="OUL17" s="726"/>
      <c r="OUM17" s="718"/>
      <c r="OUN17" s="725"/>
      <c r="OUO17" s="725"/>
      <c r="OUP17" s="725"/>
      <c r="OUQ17" s="725"/>
      <c r="OUR17" s="725"/>
      <c r="OUS17" s="725"/>
      <c r="OUT17" s="725"/>
      <c r="OUU17" s="725"/>
      <c r="OUV17" s="725"/>
      <c r="OUW17" s="725"/>
      <c r="OUX17" s="725"/>
      <c r="OUY17" s="725"/>
      <c r="OUZ17" s="725"/>
      <c r="OVA17" s="725"/>
      <c r="OVB17" s="726"/>
      <c r="OVC17" s="718"/>
      <c r="OVD17" s="725"/>
      <c r="OVE17" s="725"/>
      <c r="OVF17" s="725"/>
      <c r="OVG17" s="725"/>
      <c r="OVH17" s="725"/>
      <c r="OVI17" s="725"/>
      <c r="OVJ17" s="725"/>
      <c r="OVK17" s="725"/>
      <c r="OVL17" s="725"/>
      <c r="OVM17" s="725"/>
      <c r="OVN17" s="725"/>
      <c r="OVO17" s="725"/>
      <c r="OVP17" s="725"/>
      <c r="OVQ17" s="725"/>
      <c r="OVR17" s="726"/>
      <c r="OVS17" s="718"/>
      <c r="OVT17" s="725"/>
      <c r="OVU17" s="725"/>
      <c r="OVV17" s="725"/>
      <c r="OVW17" s="725"/>
      <c r="OVX17" s="725"/>
      <c r="OVY17" s="725"/>
      <c r="OVZ17" s="725"/>
      <c r="OWA17" s="725"/>
      <c r="OWB17" s="725"/>
      <c r="OWC17" s="725"/>
      <c r="OWD17" s="725"/>
      <c r="OWE17" s="725"/>
      <c r="OWF17" s="725"/>
      <c r="OWG17" s="725"/>
      <c r="OWH17" s="726"/>
      <c r="OWI17" s="718"/>
      <c r="OWJ17" s="725"/>
      <c r="OWK17" s="725"/>
      <c r="OWL17" s="725"/>
      <c r="OWM17" s="725"/>
      <c r="OWN17" s="725"/>
      <c r="OWO17" s="725"/>
      <c r="OWP17" s="725"/>
      <c r="OWQ17" s="725"/>
      <c r="OWR17" s="725"/>
      <c r="OWS17" s="725"/>
      <c r="OWT17" s="725"/>
      <c r="OWU17" s="725"/>
      <c r="OWV17" s="725"/>
      <c r="OWW17" s="725"/>
      <c r="OWX17" s="726"/>
      <c r="OWY17" s="718"/>
      <c r="OWZ17" s="725"/>
      <c r="OXA17" s="725"/>
      <c r="OXB17" s="725"/>
      <c r="OXC17" s="725"/>
      <c r="OXD17" s="725"/>
      <c r="OXE17" s="725"/>
      <c r="OXF17" s="725"/>
      <c r="OXG17" s="725"/>
      <c r="OXH17" s="725"/>
      <c r="OXI17" s="725"/>
      <c r="OXJ17" s="725"/>
      <c r="OXK17" s="725"/>
      <c r="OXL17" s="725"/>
      <c r="OXM17" s="725"/>
      <c r="OXN17" s="726"/>
      <c r="OXO17" s="718"/>
      <c r="OXP17" s="725"/>
      <c r="OXQ17" s="725"/>
      <c r="OXR17" s="725"/>
      <c r="OXS17" s="725"/>
      <c r="OXT17" s="725"/>
      <c r="OXU17" s="725"/>
      <c r="OXV17" s="725"/>
      <c r="OXW17" s="725"/>
      <c r="OXX17" s="725"/>
      <c r="OXY17" s="725"/>
      <c r="OXZ17" s="725"/>
      <c r="OYA17" s="725"/>
      <c r="OYB17" s="725"/>
      <c r="OYC17" s="725"/>
      <c r="OYD17" s="726"/>
      <c r="OYE17" s="718"/>
      <c r="OYF17" s="725"/>
      <c r="OYG17" s="725"/>
      <c r="OYH17" s="725"/>
      <c r="OYI17" s="725"/>
      <c r="OYJ17" s="725"/>
      <c r="OYK17" s="725"/>
      <c r="OYL17" s="725"/>
      <c r="OYM17" s="725"/>
      <c r="OYN17" s="725"/>
      <c r="OYO17" s="725"/>
      <c r="OYP17" s="725"/>
      <c r="OYQ17" s="725"/>
      <c r="OYR17" s="725"/>
      <c r="OYS17" s="725"/>
      <c r="OYT17" s="726"/>
      <c r="OYU17" s="718"/>
      <c r="OYV17" s="725"/>
      <c r="OYW17" s="725"/>
      <c r="OYX17" s="725"/>
      <c r="OYY17" s="725"/>
      <c r="OYZ17" s="725"/>
      <c r="OZA17" s="725"/>
      <c r="OZB17" s="725"/>
      <c r="OZC17" s="725"/>
      <c r="OZD17" s="725"/>
      <c r="OZE17" s="725"/>
      <c r="OZF17" s="725"/>
      <c r="OZG17" s="725"/>
      <c r="OZH17" s="725"/>
      <c r="OZI17" s="725"/>
      <c r="OZJ17" s="726"/>
      <c r="OZK17" s="718"/>
      <c r="OZL17" s="725"/>
      <c r="OZM17" s="725"/>
      <c r="OZN17" s="725"/>
      <c r="OZO17" s="725"/>
      <c r="OZP17" s="725"/>
      <c r="OZQ17" s="725"/>
      <c r="OZR17" s="725"/>
      <c r="OZS17" s="725"/>
      <c r="OZT17" s="725"/>
      <c r="OZU17" s="725"/>
      <c r="OZV17" s="725"/>
      <c r="OZW17" s="725"/>
      <c r="OZX17" s="725"/>
      <c r="OZY17" s="725"/>
      <c r="OZZ17" s="726"/>
      <c r="PAA17" s="718"/>
      <c r="PAB17" s="725"/>
      <c r="PAC17" s="725"/>
      <c r="PAD17" s="725"/>
      <c r="PAE17" s="725"/>
      <c r="PAF17" s="725"/>
      <c r="PAG17" s="725"/>
      <c r="PAH17" s="725"/>
      <c r="PAI17" s="725"/>
      <c r="PAJ17" s="725"/>
      <c r="PAK17" s="725"/>
      <c r="PAL17" s="725"/>
      <c r="PAM17" s="725"/>
      <c r="PAN17" s="725"/>
      <c r="PAO17" s="725"/>
      <c r="PAP17" s="726"/>
      <c r="PAQ17" s="718"/>
      <c r="PAR17" s="725"/>
      <c r="PAS17" s="725"/>
      <c r="PAT17" s="725"/>
      <c r="PAU17" s="725"/>
      <c r="PAV17" s="725"/>
      <c r="PAW17" s="725"/>
      <c r="PAX17" s="725"/>
      <c r="PAY17" s="725"/>
      <c r="PAZ17" s="725"/>
      <c r="PBA17" s="725"/>
      <c r="PBB17" s="725"/>
      <c r="PBC17" s="725"/>
      <c r="PBD17" s="725"/>
      <c r="PBE17" s="725"/>
      <c r="PBF17" s="726"/>
      <c r="PBG17" s="718"/>
      <c r="PBH17" s="725"/>
      <c r="PBI17" s="725"/>
      <c r="PBJ17" s="725"/>
      <c r="PBK17" s="725"/>
      <c r="PBL17" s="725"/>
      <c r="PBM17" s="725"/>
      <c r="PBN17" s="725"/>
      <c r="PBO17" s="725"/>
      <c r="PBP17" s="725"/>
      <c r="PBQ17" s="725"/>
      <c r="PBR17" s="725"/>
      <c r="PBS17" s="725"/>
      <c r="PBT17" s="725"/>
      <c r="PBU17" s="725"/>
      <c r="PBV17" s="726"/>
      <c r="PBW17" s="718"/>
      <c r="PBX17" s="725"/>
      <c r="PBY17" s="725"/>
      <c r="PBZ17" s="725"/>
      <c r="PCA17" s="725"/>
      <c r="PCB17" s="725"/>
      <c r="PCC17" s="725"/>
      <c r="PCD17" s="725"/>
      <c r="PCE17" s="725"/>
      <c r="PCF17" s="725"/>
      <c r="PCG17" s="725"/>
      <c r="PCH17" s="725"/>
      <c r="PCI17" s="725"/>
      <c r="PCJ17" s="725"/>
      <c r="PCK17" s="725"/>
      <c r="PCL17" s="726"/>
      <c r="PCM17" s="718"/>
      <c r="PCN17" s="725"/>
      <c r="PCO17" s="725"/>
      <c r="PCP17" s="725"/>
      <c r="PCQ17" s="725"/>
      <c r="PCR17" s="725"/>
      <c r="PCS17" s="725"/>
      <c r="PCT17" s="725"/>
      <c r="PCU17" s="725"/>
      <c r="PCV17" s="725"/>
      <c r="PCW17" s="725"/>
      <c r="PCX17" s="725"/>
      <c r="PCY17" s="725"/>
      <c r="PCZ17" s="725"/>
      <c r="PDA17" s="725"/>
      <c r="PDB17" s="726"/>
      <c r="PDC17" s="718"/>
      <c r="PDD17" s="725"/>
      <c r="PDE17" s="725"/>
      <c r="PDF17" s="725"/>
      <c r="PDG17" s="725"/>
      <c r="PDH17" s="725"/>
      <c r="PDI17" s="725"/>
      <c r="PDJ17" s="725"/>
      <c r="PDK17" s="725"/>
      <c r="PDL17" s="725"/>
      <c r="PDM17" s="725"/>
      <c r="PDN17" s="725"/>
      <c r="PDO17" s="725"/>
      <c r="PDP17" s="725"/>
      <c r="PDQ17" s="725"/>
      <c r="PDR17" s="726"/>
      <c r="PDS17" s="718"/>
      <c r="PDT17" s="725"/>
      <c r="PDU17" s="725"/>
      <c r="PDV17" s="725"/>
      <c r="PDW17" s="725"/>
      <c r="PDX17" s="725"/>
      <c r="PDY17" s="725"/>
      <c r="PDZ17" s="725"/>
      <c r="PEA17" s="725"/>
      <c r="PEB17" s="725"/>
      <c r="PEC17" s="725"/>
      <c r="PED17" s="725"/>
      <c r="PEE17" s="725"/>
      <c r="PEF17" s="725"/>
      <c r="PEG17" s="725"/>
      <c r="PEH17" s="726"/>
      <c r="PEI17" s="718"/>
      <c r="PEJ17" s="725"/>
      <c r="PEK17" s="725"/>
      <c r="PEL17" s="725"/>
      <c r="PEM17" s="725"/>
      <c r="PEN17" s="725"/>
      <c r="PEO17" s="725"/>
      <c r="PEP17" s="725"/>
      <c r="PEQ17" s="725"/>
      <c r="PER17" s="725"/>
      <c r="PES17" s="725"/>
      <c r="PET17" s="725"/>
      <c r="PEU17" s="725"/>
      <c r="PEV17" s="725"/>
      <c r="PEW17" s="725"/>
      <c r="PEX17" s="726"/>
      <c r="PEY17" s="718"/>
      <c r="PEZ17" s="725"/>
      <c r="PFA17" s="725"/>
      <c r="PFB17" s="725"/>
      <c r="PFC17" s="725"/>
      <c r="PFD17" s="725"/>
      <c r="PFE17" s="725"/>
      <c r="PFF17" s="725"/>
      <c r="PFG17" s="725"/>
      <c r="PFH17" s="725"/>
      <c r="PFI17" s="725"/>
      <c r="PFJ17" s="725"/>
      <c r="PFK17" s="725"/>
      <c r="PFL17" s="725"/>
      <c r="PFM17" s="725"/>
      <c r="PFN17" s="726"/>
      <c r="PFO17" s="718"/>
      <c r="PFP17" s="725"/>
      <c r="PFQ17" s="725"/>
      <c r="PFR17" s="725"/>
      <c r="PFS17" s="725"/>
      <c r="PFT17" s="725"/>
      <c r="PFU17" s="725"/>
      <c r="PFV17" s="725"/>
      <c r="PFW17" s="725"/>
      <c r="PFX17" s="725"/>
      <c r="PFY17" s="725"/>
      <c r="PFZ17" s="725"/>
      <c r="PGA17" s="725"/>
      <c r="PGB17" s="725"/>
      <c r="PGC17" s="725"/>
      <c r="PGD17" s="726"/>
      <c r="PGE17" s="718"/>
      <c r="PGF17" s="725"/>
      <c r="PGG17" s="725"/>
      <c r="PGH17" s="725"/>
      <c r="PGI17" s="725"/>
      <c r="PGJ17" s="725"/>
      <c r="PGK17" s="725"/>
      <c r="PGL17" s="725"/>
      <c r="PGM17" s="725"/>
      <c r="PGN17" s="725"/>
      <c r="PGO17" s="725"/>
      <c r="PGP17" s="725"/>
      <c r="PGQ17" s="725"/>
      <c r="PGR17" s="725"/>
      <c r="PGS17" s="725"/>
      <c r="PGT17" s="726"/>
      <c r="PGU17" s="718"/>
      <c r="PGV17" s="725"/>
      <c r="PGW17" s="725"/>
      <c r="PGX17" s="725"/>
      <c r="PGY17" s="725"/>
      <c r="PGZ17" s="725"/>
      <c r="PHA17" s="725"/>
      <c r="PHB17" s="725"/>
      <c r="PHC17" s="725"/>
      <c r="PHD17" s="725"/>
      <c r="PHE17" s="725"/>
      <c r="PHF17" s="725"/>
      <c r="PHG17" s="725"/>
      <c r="PHH17" s="725"/>
      <c r="PHI17" s="725"/>
      <c r="PHJ17" s="726"/>
      <c r="PHK17" s="718"/>
      <c r="PHL17" s="725"/>
      <c r="PHM17" s="725"/>
      <c r="PHN17" s="725"/>
      <c r="PHO17" s="725"/>
      <c r="PHP17" s="725"/>
      <c r="PHQ17" s="725"/>
      <c r="PHR17" s="725"/>
      <c r="PHS17" s="725"/>
      <c r="PHT17" s="725"/>
      <c r="PHU17" s="725"/>
      <c r="PHV17" s="725"/>
      <c r="PHW17" s="725"/>
      <c r="PHX17" s="725"/>
      <c r="PHY17" s="725"/>
      <c r="PHZ17" s="726"/>
      <c r="PIA17" s="718"/>
      <c r="PIB17" s="725"/>
      <c r="PIC17" s="725"/>
      <c r="PID17" s="725"/>
      <c r="PIE17" s="725"/>
      <c r="PIF17" s="725"/>
      <c r="PIG17" s="725"/>
      <c r="PIH17" s="725"/>
      <c r="PII17" s="725"/>
      <c r="PIJ17" s="725"/>
      <c r="PIK17" s="725"/>
      <c r="PIL17" s="725"/>
      <c r="PIM17" s="725"/>
      <c r="PIN17" s="725"/>
      <c r="PIO17" s="725"/>
      <c r="PIP17" s="726"/>
      <c r="PIQ17" s="718"/>
      <c r="PIR17" s="725"/>
      <c r="PIS17" s="725"/>
      <c r="PIT17" s="725"/>
      <c r="PIU17" s="725"/>
      <c r="PIV17" s="725"/>
      <c r="PIW17" s="725"/>
      <c r="PIX17" s="725"/>
      <c r="PIY17" s="725"/>
      <c r="PIZ17" s="725"/>
      <c r="PJA17" s="725"/>
      <c r="PJB17" s="725"/>
      <c r="PJC17" s="725"/>
      <c r="PJD17" s="725"/>
      <c r="PJE17" s="725"/>
      <c r="PJF17" s="726"/>
      <c r="PJG17" s="718"/>
      <c r="PJH17" s="725"/>
      <c r="PJI17" s="725"/>
      <c r="PJJ17" s="725"/>
      <c r="PJK17" s="725"/>
      <c r="PJL17" s="725"/>
      <c r="PJM17" s="725"/>
      <c r="PJN17" s="725"/>
      <c r="PJO17" s="725"/>
      <c r="PJP17" s="725"/>
      <c r="PJQ17" s="725"/>
      <c r="PJR17" s="725"/>
      <c r="PJS17" s="725"/>
      <c r="PJT17" s="725"/>
      <c r="PJU17" s="725"/>
      <c r="PJV17" s="726"/>
      <c r="PJW17" s="718"/>
      <c r="PJX17" s="725"/>
      <c r="PJY17" s="725"/>
      <c r="PJZ17" s="725"/>
      <c r="PKA17" s="725"/>
      <c r="PKB17" s="725"/>
      <c r="PKC17" s="725"/>
      <c r="PKD17" s="725"/>
      <c r="PKE17" s="725"/>
      <c r="PKF17" s="725"/>
      <c r="PKG17" s="725"/>
      <c r="PKH17" s="725"/>
      <c r="PKI17" s="725"/>
      <c r="PKJ17" s="725"/>
      <c r="PKK17" s="725"/>
      <c r="PKL17" s="726"/>
      <c r="PKM17" s="718"/>
      <c r="PKN17" s="725"/>
      <c r="PKO17" s="725"/>
      <c r="PKP17" s="725"/>
      <c r="PKQ17" s="725"/>
      <c r="PKR17" s="725"/>
      <c r="PKS17" s="725"/>
      <c r="PKT17" s="725"/>
      <c r="PKU17" s="725"/>
      <c r="PKV17" s="725"/>
      <c r="PKW17" s="725"/>
      <c r="PKX17" s="725"/>
      <c r="PKY17" s="725"/>
      <c r="PKZ17" s="725"/>
      <c r="PLA17" s="725"/>
      <c r="PLB17" s="726"/>
      <c r="PLC17" s="718"/>
      <c r="PLD17" s="725"/>
      <c r="PLE17" s="725"/>
      <c r="PLF17" s="725"/>
      <c r="PLG17" s="725"/>
      <c r="PLH17" s="725"/>
      <c r="PLI17" s="725"/>
      <c r="PLJ17" s="725"/>
      <c r="PLK17" s="725"/>
      <c r="PLL17" s="725"/>
      <c r="PLM17" s="725"/>
      <c r="PLN17" s="725"/>
      <c r="PLO17" s="725"/>
      <c r="PLP17" s="725"/>
      <c r="PLQ17" s="725"/>
      <c r="PLR17" s="726"/>
      <c r="PLS17" s="718"/>
      <c r="PLT17" s="725"/>
      <c r="PLU17" s="725"/>
      <c r="PLV17" s="725"/>
      <c r="PLW17" s="725"/>
      <c r="PLX17" s="725"/>
      <c r="PLY17" s="725"/>
      <c r="PLZ17" s="725"/>
      <c r="PMA17" s="725"/>
      <c r="PMB17" s="725"/>
      <c r="PMC17" s="725"/>
      <c r="PMD17" s="725"/>
      <c r="PME17" s="725"/>
      <c r="PMF17" s="725"/>
      <c r="PMG17" s="725"/>
      <c r="PMH17" s="726"/>
      <c r="PMI17" s="718"/>
      <c r="PMJ17" s="725"/>
      <c r="PMK17" s="725"/>
      <c r="PML17" s="725"/>
      <c r="PMM17" s="725"/>
      <c r="PMN17" s="725"/>
      <c r="PMO17" s="725"/>
      <c r="PMP17" s="725"/>
      <c r="PMQ17" s="725"/>
      <c r="PMR17" s="725"/>
      <c r="PMS17" s="725"/>
      <c r="PMT17" s="725"/>
      <c r="PMU17" s="725"/>
      <c r="PMV17" s="725"/>
      <c r="PMW17" s="725"/>
      <c r="PMX17" s="726"/>
      <c r="PMY17" s="718"/>
      <c r="PMZ17" s="725"/>
      <c r="PNA17" s="725"/>
      <c r="PNB17" s="725"/>
      <c r="PNC17" s="725"/>
      <c r="PND17" s="725"/>
      <c r="PNE17" s="725"/>
      <c r="PNF17" s="725"/>
      <c r="PNG17" s="725"/>
      <c r="PNH17" s="725"/>
      <c r="PNI17" s="725"/>
      <c r="PNJ17" s="725"/>
      <c r="PNK17" s="725"/>
      <c r="PNL17" s="725"/>
      <c r="PNM17" s="725"/>
      <c r="PNN17" s="726"/>
      <c r="PNO17" s="718"/>
      <c r="PNP17" s="725"/>
      <c r="PNQ17" s="725"/>
      <c r="PNR17" s="725"/>
      <c r="PNS17" s="725"/>
      <c r="PNT17" s="725"/>
      <c r="PNU17" s="725"/>
      <c r="PNV17" s="725"/>
      <c r="PNW17" s="725"/>
      <c r="PNX17" s="725"/>
      <c r="PNY17" s="725"/>
      <c r="PNZ17" s="725"/>
      <c r="POA17" s="725"/>
      <c r="POB17" s="725"/>
      <c r="POC17" s="725"/>
      <c r="POD17" s="726"/>
      <c r="POE17" s="718"/>
      <c r="POF17" s="725"/>
      <c r="POG17" s="725"/>
      <c r="POH17" s="725"/>
      <c r="POI17" s="725"/>
      <c r="POJ17" s="725"/>
      <c r="POK17" s="725"/>
      <c r="POL17" s="725"/>
      <c r="POM17" s="725"/>
      <c r="PON17" s="725"/>
      <c r="POO17" s="725"/>
      <c r="POP17" s="725"/>
      <c r="POQ17" s="725"/>
      <c r="POR17" s="725"/>
      <c r="POS17" s="725"/>
      <c r="POT17" s="726"/>
      <c r="POU17" s="718"/>
      <c r="POV17" s="725"/>
      <c r="POW17" s="725"/>
      <c r="POX17" s="725"/>
      <c r="POY17" s="725"/>
      <c r="POZ17" s="725"/>
      <c r="PPA17" s="725"/>
      <c r="PPB17" s="725"/>
      <c r="PPC17" s="725"/>
      <c r="PPD17" s="725"/>
      <c r="PPE17" s="725"/>
      <c r="PPF17" s="725"/>
      <c r="PPG17" s="725"/>
      <c r="PPH17" s="725"/>
      <c r="PPI17" s="725"/>
      <c r="PPJ17" s="726"/>
      <c r="PPK17" s="718"/>
      <c r="PPL17" s="725"/>
      <c r="PPM17" s="725"/>
      <c r="PPN17" s="725"/>
      <c r="PPO17" s="725"/>
      <c r="PPP17" s="725"/>
      <c r="PPQ17" s="725"/>
      <c r="PPR17" s="725"/>
      <c r="PPS17" s="725"/>
      <c r="PPT17" s="725"/>
      <c r="PPU17" s="725"/>
      <c r="PPV17" s="725"/>
      <c r="PPW17" s="725"/>
      <c r="PPX17" s="725"/>
      <c r="PPY17" s="725"/>
      <c r="PPZ17" s="726"/>
      <c r="PQA17" s="718"/>
      <c r="PQB17" s="725"/>
      <c r="PQC17" s="725"/>
      <c r="PQD17" s="725"/>
      <c r="PQE17" s="725"/>
      <c r="PQF17" s="725"/>
      <c r="PQG17" s="725"/>
      <c r="PQH17" s="725"/>
      <c r="PQI17" s="725"/>
      <c r="PQJ17" s="725"/>
      <c r="PQK17" s="725"/>
      <c r="PQL17" s="725"/>
      <c r="PQM17" s="725"/>
      <c r="PQN17" s="725"/>
      <c r="PQO17" s="725"/>
      <c r="PQP17" s="726"/>
      <c r="PQQ17" s="718"/>
      <c r="PQR17" s="725"/>
      <c r="PQS17" s="725"/>
      <c r="PQT17" s="725"/>
      <c r="PQU17" s="725"/>
      <c r="PQV17" s="725"/>
      <c r="PQW17" s="725"/>
      <c r="PQX17" s="725"/>
      <c r="PQY17" s="725"/>
      <c r="PQZ17" s="725"/>
      <c r="PRA17" s="725"/>
      <c r="PRB17" s="725"/>
      <c r="PRC17" s="725"/>
      <c r="PRD17" s="725"/>
      <c r="PRE17" s="725"/>
      <c r="PRF17" s="726"/>
      <c r="PRG17" s="718"/>
      <c r="PRH17" s="725"/>
      <c r="PRI17" s="725"/>
      <c r="PRJ17" s="725"/>
      <c r="PRK17" s="725"/>
      <c r="PRL17" s="725"/>
      <c r="PRM17" s="725"/>
      <c r="PRN17" s="725"/>
      <c r="PRO17" s="725"/>
      <c r="PRP17" s="725"/>
      <c r="PRQ17" s="725"/>
      <c r="PRR17" s="725"/>
      <c r="PRS17" s="725"/>
      <c r="PRT17" s="725"/>
      <c r="PRU17" s="725"/>
      <c r="PRV17" s="726"/>
      <c r="PRW17" s="718"/>
      <c r="PRX17" s="725"/>
      <c r="PRY17" s="725"/>
      <c r="PRZ17" s="725"/>
      <c r="PSA17" s="725"/>
      <c r="PSB17" s="725"/>
      <c r="PSC17" s="725"/>
      <c r="PSD17" s="725"/>
      <c r="PSE17" s="725"/>
      <c r="PSF17" s="725"/>
      <c r="PSG17" s="725"/>
      <c r="PSH17" s="725"/>
      <c r="PSI17" s="725"/>
      <c r="PSJ17" s="725"/>
      <c r="PSK17" s="725"/>
      <c r="PSL17" s="726"/>
      <c r="PSM17" s="718"/>
      <c r="PSN17" s="725"/>
      <c r="PSO17" s="725"/>
      <c r="PSP17" s="725"/>
      <c r="PSQ17" s="725"/>
      <c r="PSR17" s="725"/>
      <c r="PSS17" s="725"/>
      <c r="PST17" s="725"/>
      <c r="PSU17" s="725"/>
      <c r="PSV17" s="725"/>
      <c r="PSW17" s="725"/>
      <c r="PSX17" s="725"/>
      <c r="PSY17" s="725"/>
      <c r="PSZ17" s="725"/>
      <c r="PTA17" s="725"/>
      <c r="PTB17" s="726"/>
      <c r="PTC17" s="718"/>
      <c r="PTD17" s="725"/>
      <c r="PTE17" s="725"/>
      <c r="PTF17" s="725"/>
      <c r="PTG17" s="725"/>
      <c r="PTH17" s="725"/>
      <c r="PTI17" s="725"/>
      <c r="PTJ17" s="725"/>
      <c r="PTK17" s="725"/>
      <c r="PTL17" s="725"/>
      <c r="PTM17" s="725"/>
      <c r="PTN17" s="725"/>
      <c r="PTO17" s="725"/>
      <c r="PTP17" s="725"/>
      <c r="PTQ17" s="725"/>
      <c r="PTR17" s="726"/>
      <c r="PTS17" s="718"/>
      <c r="PTT17" s="725"/>
      <c r="PTU17" s="725"/>
      <c r="PTV17" s="725"/>
      <c r="PTW17" s="725"/>
      <c r="PTX17" s="725"/>
      <c r="PTY17" s="725"/>
      <c r="PTZ17" s="725"/>
      <c r="PUA17" s="725"/>
      <c r="PUB17" s="725"/>
      <c r="PUC17" s="725"/>
      <c r="PUD17" s="725"/>
      <c r="PUE17" s="725"/>
      <c r="PUF17" s="725"/>
      <c r="PUG17" s="725"/>
      <c r="PUH17" s="726"/>
      <c r="PUI17" s="718"/>
      <c r="PUJ17" s="725"/>
      <c r="PUK17" s="725"/>
      <c r="PUL17" s="725"/>
      <c r="PUM17" s="725"/>
      <c r="PUN17" s="725"/>
      <c r="PUO17" s="725"/>
      <c r="PUP17" s="725"/>
      <c r="PUQ17" s="725"/>
      <c r="PUR17" s="725"/>
      <c r="PUS17" s="725"/>
      <c r="PUT17" s="725"/>
      <c r="PUU17" s="725"/>
      <c r="PUV17" s="725"/>
      <c r="PUW17" s="725"/>
      <c r="PUX17" s="726"/>
      <c r="PUY17" s="718"/>
      <c r="PUZ17" s="725"/>
      <c r="PVA17" s="725"/>
      <c r="PVB17" s="725"/>
      <c r="PVC17" s="725"/>
      <c r="PVD17" s="725"/>
      <c r="PVE17" s="725"/>
      <c r="PVF17" s="725"/>
      <c r="PVG17" s="725"/>
      <c r="PVH17" s="725"/>
      <c r="PVI17" s="725"/>
      <c r="PVJ17" s="725"/>
      <c r="PVK17" s="725"/>
      <c r="PVL17" s="725"/>
      <c r="PVM17" s="725"/>
      <c r="PVN17" s="726"/>
      <c r="PVO17" s="718"/>
      <c r="PVP17" s="725"/>
      <c r="PVQ17" s="725"/>
      <c r="PVR17" s="725"/>
      <c r="PVS17" s="725"/>
      <c r="PVT17" s="725"/>
      <c r="PVU17" s="725"/>
      <c r="PVV17" s="725"/>
      <c r="PVW17" s="725"/>
      <c r="PVX17" s="725"/>
      <c r="PVY17" s="725"/>
      <c r="PVZ17" s="725"/>
      <c r="PWA17" s="725"/>
      <c r="PWB17" s="725"/>
      <c r="PWC17" s="725"/>
      <c r="PWD17" s="726"/>
      <c r="PWE17" s="718"/>
      <c r="PWF17" s="725"/>
      <c r="PWG17" s="725"/>
      <c r="PWH17" s="725"/>
      <c r="PWI17" s="725"/>
      <c r="PWJ17" s="725"/>
      <c r="PWK17" s="725"/>
      <c r="PWL17" s="725"/>
      <c r="PWM17" s="725"/>
      <c r="PWN17" s="725"/>
      <c r="PWO17" s="725"/>
      <c r="PWP17" s="725"/>
      <c r="PWQ17" s="725"/>
      <c r="PWR17" s="725"/>
      <c r="PWS17" s="725"/>
      <c r="PWT17" s="726"/>
      <c r="PWU17" s="718"/>
      <c r="PWV17" s="725"/>
      <c r="PWW17" s="725"/>
      <c r="PWX17" s="725"/>
      <c r="PWY17" s="725"/>
      <c r="PWZ17" s="725"/>
      <c r="PXA17" s="725"/>
      <c r="PXB17" s="725"/>
      <c r="PXC17" s="725"/>
      <c r="PXD17" s="725"/>
      <c r="PXE17" s="725"/>
      <c r="PXF17" s="725"/>
      <c r="PXG17" s="725"/>
      <c r="PXH17" s="725"/>
      <c r="PXI17" s="725"/>
      <c r="PXJ17" s="726"/>
      <c r="PXK17" s="718"/>
      <c r="PXL17" s="725"/>
      <c r="PXM17" s="725"/>
      <c r="PXN17" s="725"/>
      <c r="PXO17" s="725"/>
      <c r="PXP17" s="725"/>
      <c r="PXQ17" s="725"/>
      <c r="PXR17" s="725"/>
      <c r="PXS17" s="725"/>
      <c r="PXT17" s="725"/>
      <c r="PXU17" s="725"/>
      <c r="PXV17" s="725"/>
      <c r="PXW17" s="725"/>
      <c r="PXX17" s="725"/>
      <c r="PXY17" s="725"/>
      <c r="PXZ17" s="726"/>
      <c r="PYA17" s="718"/>
      <c r="PYB17" s="725"/>
      <c r="PYC17" s="725"/>
      <c r="PYD17" s="725"/>
      <c r="PYE17" s="725"/>
      <c r="PYF17" s="725"/>
      <c r="PYG17" s="725"/>
      <c r="PYH17" s="725"/>
      <c r="PYI17" s="725"/>
      <c r="PYJ17" s="725"/>
      <c r="PYK17" s="725"/>
      <c r="PYL17" s="725"/>
      <c r="PYM17" s="725"/>
      <c r="PYN17" s="725"/>
      <c r="PYO17" s="725"/>
      <c r="PYP17" s="726"/>
      <c r="PYQ17" s="718"/>
      <c r="PYR17" s="725"/>
      <c r="PYS17" s="725"/>
      <c r="PYT17" s="725"/>
      <c r="PYU17" s="725"/>
      <c r="PYV17" s="725"/>
      <c r="PYW17" s="725"/>
      <c r="PYX17" s="725"/>
      <c r="PYY17" s="725"/>
      <c r="PYZ17" s="725"/>
      <c r="PZA17" s="725"/>
      <c r="PZB17" s="725"/>
      <c r="PZC17" s="725"/>
      <c r="PZD17" s="725"/>
      <c r="PZE17" s="725"/>
      <c r="PZF17" s="726"/>
      <c r="PZG17" s="718"/>
      <c r="PZH17" s="725"/>
      <c r="PZI17" s="725"/>
      <c r="PZJ17" s="725"/>
      <c r="PZK17" s="725"/>
      <c r="PZL17" s="725"/>
      <c r="PZM17" s="725"/>
      <c r="PZN17" s="725"/>
      <c r="PZO17" s="725"/>
      <c r="PZP17" s="725"/>
      <c r="PZQ17" s="725"/>
      <c r="PZR17" s="725"/>
      <c r="PZS17" s="725"/>
      <c r="PZT17" s="725"/>
      <c r="PZU17" s="725"/>
      <c r="PZV17" s="726"/>
      <c r="PZW17" s="718"/>
      <c r="PZX17" s="725"/>
      <c r="PZY17" s="725"/>
      <c r="PZZ17" s="725"/>
      <c r="QAA17" s="725"/>
      <c r="QAB17" s="725"/>
      <c r="QAC17" s="725"/>
      <c r="QAD17" s="725"/>
      <c r="QAE17" s="725"/>
      <c r="QAF17" s="725"/>
      <c r="QAG17" s="725"/>
      <c r="QAH17" s="725"/>
      <c r="QAI17" s="725"/>
      <c r="QAJ17" s="725"/>
      <c r="QAK17" s="725"/>
      <c r="QAL17" s="726"/>
      <c r="QAM17" s="718"/>
      <c r="QAN17" s="725"/>
      <c r="QAO17" s="725"/>
      <c r="QAP17" s="725"/>
      <c r="QAQ17" s="725"/>
      <c r="QAR17" s="725"/>
      <c r="QAS17" s="725"/>
      <c r="QAT17" s="725"/>
      <c r="QAU17" s="725"/>
      <c r="QAV17" s="725"/>
      <c r="QAW17" s="725"/>
      <c r="QAX17" s="725"/>
      <c r="QAY17" s="725"/>
      <c r="QAZ17" s="725"/>
      <c r="QBA17" s="725"/>
      <c r="QBB17" s="726"/>
      <c r="QBC17" s="718"/>
      <c r="QBD17" s="725"/>
      <c r="QBE17" s="725"/>
      <c r="QBF17" s="725"/>
      <c r="QBG17" s="725"/>
      <c r="QBH17" s="725"/>
      <c r="QBI17" s="725"/>
      <c r="QBJ17" s="725"/>
      <c r="QBK17" s="725"/>
      <c r="QBL17" s="725"/>
      <c r="QBM17" s="725"/>
      <c r="QBN17" s="725"/>
      <c r="QBO17" s="725"/>
      <c r="QBP17" s="725"/>
      <c r="QBQ17" s="725"/>
      <c r="QBR17" s="726"/>
      <c r="QBS17" s="718"/>
      <c r="QBT17" s="725"/>
      <c r="QBU17" s="725"/>
      <c r="QBV17" s="725"/>
      <c r="QBW17" s="725"/>
      <c r="QBX17" s="725"/>
      <c r="QBY17" s="725"/>
      <c r="QBZ17" s="725"/>
      <c r="QCA17" s="725"/>
      <c r="QCB17" s="725"/>
      <c r="QCC17" s="725"/>
      <c r="QCD17" s="725"/>
      <c r="QCE17" s="725"/>
      <c r="QCF17" s="725"/>
      <c r="QCG17" s="725"/>
      <c r="QCH17" s="726"/>
      <c r="QCI17" s="718"/>
      <c r="QCJ17" s="725"/>
      <c r="QCK17" s="725"/>
      <c r="QCL17" s="725"/>
      <c r="QCM17" s="725"/>
      <c r="QCN17" s="725"/>
      <c r="QCO17" s="725"/>
      <c r="QCP17" s="725"/>
      <c r="QCQ17" s="725"/>
      <c r="QCR17" s="725"/>
      <c r="QCS17" s="725"/>
      <c r="QCT17" s="725"/>
      <c r="QCU17" s="725"/>
      <c r="QCV17" s="725"/>
      <c r="QCW17" s="725"/>
      <c r="QCX17" s="726"/>
      <c r="QCY17" s="718"/>
      <c r="QCZ17" s="725"/>
      <c r="QDA17" s="725"/>
      <c r="QDB17" s="725"/>
      <c r="QDC17" s="725"/>
      <c r="QDD17" s="725"/>
      <c r="QDE17" s="725"/>
      <c r="QDF17" s="725"/>
      <c r="QDG17" s="725"/>
      <c r="QDH17" s="725"/>
      <c r="QDI17" s="725"/>
      <c r="QDJ17" s="725"/>
      <c r="QDK17" s="725"/>
      <c r="QDL17" s="725"/>
      <c r="QDM17" s="725"/>
      <c r="QDN17" s="726"/>
      <c r="QDO17" s="718"/>
      <c r="QDP17" s="725"/>
      <c r="QDQ17" s="725"/>
      <c r="QDR17" s="725"/>
      <c r="QDS17" s="725"/>
      <c r="QDT17" s="725"/>
      <c r="QDU17" s="725"/>
      <c r="QDV17" s="725"/>
      <c r="QDW17" s="725"/>
      <c r="QDX17" s="725"/>
      <c r="QDY17" s="725"/>
      <c r="QDZ17" s="725"/>
      <c r="QEA17" s="725"/>
      <c r="QEB17" s="725"/>
      <c r="QEC17" s="725"/>
      <c r="QED17" s="726"/>
      <c r="QEE17" s="718"/>
      <c r="QEF17" s="725"/>
      <c r="QEG17" s="725"/>
      <c r="QEH17" s="725"/>
      <c r="QEI17" s="725"/>
      <c r="QEJ17" s="725"/>
      <c r="QEK17" s="725"/>
      <c r="QEL17" s="725"/>
      <c r="QEM17" s="725"/>
      <c r="QEN17" s="725"/>
      <c r="QEO17" s="725"/>
      <c r="QEP17" s="725"/>
      <c r="QEQ17" s="725"/>
      <c r="QER17" s="725"/>
      <c r="QES17" s="725"/>
      <c r="QET17" s="726"/>
      <c r="QEU17" s="718"/>
      <c r="QEV17" s="725"/>
      <c r="QEW17" s="725"/>
      <c r="QEX17" s="725"/>
      <c r="QEY17" s="725"/>
      <c r="QEZ17" s="725"/>
      <c r="QFA17" s="725"/>
      <c r="QFB17" s="725"/>
      <c r="QFC17" s="725"/>
      <c r="QFD17" s="725"/>
      <c r="QFE17" s="725"/>
      <c r="QFF17" s="725"/>
      <c r="QFG17" s="725"/>
      <c r="QFH17" s="725"/>
      <c r="QFI17" s="725"/>
      <c r="QFJ17" s="726"/>
      <c r="QFK17" s="718"/>
      <c r="QFL17" s="725"/>
      <c r="QFM17" s="725"/>
      <c r="QFN17" s="725"/>
      <c r="QFO17" s="725"/>
      <c r="QFP17" s="725"/>
      <c r="QFQ17" s="725"/>
      <c r="QFR17" s="725"/>
      <c r="QFS17" s="725"/>
      <c r="QFT17" s="725"/>
      <c r="QFU17" s="725"/>
      <c r="QFV17" s="725"/>
      <c r="QFW17" s="725"/>
      <c r="QFX17" s="725"/>
      <c r="QFY17" s="725"/>
      <c r="QFZ17" s="726"/>
      <c r="QGA17" s="718"/>
      <c r="QGB17" s="725"/>
      <c r="QGC17" s="725"/>
      <c r="QGD17" s="725"/>
      <c r="QGE17" s="725"/>
      <c r="QGF17" s="725"/>
      <c r="QGG17" s="725"/>
      <c r="QGH17" s="725"/>
      <c r="QGI17" s="725"/>
      <c r="QGJ17" s="725"/>
      <c r="QGK17" s="725"/>
      <c r="QGL17" s="725"/>
      <c r="QGM17" s="725"/>
      <c r="QGN17" s="725"/>
      <c r="QGO17" s="725"/>
      <c r="QGP17" s="726"/>
      <c r="QGQ17" s="718"/>
      <c r="QGR17" s="725"/>
      <c r="QGS17" s="725"/>
      <c r="QGT17" s="725"/>
      <c r="QGU17" s="725"/>
      <c r="QGV17" s="725"/>
      <c r="QGW17" s="725"/>
      <c r="QGX17" s="725"/>
      <c r="QGY17" s="725"/>
      <c r="QGZ17" s="725"/>
      <c r="QHA17" s="725"/>
      <c r="QHB17" s="725"/>
      <c r="QHC17" s="725"/>
      <c r="QHD17" s="725"/>
      <c r="QHE17" s="725"/>
      <c r="QHF17" s="726"/>
      <c r="QHG17" s="718"/>
      <c r="QHH17" s="725"/>
      <c r="QHI17" s="725"/>
      <c r="QHJ17" s="725"/>
      <c r="QHK17" s="725"/>
      <c r="QHL17" s="725"/>
      <c r="QHM17" s="725"/>
      <c r="QHN17" s="725"/>
      <c r="QHO17" s="725"/>
      <c r="QHP17" s="725"/>
      <c r="QHQ17" s="725"/>
      <c r="QHR17" s="725"/>
      <c r="QHS17" s="725"/>
      <c r="QHT17" s="725"/>
      <c r="QHU17" s="725"/>
      <c r="QHV17" s="726"/>
      <c r="QHW17" s="718"/>
      <c r="QHX17" s="725"/>
      <c r="QHY17" s="725"/>
      <c r="QHZ17" s="725"/>
      <c r="QIA17" s="725"/>
      <c r="QIB17" s="725"/>
      <c r="QIC17" s="725"/>
      <c r="QID17" s="725"/>
      <c r="QIE17" s="725"/>
      <c r="QIF17" s="725"/>
      <c r="QIG17" s="725"/>
      <c r="QIH17" s="725"/>
      <c r="QII17" s="725"/>
      <c r="QIJ17" s="725"/>
      <c r="QIK17" s="725"/>
      <c r="QIL17" s="726"/>
      <c r="QIM17" s="718"/>
      <c r="QIN17" s="725"/>
      <c r="QIO17" s="725"/>
      <c r="QIP17" s="725"/>
      <c r="QIQ17" s="725"/>
      <c r="QIR17" s="725"/>
      <c r="QIS17" s="725"/>
      <c r="QIT17" s="725"/>
      <c r="QIU17" s="725"/>
      <c r="QIV17" s="725"/>
      <c r="QIW17" s="725"/>
      <c r="QIX17" s="725"/>
      <c r="QIY17" s="725"/>
      <c r="QIZ17" s="725"/>
      <c r="QJA17" s="725"/>
      <c r="QJB17" s="726"/>
      <c r="QJC17" s="718"/>
      <c r="QJD17" s="725"/>
      <c r="QJE17" s="725"/>
      <c r="QJF17" s="725"/>
      <c r="QJG17" s="725"/>
      <c r="QJH17" s="725"/>
      <c r="QJI17" s="725"/>
      <c r="QJJ17" s="725"/>
      <c r="QJK17" s="725"/>
      <c r="QJL17" s="725"/>
      <c r="QJM17" s="725"/>
      <c r="QJN17" s="725"/>
      <c r="QJO17" s="725"/>
      <c r="QJP17" s="725"/>
      <c r="QJQ17" s="725"/>
      <c r="QJR17" s="726"/>
      <c r="QJS17" s="718"/>
      <c r="QJT17" s="725"/>
      <c r="QJU17" s="725"/>
      <c r="QJV17" s="725"/>
      <c r="QJW17" s="725"/>
      <c r="QJX17" s="725"/>
      <c r="QJY17" s="725"/>
      <c r="QJZ17" s="725"/>
      <c r="QKA17" s="725"/>
      <c r="QKB17" s="725"/>
      <c r="QKC17" s="725"/>
      <c r="QKD17" s="725"/>
      <c r="QKE17" s="725"/>
      <c r="QKF17" s="725"/>
      <c r="QKG17" s="725"/>
      <c r="QKH17" s="726"/>
      <c r="QKI17" s="718"/>
      <c r="QKJ17" s="725"/>
      <c r="QKK17" s="725"/>
      <c r="QKL17" s="725"/>
      <c r="QKM17" s="725"/>
      <c r="QKN17" s="725"/>
      <c r="QKO17" s="725"/>
      <c r="QKP17" s="725"/>
      <c r="QKQ17" s="725"/>
      <c r="QKR17" s="725"/>
      <c r="QKS17" s="725"/>
      <c r="QKT17" s="725"/>
      <c r="QKU17" s="725"/>
      <c r="QKV17" s="725"/>
      <c r="QKW17" s="725"/>
      <c r="QKX17" s="726"/>
      <c r="QKY17" s="718"/>
      <c r="QKZ17" s="725"/>
      <c r="QLA17" s="725"/>
      <c r="QLB17" s="725"/>
      <c r="QLC17" s="725"/>
      <c r="QLD17" s="725"/>
      <c r="QLE17" s="725"/>
      <c r="QLF17" s="725"/>
      <c r="QLG17" s="725"/>
      <c r="QLH17" s="725"/>
      <c r="QLI17" s="725"/>
      <c r="QLJ17" s="725"/>
      <c r="QLK17" s="725"/>
      <c r="QLL17" s="725"/>
      <c r="QLM17" s="725"/>
      <c r="QLN17" s="726"/>
      <c r="QLO17" s="718"/>
      <c r="QLP17" s="725"/>
      <c r="QLQ17" s="725"/>
      <c r="QLR17" s="725"/>
      <c r="QLS17" s="725"/>
      <c r="QLT17" s="725"/>
      <c r="QLU17" s="725"/>
      <c r="QLV17" s="725"/>
      <c r="QLW17" s="725"/>
      <c r="QLX17" s="725"/>
      <c r="QLY17" s="725"/>
      <c r="QLZ17" s="725"/>
      <c r="QMA17" s="725"/>
      <c r="QMB17" s="725"/>
      <c r="QMC17" s="725"/>
      <c r="QMD17" s="726"/>
      <c r="QME17" s="718"/>
      <c r="QMF17" s="725"/>
      <c r="QMG17" s="725"/>
      <c r="QMH17" s="725"/>
      <c r="QMI17" s="725"/>
      <c r="QMJ17" s="725"/>
      <c r="QMK17" s="725"/>
      <c r="QML17" s="725"/>
      <c r="QMM17" s="725"/>
      <c r="QMN17" s="725"/>
      <c r="QMO17" s="725"/>
      <c r="QMP17" s="725"/>
      <c r="QMQ17" s="725"/>
      <c r="QMR17" s="725"/>
      <c r="QMS17" s="725"/>
      <c r="QMT17" s="726"/>
      <c r="QMU17" s="718"/>
      <c r="QMV17" s="725"/>
      <c r="QMW17" s="725"/>
      <c r="QMX17" s="725"/>
      <c r="QMY17" s="725"/>
      <c r="QMZ17" s="725"/>
      <c r="QNA17" s="725"/>
      <c r="QNB17" s="725"/>
      <c r="QNC17" s="725"/>
      <c r="QND17" s="725"/>
      <c r="QNE17" s="725"/>
      <c r="QNF17" s="725"/>
      <c r="QNG17" s="725"/>
      <c r="QNH17" s="725"/>
      <c r="QNI17" s="725"/>
      <c r="QNJ17" s="726"/>
      <c r="QNK17" s="718"/>
      <c r="QNL17" s="725"/>
      <c r="QNM17" s="725"/>
      <c r="QNN17" s="725"/>
      <c r="QNO17" s="725"/>
      <c r="QNP17" s="725"/>
      <c r="QNQ17" s="725"/>
      <c r="QNR17" s="725"/>
      <c r="QNS17" s="725"/>
      <c r="QNT17" s="725"/>
      <c r="QNU17" s="725"/>
      <c r="QNV17" s="725"/>
      <c r="QNW17" s="725"/>
      <c r="QNX17" s="725"/>
      <c r="QNY17" s="725"/>
      <c r="QNZ17" s="726"/>
      <c r="QOA17" s="718"/>
      <c r="QOB17" s="725"/>
      <c r="QOC17" s="725"/>
      <c r="QOD17" s="725"/>
      <c r="QOE17" s="725"/>
      <c r="QOF17" s="725"/>
      <c r="QOG17" s="725"/>
      <c r="QOH17" s="725"/>
      <c r="QOI17" s="725"/>
      <c r="QOJ17" s="725"/>
      <c r="QOK17" s="725"/>
      <c r="QOL17" s="725"/>
      <c r="QOM17" s="725"/>
      <c r="QON17" s="725"/>
      <c r="QOO17" s="725"/>
      <c r="QOP17" s="726"/>
      <c r="QOQ17" s="718"/>
      <c r="QOR17" s="725"/>
      <c r="QOS17" s="725"/>
      <c r="QOT17" s="725"/>
      <c r="QOU17" s="725"/>
      <c r="QOV17" s="725"/>
      <c r="QOW17" s="725"/>
      <c r="QOX17" s="725"/>
      <c r="QOY17" s="725"/>
      <c r="QOZ17" s="725"/>
      <c r="QPA17" s="725"/>
      <c r="QPB17" s="725"/>
      <c r="QPC17" s="725"/>
      <c r="QPD17" s="725"/>
      <c r="QPE17" s="725"/>
      <c r="QPF17" s="726"/>
      <c r="QPG17" s="718"/>
      <c r="QPH17" s="725"/>
      <c r="QPI17" s="725"/>
      <c r="QPJ17" s="725"/>
      <c r="QPK17" s="725"/>
      <c r="QPL17" s="725"/>
      <c r="QPM17" s="725"/>
      <c r="QPN17" s="725"/>
      <c r="QPO17" s="725"/>
      <c r="QPP17" s="725"/>
      <c r="QPQ17" s="725"/>
      <c r="QPR17" s="725"/>
      <c r="QPS17" s="725"/>
      <c r="QPT17" s="725"/>
      <c r="QPU17" s="725"/>
      <c r="QPV17" s="726"/>
      <c r="QPW17" s="718"/>
      <c r="QPX17" s="725"/>
      <c r="QPY17" s="725"/>
      <c r="QPZ17" s="725"/>
      <c r="QQA17" s="725"/>
      <c r="QQB17" s="725"/>
      <c r="QQC17" s="725"/>
      <c r="QQD17" s="725"/>
      <c r="QQE17" s="725"/>
      <c r="QQF17" s="725"/>
      <c r="QQG17" s="725"/>
      <c r="QQH17" s="725"/>
      <c r="QQI17" s="725"/>
      <c r="QQJ17" s="725"/>
      <c r="QQK17" s="725"/>
      <c r="QQL17" s="726"/>
      <c r="QQM17" s="718"/>
      <c r="QQN17" s="725"/>
      <c r="QQO17" s="725"/>
      <c r="QQP17" s="725"/>
      <c r="QQQ17" s="725"/>
      <c r="QQR17" s="725"/>
      <c r="QQS17" s="725"/>
      <c r="QQT17" s="725"/>
      <c r="QQU17" s="725"/>
      <c r="QQV17" s="725"/>
      <c r="QQW17" s="725"/>
      <c r="QQX17" s="725"/>
      <c r="QQY17" s="725"/>
      <c r="QQZ17" s="725"/>
      <c r="QRA17" s="725"/>
      <c r="QRB17" s="726"/>
      <c r="QRC17" s="718"/>
      <c r="QRD17" s="725"/>
      <c r="QRE17" s="725"/>
      <c r="QRF17" s="725"/>
      <c r="QRG17" s="725"/>
      <c r="QRH17" s="725"/>
      <c r="QRI17" s="725"/>
      <c r="QRJ17" s="725"/>
      <c r="QRK17" s="725"/>
      <c r="QRL17" s="725"/>
      <c r="QRM17" s="725"/>
      <c r="QRN17" s="725"/>
      <c r="QRO17" s="725"/>
      <c r="QRP17" s="725"/>
      <c r="QRQ17" s="725"/>
      <c r="QRR17" s="726"/>
      <c r="QRS17" s="718"/>
      <c r="QRT17" s="725"/>
      <c r="QRU17" s="725"/>
      <c r="QRV17" s="725"/>
      <c r="QRW17" s="725"/>
      <c r="QRX17" s="725"/>
      <c r="QRY17" s="725"/>
      <c r="QRZ17" s="725"/>
      <c r="QSA17" s="725"/>
      <c r="QSB17" s="725"/>
      <c r="QSC17" s="725"/>
      <c r="QSD17" s="725"/>
      <c r="QSE17" s="725"/>
      <c r="QSF17" s="725"/>
      <c r="QSG17" s="725"/>
      <c r="QSH17" s="726"/>
      <c r="QSI17" s="718"/>
      <c r="QSJ17" s="725"/>
      <c r="QSK17" s="725"/>
      <c r="QSL17" s="725"/>
      <c r="QSM17" s="725"/>
      <c r="QSN17" s="725"/>
      <c r="QSO17" s="725"/>
      <c r="QSP17" s="725"/>
      <c r="QSQ17" s="725"/>
      <c r="QSR17" s="725"/>
      <c r="QSS17" s="725"/>
      <c r="QST17" s="725"/>
      <c r="QSU17" s="725"/>
      <c r="QSV17" s="725"/>
      <c r="QSW17" s="725"/>
      <c r="QSX17" s="726"/>
      <c r="QSY17" s="718"/>
      <c r="QSZ17" s="725"/>
      <c r="QTA17" s="725"/>
      <c r="QTB17" s="725"/>
      <c r="QTC17" s="725"/>
      <c r="QTD17" s="725"/>
      <c r="QTE17" s="725"/>
      <c r="QTF17" s="725"/>
      <c r="QTG17" s="725"/>
      <c r="QTH17" s="725"/>
      <c r="QTI17" s="725"/>
      <c r="QTJ17" s="725"/>
      <c r="QTK17" s="725"/>
      <c r="QTL17" s="725"/>
      <c r="QTM17" s="725"/>
      <c r="QTN17" s="726"/>
      <c r="QTO17" s="718"/>
      <c r="QTP17" s="725"/>
      <c r="QTQ17" s="725"/>
      <c r="QTR17" s="725"/>
      <c r="QTS17" s="725"/>
      <c r="QTT17" s="725"/>
      <c r="QTU17" s="725"/>
      <c r="QTV17" s="725"/>
      <c r="QTW17" s="725"/>
      <c r="QTX17" s="725"/>
      <c r="QTY17" s="725"/>
      <c r="QTZ17" s="725"/>
      <c r="QUA17" s="725"/>
      <c r="QUB17" s="725"/>
      <c r="QUC17" s="725"/>
      <c r="QUD17" s="726"/>
      <c r="QUE17" s="718"/>
      <c r="QUF17" s="725"/>
      <c r="QUG17" s="725"/>
      <c r="QUH17" s="725"/>
      <c r="QUI17" s="725"/>
      <c r="QUJ17" s="725"/>
      <c r="QUK17" s="725"/>
      <c r="QUL17" s="725"/>
      <c r="QUM17" s="725"/>
      <c r="QUN17" s="725"/>
      <c r="QUO17" s="725"/>
      <c r="QUP17" s="725"/>
      <c r="QUQ17" s="725"/>
      <c r="QUR17" s="725"/>
      <c r="QUS17" s="725"/>
      <c r="QUT17" s="726"/>
      <c r="QUU17" s="718"/>
      <c r="QUV17" s="725"/>
      <c r="QUW17" s="725"/>
      <c r="QUX17" s="725"/>
      <c r="QUY17" s="725"/>
      <c r="QUZ17" s="725"/>
      <c r="QVA17" s="725"/>
      <c r="QVB17" s="725"/>
      <c r="QVC17" s="725"/>
      <c r="QVD17" s="725"/>
      <c r="QVE17" s="725"/>
      <c r="QVF17" s="725"/>
      <c r="QVG17" s="725"/>
      <c r="QVH17" s="725"/>
      <c r="QVI17" s="725"/>
      <c r="QVJ17" s="726"/>
      <c r="QVK17" s="718"/>
      <c r="QVL17" s="725"/>
      <c r="QVM17" s="725"/>
      <c r="QVN17" s="725"/>
      <c r="QVO17" s="725"/>
      <c r="QVP17" s="725"/>
      <c r="QVQ17" s="725"/>
      <c r="QVR17" s="725"/>
      <c r="QVS17" s="725"/>
      <c r="QVT17" s="725"/>
      <c r="QVU17" s="725"/>
      <c r="QVV17" s="725"/>
      <c r="QVW17" s="725"/>
      <c r="QVX17" s="725"/>
      <c r="QVY17" s="725"/>
      <c r="QVZ17" s="726"/>
      <c r="QWA17" s="718"/>
      <c r="QWB17" s="725"/>
      <c r="QWC17" s="725"/>
      <c r="QWD17" s="725"/>
      <c r="QWE17" s="725"/>
      <c r="QWF17" s="725"/>
      <c r="QWG17" s="725"/>
      <c r="QWH17" s="725"/>
      <c r="QWI17" s="725"/>
      <c r="QWJ17" s="725"/>
      <c r="QWK17" s="725"/>
      <c r="QWL17" s="725"/>
      <c r="QWM17" s="725"/>
      <c r="QWN17" s="725"/>
      <c r="QWO17" s="725"/>
      <c r="QWP17" s="726"/>
      <c r="QWQ17" s="718"/>
      <c r="QWR17" s="725"/>
      <c r="QWS17" s="725"/>
      <c r="QWT17" s="725"/>
      <c r="QWU17" s="725"/>
      <c r="QWV17" s="725"/>
      <c r="QWW17" s="725"/>
      <c r="QWX17" s="725"/>
      <c r="QWY17" s="725"/>
      <c r="QWZ17" s="725"/>
      <c r="QXA17" s="725"/>
      <c r="QXB17" s="725"/>
      <c r="QXC17" s="725"/>
      <c r="QXD17" s="725"/>
      <c r="QXE17" s="725"/>
      <c r="QXF17" s="726"/>
      <c r="QXG17" s="718"/>
      <c r="QXH17" s="725"/>
      <c r="QXI17" s="725"/>
      <c r="QXJ17" s="725"/>
      <c r="QXK17" s="725"/>
      <c r="QXL17" s="725"/>
      <c r="QXM17" s="725"/>
      <c r="QXN17" s="725"/>
      <c r="QXO17" s="725"/>
      <c r="QXP17" s="725"/>
      <c r="QXQ17" s="725"/>
      <c r="QXR17" s="725"/>
      <c r="QXS17" s="725"/>
      <c r="QXT17" s="725"/>
      <c r="QXU17" s="725"/>
      <c r="QXV17" s="726"/>
      <c r="QXW17" s="718"/>
      <c r="QXX17" s="725"/>
      <c r="QXY17" s="725"/>
      <c r="QXZ17" s="725"/>
      <c r="QYA17" s="725"/>
      <c r="QYB17" s="725"/>
      <c r="QYC17" s="725"/>
      <c r="QYD17" s="725"/>
      <c r="QYE17" s="725"/>
      <c r="QYF17" s="725"/>
      <c r="QYG17" s="725"/>
      <c r="QYH17" s="725"/>
      <c r="QYI17" s="725"/>
      <c r="QYJ17" s="725"/>
      <c r="QYK17" s="725"/>
      <c r="QYL17" s="726"/>
      <c r="QYM17" s="718"/>
      <c r="QYN17" s="725"/>
      <c r="QYO17" s="725"/>
      <c r="QYP17" s="725"/>
      <c r="QYQ17" s="725"/>
      <c r="QYR17" s="725"/>
      <c r="QYS17" s="725"/>
      <c r="QYT17" s="725"/>
      <c r="QYU17" s="725"/>
      <c r="QYV17" s="725"/>
      <c r="QYW17" s="725"/>
      <c r="QYX17" s="725"/>
      <c r="QYY17" s="725"/>
      <c r="QYZ17" s="725"/>
      <c r="QZA17" s="725"/>
      <c r="QZB17" s="726"/>
      <c r="QZC17" s="718"/>
      <c r="QZD17" s="725"/>
      <c r="QZE17" s="725"/>
      <c r="QZF17" s="725"/>
      <c r="QZG17" s="725"/>
      <c r="QZH17" s="725"/>
      <c r="QZI17" s="725"/>
      <c r="QZJ17" s="725"/>
      <c r="QZK17" s="725"/>
      <c r="QZL17" s="725"/>
      <c r="QZM17" s="725"/>
      <c r="QZN17" s="725"/>
      <c r="QZO17" s="725"/>
      <c r="QZP17" s="725"/>
      <c r="QZQ17" s="725"/>
      <c r="QZR17" s="726"/>
      <c r="QZS17" s="718"/>
      <c r="QZT17" s="725"/>
      <c r="QZU17" s="725"/>
      <c r="QZV17" s="725"/>
      <c r="QZW17" s="725"/>
      <c r="QZX17" s="725"/>
      <c r="QZY17" s="725"/>
      <c r="QZZ17" s="725"/>
      <c r="RAA17" s="725"/>
      <c r="RAB17" s="725"/>
      <c r="RAC17" s="725"/>
      <c r="RAD17" s="725"/>
      <c r="RAE17" s="725"/>
      <c r="RAF17" s="725"/>
      <c r="RAG17" s="725"/>
      <c r="RAH17" s="726"/>
      <c r="RAI17" s="718"/>
      <c r="RAJ17" s="725"/>
      <c r="RAK17" s="725"/>
      <c r="RAL17" s="725"/>
      <c r="RAM17" s="725"/>
      <c r="RAN17" s="725"/>
      <c r="RAO17" s="725"/>
      <c r="RAP17" s="725"/>
      <c r="RAQ17" s="725"/>
      <c r="RAR17" s="725"/>
      <c r="RAS17" s="725"/>
      <c r="RAT17" s="725"/>
      <c r="RAU17" s="725"/>
      <c r="RAV17" s="725"/>
      <c r="RAW17" s="725"/>
      <c r="RAX17" s="726"/>
      <c r="RAY17" s="718"/>
      <c r="RAZ17" s="725"/>
      <c r="RBA17" s="725"/>
      <c r="RBB17" s="725"/>
      <c r="RBC17" s="725"/>
      <c r="RBD17" s="725"/>
      <c r="RBE17" s="725"/>
      <c r="RBF17" s="725"/>
      <c r="RBG17" s="725"/>
      <c r="RBH17" s="725"/>
      <c r="RBI17" s="725"/>
      <c r="RBJ17" s="725"/>
      <c r="RBK17" s="725"/>
      <c r="RBL17" s="725"/>
      <c r="RBM17" s="725"/>
      <c r="RBN17" s="726"/>
      <c r="RBO17" s="718"/>
      <c r="RBP17" s="725"/>
      <c r="RBQ17" s="725"/>
      <c r="RBR17" s="725"/>
      <c r="RBS17" s="725"/>
      <c r="RBT17" s="725"/>
      <c r="RBU17" s="725"/>
      <c r="RBV17" s="725"/>
      <c r="RBW17" s="725"/>
      <c r="RBX17" s="725"/>
      <c r="RBY17" s="725"/>
      <c r="RBZ17" s="725"/>
      <c r="RCA17" s="725"/>
      <c r="RCB17" s="725"/>
      <c r="RCC17" s="725"/>
      <c r="RCD17" s="726"/>
      <c r="RCE17" s="718"/>
      <c r="RCF17" s="725"/>
      <c r="RCG17" s="725"/>
      <c r="RCH17" s="725"/>
      <c r="RCI17" s="725"/>
      <c r="RCJ17" s="725"/>
      <c r="RCK17" s="725"/>
      <c r="RCL17" s="725"/>
      <c r="RCM17" s="725"/>
      <c r="RCN17" s="725"/>
      <c r="RCO17" s="725"/>
      <c r="RCP17" s="725"/>
      <c r="RCQ17" s="725"/>
      <c r="RCR17" s="725"/>
      <c r="RCS17" s="725"/>
      <c r="RCT17" s="726"/>
      <c r="RCU17" s="718"/>
      <c r="RCV17" s="725"/>
      <c r="RCW17" s="725"/>
      <c r="RCX17" s="725"/>
      <c r="RCY17" s="725"/>
      <c r="RCZ17" s="725"/>
      <c r="RDA17" s="725"/>
      <c r="RDB17" s="725"/>
      <c r="RDC17" s="725"/>
      <c r="RDD17" s="725"/>
      <c r="RDE17" s="725"/>
      <c r="RDF17" s="725"/>
      <c r="RDG17" s="725"/>
      <c r="RDH17" s="725"/>
      <c r="RDI17" s="725"/>
      <c r="RDJ17" s="726"/>
      <c r="RDK17" s="718"/>
      <c r="RDL17" s="725"/>
      <c r="RDM17" s="725"/>
      <c r="RDN17" s="725"/>
      <c r="RDO17" s="725"/>
      <c r="RDP17" s="725"/>
      <c r="RDQ17" s="725"/>
      <c r="RDR17" s="725"/>
      <c r="RDS17" s="725"/>
      <c r="RDT17" s="725"/>
      <c r="RDU17" s="725"/>
      <c r="RDV17" s="725"/>
      <c r="RDW17" s="725"/>
      <c r="RDX17" s="725"/>
      <c r="RDY17" s="725"/>
      <c r="RDZ17" s="726"/>
      <c r="REA17" s="718"/>
      <c r="REB17" s="725"/>
      <c r="REC17" s="725"/>
      <c r="RED17" s="725"/>
      <c r="REE17" s="725"/>
      <c r="REF17" s="725"/>
      <c r="REG17" s="725"/>
      <c r="REH17" s="725"/>
      <c r="REI17" s="725"/>
      <c r="REJ17" s="725"/>
      <c r="REK17" s="725"/>
      <c r="REL17" s="725"/>
      <c r="REM17" s="725"/>
      <c r="REN17" s="725"/>
      <c r="REO17" s="725"/>
      <c r="REP17" s="726"/>
      <c r="REQ17" s="718"/>
      <c r="RER17" s="725"/>
      <c r="RES17" s="725"/>
      <c r="RET17" s="725"/>
      <c r="REU17" s="725"/>
      <c r="REV17" s="725"/>
      <c r="REW17" s="725"/>
      <c r="REX17" s="725"/>
      <c r="REY17" s="725"/>
      <c r="REZ17" s="725"/>
      <c r="RFA17" s="725"/>
      <c r="RFB17" s="725"/>
      <c r="RFC17" s="725"/>
      <c r="RFD17" s="725"/>
      <c r="RFE17" s="725"/>
      <c r="RFF17" s="726"/>
      <c r="RFG17" s="718"/>
      <c r="RFH17" s="725"/>
      <c r="RFI17" s="725"/>
      <c r="RFJ17" s="725"/>
      <c r="RFK17" s="725"/>
      <c r="RFL17" s="725"/>
      <c r="RFM17" s="725"/>
      <c r="RFN17" s="725"/>
      <c r="RFO17" s="725"/>
      <c r="RFP17" s="725"/>
      <c r="RFQ17" s="725"/>
      <c r="RFR17" s="725"/>
      <c r="RFS17" s="725"/>
      <c r="RFT17" s="725"/>
      <c r="RFU17" s="725"/>
      <c r="RFV17" s="726"/>
      <c r="RFW17" s="718"/>
      <c r="RFX17" s="725"/>
      <c r="RFY17" s="725"/>
      <c r="RFZ17" s="725"/>
      <c r="RGA17" s="725"/>
      <c r="RGB17" s="725"/>
      <c r="RGC17" s="725"/>
      <c r="RGD17" s="725"/>
      <c r="RGE17" s="725"/>
      <c r="RGF17" s="725"/>
      <c r="RGG17" s="725"/>
      <c r="RGH17" s="725"/>
      <c r="RGI17" s="725"/>
      <c r="RGJ17" s="725"/>
      <c r="RGK17" s="725"/>
      <c r="RGL17" s="726"/>
      <c r="RGM17" s="718"/>
      <c r="RGN17" s="725"/>
      <c r="RGO17" s="725"/>
      <c r="RGP17" s="725"/>
      <c r="RGQ17" s="725"/>
      <c r="RGR17" s="725"/>
      <c r="RGS17" s="725"/>
      <c r="RGT17" s="725"/>
      <c r="RGU17" s="725"/>
      <c r="RGV17" s="725"/>
      <c r="RGW17" s="725"/>
      <c r="RGX17" s="725"/>
      <c r="RGY17" s="725"/>
      <c r="RGZ17" s="725"/>
      <c r="RHA17" s="725"/>
      <c r="RHB17" s="726"/>
      <c r="RHC17" s="718"/>
      <c r="RHD17" s="725"/>
      <c r="RHE17" s="725"/>
      <c r="RHF17" s="725"/>
      <c r="RHG17" s="725"/>
      <c r="RHH17" s="725"/>
      <c r="RHI17" s="725"/>
      <c r="RHJ17" s="725"/>
      <c r="RHK17" s="725"/>
      <c r="RHL17" s="725"/>
      <c r="RHM17" s="725"/>
      <c r="RHN17" s="725"/>
      <c r="RHO17" s="725"/>
      <c r="RHP17" s="725"/>
      <c r="RHQ17" s="725"/>
      <c r="RHR17" s="726"/>
      <c r="RHS17" s="718"/>
      <c r="RHT17" s="725"/>
      <c r="RHU17" s="725"/>
      <c r="RHV17" s="725"/>
      <c r="RHW17" s="725"/>
      <c r="RHX17" s="725"/>
      <c r="RHY17" s="725"/>
      <c r="RHZ17" s="725"/>
      <c r="RIA17" s="725"/>
      <c r="RIB17" s="725"/>
      <c r="RIC17" s="725"/>
      <c r="RID17" s="725"/>
      <c r="RIE17" s="725"/>
      <c r="RIF17" s="725"/>
      <c r="RIG17" s="725"/>
      <c r="RIH17" s="726"/>
      <c r="RII17" s="718"/>
      <c r="RIJ17" s="725"/>
      <c r="RIK17" s="725"/>
      <c r="RIL17" s="725"/>
      <c r="RIM17" s="725"/>
      <c r="RIN17" s="725"/>
      <c r="RIO17" s="725"/>
      <c r="RIP17" s="725"/>
      <c r="RIQ17" s="725"/>
      <c r="RIR17" s="725"/>
      <c r="RIS17" s="725"/>
      <c r="RIT17" s="725"/>
      <c r="RIU17" s="725"/>
      <c r="RIV17" s="725"/>
      <c r="RIW17" s="725"/>
      <c r="RIX17" s="726"/>
      <c r="RIY17" s="718"/>
      <c r="RIZ17" s="725"/>
      <c r="RJA17" s="725"/>
      <c r="RJB17" s="725"/>
      <c r="RJC17" s="725"/>
      <c r="RJD17" s="725"/>
      <c r="RJE17" s="725"/>
      <c r="RJF17" s="725"/>
      <c r="RJG17" s="725"/>
      <c r="RJH17" s="725"/>
      <c r="RJI17" s="725"/>
      <c r="RJJ17" s="725"/>
      <c r="RJK17" s="725"/>
      <c r="RJL17" s="725"/>
      <c r="RJM17" s="725"/>
      <c r="RJN17" s="726"/>
      <c r="RJO17" s="718"/>
      <c r="RJP17" s="725"/>
      <c r="RJQ17" s="725"/>
      <c r="RJR17" s="725"/>
      <c r="RJS17" s="725"/>
      <c r="RJT17" s="725"/>
      <c r="RJU17" s="725"/>
      <c r="RJV17" s="725"/>
      <c r="RJW17" s="725"/>
      <c r="RJX17" s="725"/>
      <c r="RJY17" s="725"/>
      <c r="RJZ17" s="725"/>
      <c r="RKA17" s="725"/>
      <c r="RKB17" s="725"/>
      <c r="RKC17" s="725"/>
      <c r="RKD17" s="726"/>
      <c r="RKE17" s="718"/>
      <c r="RKF17" s="725"/>
      <c r="RKG17" s="725"/>
      <c r="RKH17" s="725"/>
      <c r="RKI17" s="725"/>
      <c r="RKJ17" s="725"/>
      <c r="RKK17" s="725"/>
      <c r="RKL17" s="725"/>
      <c r="RKM17" s="725"/>
      <c r="RKN17" s="725"/>
      <c r="RKO17" s="725"/>
      <c r="RKP17" s="725"/>
      <c r="RKQ17" s="725"/>
      <c r="RKR17" s="725"/>
      <c r="RKS17" s="725"/>
      <c r="RKT17" s="726"/>
      <c r="RKU17" s="718"/>
      <c r="RKV17" s="725"/>
      <c r="RKW17" s="725"/>
      <c r="RKX17" s="725"/>
      <c r="RKY17" s="725"/>
      <c r="RKZ17" s="725"/>
      <c r="RLA17" s="725"/>
      <c r="RLB17" s="725"/>
      <c r="RLC17" s="725"/>
      <c r="RLD17" s="725"/>
      <c r="RLE17" s="725"/>
      <c r="RLF17" s="725"/>
      <c r="RLG17" s="725"/>
      <c r="RLH17" s="725"/>
      <c r="RLI17" s="725"/>
      <c r="RLJ17" s="726"/>
      <c r="RLK17" s="718"/>
      <c r="RLL17" s="725"/>
      <c r="RLM17" s="725"/>
      <c r="RLN17" s="725"/>
      <c r="RLO17" s="725"/>
      <c r="RLP17" s="725"/>
      <c r="RLQ17" s="725"/>
      <c r="RLR17" s="725"/>
      <c r="RLS17" s="725"/>
      <c r="RLT17" s="725"/>
      <c r="RLU17" s="725"/>
      <c r="RLV17" s="725"/>
      <c r="RLW17" s="725"/>
      <c r="RLX17" s="725"/>
      <c r="RLY17" s="725"/>
      <c r="RLZ17" s="726"/>
      <c r="RMA17" s="718"/>
      <c r="RMB17" s="725"/>
      <c r="RMC17" s="725"/>
      <c r="RMD17" s="725"/>
      <c r="RME17" s="725"/>
      <c r="RMF17" s="725"/>
      <c r="RMG17" s="725"/>
      <c r="RMH17" s="725"/>
      <c r="RMI17" s="725"/>
      <c r="RMJ17" s="725"/>
      <c r="RMK17" s="725"/>
      <c r="RML17" s="725"/>
      <c r="RMM17" s="725"/>
      <c r="RMN17" s="725"/>
      <c r="RMO17" s="725"/>
      <c r="RMP17" s="726"/>
      <c r="RMQ17" s="718"/>
      <c r="RMR17" s="725"/>
      <c r="RMS17" s="725"/>
      <c r="RMT17" s="725"/>
      <c r="RMU17" s="725"/>
      <c r="RMV17" s="725"/>
      <c r="RMW17" s="725"/>
      <c r="RMX17" s="725"/>
      <c r="RMY17" s="725"/>
      <c r="RMZ17" s="725"/>
      <c r="RNA17" s="725"/>
      <c r="RNB17" s="725"/>
      <c r="RNC17" s="725"/>
      <c r="RND17" s="725"/>
      <c r="RNE17" s="725"/>
      <c r="RNF17" s="726"/>
      <c r="RNG17" s="718"/>
      <c r="RNH17" s="725"/>
      <c r="RNI17" s="725"/>
      <c r="RNJ17" s="725"/>
      <c r="RNK17" s="725"/>
      <c r="RNL17" s="725"/>
      <c r="RNM17" s="725"/>
      <c r="RNN17" s="725"/>
      <c r="RNO17" s="725"/>
      <c r="RNP17" s="725"/>
      <c r="RNQ17" s="725"/>
      <c r="RNR17" s="725"/>
      <c r="RNS17" s="725"/>
      <c r="RNT17" s="725"/>
      <c r="RNU17" s="725"/>
      <c r="RNV17" s="726"/>
      <c r="RNW17" s="718"/>
      <c r="RNX17" s="725"/>
      <c r="RNY17" s="725"/>
      <c r="RNZ17" s="725"/>
      <c r="ROA17" s="725"/>
      <c r="ROB17" s="725"/>
      <c r="ROC17" s="725"/>
      <c r="ROD17" s="725"/>
      <c r="ROE17" s="725"/>
      <c r="ROF17" s="725"/>
      <c r="ROG17" s="725"/>
      <c r="ROH17" s="725"/>
      <c r="ROI17" s="725"/>
      <c r="ROJ17" s="725"/>
      <c r="ROK17" s="725"/>
      <c r="ROL17" s="726"/>
      <c r="ROM17" s="718"/>
      <c r="RON17" s="725"/>
      <c r="ROO17" s="725"/>
      <c r="ROP17" s="725"/>
      <c r="ROQ17" s="725"/>
      <c r="ROR17" s="725"/>
      <c r="ROS17" s="725"/>
      <c r="ROT17" s="725"/>
      <c r="ROU17" s="725"/>
      <c r="ROV17" s="725"/>
      <c r="ROW17" s="725"/>
      <c r="ROX17" s="725"/>
      <c r="ROY17" s="725"/>
      <c r="ROZ17" s="725"/>
      <c r="RPA17" s="725"/>
      <c r="RPB17" s="726"/>
      <c r="RPC17" s="718"/>
      <c r="RPD17" s="725"/>
      <c r="RPE17" s="725"/>
      <c r="RPF17" s="725"/>
      <c r="RPG17" s="725"/>
      <c r="RPH17" s="725"/>
      <c r="RPI17" s="725"/>
      <c r="RPJ17" s="725"/>
      <c r="RPK17" s="725"/>
      <c r="RPL17" s="725"/>
      <c r="RPM17" s="725"/>
      <c r="RPN17" s="725"/>
      <c r="RPO17" s="725"/>
      <c r="RPP17" s="725"/>
      <c r="RPQ17" s="725"/>
      <c r="RPR17" s="726"/>
      <c r="RPS17" s="718"/>
      <c r="RPT17" s="725"/>
      <c r="RPU17" s="725"/>
      <c r="RPV17" s="725"/>
      <c r="RPW17" s="725"/>
      <c r="RPX17" s="725"/>
      <c r="RPY17" s="725"/>
      <c r="RPZ17" s="725"/>
      <c r="RQA17" s="725"/>
      <c r="RQB17" s="725"/>
      <c r="RQC17" s="725"/>
      <c r="RQD17" s="725"/>
      <c r="RQE17" s="725"/>
      <c r="RQF17" s="725"/>
      <c r="RQG17" s="725"/>
      <c r="RQH17" s="726"/>
      <c r="RQI17" s="718"/>
      <c r="RQJ17" s="725"/>
      <c r="RQK17" s="725"/>
      <c r="RQL17" s="725"/>
      <c r="RQM17" s="725"/>
      <c r="RQN17" s="725"/>
      <c r="RQO17" s="725"/>
      <c r="RQP17" s="725"/>
      <c r="RQQ17" s="725"/>
      <c r="RQR17" s="725"/>
      <c r="RQS17" s="725"/>
      <c r="RQT17" s="725"/>
      <c r="RQU17" s="725"/>
      <c r="RQV17" s="725"/>
      <c r="RQW17" s="725"/>
      <c r="RQX17" s="726"/>
      <c r="RQY17" s="718"/>
      <c r="RQZ17" s="725"/>
      <c r="RRA17" s="725"/>
      <c r="RRB17" s="725"/>
      <c r="RRC17" s="725"/>
      <c r="RRD17" s="725"/>
      <c r="RRE17" s="725"/>
      <c r="RRF17" s="725"/>
      <c r="RRG17" s="725"/>
      <c r="RRH17" s="725"/>
      <c r="RRI17" s="725"/>
      <c r="RRJ17" s="725"/>
      <c r="RRK17" s="725"/>
      <c r="RRL17" s="725"/>
      <c r="RRM17" s="725"/>
      <c r="RRN17" s="726"/>
      <c r="RRO17" s="718"/>
      <c r="RRP17" s="725"/>
      <c r="RRQ17" s="725"/>
      <c r="RRR17" s="725"/>
      <c r="RRS17" s="725"/>
      <c r="RRT17" s="725"/>
      <c r="RRU17" s="725"/>
      <c r="RRV17" s="725"/>
      <c r="RRW17" s="725"/>
      <c r="RRX17" s="725"/>
      <c r="RRY17" s="725"/>
      <c r="RRZ17" s="725"/>
      <c r="RSA17" s="725"/>
      <c r="RSB17" s="725"/>
      <c r="RSC17" s="725"/>
      <c r="RSD17" s="726"/>
      <c r="RSE17" s="718"/>
      <c r="RSF17" s="725"/>
      <c r="RSG17" s="725"/>
      <c r="RSH17" s="725"/>
      <c r="RSI17" s="725"/>
      <c r="RSJ17" s="725"/>
      <c r="RSK17" s="725"/>
      <c r="RSL17" s="725"/>
      <c r="RSM17" s="725"/>
      <c r="RSN17" s="725"/>
      <c r="RSO17" s="725"/>
      <c r="RSP17" s="725"/>
      <c r="RSQ17" s="725"/>
      <c r="RSR17" s="725"/>
      <c r="RSS17" s="725"/>
      <c r="RST17" s="726"/>
      <c r="RSU17" s="718"/>
      <c r="RSV17" s="725"/>
      <c r="RSW17" s="725"/>
      <c r="RSX17" s="725"/>
      <c r="RSY17" s="725"/>
      <c r="RSZ17" s="725"/>
      <c r="RTA17" s="725"/>
      <c r="RTB17" s="725"/>
      <c r="RTC17" s="725"/>
      <c r="RTD17" s="725"/>
      <c r="RTE17" s="725"/>
      <c r="RTF17" s="725"/>
      <c r="RTG17" s="725"/>
      <c r="RTH17" s="725"/>
      <c r="RTI17" s="725"/>
      <c r="RTJ17" s="726"/>
      <c r="RTK17" s="718"/>
      <c r="RTL17" s="725"/>
      <c r="RTM17" s="725"/>
      <c r="RTN17" s="725"/>
      <c r="RTO17" s="725"/>
      <c r="RTP17" s="725"/>
      <c r="RTQ17" s="725"/>
      <c r="RTR17" s="725"/>
      <c r="RTS17" s="725"/>
      <c r="RTT17" s="725"/>
      <c r="RTU17" s="725"/>
      <c r="RTV17" s="725"/>
      <c r="RTW17" s="725"/>
      <c r="RTX17" s="725"/>
      <c r="RTY17" s="725"/>
      <c r="RTZ17" s="726"/>
      <c r="RUA17" s="718"/>
      <c r="RUB17" s="725"/>
      <c r="RUC17" s="725"/>
      <c r="RUD17" s="725"/>
      <c r="RUE17" s="725"/>
      <c r="RUF17" s="725"/>
      <c r="RUG17" s="725"/>
      <c r="RUH17" s="725"/>
      <c r="RUI17" s="725"/>
      <c r="RUJ17" s="725"/>
      <c r="RUK17" s="725"/>
      <c r="RUL17" s="725"/>
      <c r="RUM17" s="725"/>
      <c r="RUN17" s="725"/>
      <c r="RUO17" s="725"/>
      <c r="RUP17" s="726"/>
      <c r="RUQ17" s="718"/>
      <c r="RUR17" s="725"/>
      <c r="RUS17" s="725"/>
      <c r="RUT17" s="725"/>
      <c r="RUU17" s="725"/>
      <c r="RUV17" s="725"/>
      <c r="RUW17" s="725"/>
      <c r="RUX17" s="725"/>
      <c r="RUY17" s="725"/>
      <c r="RUZ17" s="725"/>
      <c r="RVA17" s="725"/>
      <c r="RVB17" s="725"/>
      <c r="RVC17" s="725"/>
      <c r="RVD17" s="725"/>
      <c r="RVE17" s="725"/>
      <c r="RVF17" s="726"/>
      <c r="RVG17" s="718"/>
      <c r="RVH17" s="725"/>
      <c r="RVI17" s="725"/>
      <c r="RVJ17" s="725"/>
      <c r="RVK17" s="725"/>
      <c r="RVL17" s="725"/>
      <c r="RVM17" s="725"/>
      <c r="RVN17" s="725"/>
      <c r="RVO17" s="725"/>
      <c r="RVP17" s="725"/>
      <c r="RVQ17" s="725"/>
      <c r="RVR17" s="725"/>
      <c r="RVS17" s="725"/>
      <c r="RVT17" s="725"/>
      <c r="RVU17" s="725"/>
      <c r="RVV17" s="726"/>
      <c r="RVW17" s="718"/>
      <c r="RVX17" s="725"/>
      <c r="RVY17" s="725"/>
      <c r="RVZ17" s="725"/>
      <c r="RWA17" s="725"/>
      <c r="RWB17" s="725"/>
      <c r="RWC17" s="725"/>
      <c r="RWD17" s="725"/>
      <c r="RWE17" s="725"/>
      <c r="RWF17" s="725"/>
      <c r="RWG17" s="725"/>
      <c r="RWH17" s="725"/>
      <c r="RWI17" s="725"/>
      <c r="RWJ17" s="725"/>
      <c r="RWK17" s="725"/>
      <c r="RWL17" s="726"/>
      <c r="RWM17" s="718"/>
      <c r="RWN17" s="725"/>
      <c r="RWO17" s="725"/>
      <c r="RWP17" s="725"/>
      <c r="RWQ17" s="725"/>
      <c r="RWR17" s="725"/>
      <c r="RWS17" s="725"/>
      <c r="RWT17" s="725"/>
      <c r="RWU17" s="725"/>
      <c r="RWV17" s="725"/>
      <c r="RWW17" s="725"/>
      <c r="RWX17" s="725"/>
      <c r="RWY17" s="725"/>
      <c r="RWZ17" s="725"/>
      <c r="RXA17" s="725"/>
      <c r="RXB17" s="726"/>
      <c r="RXC17" s="718"/>
      <c r="RXD17" s="725"/>
      <c r="RXE17" s="725"/>
      <c r="RXF17" s="725"/>
      <c r="RXG17" s="725"/>
      <c r="RXH17" s="725"/>
      <c r="RXI17" s="725"/>
      <c r="RXJ17" s="725"/>
      <c r="RXK17" s="725"/>
      <c r="RXL17" s="725"/>
      <c r="RXM17" s="725"/>
      <c r="RXN17" s="725"/>
      <c r="RXO17" s="725"/>
      <c r="RXP17" s="725"/>
      <c r="RXQ17" s="725"/>
      <c r="RXR17" s="726"/>
      <c r="RXS17" s="718"/>
      <c r="RXT17" s="725"/>
      <c r="RXU17" s="725"/>
      <c r="RXV17" s="725"/>
      <c r="RXW17" s="725"/>
      <c r="RXX17" s="725"/>
      <c r="RXY17" s="725"/>
      <c r="RXZ17" s="725"/>
      <c r="RYA17" s="725"/>
      <c r="RYB17" s="725"/>
      <c r="RYC17" s="725"/>
      <c r="RYD17" s="725"/>
      <c r="RYE17" s="725"/>
      <c r="RYF17" s="725"/>
      <c r="RYG17" s="725"/>
      <c r="RYH17" s="726"/>
      <c r="RYI17" s="718"/>
      <c r="RYJ17" s="725"/>
      <c r="RYK17" s="725"/>
      <c r="RYL17" s="725"/>
      <c r="RYM17" s="725"/>
      <c r="RYN17" s="725"/>
      <c r="RYO17" s="725"/>
      <c r="RYP17" s="725"/>
      <c r="RYQ17" s="725"/>
      <c r="RYR17" s="725"/>
      <c r="RYS17" s="725"/>
      <c r="RYT17" s="725"/>
      <c r="RYU17" s="725"/>
      <c r="RYV17" s="725"/>
      <c r="RYW17" s="725"/>
      <c r="RYX17" s="726"/>
      <c r="RYY17" s="718"/>
      <c r="RYZ17" s="725"/>
      <c r="RZA17" s="725"/>
      <c r="RZB17" s="725"/>
      <c r="RZC17" s="725"/>
      <c r="RZD17" s="725"/>
      <c r="RZE17" s="725"/>
      <c r="RZF17" s="725"/>
      <c r="RZG17" s="725"/>
      <c r="RZH17" s="725"/>
      <c r="RZI17" s="725"/>
      <c r="RZJ17" s="725"/>
      <c r="RZK17" s="725"/>
      <c r="RZL17" s="725"/>
      <c r="RZM17" s="725"/>
      <c r="RZN17" s="726"/>
      <c r="RZO17" s="718"/>
      <c r="RZP17" s="725"/>
      <c r="RZQ17" s="725"/>
      <c r="RZR17" s="725"/>
      <c r="RZS17" s="725"/>
      <c r="RZT17" s="725"/>
      <c r="RZU17" s="725"/>
      <c r="RZV17" s="725"/>
      <c r="RZW17" s="725"/>
      <c r="RZX17" s="725"/>
      <c r="RZY17" s="725"/>
      <c r="RZZ17" s="725"/>
      <c r="SAA17" s="725"/>
      <c r="SAB17" s="725"/>
      <c r="SAC17" s="725"/>
      <c r="SAD17" s="726"/>
      <c r="SAE17" s="718"/>
      <c r="SAF17" s="725"/>
      <c r="SAG17" s="725"/>
      <c r="SAH17" s="725"/>
      <c r="SAI17" s="725"/>
      <c r="SAJ17" s="725"/>
      <c r="SAK17" s="725"/>
      <c r="SAL17" s="725"/>
      <c r="SAM17" s="725"/>
      <c r="SAN17" s="725"/>
      <c r="SAO17" s="725"/>
      <c r="SAP17" s="725"/>
      <c r="SAQ17" s="725"/>
      <c r="SAR17" s="725"/>
      <c r="SAS17" s="725"/>
      <c r="SAT17" s="726"/>
      <c r="SAU17" s="718"/>
      <c r="SAV17" s="725"/>
      <c r="SAW17" s="725"/>
      <c r="SAX17" s="725"/>
      <c r="SAY17" s="725"/>
      <c r="SAZ17" s="725"/>
      <c r="SBA17" s="725"/>
      <c r="SBB17" s="725"/>
      <c r="SBC17" s="725"/>
      <c r="SBD17" s="725"/>
      <c r="SBE17" s="725"/>
      <c r="SBF17" s="725"/>
      <c r="SBG17" s="725"/>
      <c r="SBH17" s="725"/>
      <c r="SBI17" s="725"/>
      <c r="SBJ17" s="726"/>
      <c r="SBK17" s="718"/>
      <c r="SBL17" s="725"/>
      <c r="SBM17" s="725"/>
      <c r="SBN17" s="725"/>
      <c r="SBO17" s="725"/>
      <c r="SBP17" s="725"/>
      <c r="SBQ17" s="725"/>
      <c r="SBR17" s="725"/>
      <c r="SBS17" s="725"/>
      <c r="SBT17" s="725"/>
      <c r="SBU17" s="725"/>
      <c r="SBV17" s="725"/>
      <c r="SBW17" s="725"/>
      <c r="SBX17" s="725"/>
      <c r="SBY17" s="725"/>
      <c r="SBZ17" s="726"/>
      <c r="SCA17" s="718"/>
      <c r="SCB17" s="725"/>
      <c r="SCC17" s="725"/>
      <c r="SCD17" s="725"/>
      <c r="SCE17" s="725"/>
      <c r="SCF17" s="725"/>
      <c r="SCG17" s="725"/>
      <c r="SCH17" s="725"/>
      <c r="SCI17" s="725"/>
      <c r="SCJ17" s="725"/>
      <c r="SCK17" s="725"/>
      <c r="SCL17" s="725"/>
      <c r="SCM17" s="725"/>
      <c r="SCN17" s="725"/>
      <c r="SCO17" s="725"/>
      <c r="SCP17" s="726"/>
      <c r="SCQ17" s="718"/>
      <c r="SCR17" s="725"/>
      <c r="SCS17" s="725"/>
      <c r="SCT17" s="725"/>
      <c r="SCU17" s="725"/>
      <c r="SCV17" s="725"/>
      <c r="SCW17" s="725"/>
      <c r="SCX17" s="725"/>
      <c r="SCY17" s="725"/>
      <c r="SCZ17" s="725"/>
      <c r="SDA17" s="725"/>
      <c r="SDB17" s="725"/>
      <c r="SDC17" s="725"/>
      <c r="SDD17" s="725"/>
      <c r="SDE17" s="725"/>
      <c r="SDF17" s="726"/>
      <c r="SDG17" s="718"/>
      <c r="SDH17" s="725"/>
      <c r="SDI17" s="725"/>
      <c r="SDJ17" s="725"/>
      <c r="SDK17" s="725"/>
      <c r="SDL17" s="725"/>
      <c r="SDM17" s="725"/>
      <c r="SDN17" s="725"/>
      <c r="SDO17" s="725"/>
      <c r="SDP17" s="725"/>
      <c r="SDQ17" s="725"/>
      <c r="SDR17" s="725"/>
      <c r="SDS17" s="725"/>
      <c r="SDT17" s="725"/>
      <c r="SDU17" s="725"/>
      <c r="SDV17" s="726"/>
      <c r="SDW17" s="718"/>
      <c r="SDX17" s="725"/>
      <c r="SDY17" s="725"/>
      <c r="SDZ17" s="725"/>
      <c r="SEA17" s="725"/>
      <c r="SEB17" s="725"/>
      <c r="SEC17" s="725"/>
      <c r="SED17" s="725"/>
      <c r="SEE17" s="725"/>
      <c r="SEF17" s="725"/>
      <c r="SEG17" s="725"/>
      <c r="SEH17" s="725"/>
      <c r="SEI17" s="725"/>
      <c r="SEJ17" s="725"/>
      <c r="SEK17" s="725"/>
      <c r="SEL17" s="726"/>
      <c r="SEM17" s="718"/>
      <c r="SEN17" s="725"/>
      <c r="SEO17" s="725"/>
      <c r="SEP17" s="725"/>
      <c r="SEQ17" s="725"/>
      <c r="SER17" s="725"/>
      <c r="SES17" s="725"/>
      <c r="SET17" s="725"/>
      <c r="SEU17" s="725"/>
      <c r="SEV17" s="725"/>
      <c r="SEW17" s="725"/>
      <c r="SEX17" s="725"/>
      <c r="SEY17" s="725"/>
      <c r="SEZ17" s="725"/>
      <c r="SFA17" s="725"/>
      <c r="SFB17" s="726"/>
      <c r="SFC17" s="718"/>
      <c r="SFD17" s="725"/>
      <c r="SFE17" s="725"/>
      <c r="SFF17" s="725"/>
      <c r="SFG17" s="725"/>
      <c r="SFH17" s="725"/>
      <c r="SFI17" s="725"/>
      <c r="SFJ17" s="725"/>
      <c r="SFK17" s="725"/>
      <c r="SFL17" s="725"/>
      <c r="SFM17" s="725"/>
      <c r="SFN17" s="725"/>
      <c r="SFO17" s="725"/>
      <c r="SFP17" s="725"/>
      <c r="SFQ17" s="725"/>
      <c r="SFR17" s="726"/>
      <c r="SFS17" s="718"/>
      <c r="SFT17" s="725"/>
      <c r="SFU17" s="725"/>
      <c r="SFV17" s="725"/>
      <c r="SFW17" s="725"/>
      <c r="SFX17" s="725"/>
      <c r="SFY17" s="725"/>
      <c r="SFZ17" s="725"/>
      <c r="SGA17" s="725"/>
      <c r="SGB17" s="725"/>
      <c r="SGC17" s="725"/>
      <c r="SGD17" s="725"/>
      <c r="SGE17" s="725"/>
      <c r="SGF17" s="725"/>
      <c r="SGG17" s="725"/>
      <c r="SGH17" s="726"/>
      <c r="SGI17" s="718"/>
      <c r="SGJ17" s="725"/>
      <c r="SGK17" s="725"/>
      <c r="SGL17" s="725"/>
      <c r="SGM17" s="725"/>
      <c r="SGN17" s="725"/>
      <c r="SGO17" s="725"/>
      <c r="SGP17" s="725"/>
      <c r="SGQ17" s="725"/>
      <c r="SGR17" s="725"/>
      <c r="SGS17" s="725"/>
      <c r="SGT17" s="725"/>
      <c r="SGU17" s="725"/>
      <c r="SGV17" s="725"/>
      <c r="SGW17" s="725"/>
      <c r="SGX17" s="726"/>
      <c r="SGY17" s="718"/>
      <c r="SGZ17" s="725"/>
      <c r="SHA17" s="725"/>
      <c r="SHB17" s="725"/>
      <c r="SHC17" s="725"/>
      <c r="SHD17" s="725"/>
      <c r="SHE17" s="725"/>
      <c r="SHF17" s="725"/>
      <c r="SHG17" s="725"/>
      <c r="SHH17" s="725"/>
      <c r="SHI17" s="725"/>
      <c r="SHJ17" s="725"/>
      <c r="SHK17" s="725"/>
      <c r="SHL17" s="725"/>
      <c r="SHM17" s="725"/>
      <c r="SHN17" s="726"/>
      <c r="SHO17" s="718"/>
      <c r="SHP17" s="725"/>
      <c r="SHQ17" s="725"/>
      <c r="SHR17" s="725"/>
      <c r="SHS17" s="725"/>
      <c r="SHT17" s="725"/>
      <c r="SHU17" s="725"/>
      <c r="SHV17" s="725"/>
      <c r="SHW17" s="725"/>
      <c r="SHX17" s="725"/>
      <c r="SHY17" s="725"/>
      <c r="SHZ17" s="725"/>
      <c r="SIA17" s="725"/>
      <c r="SIB17" s="725"/>
      <c r="SIC17" s="725"/>
      <c r="SID17" s="726"/>
      <c r="SIE17" s="718"/>
      <c r="SIF17" s="725"/>
      <c r="SIG17" s="725"/>
      <c r="SIH17" s="725"/>
      <c r="SII17" s="725"/>
      <c r="SIJ17" s="725"/>
      <c r="SIK17" s="725"/>
      <c r="SIL17" s="725"/>
      <c r="SIM17" s="725"/>
      <c r="SIN17" s="725"/>
      <c r="SIO17" s="725"/>
      <c r="SIP17" s="725"/>
      <c r="SIQ17" s="725"/>
      <c r="SIR17" s="725"/>
      <c r="SIS17" s="725"/>
      <c r="SIT17" s="726"/>
      <c r="SIU17" s="718"/>
      <c r="SIV17" s="725"/>
      <c r="SIW17" s="725"/>
      <c r="SIX17" s="725"/>
      <c r="SIY17" s="725"/>
      <c r="SIZ17" s="725"/>
      <c r="SJA17" s="725"/>
      <c r="SJB17" s="725"/>
      <c r="SJC17" s="725"/>
      <c r="SJD17" s="725"/>
      <c r="SJE17" s="725"/>
      <c r="SJF17" s="725"/>
      <c r="SJG17" s="725"/>
      <c r="SJH17" s="725"/>
      <c r="SJI17" s="725"/>
      <c r="SJJ17" s="726"/>
      <c r="SJK17" s="718"/>
      <c r="SJL17" s="725"/>
      <c r="SJM17" s="725"/>
      <c r="SJN17" s="725"/>
      <c r="SJO17" s="725"/>
      <c r="SJP17" s="725"/>
      <c r="SJQ17" s="725"/>
      <c r="SJR17" s="725"/>
      <c r="SJS17" s="725"/>
      <c r="SJT17" s="725"/>
      <c r="SJU17" s="725"/>
      <c r="SJV17" s="725"/>
      <c r="SJW17" s="725"/>
      <c r="SJX17" s="725"/>
      <c r="SJY17" s="725"/>
      <c r="SJZ17" s="726"/>
      <c r="SKA17" s="718"/>
      <c r="SKB17" s="725"/>
      <c r="SKC17" s="725"/>
      <c r="SKD17" s="725"/>
      <c r="SKE17" s="725"/>
      <c r="SKF17" s="725"/>
      <c r="SKG17" s="725"/>
      <c r="SKH17" s="725"/>
      <c r="SKI17" s="725"/>
      <c r="SKJ17" s="725"/>
      <c r="SKK17" s="725"/>
      <c r="SKL17" s="725"/>
      <c r="SKM17" s="725"/>
      <c r="SKN17" s="725"/>
      <c r="SKO17" s="725"/>
      <c r="SKP17" s="726"/>
      <c r="SKQ17" s="718"/>
      <c r="SKR17" s="725"/>
      <c r="SKS17" s="725"/>
      <c r="SKT17" s="725"/>
      <c r="SKU17" s="725"/>
      <c r="SKV17" s="725"/>
      <c r="SKW17" s="725"/>
      <c r="SKX17" s="725"/>
      <c r="SKY17" s="725"/>
      <c r="SKZ17" s="725"/>
      <c r="SLA17" s="725"/>
      <c r="SLB17" s="725"/>
      <c r="SLC17" s="725"/>
      <c r="SLD17" s="725"/>
      <c r="SLE17" s="725"/>
      <c r="SLF17" s="726"/>
      <c r="SLG17" s="718"/>
      <c r="SLH17" s="725"/>
      <c r="SLI17" s="725"/>
      <c r="SLJ17" s="725"/>
      <c r="SLK17" s="725"/>
      <c r="SLL17" s="725"/>
      <c r="SLM17" s="725"/>
      <c r="SLN17" s="725"/>
      <c r="SLO17" s="725"/>
      <c r="SLP17" s="725"/>
      <c r="SLQ17" s="725"/>
      <c r="SLR17" s="725"/>
      <c r="SLS17" s="725"/>
      <c r="SLT17" s="725"/>
      <c r="SLU17" s="725"/>
      <c r="SLV17" s="726"/>
      <c r="SLW17" s="718"/>
      <c r="SLX17" s="725"/>
      <c r="SLY17" s="725"/>
      <c r="SLZ17" s="725"/>
      <c r="SMA17" s="725"/>
      <c r="SMB17" s="725"/>
      <c r="SMC17" s="725"/>
      <c r="SMD17" s="725"/>
      <c r="SME17" s="725"/>
      <c r="SMF17" s="725"/>
      <c r="SMG17" s="725"/>
      <c r="SMH17" s="725"/>
      <c r="SMI17" s="725"/>
      <c r="SMJ17" s="725"/>
      <c r="SMK17" s="725"/>
      <c r="SML17" s="726"/>
      <c r="SMM17" s="718"/>
      <c r="SMN17" s="725"/>
      <c r="SMO17" s="725"/>
      <c r="SMP17" s="725"/>
      <c r="SMQ17" s="725"/>
      <c r="SMR17" s="725"/>
      <c r="SMS17" s="725"/>
      <c r="SMT17" s="725"/>
      <c r="SMU17" s="725"/>
      <c r="SMV17" s="725"/>
      <c r="SMW17" s="725"/>
      <c r="SMX17" s="725"/>
      <c r="SMY17" s="725"/>
      <c r="SMZ17" s="725"/>
      <c r="SNA17" s="725"/>
      <c r="SNB17" s="726"/>
      <c r="SNC17" s="718"/>
      <c r="SND17" s="725"/>
      <c r="SNE17" s="725"/>
      <c r="SNF17" s="725"/>
      <c r="SNG17" s="725"/>
      <c r="SNH17" s="725"/>
      <c r="SNI17" s="725"/>
      <c r="SNJ17" s="725"/>
      <c r="SNK17" s="725"/>
      <c r="SNL17" s="725"/>
      <c r="SNM17" s="725"/>
      <c r="SNN17" s="725"/>
      <c r="SNO17" s="725"/>
      <c r="SNP17" s="725"/>
      <c r="SNQ17" s="725"/>
      <c r="SNR17" s="726"/>
      <c r="SNS17" s="718"/>
      <c r="SNT17" s="725"/>
      <c r="SNU17" s="725"/>
      <c r="SNV17" s="725"/>
      <c r="SNW17" s="725"/>
      <c r="SNX17" s="725"/>
      <c r="SNY17" s="725"/>
      <c r="SNZ17" s="725"/>
      <c r="SOA17" s="725"/>
      <c r="SOB17" s="725"/>
      <c r="SOC17" s="725"/>
      <c r="SOD17" s="725"/>
      <c r="SOE17" s="725"/>
      <c r="SOF17" s="725"/>
      <c r="SOG17" s="725"/>
      <c r="SOH17" s="726"/>
      <c r="SOI17" s="718"/>
      <c r="SOJ17" s="725"/>
      <c r="SOK17" s="725"/>
      <c r="SOL17" s="725"/>
      <c r="SOM17" s="725"/>
      <c r="SON17" s="725"/>
      <c r="SOO17" s="725"/>
      <c r="SOP17" s="725"/>
      <c r="SOQ17" s="725"/>
      <c r="SOR17" s="725"/>
      <c r="SOS17" s="725"/>
      <c r="SOT17" s="725"/>
      <c r="SOU17" s="725"/>
      <c r="SOV17" s="725"/>
      <c r="SOW17" s="725"/>
      <c r="SOX17" s="726"/>
      <c r="SOY17" s="718"/>
      <c r="SOZ17" s="725"/>
      <c r="SPA17" s="725"/>
      <c r="SPB17" s="725"/>
      <c r="SPC17" s="725"/>
      <c r="SPD17" s="725"/>
      <c r="SPE17" s="725"/>
      <c r="SPF17" s="725"/>
      <c r="SPG17" s="725"/>
      <c r="SPH17" s="725"/>
      <c r="SPI17" s="725"/>
      <c r="SPJ17" s="725"/>
      <c r="SPK17" s="725"/>
      <c r="SPL17" s="725"/>
      <c r="SPM17" s="725"/>
      <c r="SPN17" s="726"/>
      <c r="SPO17" s="718"/>
      <c r="SPP17" s="725"/>
      <c r="SPQ17" s="725"/>
      <c r="SPR17" s="725"/>
      <c r="SPS17" s="725"/>
      <c r="SPT17" s="725"/>
      <c r="SPU17" s="725"/>
      <c r="SPV17" s="725"/>
      <c r="SPW17" s="725"/>
      <c r="SPX17" s="725"/>
      <c r="SPY17" s="725"/>
      <c r="SPZ17" s="725"/>
      <c r="SQA17" s="725"/>
      <c r="SQB17" s="725"/>
      <c r="SQC17" s="725"/>
      <c r="SQD17" s="726"/>
      <c r="SQE17" s="718"/>
      <c r="SQF17" s="725"/>
      <c r="SQG17" s="725"/>
      <c r="SQH17" s="725"/>
      <c r="SQI17" s="725"/>
      <c r="SQJ17" s="725"/>
      <c r="SQK17" s="725"/>
      <c r="SQL17" s="725"/>
      <c r="SQM17" s="725"/>
      <c r="SQN17" s="725"/>
      <c r="SQO17" s="725"/>
      <c r="SQP17" s="725"/>
      <c r="SQQ17" s="725"/>
      <c r="SQR17" s="725"/>
      <c r="SQS17" s="725"/>
      <c r="SQT17" s="726"/>
      <c r="SQU17" s="718"/>
      <c r="SQV17" s="725"/>
      <c r="SQW17" s="725"/>
      <c r="SQX17" s="725"/>
      <c r="SQY17" s="725"/>
      <c r="SQZ17" s="725"/>
      <c r="SRA17" s="725"/>
      <c r="SRB17" s="725"/>
      <c r="SRC17" s="725"/>
      <c r="SRD17" s="725"/>
      <c r="SRE17" s="725"/>
      <c r="SRF17" s="725"/>
      <c r="SRG17" s="725"/>
      <c r="SRH17" s="725"/>
      <c r="SRI17" s="725"/>
      <c r="SRJ17" s="726"/>
      <c r="SRK17" s="718"/>
      <c r="SRL17" s="725"/>
      <c r="SRM17" s="725"/>
      <c r="SRN17" s="725"/>
      <c r="SRO17" s="725"/>
      <c r="SRP17" s="725"/>
      <c r="SRQ17" s="725"/>
      <c r="SRR17" s="725"/>
      <c r="SRS17" s="725"/>
      <c r="SRT17" s="725"/>
      <c r="SRU17" s="725"/>
      <c r="SRV17" s="725"/>
      <c r="SRW17" s="725"/>
      <c r="SRX17" s="725"/>
      <c r="SRY17" s="725"/>
      <c r="SRZ17" s="726"/>
      <c r="SSA17" s="718"/>
      <c r="SSB17" s="725"/>
      <c r="SSC17" s="725"/>
      <c r="SSD17" s="725"/>
      <c r="SSE17" s="725"/>
      <c r="SSF17" s="725"/>
      <c r="SSG17" s="725"/>
      <c r="SSH17" s="725"/>
      <c r="SSI17" s="725"/>
      <c r="SSJ17" s="725"/>
      <c r="SSK17" s="725"/>
      <c r="SSL17" s="725"/>
      <c r="SSM17" s="725"/>
      <c r="SSN17" s="725"/>
      <c r="SSO17" s="725"/>
      <c r="SSP17" s="726"/>
      <c r="SSQ17" s="718"/>
      <c r="SSR17" s="725"/>
      <c r="SSS17" s="725"/>
      <c r="SST17" s="725"/>
      <c r="SSU17" s="725"/>
      <c r="SSV17" s="725"/>
      <c r="SSW17" s="725"/>
      <c r="SSX17" s="725"/>
      <c r="SSY17" s="725"/>
      <c r="SSZ17" s="725"/>
      <c r="STA17" s="725"/>
      <c r="STB17" s="725"/>
      <c r="STC17" s="725"/>
      <c r="STD17" s="725"/>
      <c r="STE17" s="725"/>
      <c r="STF17" s="726"/>
      <c r="STG17" s="718"/>
      <c r="STH17" s="725"/>
      <c r="STI17" s="725"/>
      <c r="STJ17" s="725"/>
      <c r="STK17" s="725"/>
      <c r="STL17" s="725"/>
      <c r="STM17" s="725"/>
      <c r="STN17" s="725"/>
      <c r="STO17" s="725"/>
      <c r="STP17" s="725"/>
      <c r="STQ17" s="725"/>
      <c r="STR17" s="725"/>
      <c r="STS17" s="725"/>
      <c r="STT17" s="725"/>
      <c r="STU17" s="725"/>
      <c r="STV17" s="726"/>
      <c r="STW17" s="718"/>
      <c r="STX17" s="725"/>
      <c r="STY17" s="725"/>
      <c r="STZ17" s="725"/>
      <c r="SUA17" s="725"/>
      <c r="SUB17" s="725"/>
      <c r="SUC17" s="725"/>
      <c r="SUD17" s="725"/>
      <c r="SUE17" s="725"/>
      <c r="SUF17" s="725"/>
      <c r="SUG17" s="725"/>
      <c r="SUH17" s="725"/>
      <c r="SUI17" s="725"/>
      <c r="SUJ17" s="725"/>
      <c r="SUK17" s="725"/>
      <c r="SUL17" s="726"/>
      <c r="SUM17" s="718"/>
      <c r="SUN17" s="725"/>
      <c r="SUO17" s="725"/>
      <c r="SUP17" s="725"/>
      <c r="SUQ17" s="725"/>
      <c r="SUR17" s="725"/>
      <c r="SUS17" s="725"/>
      <c r="SUT17" s="725"/>
      <c r="SUU17" s="725"/>
      <c r="SUV17" s="725"/>
      <c r="SUW17" s="725"/>
      <c r="SUX17" s="725"/>
      <c r="SUY17" s="725"/>
      <c r="SUZ17" s="725"/>
      <c r="SVA17" s="725"/>
      <c r="SVB17" s="726"/>
      <c r="SVC17" s="718"/>
      <c r="SVD17" s="725"/>
      <c r="SVE17" s="725"/>
      <c r="SVF17" s="725"/>
      <c r="SVG17" s="725"/>
      <c r="SVH17" s="725"/>
      <c r="SVI17" s="725"/>
      <c r="SVJ17" s="725"/>
      <c r="SVK17" s="725"/>
      <c r="SVL17" s="725"/>
      <c r="SVM17" s="725"/>
      <c r="SVN17" s="725"/>
      <c r="SVO17" s="725"/>
      <c r="SVP17" s="725"/>
      <c r="SVQ17" s="725"/>
      <c r="SVR17" s="726"/>
      <c r="SVS17" s="718"/>
      <c r="SVT17" s="725"/>
      <c r="SVU17" s="725"/>
      <c r="SVV17" s="725"/>
      <c r="SVW17" s="725"/>
      <c r="SVX17" s="725"/>
      <c r="SVY17" s="725"/>
      <c r="SVZ17" s="725"/>
      <c r="SWA17" s="725"/>
      <c r="SWB17" s="725"/>
      <c r="SWC17" s="725"/>
      <c r="SWD17" s="725"/>
      <c r="SWE17" s="725"/>
      <c r="SWF17" s="725"/>
      <c r="SWG17" s="725"/>
      <c r="SWH17" s="726"/>
      <c r="SWI17" s="718"/>
      <c r="SWJ17" s="725"/>
      <c r="SWK17" s="725"/>
      <c r="SWL17" s="725"/>
      <c r="SWM17" s="725"/>
      <c r="SWN17" s="725"/>
      <c r="SWO17" s="725"/>
      <c r="SWP17" s="725"/>
      <c r="SWQ17" s="725"/>
      <c r="SWR17" s="725"/>
      <c r="SWS17" s="725"/>
      <c r="SWT17" s="725"/>
      <c r="SWU17" s="725"/>
      <c r="SWV17" s="725"/>
      <c r="SWW17" s="725"/>
      <c r="SWX17" s="726"/>
      <c r="SWY17" s="718"/>
      <c r="SWZ17" s="725"/>
      <c r="SXA17" s="725"/>
      <c r="SXB17" s="725"/>
      <c r="SXC17" s="725"/>
      <c r="SXD17" s="725"/>
      <c r="SXE17" s="725"/>
      <c r="SXF17" s="725"/>
      <c r="SXG17" s="725"/>
      <c r="SXH17" s="725"/>
      <c r="SXI17" s="725"/>
      <c r="SXJ17" s="725"/>
      <c r="SXK17" s="725"/>
      <c r="SXL17" s="725"/>
      <c r="SXM17" s="725"/>
      <c r="SXN17" s="726"/>
      <c r="SXO17" s="718"/>
      <c r="SXP17" s="725"/>
      <c r="SXQ17" s="725"/>
      <c r="SXR17" s="725"/>
      <c r="SXS17" s="725"/>
      <c r="SXT17" s="725"/>
      <c r="SXU17" s="725"/>
      <c r="SXV17" s="725"/>
      <c r="SXW17" s="725"/>
      <c r="SXX17" s="725"/>
      <c r="SXY17" s="725"/>
      <c r="SXZ17" s="725"/>
      <c r="SYA17" s="725"/>
      <c r="SYB17" s="725"/>
      <c r="SYC17" s="725"/>
      <c r="SYD17" s="726"/>
      <c r="SYE17" s="718"/>
      <c r="SYF17" s="725"/>
      <c r="SYG17" s="725"/>
      <c r="SYH17" s="725"/>
      <c r="SYI17" s="725"/>
      <c r="SYJ17" s="725"/>
      <c r="SYK17" s="725"/>
      <c r="SYL17" s="725"/>
      <c r="SYM17" s="725"/>
      <c r="SYN17" s="725"/>
      <c r="SYO17" s="725"/>
      <c r="SYP17" s="725"/>
      <c r="SYQ17" s="725"/>
      <c r="SYR17" s="725"/>
      <c r="SYS17" s="725"/>
      <c r="SYT17" s="726"/>
      <c r="SYU17" s="718"/>
      <c r="SYV17" s="725"/>
      <c r="SYW17" s="725"/>
      <c r="SYX17" s="725"/>
      <c r="SYY17" s="725"/>
      <c r="SYZ17" s="725"/>
      <c r="SZA17" s="725"/>
      <c r="SZB17" s="725"/>
      <c r="SZC17" s="725"/>
      <c r="SZD17" s="725"/>
      <c r="SZE17" s="725"/>
      <c r="SZF17" s="725"/>
      <c r="SZG17" s="725"/>
      <c r="SZH17" s="725"/>
      <c r="SZI17" s="725"/>
      <c r="SZJ17" s="726"/>
      <c r="SZK17" s="718"/>
      <c r="SZL17" s="725"/>
      <c r="SZM17" s="725"/>
      <c r="SZN17" s="725"/>
      <c r="SZO17" s="725"/>
      <c r="SZP17" s="725"/>
      <c r="SZQ17" s="725"/>
      <c r="SZR17" s="725"/>
      <c r="SZS17" s="725"/>
      <c r="SZT17" s="725"/>
      <c r="SZU17" s="725"/>
      <c r="SZV17" s="725"/>
      <c r="SZW17" s="725"/>
      <c r="SZX17" s="725"/>
      <c r="SZY17" s="725"/>
      <c r="SZZ17" s="726"/>
      <c r="TAA17" s="718"/>
      <c r="TAB17" s="725"/>
      <c r="TAC17" s="725"/>
      <c r="TAD17" s="725"/>
      <c r="TAE17" s="725"/>
      <c r="TAF17" s="725"/>
      <c r="TAG17" s="725"/>
      <c r="TAH17" s="725"/>
      <c r="TAI17" s="725"/>
      <c r="TAJ17" s="725"/>
      <c r="TAK17" s="725"/>
      <c r="TAL17" s="725"/>
      <c r="TAM17" s="725"/>
      <c r="TAN17" s="725"/>
      <c r="TAO17" s="725"/>
      <c r="TAP17" s="726"/>
      <c r="TAQ17" s="718"/>
      <c r="TAR17" s="725"/>
      <c r="TAS17" s="725"/>
      <c r="TAT17" s="725"/>
      <c r="TAU17" s="725"/>
      <c r="TAV17" s="725"/>
      <c r="TAW17" s="725"/>
      <c r="TAX17" s="725"/>
      <c r="TAY17" s="725"/>
      <c r="TAZ17" s="725"/>
      <c r="TBA17" s="725"/>
      <c r="TBB17" s="725"/>
      <c r="TBC17" s="725"/>
      <c r="TBD17" s="725"/>
      <c r="TBE17" s="725"/>
      <c r="TBF17" s="726"/>
      <c r="TBG17" s="718"/>
      <c r="TBH17" s="725"/>
      <c r="TBI17" s="725"/>
      <c r="TBJ17" s="725"/>
      <c r="TBK17" s="725"/>
      <c r="TBL17" s="725"/>
      <c r="TBM17" s="725"/>
      <c r="TBN17" s="725"/>
      <c r="TBO17" s="725"/>
      <c r="TBP17" s="725"/>
      <c r="TBQ17" s="725"/>
      <c r="TBR17" s="725"/>
      <c r="TBS17" s="725"/>
      <c r="TBT17" s="725"/>
      <c r="TBU17" s="725"/>
      <c r="TBV17" s="726"/>
      <c r="TBW17" s="718"/>
      <c r="TBX17" s="725"/>
      <c r="TBY17" s="725"/>
      <c r="TBZ17" s="725"/>
      <c r="TCA17" s="725"/>
      <c r="TCB17" s="725"/>
      <c r="TCC17" s="725"/>
      <c r="TCD17" s="725"/>
      <c r="TCE17" s="725"/>
      <c r="TCF17" s="725"/>
      <c r="TCG17" s="725"/>
      <c r="TCH17" s="725"/>
      <c r="TCI17" s="725"/>
      <c r="TCJ17" s="725"/>
      <c r="TCK17" s="725"/>
      <c r="TCL17" s="726"/>
      <c r="TCM17" s="718"/>
      <c r="TCN17" s="725"/>
      <c r="TCO17" s="725"/>
      <c r="TCP17" s="725"/>
      <c r="TCQ17" s="725"/>
      <c r="TCR17" s="725"/>
      <c r="TCS17" s="725"/>
      <c r="TCT17" s="725"/>
      <c r="TCU17" s="725"/>
      <c r="TCV17" s="725"/>
      <c r="TCW17" s="725"/>
      <c r="TCX17" s="725"/>
      <c r="TCY17" s="725"/>
      <c r="TCZ17" s="725"/>
      <c r="TDA17" s="725"/>
      <c r="TDB17" s="726"/>
      <c r="TDC17" s="718"/>
      <c r="TDD17" s="725"/>
      <c r="TDE17" s="725"/>
      <c r="TDF17" s="725"/>
      <c r="TDG17" s="725"/>
      <c r="TDH17" s="725"/>
      <c r="TDI17" s="725"/>
      <c r="TDJ17" s="725"/>
      <c r="TDK17" s="725"/>
      <c r="TDL17" s="725"/>
      <c r="TDM17" s="725"/>
      <c r="TDN17" s="725"/>
      <c r="TDO17" s="725"/>
      <c r="TDP17" s="725"/>
      <c r="TDQ17" s="725"/>
      <c r="TDR17" s="726"/>
      <c r="TDS17" s="718"/>
      <c r="TDT17" s="725"/>
      <c r="TDU17" s="725"/>
      <c r="TDV17" s="725"/>
      <c r="TDW17" s="725"/>
      <c r="TDX17" s="725"/>
      <c r="TDY17" s="725"/>
      <c r="TDZ17" s="725"/>
      <c r="TEA17" s="725"/>
      <c r="TEB17" s="725"/>
      <c r="TEC17" s="725"/>
      <c r="TED17" s="725"/>
      <c r="TEE17" s="725"/>
      <c r="TEF17" s="725"/>
      <c r="TEG17" s="725"/>
      <c r="TEH17" s="726"/>
      <c r="TEI17" s="718"/>
      <c r="TEJ17" s="725"/>
      <c r="TEK17" s="725"/>
      <c r="TEL17" s="725"/>
      <c r="TEM17" s="725"/>
      <c r="TEN17" s="725"/>
      <c r="TEO17" s="725"/>
      <c r="TEP17" s="725"/>
      <c r="TEQ17" s="725"/>
      <c r="TER17" s="725"/>
      <c r="TES17" s="725"/>
      <c r="TET17" s="725"/>
      <c r="TEU17" s="725"/>
      <c r="TEV17" s="725"/>
      <c r="TEW17" s="725"/>
      <c r="TEX17" s="726"/>
      <c r="TEY17" s="718"/>
      <c r="TEZ17" s="725"/>
      <c r="TFA17" s="725"/>
      <c r="TFB17" s="725"/>
      <c r="TFC17" s="725"/>
      <c r="TFD17" s="725"/>
      <c r="TFE17" s="725"/>
      <c r="TFF17" s="725"/>
      <c r="TFG17" s="725"/>
      <c r="TFH17" s="725"/>
      <c r="TFI17" s="725"/>
      <c r="TFJ17" s="725"/>
      <c r="TFK17" s="725"/>
      <c r="TFL17" s="725"/>
      <c r="TFM17" s="725"/>
      <c r="TFN17" s="726"/>
      <c r="TFO17" s="718"/>
      <c r="TFP17" s="725"/>
      <c r="TFQ17" s="725"/>
      <c r="TFR17" s="725"/>
      <c r="TFS17" s="725"/>
      <c r="TFT17" s="725"/>
      <c r="TFU17" s="725"/>
      <c r="TFV17" s="725"/>
      <c r="TFW17" s="725"/>
      <c r="TFX17" s="725"/>
      <c r="TFY17" s="725"/>
      <c r="TFZ17" s="725"/>
      <c r="TGA17" s="725"/>
      <c r="TGB17" s="725"/>
      <c r="TGC17" s="725"/>
      <c r="TGD17" s="726"/>
      <c r="TGE17" s="718"/>
      <c r="TGF17" s="725"/>
      <c r="TGG17" s="725"/>
      <c r="TGH17" s="725"/>
      <c r="TGI17" s="725"/>
      <c r="TGJ17" s="725"/>
      <c r="TGK17" s="725"/>
      <c r="TGL17" s="725"/>
      <c r="TGM17" s="725"/>
      <c r="TGN17" s="725"/>
      <c r="TGO17" s="725"/>
      <c r="TGP17" s="725"/>
      <c r="TGQ17" s="725"/>
      <c r="TGR17" s="725"/>
      <c r="TGS17" s="725"/>
      <c r="TGT17" s="726"/>
      <c r="TGU17" s="718"/>
      <c r="TGV17" s="725"/>
      <c r="TGW17" s="725"/>
      <c r="TGX17" s="725"/>
      <c r="TGY17" s="725"/>
      <c r="TGZ17" s="725"/>
      <c r="THA17" s="725"/>
      <c r="THB17" s="725"/>
      <c r="THC17" s="725"/>
      <c r="THD17" s="725"/>
      <c r="THE17" s="725"/>
      <c r="THF17" s="725"/>
      <c r="THG17" s="725"/>
      <c r="THH17" s="725"/>
      <c r="THI17" s="725"/>
      <c r="THJ17" s="726"/>
      <c r="THK17" s="718"/>
      <c r="THL17" s="725"/>
      <c r="THM17" s="725"/>
      <c r="THN17" s="725"/>
      <c r="THO17" s="725"/>
      <c r="THP17" s="725"/>
      <c r="THQ17" s="725"/>
      <c r="THR17" s="725"/>
      <c r="THS17" s="725"/>
      <c r="THT17" s="725"/>
      <c r="THU17" s="725"/>
      <c r="THV17" s="725"/>
      <c r="THW17" s="725"/>
      <c r="THX17" s="725"/>
      <c r="THY17" s="725"/>
      <c r="THZ17" s="726"/>
      <c r="TIA17" s="718"/>
      <c r="TIB17" s="725"/>
      <c r="TIC17" s="725"/>
      <c r="TID17" s="725"/>
      <c r="TIE17" s="725"/>
      <c r="TIF17" s="725"/>
      <c r="TIG17" s="725"/>
      <c r="TIH17" s="725"/>
      <c r="TII17" s="725"/>
      <c r="TIJ17" s="725"/>
      <c r="TIK17" s="725"/>
      <c r="TIL17" s="725"/>
      <c r="TIM17" s="725"/>
      <c r="TIN17" s="725"/>
      <c r="TIO17" s="725"/>
      <c r="TIP17" s="726"/>
      <c r="TIQ17" s="718"/>
      <c r="TIR17" s="725"/>
      <c r="TIS17" s="725"/>
      <c r="TIT17" s="725"/>
      <c r="TIU17" s="725"/>
      <c r="TIV17" s="725"/>
      <c r="TIW17" s="725"/>
      <c r="TIX17" s="725"/>
      <c r="TIY17" s="725"/>
      <c r="TIZ17" s="725"/>
      <c r="TJA17" s="725"/>
      <c r="TJB17" s="725"/>
      <c r="TJC17" s="725"/>
      <c r="TJD17" s="725"/>
      <c r="TJE17" s="725"/>
      <c r="TJF17" s="726"/>
      <c r="TJG17" s="718"/>
      <c r="TJH17" s="725"/>
      <c r="TJI17" s="725"/>
      <c r="TJJ17" s="725"/>
      <c r="TJK17" s="725"/>
      <c r="TJL17" s="725"/>
      <c r="TJM17" s="725"/>
      <c r="TJN17" s="725"/>
      <c r="TJO17" s="725"/>
      <c r="TJP17" s="725"/>
      <c r="TJQ17" s="725"/>
      <c r="TJR17" s="725"/>
      <c r="TJS17" s="725"/>
      <c r="TJT17" s="725"/>
      <c r="TJU17" s="725"/>
      <c r="TJV17" s="726"/>
      <c r="TJW17" s="718"/>
      <c r="TJX17" s="725"/>
      <c r="TJY17" s="725"/>
      <c r="TJZ17" s="725"/>
      <c r="TKA17" s="725"/>
      <c r="TKB17" s="725"/>
      <c r="TKC17" s="725"/>
      <c r="TKD17" s="725"/>
      <c r="TKE17" s="725"/>
      <c r="TKF17" s="725"/>
      <c r="TKG17" s="725"/>
      <c r="TKH17" s="725"/>
      <c r="TKI17" s="725"/>
      <c r="TKJ17" s="725"/>
      <c r="TKK17" s="725"/>
      <c r="TKL17" s="726"/>
      <c r="TKM17" s="718"/>
      <c r="TKN17" s="725"/>
      <c r="TKO17" s="725"/>
      <c r="TKP17" s="725"/>
      <c r="TKQ17" s="725"/>
      <c r="TKR17" s="725"/>
      <c r="TKS17" s="725"/>
      <c r="TKT17" s="725"/>
      <c r="TKU17" s="725"/>
      <c r="TKV17" s="725"/>
      <c r="TKW17" s="725"/>
      <c r="TKX17" s="725"/>
      <c r="TKY17" s="725"/>
      <c r="TKZ17" s="725"/>
      <c r="TLA17" s="725"/>
      <c r="TLB17" s="726"/>
      <c r="TLC17" s="718"/>
      <c r="TLD17" s="725"/>
      <c r="TLE17" s="725"/>
      <c r="TLF17" s="725"/>
      <c r="TLG17" s="725"/>
      <c r="TLH17" s="725"/>
      <c r="TLI17" s="725"/>
      <c r="TLJ17" s="725"/>
      <c r="TLK17" s="725"/>
      <c r="TLL17" s="725"/>
      <c r="TLM17" s="725"/>
      <c r="TLN17" s="725"/>
      <c r="TLO17" s="725"/>
      <c r="TLP17" s="725"/>
      <c r="TLQ17" s="725"/>
      <c r="TLR17" s="726"/>
      <c r="TLS17" s="718"/>
      <c r="TLT17" s="725"/>
      <c r="TLU17" s="725"/>
      <c r="TLV17" s="725"/>
      <c r="TLW17" s="725"/>
      <c r="TLX17" s="725"/>
      <c r="TLY17" s="725"/>
      <c r="TLZ17" s="725"/>
      <c r="TMA17" s="725"/>
      <c r="TMB17" s="725"/>
      <c r="TMC17" s="725"/>
      <c r="TMD17" s="725"/>
      <c r="TME17" s="725"/>
      <c r="TMF17" s="725"/>
      <c r="TMG17" s="725"/>
      <c r="TMH17" s="726"/>
      <c r="TMI17" s="718"/>
      <c r="TMJ17" s="725"/>
      <c r="TMK17" s="725"/>
      <c r="TML17" s="725"/>
      <c r="TMM17" s="725"/>
      <c r="TMN17" s="725"/>
      <c r="TMO17" s="725"/>
      <c r="TMP17" s="725"/>
      <c r="TMQ17" s="725"/>
      <c r="TMR17" s="725"/>
      <c r="TMS17" s="725"/>
      <c r="TMT17" s="725"/>
      <c r="TMU17" s="725"/>
      <c r="TMV17" s="725"/>
      <c r="TMW17" s="725"/>
      <c r="TMX17" s="726"/>
      <c r="TMY17" s="718"/>
      <c r="TMZ17" s="725"/>
      <c r="TNA17" s="725"/>
      <c r="TNB17" s="725"/>
      <c r="TNC17" s="725"/>
      <c r="TND17" s="725"/>
      <c r="TNE17" s="725"/>
      <c r="TNF17" s="725"/>
      <c r="TNG17" s="725"/>
      <c r="TNH17" s="725"/>
      <c r="TNI17" s="725"/>
      <c r="TNJ17" s="725"/>
      <c r="TNK17" s="725"/>
      <c r="TNL17" s="725"/>
      <c r="TNM17" s="725"/>
      <c r="TNN17" s="726"/>
      <c r="TNO17" s="718"/>
      <c r="TNP17" s="725"/>
      <c r="TNQ17" s="725"/>
      <c r="TNR17" s="725"/>
      <c r="TNS17" s="725"/>
      <c r="TNT17" s="725"/>
      <c r="TNU17" s="725"/>
      <c r="TNV17" s="725"/>
      <c r="TNW17" s="725"/>
      <c r="TNX17" s="725"/>
      <c r="TNY17" s="725"/>
      <c r="TNZ17" s="725"/>
      <c r="TOA17" s="725"/>
      <c r="TOB17" s="725"/>
      <c r="TOC17" s="725"/>
      <c r="TOD17" s="726"/>
      <c r="TOE17" s="718"/>
      <c r="TOF17" s="725"/>
      <c r="TOG17" s="725"/>
      <c r="TOH17" s="725"/>
      <c r="TOI17" s="725"/>
      <c r="TOJ17" s="725"/>
      <c r="TOK17" s="725"/>
      <c r="TOL17" s="725"/>
      <c r="TOM17" s="725"/>
      <c r="TON17" s="725"/>
      <c r="TOO17" s="725"/>
      <c r="TOP17" s="725"/>
      <c r="TOQ17" s="725"/>
      <c r="TOR17" s="725"/>
      <c r="TOS17" s="725"/>
      <c r="TOT17" s="726"/>
      <c r="TOU17" s="718"/>
      <c r="TOV17" s="725"/>
      <c r="TOW17" s="725"/>
      <c r="TOX17" s="725"/>
      <c r="TOY17" s="725"/>
      <c r="TOZ17" s="725"/>
      <c r="TPA17" s="725"/>
      <c r="TPB17" s="725"/>
      <c r="TPC17" s="725"/>
      <c r="TPD17" s="725"/>
      <c r="TPE17" s="725"/>
      <c r="TPF17" s="725"/>
      <c r="TPG17" s="725"/>
      <c r="TPH17" s="725"/>
      <c r="TPI17" s="725"/>
      <c r="TPJ17" s="726"/>
      <c r="TPK17" s="718"/>
      <c r="TPL17" s="725"/>
      <c r="TPM17" s="725"/>
      <c r="TPN17" s="725"/>
      <c r="TPO17" s="725"/>
      <c r="TPP17" s="725"/>
      <c r="TPQ17" s="725"/>
      <c r="TPR17" s="725"/>
      <c r="TPS17" s="725"/>
      <c r="TPT17" s="725"/>
      <c r="TPU17" s="725"/>
      <c r="TPV17" s="725"/>
      <c r="TPW17" s="725"/>
      <c r="TPX17" s="725"/>
      <c r="TPY17" s="725"/>
      <c r="TPZ17" s="726"/>
      <c r="TQA17" s="718"/>
      <c r="TQB17" s="725"/>
      <c r="TQC17" s="725"/>
      <c r="TQD17" s="725"/>
      <c r="TQE17" s="725"/>
      <c r="TQF17" s="725"/>
      <c r="TQG17" s="725"/>
      <c r="TQH17" s="725"/>
      <c r="TQI17" s="725"/>
      <c r="TQJ17" s="725"/>
      <c r="TQK17" s="725"/>
      <c r="TQL17" s="725"/>
      <c r="TQM17" s="725"/>
      <c r="TQN17" s="725"/>
      <c r="TQO17" s="725"/>
      <c r="TQP17" s="726"/>
      <c r="TQQ17" s="718"/>
      <c r="TQR17" s="725"/>
      <c r="TQS17" s="725"/>
      <c r="TQT17" s="725"/>
      <c r="TQU17" s="725"/>
      <c r="TQV17" s="725"/>
      <c r="TQW17" s="725"/>
      <c r="TQX17" s="725"/>
      <c r="TQY17" s="725"/>
      <c r="TQZ17" s="725"/>
      <c r="TRA17" s="725"/>
      <c r="TRB17" s="725"/>
      <c r="TRC17" s="725"/>
      <c r="TRD17" s="725"/>
      <c r="TRE17" s="725"/>
      <c r="TRF17" s="726"/>
      <c r="TRG17" s="718"/>
      <c r="TRH17" s="725"/>
      <c r="TRI17" s="725"/>
      <c r="TRJ17" s="725"/>
      <c r="TRK17" s="725"/>
      <c r="TRL17" s="725"/>
      <c r="TRM17" s="725"/>
      <c r="TRN17" s="725"/>
      <c r="TRO17" s="725"/>
      <c r="TRP17" s="725"/>
      <c r="TRQ17" s="725"/>
      <c r="TRR17" s="725"/>
      <c r="TRS17" s="725"/>
      <c r="TRT17" s="725"/>
      <c r="TRU17" s="725"/>
      <c r="TRV17" s="726"/>
      <c r="TRW17" s="718"/>
      <c r="TRX17" s="725"/>
      <c r="TRY17" s="725"/>
      <c r="TRZ17" s="725"/>
      <c r="TSA17" s="725"/>
      <c r="TSB17" s="725"/>
      <c r="TSC17" s="725"/>
      <c r="TSD17" s="725"/>
      <c r="TSE17" s="725"/>
      <c r="TSF17" s="725"/>
      <c r="TSG17" s="725"/>
      <c r="TSH17" s="725"/>
      <c r="TSI17" s="725"/>
      <c r="TSJ17" s="725"/>
      <c r="TSK17" s="725"/>
      <c r="TSL17" s="726"/>
      <c r="TSM17" s="718"/>
      <c r="TSN17" s="725"/>
      <c r="TSO17" s="725"/>
      <c r="TSP17" s="725"/>
      <c r="TSQ17" s="725"/>
      <c r="TSR17" s="725"/>
      <c r="TSS17" s="725"/>
      <c r="TST17" s="725"/>
      <c r="TSU17" s="725"/>
      <c r="TSV17" s="725"/>
      <c r="TSW17" s="725"/>
      <c r="TSX17" s="725"/>
      <c r="TSY17" s="725"/>
      <c r="TSZ17" s="725"/>
      <c r="TTA17" s="725"/>
      <c r="TTB17" s="726"/>
      <c r="TTC17" s="718"/>
      <c r="TTD17" s="725"/>
      <c r="TTE17" s="725"/>
      <c r="TTF17" s="725"/>
      <c r="TTG17" s="725"/>
      <c r="TTH17" s="725"/>
      <c r="TTI17" s="725"/>
      <c r="TTJ17" s="725"/>
      <c r="TTK17" s="725"/>
      <c r="TTL17" s="725"/>
      <c r="TTM17" s="725"/>
      <c r="TTN17" s="725"/>
      <c r="TTO17" s="725"/>
      <c r="TTP17" s="725"/>
      <c r="TTQ17" s="725"/>
      <c r="TTR17" s="726"/>
      <c r="TTS17" s="718"/>
      <c r="TTT17" s="725"/>
      <c r="TTU17" s="725"/>
      <c r="TTV17" s="725"/>
      <c r="TTW17" s="725"/>
      <c r="TTX17" s="725"/>
      <c r="TTY17" s="725"/>
      <c r="TTZ17" s="725"/>
      <c r="TUA17" s="725"/>
      <c r="TUB17" s="725"/>
      <c r="TUC17" s="725"/>
      <c r="TUD17" s="725"/>
      <c r="TUE17" s="725"/>
      <c r="TUF17" s="725"/>
      <c r="TUG17" s="725"/>
      <c r="TUH17" s="726"/>
      <c r="TUI17" s="718"/>
      <c r="TUJ17" s="725"/>
      <c r="TUK17" s="725"/>
      <c r="TUL17" s="725"/>
      <c r="TUM17" s="725"/>
      <c r="TUN17" s="725"/>
      <c r="TUO17" s="725"/>
      <c r="TUP17" s="725"/>
      <c r="TUQ17" s="725"/>
      <c r="TUR17" s="725"/>
      <c r="TUS17" s="725"/>
      <c r="TUT17" s="725"/>
      <c r="TUU17" s="725"/>
      <c r="TUV17" s="725"/>
      <c r="TUW17" s="725"/>
      <c r="TUX17" s="726"/>
      <c r="TUY17" s="718"/>
      <c r="TUZ17" s="725"/>
      <c r="TVA17" s="725"/>
      <c r="TVB17" s="725"/>
      <c r="TVC17" s="725"/>
      <c r="TVD17" s="725"/>
      <c r="TVE17" s="725"/>
      <c r="TVF17" s="725"/>
      <c r="TVG17" s="725"/>
      <c r="TVH17" s="725"/>
      <c r="TVI17" s="725"/>
      <c r="TVJ17" s="725"/>
      <c r="TVK17" s="725"/>
      <c r="TVL17" s="725"/>
      <c r="TVM17" s="725"/>
      <c r="TVN17" s="726"/>
      <c r="TVO17" s="718"/>
      <c r="TVP17" s="725"/>
      <c r="TVQ17" s="725"/>
      <c r="TVR17" s="725"/>
      <c r="TVS17" s="725"/>
      <c r="TVT17" s="725"/>
      <c r="TVU17" s="725"/>
      <c r="TVV17" s="725"/>
      <c r="TVW17" s="725"/>
      <c r="TVX17" s="725"/>
      <c r="TVY17" s="725"/>
      <c r="TVZ17" s="725"/>
      <c r="TWA17" s="725"/>
      <c r="TWB17" s="725"/>
      <c r="TWC17" s="725"/>
      <c r="TWD17" s="726"/>
      <c r="TWE17" s="718"/>
      <c r="TWF17" s="725"/>
      <c r="TWG17" s="725"/>
      <c r="TWH17" s="725"/>
      <c r="TWI17" s="725"/>
      <c r="TWJ17" s="725"/>
      <c r="TWK17" s="725"/>
      <c r="TWL17" s="725"/>
      <c r="TWM17" s="725"/>
      <c r="TWN17" s="725"/>
      <c r="TWO17" s="725"/>
      <c r="TWP17" s="725"/>
      <c r="TWQ17" s="725"/>
      <c r="TWR17" s="725"/>
      <c r="TWS17" s="725"/>
      <c r="TWT17" s="726"/>
      <c r="TWU17" s="718"/>
      <c r="TWV17" s="725"/>
      <c r="TWW17" s="725"/>
      <c r="TWX17" s="725"/>
      <c r="TWY17" s="725"/>
      <c r="TWZ17" s="725"/>
      <c r="TXA17" s="725"/>
      <c r="TXB17" s="725"/>
      <c r="TXC17" s="725"/>
      <c r="TXD17" s="725"/>
      <c r="TXE17" s="725"/>
      <c r="TXF17" s="725"/>
      <c r="TXG17" s="725"/>
      <c r="TXH17" s="725"/>
      <c r="TXI17" s="725"/>
      <c r="TXJ17" s="726"/>
      <c r="TXK17" s="718"/>
      <c r="TXL17" s="725"/>
      <c r="TXM17" s="725"/>
      <c r="TXN17" s="725"/>
      <c r="TXO17" s="725"/>
      <c r="TXP17" s="725"/>
      <c r="TXQ17" s="725"/>
      <c r="TXR17" s="725"/>
      <c r="TXS17" s="725"/>
      <c r="TXT17" s="725"/>
      <c r="TXU17" s="725"/>
      <c r="TXV17" s="725"/>
      <c r="TXW17" s="725"/>
      <c r="TXX17" s="725"/>
      <c r="TXY17" s="725"/>
      <c r="TXZ17" s="726"/>
      <c r="TYA17" s="718"/>
      <c r="TYB17" s="725"/>
      <c r="TYC17" s="725"/>
      <c r="TYD17" s="725"/>
      <c r="TYE17" s="725"/>
      <c r="TYF17" s="725"/>
      <c r="TYG17" s="725"/>
      <c r="TYH17" s="725"/>
      <c r="TYI17" s="725"/>
      <c r="TYJ17" s="725"/>
      <c r="TYK17" s="725"/>
      <c r="TYL17" s="725"/>
      <c r="TYM17" s="725"/>
      <c r="TYN17" s="725"/>
      <c r="TYO17" s="725"/>
      <c r="TYP17" s="726"/>
      <c r="TYQ17" s="718"/>
      <c r="TYR17" s="725"/>
      <c r="TYS17" s="725"/>
      <c r="TYT17" s="725"/>
      <c r="TYU17" s="725"/>
      <c r="TYV17" s="725"/>
      <c r="TYW17" s="725"/>
      <c r="TYX17" s="725"/>
      <c r="TYY17" s="725"/>
      <c r="TYZ17" s="725"/>
      <c r="TZA17" s="725"/>
      <c r="TZB17" s="725"/>
      <c r="TZC17" s="725"/>
      <c r="TZD17" s="725"/>
      <c r="TZE17" s="725"/>
      <c r="TZF17" s="726"/>
      <c r="TZG17" s="718"/>
      <c r="TZH17" s="725"/>
      <c r="TZI17" s="725"/>
      <c r="TZJ17" s="725"/>
      <c r="TZK17" s="725"/>
      <c r="TZL17" s="725"/>
      <c r="TZM17" s="725"/>
      <c r="TZN17" s="725"/>
      <c r="TZO17" s="725"/>
      <c r="TZP17" s="725"/>
      <c r="TZQ17" s="725"/>
      <c r="TZR17" s="725"/>
      <c r="TZS17" s="725"/>
      <c r="TZT17" s="725"/>
      <c r="TZU17" s="725"/>
      <c r="TZV17" s="726"/>
      <c r="TZW17" s="718"/>
      <c r="TZX17" s="725"/>
      <c r="TZY17" s="725"/>
      <c r="TZZ17" s="725"/>
      <c r="UAA17" s="725"/>
      <c r="UAB17" s="725"/>
      <c r="UAC17" s="725"/>
      <c r="UAD17" s="725"/>
      <c r="UAE17" s="725"/>
      <c r="UAF17" s="725"/>
      <c r="UAG17" s="725"/>
      <c r="UAH17" s="725"/>
      <c r="UAI17" s="725"/>
      <c r="UAJ17" s="725"/>
      <c r="UAK17" s="725"/>
      <c r="UAL17" s="726"/>
      <c r="UAM17" s="718"/>
      <c r="UAN17" s="725"/>
      <c r="UAO17" s="725"/>
      <c r="UAP17" s="725"/>
      <c r="UAQ17" s="725"/>
      <c r="UAR17" s="725"/>
      <c r="UAS17" s="725"/>
      <c r="UAT17" s="725"/>
      <c r="UAU17" s="725"/>
      <c r="UAV17" s="725"/>
      <c r="UAW17" s="725"/>
      <c r="UAX17" s="725"/>
      <c r="UAY17" s="725"/>
      <c r="UAZ17" s="725"/>
      <c r="UBA17" s="725"/>
      <c r="UBB17" s="726"/>
      <c r="UBC17" s="718"/>
      <c r="UBD17" s="725"/>
      <c r="UBE17" s="725"/>
      <c r="UBF17" s="725"/>
      <c r="UBG17" s="725"/>
      <c r="UBH17" s="725"/>
      <c r="UBI17" s="725"/>
      <c r="UBJ17" s="725"/>
      <c r="UBK17" s="725"/>
      <c r="UBL17" s="725"/>
      <c r="UBM17" s="725"/>
      <c r="UBN17" s="725"/>
      <c r="UBO17" s="725"/>
      <c r="UBP17" s="725"/>
      <c r="UBQ17" s="725"/>
      <c r="UBR17" s="726"/>
      <c r="UBS17" s="718"/>
      <c r="UBT17" s="725"/>
      <c r="UBU17" s="725"/>
      <c r="UBV17" s="725"/>
      <c r="UBW17" s="725"/>
      <c r="UBX17" s="725"/>
      <c r="UBY17" s="725"/>
      <c r="UBZ17" s="725"/>
      <c r="UCA17" s="725"/>
      <c r="UCB17" s="725"/>
      <c r="UCC17" s="725"/>
      <c r="UCD17" s="725"/>
      <c r="UCE17" s="725"/>
      <c r="UCF17" s="725"/>
      <c r="UCG17" s="725"/>
      <c r="UCH17" s="726"/>
      <c r="UCI17" s="718"/>
      <c r="UCJ17" s="725"/>
      <c r="UCK17" s="725"/>
      <c r="UCL17" s="725"/>
      <c r="UCM17" s="725"/>
      <c r="UCN17" s="725"/>
      <c r="UCO17" s="725"/>
      <c r="UCP17" s="725"/>
      <c r="UCQ17" s="725"/>
      <c r="UCR17" s="725"/>
      <c r="UCS17" s="725"/>
      <c r="UCT17" s="725"/>
      <c r="UCU17" s="725"/>
      <c r="UCV17" s="725"/>
      <c r="UCW17" s="725"/>
      <c r="UCX17" s="726"/>
      <c r="UCY17" s="718"/>
      <c r="UCZ17" s="725"/>
      <c r="UDA17" s="725"/>
      <c r="UDB17" s="725"/>
      <c r="UDC17" s="725"/>
      <c r="UDD17" s="725"/>
      <c r="UDE17" s="725"/>
      <c r="UDF17" s="725"/>
      <c r="UDG17" s="725"/>
      <c r="UDH17" s="725"/>
      <c r="UDI17" s="725"/>
      <c r="UDJ17" s="725"/>
      <c r="UDK17" s="725"/>
      <c r="UDL17" s="725"/>
      <c r="UDM17" s="725"/>
      <c r="UDN17" s="726"/>
      <c r="UDO17" s="718"/>
      <c r="UDP17" s="725"/>
      <c r="UDQ17" s="725"/>
      <c r="UDR17" s="725"/>
      <c r="UDS17" s="725"/>
      <c r="UDT17" s="725"/>
      <c r="UDU17" s="725"/>
      <c r="UDV17" s="725"/>
      <c r="UDW17" s="725"/>
      <c r="UDX17" s="725"/>
      <c r="UDY17" s="725"/>
      <c r="UDZ17" s="725"/>
      <c r="UEA17" s="725"/>
      <c r="UEB17" s="725"/>
      <c r="UEC17" s="725"/>
      <c r="UED17" s="726"/>
      <c r="UEE17" s="718"/>
      <c r="UEF17" s="725"/>
      <c r="UEG17" s="725"/>
      <c r="UEH17" s="725"/>
      <c r="UEI17" s="725"/>
      <c r="UEJ17" s="725"/>
      <c r="UEK17" s="725"/>
      <c r="UEL17" s="725"/>
      <c r="UEM17" s="725"/>
      <c r="UEN17" s="725"/>
      <c r="UEO17" s="725"/>
      <c r="UEP17" s="725"/>
      <c r="UEQ17" s="725"/>
      <c r="UER17" s="725"/>
      <c r="UES17" s="725"/>
      <c r="UET17" s="726"/>
      <c r="UEU17" s="718"/>
      <c r="UEV17" s="725"/>
      <c r="UEW17" s="725"/>
      <c r="UEX17" s="725"/>
      <c r="UEY17" s="725"/>
      <c r="UEZ17" s="725"/>
      <c r="UFA17" s="725"/>
      <c r="UFB17" s="725"/>
      <c r="UFC17" s="725"/>
      <c r="UFD17" s="725"/>
      <c r="UFE17" s="725"/>
      <c r="UFF17" s="725"/>
      <c r="UFG17" s="725"/>
      <c r="UFH17" s="725"/>
      <c r="UFI17" s="725"/>
      <c r="UFJ17" s="726"/>
      <c r="UFK17" s="718"/>
      <c r="UFL17" s="725"/>
      <c r="UFM17" s="725"/>
      <c r="UFN17" s="725"/>
      <c r="UFO17" s="725"/>
      <c r="UFP17" s="725"/>
      <c r="UFQ17" s="725"/>
      <c r="UFR17" s="725"/>
      <c r="UFS17" s="725"/>
      <c r="UFT17" s="725"/>
      <c r="UFU17" s="725"/>
      <c r="UFV17" s="725"/>
      <c r="UFW17" s="725"/>
      <c r="UFX17" s="725"/>
      <c r="UFY17" s="725"/>
      <c r="UFZ17" s="726"/>
      <c r="UGA17" s="718"/>
      <c r="UGB17" s="725"/>
      <c r="UGC17" s="725"/>
      <c r="UGD17" s="725"/>
      <c r="UGE17" s="725"/>
      <c r="UGF17" s="725"/>
      <c r="UGG17" s="725"/>
      <c r="UGH17" s="725"/>
      <c r="UGI17" s="725"/>
      <c r="UGJ17" s="725"/>
      <c r="UGK17" s="725"/>
      <c r="UGL17" s="725"/>
      <c r="UGM17" s="725"/>
      <c r="UGN17" s="725"/>
      <c r="UGO17" s="725"/>
      <c r="UGP17" s="726"/>
      <c r="UGQ17" s="718"/>
      <c r="UGR17" s="725"/>
      <c r="UGS17" s="725"/>
      <c r="UGT17" s="725"/>
      <c r="UGU17" s="725"/>
      <c r="UGV17" s="725"/>
      <c r="UGW17" s="725"/>
      <c r="UGX17" s="725"/>
      <c r="UGY17" s="725"/>
      <c r="UGZ17" s="725"/>
      <c r="UHA17" s="725"/>
      <c r="UHB17" s="725"/>
      <c r="UHC17" s="725"/>
      <c r="UHD17" s="725"/>
      <c r="UHE17" s="725"/>
      <c r="UHF17" s="726"/>
      <c r="UHG17" s="718"/>
      <c r="UHH17" s="725"/>
      <c r="UHI17" s="725"/>
      <c r="UHJ17" s="725"/>
      <c r="UHK17" s="725"/>
      <c r="UHL17" s="725"/>
      <c r="UHM17" s="725"/>
      <c r="UHN17" s="725"/>
      <c r="UHO17" s="725"/>
      <c r="UHP17" s="725"/>
      <c r="UHQ17" s="725"/>
      <c r="UHR17" s="725"/>
      <c r="UHS17" s="725"/>
      <c r="UHT17" s="725"/>
      <c r="UHU17" s="725"/>
      <c r="UHV17" s="726"/>
      <c r="UHW17" s="718"/>
      <c r="UHX17" s="725"/>
      <c r="UHY17" s="725"/>
      <c r="UHZ17" s="725"/>
      <c r="UIA17" s="725"/>
      <c r="UIB17" s="725"/>
      <c r="UIC17" s="725"/>
      <c r="UID17" s="725"/>
      <c r="UIE17" s="725"/>
      <c r="UIF17" s="725"/>
      <c r="UIG17" s="725"/>
      <c r="UIH17" s="725"/>
      <c r="UII17" s="725"/>
      <c r="UIJ17" s="725"/>
      <c r="UIK17" s="725"/>
      <c r="UIL17" s="726"/>
      <c r="UIM17" s="718"/>
      <c r="UIN17" s="725"/>
      <c r="UIO17" s="725"/>
      <c r="UIP17" s="725"/>
      <c r="UIQ17" s="725"/>
      <c r="UIR17" s="725"/>
      <c r="UIS17" s="725"/>
      <c r="UIT17" s="725"/>
      <c r="UIU17" s="725"/>
      <c r="UIV17" s="725"/>
      <c r="UIW17" s="725"/>
      <c r="UIX17" s="725"/>
      <c r="UIY17" s="725"/>
      <c r="UIZ17" s="725"/>
      <c r="UJA17" s="725"/>
      <c r="UJB17" s="726"/>
      <c r="UJC17" s="718"/>
      <c r="UJD17" s="725"/>
      <c r="UJE17" s="725"/>
      <c r="UJF17" s="725"/>
      <c r="UJG17" s="725"/>
      <c r="UJH17" s="725"/>
      <c r="UJI17" s="725"/>
      <c r="UJJ17" s="725"/>
      <c r="UJK17" s="725"/>
      <c r="UJL17" s="725"/>
      <c r="UJM17" s="725"/>
      <c r="UJN17" s="725"/>
      <c r="UJO17" s="725"/>
      <c r="UJP17" s="725"/>
      <c r="UJQ17" s="725"/>
      <c r="UJR17" s="726"/>
      <c r="UJS17" s="718"/>
      <c r="UJT17" s="725"/>
      <c r="UJU17" s="725"/>
      <c r="UJV17" s="725"/>
      <c r="UJW17" s="725"/>
      <c r="UJX17" s="725"/>
      <c r="UJY17" s="725"/>
      <c r="UJZ17" s="725"/>
      <c r="UKA17" s="725"/>
      <c r="UKB17" s="725"/>
      <c r="UKC17" s="725"/>
      <c r="UKD17" s="725"/>
      <c r="UKE17" s="725"/>
      <c r="UKF17" s="725"/>
      <c r="UKG17" s="725"/>
      <c r="UKH17" s="726"/>
      <c r="UKI17" s="718"/>
      <c r="UKJ17" s="725"/>
      <c r="UKK17" s="725"/>
      <c r="UKL17" s="725"/>
      <c r="UKM17" s="725"/>
      <c r="UKN17" s="725"/>
      <c r="UKO17" s="725"/>
      <c r="UKP17" s="725"/>
      <c r="UKQ17" s="725"/>
      <c r="UKR17" s="725"/>
      <c r="UKS17" s="725"/>
      <c r="UKT17" s="725"/>
      <c r="UKU17" s="725"/>
      <c r="UKV17" s="725"/>
      <c r="UKW17" s="725"/>
      <c r="UKX17" s="726"/>
      <c r="UKY17" s="718"/>
      <c r="UKZ17" s="725"/>
      <c r="ULA17" s="725"/>
      <c r="ULB17" s="725"/>
      <c r="ULC17" s="725"/>
      <c r="ULD17" s="725"/>
      <c r="ULE17" s="725"/>
      <c r="ULF17" s="725"/>
      <c r="ULG17" s="725"/>
      <c r="ULH17" s="725"/>
      <c r="ULI17" s="725"/>
      <c r="ULJ17" s="725"/>
      <c r="ULK17" s="725"/>
      <c r="ULL17" s="725"/>
      <c r="ULM17" s="725"/>
      <c r="ULN17" s="726"/>
      <c r="ULO17" s="718"/>
      <c r="ULP17" s="725"/>
      <c r="ULQ17" s="725"/>
      <c r="ULR17" s="725"/>
      <c r="ULS17" s="725"/>
      <c r="ULT17" s="725"/>
      <c r="ULU17" s="725"/>
      <c r="ULV17" s="725"/>
      <c r="ULW17" s="725"/>
      <c r="ULX17" s="725"/>
      <c r="ULY17" s="725"/>
      <c r="ULZ17" s="725"/>
      <c r="UMA17" s="725"/>
      <c r="UMB17" s="725"/>
      <c r="UMC17" s="725"/>
      <c r="UMD17" s="726"/>
      <c r="UME17" s="718"/>
      <c r="UMF17" s="725"/>
      <c r="UMG17" s="725"/>
      <c r="UMH17" s="725"/>
      <c r="UMI17" s="725"/>
      <c r="UMJ17" s="725"/>
      <c r="UMK17" s="725"/>
      <c r="UML17" s="725"/>
      <c r="UMM17" s="725"/>
      <c r="UMN17" s="725"/>
      <c r="UMO17" s="725"/>
      <c r="UMP17" s="725"/>
      <c r="UMQ17" s="725"/>
      <c r="UMR17" s="725"/>
      <c r="UMS17" s="725"/>
      <c r="UMT17" s="726"/>
      <c r="UMU17" s="718"/>
      <c r="UMV17" s="725"/>
      <c r="UMW17" s="725"/>
      <c r="UMX17" s="725"/>
      <c r="UMY17" s="725"/>
      <c r="UMZ17" s="725"/>
      <c r="UNA17" s="725"/>
      <c r="UNB17" s="725"/>
      <c r="UNC17" s="725"/>
      <c r="UND17" s="725"/>
      <c r="UNE17" s="725"/>
      <c r="UNF17" s="725"/>
      <c r="UNG17" s="725"/>
      <c r="UNH17" s="725"/>
      <c r="UNI17" s="725"/>
      <c r="UNJ17" s="726"/>
      <c r="UNK17" s="718"/>
      <c r="UNL17" s="725"/>
      <c r="UNM17" s="725"/>
      <c r="UNN17" s="725"/>
      <c r="UNO17" s="725"/>
      <c r="UNP17" s="725"/>
      <c r="UNQ17" s="725"/>
      <c r="UNR17" s="725"/>
      <c r="UNS17" s="725"/>
      <c r="UNT17" s="725"/>
      <c r="UNU17" s="725"/>
      <c r="UNV17" s="725"/>
      <c r="UNW17" s="725"/>
      <c r="UNX17" s="725"/>
      <c r="UNY17" s="725"/>
      <c r="UNZ17" s="726"/>
      <c r="UOA17" s="718"/>
      <c r="UOB17" s="725"/>
      <c r="UOC17" s="725"/>
      <c r="UOD17" s="725"/>
      <c r="UOE17" s="725"/>
      <c r="UOF17" s="725"/>
      <c r="UOG17" s="725"/>
      <c r="UOH17" s="725"/>
      <c r="UOI17" s="725"/>
      <c r="UOJ17" s="725"/>
      <c r="UOK17" s="725"/>
      <c r="UOL17" s="725"/>
      <c r="UOM17" s="725"/>
      <c r="UON17" s="725"/>
      <c r="UOO17" s="725"/>
      <c r="UOP17" s="726"/>
      <c r="UOQ17" s="718"/>
      <c r="UOR17" s="725"/>
      <c r="UOS17" s="725"/>
      <c r="UOT17" s="725"/>
      <c r="UOU17" s="725"/>
      <c r="UOV17" s="725"/>
      <c r="UOW17" s="725"/>
      <c r="UOX17" s="725"/>
      <c r="UOY17" s="725"/>
      <c r="UOZ17" s="725"/>
      <c r="UPA17" s="725"/>
      <c r="UPB17" s="725"/>
      <c r="UPC17" s="725"/>
      <c r="UPD17" s="725"/>
      <c r="UPE17" s="725"/>
      <c r="UPF17" s="726"/>
      <c r="UPG17" s="718"/>
      <c r="UPH17" s="725"/>
      <c r="UPI17" s="725"/>
      <c r="UPJ17" s="725"/>
      <c r="UPK17" s="725"/>
      <c r="UPL17" s="725"/>
      <c r="UPM17" s="725"/>
      <c r="UPN17" s="725"/>
      <c r="UPO17" s="725"/>
      <c r="UPP17" s="725"/>
      <c r="UPQ17" s="725"/>
      <c r="UPR17" s="725"/>
      <c r="UPS17" s="725"/>
      <c r="UPT17" s="725"/>
      <c r="UPU17" s="725"/>
      <c r="UPV17" s="726"/>
      <c r="UPW17" s="718"/>
      <c r="UPX17" s="725"/>
      <c r="UPY17" s="725"/>
      <c r="UPZ17" s="725"/>
      <c r="UQA17" s="725"/>
      <c r="UQB17" s="725"/>
      <c r="UQC17" s="725"/>
      <c r="UQD17" s="725"/>
      <c r="UQE17" s="725"/>
      <c r="UQF17" s="725"/>
      <c r="UQG17" s="725"/>
      <c r="UQH17" s="725"/>
      <c r="UQI17" s="725"/>
      <c r="UQJ17" s="725"/>
      <c r="UQK17" s="725"/>
      <c r="UQL17" s="726"/>
      <c r="UQM17" s="718"/>
      <c r="UQN17" s="725"/>
      <c r="UQO17" s="725"/>
      <c r="UQP17" s="725"/>
      <c r="UQQ17" s="725"/>
      <c r="UQR17" s="725"/>
      <c r="UQS17" s="725"/>
      <c r="UQT17" s="725"/>
      <c r="UQU17" s="725"/>
      <c r="UQV17" s="725"/>
      <c r="UQW17" s="725"/>
      <c r="UQX17" s="725"/>
      <c r="UQY17" s="725"/>
      <c r="UQZ17" s="725"/>
      <c r="URA17" s="725"/>
      <c r="URB17" s="726"/>
      <c r="URC17" s="718"/>
      <c r="URD17" s="725"/>
      <c r="URE17" s="725"/>
      <c r="URF17" s="725"/>
      <c r="URG17" s="725"/>
      <c r="URH17" s="725"/>
      <c r="URI17" s="725"/>
      <c r="URJ17" s="725"/>
      <c r="URK17" s="725"/>
      <c r="URL17" s="725"/>
      <c r="URM17" s="725"/>
      <c r="URN17" s="725"/>
      <c r="URO17" s="725"/>
      <c r="URP17" s="725"/>
      <c r="URQ17" s="725"/>
      <c r="URR17" s="726"/>
      <c r="URS17" s="718"/>
      <c r="URT17" s="725"/>
      <c r="URU17" s="725"/>
      <c r="URV17" s="725"/>
      <c r="URW17" s="725"/>
      <c r="URX17" s="725"/>
      <c r="URY17" s="725"/>
      <c r="URZ17" s="725"/>
      <c r="USA17" s="725"/>
      <c r="USB17" s="725"/>
      <c r="USC17" s="725"/>
      <c r="USD17" s="725"/>
      <c r="USE17" s="725"/>
      <c r="USF17" s="725"/>
      <c r="USG17" s="725"/>
      <c r="USH17" s="726"/>
      <c r="USI17" s="718"/>
      <c r="USJ17" s="725"/>
      <c r="USK17" s="725"/>
      <c r="USL17" s="725"/>
      <c r="USM17" s="725"/>
      <c r="USN17" s="725"/>
      <c r="USO17" s="725"/>
      <c r="USP17" s="725"/>
      <c r="USQ17" s="725"/>
      <c r="USR17" s="725"/>
      <c r="USS17" s="725"/>
      <c r="UST17" s="725"/>
      <c r="USU17" s="725"/>
      <c r="USV17" s="725"/>
      <c r="USW17" s="725"/>
      <c r="USX17" s="726"/>
      <c r="USY17" s="718"/>
      <c r="USZ17" s="725"/>
      <c r="UTA17" s="725"/>
      <c r="UTB17" s="725"/>
      <c r="UTC17" s="725"/>
      <c r="UTD17" s="725"/>
      <c r="UTE17" s="725"/>
      <c r="UTF17" s="725"/>
      <c r="UTG17" s="725"/>
      <c r="UTH17" s="725"/>
      <c r="UTI17" s="725"/>
      <c r="UTJ17" s="725"/>
      <c r="UTK17" s="725"/>
      <c r="UTL17" s="725"/>
      <c r="UTM17" s="725"/>
      <c r="UTN17" s="726"/>
      <c r="UTO17" s="718"/>
      <c r="UTP17" s="725"/>
      <c r="UTQ17" s="725"/>
      <c r="UTR17" s="725"/>
      <c r="UTS17" s="725"/>
      <c r="UTT17" s="725"/>
      <c r="UTU17" s="725"/>
      <c r="UTV17" s="725"/>
      <c r="UTW17" s="725"/>
      <c r="UTX17" s="725"/>
      <c r="UTY17" s="725"/>
      <c r="UTZ17" s="725"/>
      <c r="UUA17" s="725"/>
      <c r="UUB17" s="725"/>
      <c r="UUC17" s="725"/>
      <c r="UUD17" s="726"/>
      <c r="UUE17" s="718"/>
      <c r="UUF17" s="725"/>
      <c r="UUG17" s="725"/>
      <c r="UUH17" s="725"/>
      <c r="UUI17" s="725"/>
      <c r="UUJ17" s="725"/>
      <c r="UUK17" s="725"/>
      <c r="UUL17" s="725"/>
      <c r="UUM17" s="725"/>
      <c r="UUN17" s="725"/>
      <c r="UUO17" s="725"/>
      <c r="UUP17" s="725"/>
      <c r="UUQ17" s="725"/>
      <c r="UUR17" s="725"/>
      <c r="UUS17" s="725"/>
      <c r="UUT17" s="726"/>
      <c r="UUU17" s="718"/>
      <c r="UUV17" s="725"/>
      <c r="UUW17" s="725"/>
      <c r="UUX17" s="725"/>
      <c r="UUY17" s="725"/>
      <c r="UUZ17" s="725"/>
      <c r="UVA17" s="725"/>
      <c r="UVB17" s="725"/>
      <c r="UVC17" s="725"/>
      <c r="UVD17" s="725"/>
      <c r="UVE17" s="725"/>
      <c r="UVF17" s="725"/>
      <c r="UVG17" s="725"/>
      <c r="UVH17" s="725"/>
      <c r="UVI17" s="725"/>
      <c r="UVJ17" s="726"/>
      <c r="UVK17" s="718"/>
      <c r="UVL17" s="725"/>
      <c r="UVM17" s="725"/>
      <c r="UVN17" s="725"/>
      <c r="UVO17" s="725"/>
      <c r="UVP17" s="725"/>
      <c r="UVQ17" s="725"/>
      <c r="UVR17" s="725"/>
      <c r="UVS17" s="725"/>
      <c r="UVT17" s="725"/>
      <c r="UVU17" s="725"/>
      <c r="UVV17" s="725"/>
      <c r="UVW17" s="725"/>
      <c r="UVX17" s="725"/>
      <c r="UVY17" s="725"/>
      <c r="UVZ17" s="726"/>
      <c r="UWA17" s="718"/>
      <c r="UWB17" s="725"/>
      <c r="UWC17" s="725"/>
      <c r="UWD17" s="725"/>
      <c r="UWE17" s="725"/>
      <c r="UWF17" s="725"/>
      <c r="UWG17" s="725"/>
      <c r="UWH17" s="725"/>
      <c r="UWI17" s="725"/>
      <c r="UWJ17" s="725"/>
      <c r="UWK17" s="725"/>
      <c r="UWL17" s="725"/>
      <c r="UWM17" s="725"/>
      <c r="UWN17" s="725"/>
      <c r="UWO17" s="725"/>
      <c r="UWP17" s="726"/>
      <c r="UWQ17" s="718"/>
      <c r="UWR17" s="725"/>
      <c r="UWS17" s="725"/>
      <c r="UWT17" s="725"/>
      <c r="UWU17" s="725"/>
      <c r="UWV17" s="725"/>
      <c r="UWW17" s="725"/>
      <c r="UWX17" s="725"/>
      <c r="UWY17" s="725"/>
      <c r="UWZ17" s="725"/>
      <c r="UXA17" s="725"/>
      <c r="UXB17" s="725"/>
      <c r="UXC17" s="725"/>
      <c r="UXD17" s="725"/>
      <c r="UXE17" s="725"/>
      <c r="UXF17" s="726"/>
      <c r="UXG17" s="718"/>
      <c r="UXH17" s="725"/>
      <c r="UXI17" s="725"/>
      <c r="UXJ17" s="725"/>
      <c r="UXK17" s="725"/>
      <c r="UXL17" s="725"/>
      <c r="UXM17" s="725"/>
      <c r="UXN17" s="725"/>
      <c r="UXO17" s="725"/>
      <c r="UXP17" s="725"/>
      <c r="UXQ17" s="725"/>
      <c r="UXR17" s="725"/>
      <c r="UXS17" s="725"/>
      <c r="UXT17" s="725"/>
      <c r="UXU17" s="725"/>
      <c r="UXV17" s="726"/>
      <c r="UXW17" s="718"/>
      <c r="UXX17" s="725"/>
      <c r="UXY17" s="725"/>
      <c r="UXZ17" s="725"/>
      <c r="UYA17" s="725"/>
      <c r="UYB17" s="725"/>
      <c r="UYC17" s="725"/>
      <c r="UYD17" s="725"/>
      <c r="UYE17" s="725"/>
      <c r="UYF17" s="725"/>
      <c r="UYG17" s="725"/>
      <c r="UYH17" s="725"/>
      <c r="UYI17" s="725"/>
      <c r="UYJ17" s="725"/>
      <c r="UYK17" s="725"/>
      <c r="UYL17" s="726"/>
      <c r="UYM17" s="718"/>
      <c r="UYN17" s="725"/>
      <c r="UYO17" s="725"/>
      <c r="UYP17" s="725"/>
      <c r="UYQ17" s="725"/>
      <c r="UYR17" s="725"/>
      <c r="UYS17" s="725"/>
      <c r="UYT17" s="725"/>
      <c r="UYU17" s="725"/>
      <c r="UYV17" s="725"/>
      <c r="UYW17" s="725"/>
      <c r="UYX17" s="725"/>
      <c r="UYY17" s="725"/>
      <c r="UYZ17" s="725"/>
      <c r="UZA17" s="725"/>
      <c r="UZB17" s="726"/>
      <c r="UZC17" s="718"/>
      <c r="UZD17" s="725"/>
      <c r="UZE17" s="725"/>
      <c r="UZF17" s="725"/>
      <c r="UZG17" s="725"/>
      <c r="UZH17" s="725"/>
      <c r="UZI17" s="725"/>
      <c r="UZJ17" s="725"/>
      <c r="UZK17" s="725"/>
      <c r="UZL17" s="725"/>
      <c r="UZM17" s="725"/>
      <c r="UZN17" s="725"/>
      <c r="UZO17" s="725"/>
      <c r="UZP17" s="725"/>
      <c r="UZQ17" s="725"/>
      <c r="UZR17" s="726"/>
      <c r="UZS17" s="718"/>
      <c r="UZT17" s="725"/>
      <c r="UZU17" s="725"/>
      <c r="UZV17" s="725"/>
      <c r="UZW17" s="725"/>
      <c r="UZX17" s="725"/>
      <c r="UZY17" s="725"/>
      <c r="UZZ17" s="725"/>
      <c r="VAA17" s="725"/>
      <c r="VAB17" s="725"/>
      <c r="VAC17" s="725"/>
      <c r="VAD17" s="725"/>
      <c r="VAE17" s="725"/>
      <c r="VAF17" s="725"/>
      <c r="VAG17" s="725"/>
      <c r="VAH17" s="726"/>
      <c r="VAI17" s="718"/>
      <c r="VAJ17" s="725"/>
      <c r="VAK17" s="725"/>
      <c r="VAL17" s="725"/>
      <c r="VAM17" s="725"/>
      <c r="VAN17" s="725"/>
      <c r="VAO17" s="725"/>
      <c r="VAP17" s="725"/>
      <c r="VAQ17" s="725"/>
      <c r="VAR17" s="725"/>
      <c r="VAS17" s="725"/>
      <c r="VAT17" s="725"/>
      <c r="VAU17" s="725"/>
      <c r="VAV17" s="725"/>
      <c r="VAW17" s="725"/>
      <c r="VAX17" s="726"/>
      <c r="VAY17" s="718"/>
      <c r="VAZ17" s="725"/>
      <c r="VBA17" s="725"/>
      <c r="VBB17" s="725"/>
      <c r="VBC17" s="725"/>
      <c r="VBD17" s="725"/>
      <c r="VBE17" s="725"/>
      <c r="VBF17" s="725"/>
      <c r="VBG17" s="725"/>
      <c r="VBH17" s="725"/>
      <c r="VBI17" s="725"/>
      <c r="VBJ17" s="725"/>
      <c r="VBK17" s="725"/>
      <c r="VBL17" s="725"/>
      <c r="VBM17" s="725"/>
      <c r="VBN17" s="726"/>
      <c r="VBO17" s="718"/>
      <c r="VBP17" s="725"/>
      <c r="VBQ17" s="725"/>
      <c r="VBR17" s="725"/>
      <c r="VBS17" s="725"/>
      <c r="VBT17" s="725"/>
      <c r="VBU17" s="725"/>
      <c r="VBV17" s="725"/>
      <c r="VBW17" s="725"/>
      <c r="VBX17" s="725"/>
      <c r="VBY17" s="725"/>
      <c r="VBZ17" s="725"/>
      <c r="VCA17" s="725"/>
      <c r="VCB17" s="725"/>
      <c r="VCC17" s="725"/>
      <c r="VCD17" s="726"/>
      <c r="VCE17" s="718"/>
      <c r="VCF17" s="725"/>
      <c r="VCG17" s="725"/>
      <c r="VCH17" s="725"/>
      <c r="VCI17" s="725"/>
      <c r="VCJ17" s="725"/>
      <c r="VCK17" s="725"/>
      <c r="VCL17" s="725"/>
      <c r="VCM17" s="725"/>
      <c r="VCN17" s="725"/>
      <c r="VCO17" s="725"/>
      <c r="VCP17" s="725"/>
      <c r="VCQ17" s="725"/>
      <c r="VCR17" s="725"/>
      <c r="VCS17" s="725"/>
      <c r="VCT17" s="726"/>
      <c r="VCU17" s="718"/>
      <c r="VCV17" s="725"/>
      <c r="VCW17" s="725"/>
      <c r="VCX17" s="725"/>
      <c r="VCY17" s="725"/>
      <c r="VCZ17" s="725"/>
      <c r="VDA17" s="725"/>
      <c r="VDB17" s="725"/>
      <c r="VDC17" s="725"/>
      <c r="VDD17" s="725"/>
      <c r="VDE17" s="725"/>
      <c r="VDF17" s="725"/>
      <c r="VDG17" s="725"/>
      <c r="VDH17" s="725"/>
      <c r="VDI17" s="725"/>
      <c r="VDJ17" s="726"/>
      <c r="VDK17" s="718"/>
      <c r="VDL17" s="725"/>
      <c r="VDM17" s="725"/>
      <c r="VDN17" s="725"/>
      <c r="VDO17" s="725"/>
      <c r="VDP17" s="725"/>
      <c r="VDQ17" s="725"/>
      <c r="VDR17" s="725"/>
      <c r="VDS17" s="725"/>
      <c r="VDT17" s="725"/>
      <c r="VDU17" s="725"/>
      <c r="VDV17" s="725"/>
      <c r="VDW17" s="725"/>
      <c r="VDX17" s="725"/>
      <c r="VDY17" s="725"/>
      <c r="VDZ17" s="726"/>
      <c r="VEA17" s="718"/>
      <c r="VEB17" s="725"/>
      <c r="VEC17" s="725"/>
      <c r="VED17" s="725"/>
      <c r="VEE17" s="725"/>
      <c r="VEF17" s="725"/>
      <c r="VEG17" s="725"/>
      <c r="VEH17" s="725"/>
      <c r="VEI17" s="725"/>
      <c r="VEJ17" s="725"/>
      <c r="VEK17" s="725"/>
      <c r="VEL17" s="725"/>
      <c r="VEM17" s="725"/>
      <c r="VEN17" s="725"/>
      <c r="VEO17" s="725"/>
      <c r="VEP17" s="726"/>
      <c r="VEQ17" s="718"/>
      <c r="VER17" s="725"/>
      <c r="VES17" s="725"/>
      <c r="VET17" s="725"/>
      <c r="VEU17" s="725"/>
      <c r="VEV17" s="725"/>
      <c r="VEW17" s="725"/>
      <c r="VEX17" s="725"/>
      <c r="VEY17" s="725"/>
      <c r="VEZ17" s="725"/>
      <c r="VFA17" s="725"/>
      <c r="VFB17" s="725"/>
      <c r="VFC17" s="725"/>
      <c r="VFD17" s="725"/>
      <c r="VFE17" s="725"/>
      <c r="VFF17" s="726"/>
      <c r="VFG17" s="718"/>
      <c r="VFH17" s="725"/>
      <c r="VFI17" s="725"/>
      <c r="VFJ17" s="725"/>
      <c r="VFK17" s="725"/>
      <c r="VFL17" s="725"/>
      <c r="VFM17" s="725"/>
      <c r="VFN17" s="725"/>
      <c r="VFO17" s="725"/>
      <c r="VFP17" s="725"/>
      <c r="VFQ17" s="725"/>
      <c r="VFR17" s="725"/>
      <c r="VFS17" s="725"/>
      <c r="VFT17" s="725"/>
      <c r="VFU17" s="725"/>
      <c r="VFV17" s="726"/>
      <c r="VFW17" s="718"/>
      <c r="VFX17" s="725"/>
      <c r="VFY17" s="725"/>
      <c r="VFZ17" s="725"/>
      <c r="VGA17" s="725"/>
      <c r="VGB17" s="725"/>
      <c r="VGC17" s="725"/>
      <c r="VGD17" s="725"/>
      <c r="VGE17" s="725"/>
      <c r="VGF17" s="725"/>
      <c r="VGG17" s="725"/>
      <c r="VGH17" s="725"/>
      <c r="VGI17" s="725"/>
      <c r="VGJ17" s="725"/>
      <c r="VGK17" s="725"/>
      <c r="VGL17" s="726"/>
      <c r="VGM17" s="718"/>
      <c r="VGN17" s="725"/>
      <c r="VGO17" s="725"/>
      <c r="VGP17" s="725"/>
      <c r="VGQ17" s="725"/>
      <c r="VGR17" s="725"/>
      <c r="VGS17" s="725"/>
      <c r="VGT17" s="725"/>
      <c r="VGU17" s="725"/>
      <c r="VGV17" s="725"/>
      <c r="VGW17" s="725"/>
      <c r="VGX17" s="725"/>
      <c r="VGY17" s="725"/>
      <c r="VGZ17" s="725"/>
      <c r="VHA17" s="725"/>
      <c r="VHB17" s="726"/>
      <c r="VHC17" s="718"/>
      <c r="VHD17" s="725"/>
      <c r="VHE17" s="725"/>
      <c r="VHF17" s="725"/>
      <c r="VHG17" s="725"/>
      <c r="VHH17" s="725"/>
      <c r="VHI17" s="725"/>
      <c r="VHJ17" s="725"/>
      <c r="VHK17" s="725"/>
      <c r="VHL17" s="725"/>
      <c r="VHM17" s="725"/>
      <c r="VHN17" s="725"/>
      <c r="VHO17" s="725"/>
      <c r="VHP17" s="725"/>
      <c r="VHQ17" s="725"/>
      <c r="VHR17" s="726"/>
      <c r="VHS17" s="718"/>
      <c r="VHT17" s="725"/>
      <c r="VHU17" s="725"/>
      <c r="VHV17" s="725"/>
      <c r="VHW17" s="725"/>
      <c r="VHX17" s="725"/>
      <c r="VHY17" s="725"/>
      <c r="VHZ17" s="725"/>
      <c r="VIA17" s="725"/>
      <c r="VIB17" s="725"/>
      <c r="VIC17" s="725"/>
      <c r="VID17" s="725"/>
      <c r="VIE17" s="725"/>
      <c r="VIF17" s="725"/>
      <c r="VIG17" s="725"/>
      <c r="VIH17" s="726"/>
      <c r="VII17" s="718"/>
      <c r="VIJ17" s="725"/>
      <c r="VIK17" s="725"/>
      <c r="VIL17" s="725"/>
      <c r="VIM17" s="725"/>
      <c r="VIN17" s="725"/>
      <c r="VIO17" s="725"/>
      <c r="VIP17" s="725"/>
      <c r="VIQ17" s="725"/>
      <c r="VIR17" s="725"/>
      <c r="VIS17" s="725"/>
      <c r="VIT17" s="725"/>
      <c r="VIU17" s="725"/>
      <c r="VIV17" s="725"/>
      <c r="VIW17" s="725"/>
      <c r="VIX17" s="726"/>
      <c r="VIY17" s="718"/>
      <c r="VIZ17" s="725"/>
      <c r="VJA17" s="725"/>
      <c r="VJB17" s="725"/>
      <c r="VJC17" s="725"/>
      <c r="VJD17" s="725"/>
      <c r="VJE17" s="725"/>
      <c r="VJF17" s="725"/>
      <c r="VJG17" s="725"/>
      <c r="VJH17" s="725"/>
      <c r="VJI17" s="725"/>
      <c r="VJJ17" s="725"/>
      <c r="VJK17" s="725"/>
      <c r="VJL17" s="725"/>
      <c r="VJM17" s="725"/>
      <c r="VJN17" s="726"/>
      <c r="VJO17" s="718"/>
      <c r="VJP17" s="725"/>
      <c r="VJQ17" s="725"/>
      <c r="VJR17" s="725"/>
      <c r="VJS17" s="725"/>
      <c r="VJT17" s="725"/>
      <c r="VJU17" s="725"/>
      <c r="VJV17" s="725"/>
      <c r="VJW17" s="725"/>
      <c r="VJX17" s="725"/>
      <c r="VJY17" s="725"/>
      <c r="VJZ17" s="725"/>
      <c r="VKA17" s="725"/>
      <c r="VKB17" s="725"/>
      <c r="VKC17" s="725"/>
      <c r="VKD17" s="726"/>
      <c r="VKE17" s="718"/>
      <c r="VKF17" s="725"/>
      <c r="VKG17" s="725"/>
      <c r="VKH17" s="725"/>
      <c r="VKI17" s="725"/>
      <c r="VKJ17" s="725"/>
      <c r="VKK17" s="725"/>
      <c r="VKL17" s="725"/>
      <c r="VKM17" s="725"/>
      <c r="VKN17" s="725"/>
      <c r="VKO17" s="725"/>
      <c r="VKP17" s="725"/>
      <c r="VKQ17" s="725"/>
      <c r="VKR17" s="725"/>
      <c r="VKS17" s="725"/>
      <c r="VKT17" s="726"/>
      <c r="VKU17" s="718"/>
      <c r="VKV17" s="725"/>
      <c r="VKW17" s="725"/>
      <c r="VKX17" s="725"/>
      <c r="VKY17" s="725"/>
      <c r="VKZ17" s="725"/>
      <c r="VLA17" s="725"/>
      <c r="VLB17" s="725"/>
      <c r="VLC17" s="725"/>
      <c r="VLD17" s="725"/>
      <c r="VLE17" s="725"/>
      <c r="VLF17" s="725"/>
      <c r="VLG17" s="725"/>
      <c r="VLH17" s="725"/>
      <c r="VLI17" s="725"/>
      <c r="VLJ17" s="726"/>
      <c r="VLK17" s="718"/>
      <c r="VLL17" s="725"/>
      <c r="VLM17" s="725"/>
      <c r="VLN17" s="725"/>
      <c r="VLO17" s="725"/>
      <c r="VLP17" s="725"/>
      <c r="VLQ17" s="725"/>
      <c r="VLR17" s="725"/>
      <c r="VLS17" s="725"/>
      <c r="VLT17" s="725"/>
      <c r="VLU17" s="725"/>
      <c r="VLV17" s="725"/>
      <c r="VLW17" s="725"/>
      <c r="VLX17" s="725"/>
      <c r="VLY17" s="725"/>
      <c r="VLZ17" s="726"/>
      <c r="VMA17" s="718"/>
      <c r="VMB17" s="725"/>
      <c r="VMC17" s="725"/>
      <c r="VMD17" s="725"/>
      <c r="VME17" s="725"/>
      <c r="VMF17" s="725"/>
      <c r="VMG17" s="725"/>
      <c r="VMH17" s="725"/>
      <c r="VMI17" s="725"/>
      <c r="VMJ17" s="725"/>
      <c r="VMK17" s="725"/>
      <c r="VML17" s="725"/>
      <c r="VMM17" s="725"/>
      <c r="VMN17" s="725"/>
      <c r="VMO17" s="725"/>
      <c r="VMP17" s="726"/>
      <c r="VMQ17" s="718"/>
      <c r="VMR17" s="725"/>
      <c r="VMS17" s="725"/>
      <c r="VMT17" s="725"/>
      <c r="VMU17" s="725"/>
      <c r="VMV17" s="725"/>
      <c r="VMW17" s="725"/>
      <c r="VMX17" s="725"/>
      <c r="VMY17" s="725"/>
      <c r="VMZ17" s="725"/>
      <c r="VNA17" s="725"/>
      <c r="VNB17" s="725"/>
      <c r="VNC17" s="725"/>
      <c r="VND17" s="725"/>
      <c r="VNE17" s="725"/>
      <c r="VNF17" s="726"/>
      <c r="VNG17" s="718"/>
      <c r="VNH17" s="725"/>
      <c r="VNI17" s="725"/>
      <c r="VNJ17" s="725"/>
      <c r="VNK17" s="725"/>
      <c r="VNL17" s="725"/>
      <c r="VNM17" s="725"/>
      <c r="VNN17" s="725"/>
      <c r="VNO17" s="725"/>
      <c r="VNP17" s="725"/>
      <c r="VNQ17" s="725"/>
      <c r="VNR17" s="725"/>
      <c r="VNS17" s="725"/>
      <c r="VNT17" s="725"/>
      <c r="VNU17" s="725"/>
      <c r="VNV17" s="726"/>
      <c r="VNW17" s="718"/>
      <c r="VNX17" s="725"/>
      <c r="VNY17" s="725"/>
      <c r="VNZ17" s="725"/>
      <c r="VOA17" s="725"/>
      <c r="VOB17" s="725"/>
      <c r="VOC17" s="725"/>
      <c r="VOD17" s="725"/>
      <c r="VOE17" s="725"/>
      <c r="VOF17" s="725"/>
      <c r="VOG17" s="725"/>
      <c r="VOH17" s="725"/>
      <c r="VOI17" s="725"/>
      <c r="VOJ17" s="725"/>
      <c r="VOK17" s="725"/>
      <c r="VOL17" s="726"/>
      <c r="VOM17" s="718"/>
      <c r="VON17" s="725"/>
      <c r="VOO17" s="725"/>
      <c r="VOP17" s="725"/>
      <c r="VOQ17" s="725"/>
      <c r="VOR17" s="725"/>
      <c r="VOS17" s="725"/>
      <c r="VOT17" s="725"/>
      <c r="VOU17" s="725"/>
      <c r="VOV17" s="725"/>
      <c r="VOW17" s="725"/>
      <c r="VOX17" s="725"/>
      <c r="VOY17" s="725"/>
      <c r="VOZ17" s="725"/>
      <c r="VPA17" s="725"/>
      <c r="VPB17" s="726"/>
      <c r="VPC17" s="718"/>
      <c r="VPD17" s="725"/>
      <c r="VPE17" s="725"/>
      <c r="VPF17" s="725"/>
      <c r="VPG17" s="725"/>
      <c r="VPH17" s="725"/>
      <c r="VPI17" s="725"/>
      <c r="VPJ17" s="725"/>
      <c r="VPK17" s="725"/>
      <c r="VPL17" s="725"/>
      <c r="VPM17" s="725"/>
      <c r="VPN17" s="725"/>
      <c r="VPO17" s="725"/>
      <c r="VPP17" s="725"/>
      <c r="VPQ17" s="725"/>
      <c r="VPR17" s="726"/>
      <c r="VPS17" s="718"/>
      <c r="VPT17" s="725"/>
      <c r="VPU17" s="725"/>
      <c r="VPV17" s="725"/>
      <c r="VPW17" s="725"/>
      <c r="VPX17" s="725"/>
      <c r="VPY17" s="725"/>
      <c r="VPZ17" s="725"/>
      <c r="VQA17" s="725"/>
      <c r="VQB17" s="725"/>
      <c r="VQC17" s="725"/>
      <c r="VQD17" s="725"/>
      <c r="VQE17" s="725"/>
      <c r="VQF17" s="725"/>
      <c r="VQG17" s="725"/>
      <c r="VQH17" s="726"/>
      <c r="VQI17" s="718"/>
      <c r="VQJ17" s="725"/>
      <c r="VQK17" s="725"/>
      <c r="VQL17" s="725"/>
      <c r="VQM17" s="725"/>
      <c r="VQN17" s="725"/>
      <c r="VQO17" s="725"/>
      <c r="VQP17" s="725"/>
      <c r="VQQ17" s="725"/>
      <c r="VQR17" s="725"/>
      <c r="VQS17" s="725"/>
      <c r="VQT17" s="725"/>
      <c r="VQU17" s="725"/>
      <c r="VQV17" s="725"/>
      <c r="VQW17" s="725"/>
      <c r="VQX17" s="726"/>
      <c r="VQY17" s="718"/>
      <c r="VQZ17" s="725"/>
      <c r="VRA17" s="725"/>
      <c r="VRB17" s="725"/>
      <c r="VRC17" s="725"/>
      <c r="VRD17" s="725"/>
      <c r="VRE17" s="725"/>
      <c r="VRF17" s="725"/>
      <c r="VRG17" s="725"/>
      <c r="VRH17" s="725"/>
      <c r="VRI17" s="725"/>
      <c r="VRJ17" s="725"/>
      <c r="VRK17" s="725"/>
      <c r="VRL17" s="725"/>
      <c r="VRM17" s="725"/>
      <c r="VRN17" s="726"/>
      <c r="VRO17" s="718"/>
      <c r="VRP17" s="725"/>
      <c r="VRQ17" s="725"/>
      <c r="VRR17" s="725"/>
      <c r="VRS17" s="725"/>
      <c r="VRT17" s="725"/>
      <c r="VRU17" s="725"/>
      <c r="VRV17" s="725"/>
      <c r="VRW17" s="725"/>
      <c r="VRX17" s="725"/>
      <c r="VRY17" s="725"/>
      <c r="VRZ17" s="725"/>
      <c r="VSA17" s="725"/>
      <c r="VSB17" s="725"/>
      <c r="VSC17" s="725"/>
      <c r="VSD17" s="726"/>
      <c r="VSE17" s="718"/>
      <c r="VSF17" s="725"/>
      <c r="VSG17" s="725"/>
      <c r="VSH17" s="725"/>
      <c r="VSI17" s="725"/>
      <c r="VSJ17" s="725"/>
      <c r="VSK17" s="725"/>
      <c r="VSL17" s="725"/>
      <c r="VSM17" s="725"/>
      <c r="VSN17" s="725"/>
      <c r="VSO17" s="725"/>
      <c r="VSP17" s="725"/>
      <c r="VSQ17" s="725"/>
      <c r="VSR17" s="725"/>
      <c r="VSS17" s="725"/>
      <c r="VST17" s="726"/>
      <c r="VSU17" s="718"/>
      <c r="VSV17" s="725"/>
      <c r="VSW17" s="725"/>
      <c r="VSX17" s="725"/>
      <c r="VSY17" s="725"/>
      <c r="VSZ17" s="725"/>
      <c r="VTA17" s="725"/>
      <c r="VTB17" s="725"/>
      <c r="VTC17" s="725"/>
      <c r="VTD17" s="725"/>
      <c r="VTE17" s="725"/>
      <c r="VTF17" s="725"/>
      <c r="VTG17" s="725"/>
      <c r="VTH17" s="725"/>
      <c r="VTI17" s="725"/>
      <c r="VTJ17" s="726"/>
      <c r="VTK17" s="718"/>
      <c r="VTL17" s="725"/>
      <c r="VTM17" s="725"/>
      <c r="VTN17" s="725"/>
      <c r="VTO17" s="725"/>
      <c r="VTP17" s="725"/>
      <c r="VTQ17" s="725"/>
      <c r="VTR17" s="725"/>
      <c r="VTS17" s="725"/>
      <c r="VTT17" s="725"/>
      <c r="VTU17" s="725"/>
      <c r="VTV17" s="725"/>
      <c r="VTW17" s="725"/>
      <c r="VTX17" s="725"/>
      <c r="VTY17" s="725"/>
      <c r="VTZ17" s="726"/>
      <c r="VUA17" s="718"/>
      <c r="VUB17" s="725"/>
      <c r="VUC17" s="725"/>
      <c r="VUD17" s="725"/>
      <c r="VUE17" s="725"/>
      <c r="VUF17" s="725"/>
      <c r="VUG17" s="725"/>
      <c r="VUH17" s="725"/>
      <c r="VUI17" s="725"/>
      <c r="VUJ17" s="725"/>
      <c r="VUK17" s="725"/>
      <c r="VUL17" s="725"/>
      <c r="VUM17" s="725"/>
      <c r="VUN17" s="725"/>
      <c r="VUO17" s="725"/>
      <c r="VUP17" s="726"/>
      <c r="VUQ17" s="718"/>
      <c r="VUR17" s="725"/>
      <c r="VUS17" s="725"/>
      <c r="VUT17" s="725"/>
      <c r="VUU17" s="725"/>
      <c r="VUV17" s="725"/>
      <c r="VUW17" s="725"/>
      <c r="VUX17" s="725"/>
      <c r="VUY17" s="725"/>
      <c r="VUZ17" s="725"/>
      <c r="VVA17" s="725"/>
      <c r="VVB17" s="725"/>
      <c r="VVC17" s="725"/>
      <c r="VVD17" s="725"/>
      <c r="VVE17" s="725"/>
      <c r="VVF17" s="726"/>
      <c r="VVG17" s="718"/>
      <c r="VVH17" s="725"/>
      <c r="VVI17" s="725"/>
      <c r="VVJ17" s="725"/>
      <c r="VVK17" s="725"/>
      <c r="VVL17" s="725"/>
      <c r="VVM17" s="725"/>
      <c r="VVN17" s="725"/>
      <c r="VVO17" s="725"/>
      <c r="VVP17" s="725"/>
      <c r="VVQ17" s="725"/>
      <c r="VVR17" s="725"/>
      <c r="VVS17" s="725"/>
      <c r="VVT17" s="725"/>
      <c r="VVU17" s="725"/>
      <c r="VVV17" s="726"/>
      <c r="VVW17" s="718"/>
      <c r="VVX17" s="725"/>
      <c r="VVY17" s="725"/>
      <c r="VVZ17" s="725"/>
      <c r="VWA17" s="725"/>
      <c r="VWB17" s="725"/>
      <c r="VWC17" s="725"/>
      <c r="VWD17" s="725"/>
      <c r="VWE17" s="725"/>
      <c r="VWF17" s="725"/>
      <c r="VWG17" s="725"/>
      <c r="VWH17" s="725"/>
      <c r="VWI17" s="725"/>
      <c r="VWJ17" s="725"/>
      <c r="VWK17" s="725"/>
      <c r="VWL17" s="726"/>
      <c r="VWM17" s="718"/>
      <c r="VWN17" s="725"/>
      <c r="VWO17" s="725"/>
      <c r="VWP17" s="725"/>
      <c r="VWQ17" s="725"/>
      <c r="VWR17" s="725"/>
      <c r="VWS17" s="725"/>
      <c r="VWT17" s="725"/>
      <c r="VWU17" s="725"/>
      <c r="VWV17" s="725"/>
      <c r="VWW17" s="725"/>
      <c r="VWX17" s="725"/>
      <c r="VWY17" s="725"/>
      <c r="VWZ17" s="725"/>
      <c r="VXA17" s="725"/>
      <c r="VXB17" s="726"/>
      <c r="VXC17" s="718"/>
      <c r="VXD17" s="725"/>
      <c r="VXE17" s="725"/>
      <c r="VXF17" s="725"/>
      <c r="VXG17" s="725"/>
      <c r="VXH17" s="725"/>
      <c r="VXI17" s="725"/>
      <c r="VXJ17" s="725"/>
      <c r="VXK17" s="725"/>
      <c r="VXL17" s="725"/>
      <c r="VXM17" s="725"/>
      <c r="VXN17" s="725"/>
      <c r="VXO17" s="725"/>
      <c r="VXP17" s="725"/>
      <c r="VXQ17" s="725"/>
      <c r="VXR17" s="726"/>
      <c r="VXS17" s="718"/>
      <c r="VXT17" s="725"/>
      <c r="VXU17" s="725"/>
      <c r="VXV17" s="725"/>
      <c r="VXW17" s="725"/>
      <c r="VXX17" s="725"/>
      <c r="VXY17" s="725"/>
      <c r="VXZ17" s="725"/>
      <c r="VYA17" s="725"/>
      <c r="VYB17" s="725"/>
      <c r="VYC17" s="725"/>
      <c r="VYD17" s="725"/>
      <c r="VYE17" s="725"/>
      <c r="VYF17" s="725"/>
      <c r="VYG17" s="725"/>
      <c r="VYH17" s="726"/>
      <c r="VYI17" s="718"/>
      <c r="VYJ17" s="725"/>
      <c r="VYK17" s="725"/>
      <c r="VYL17" s="725"/>
      <c r="VYM17" s="725"/>
      <c r="VYN17" s="725"/>
      <c r="VYO17" s="725"/>
      <c r="VYP17" s="725"/>
      <c r="VYQ17" s="725"/>
      <c r="VYR17" s="725"/>
      <c r="VYS17" s="725"/>
      <c r="VYT17" s="725"/>
      <c r="VYU17" s="725"/>
      <c r="VYV17" s="725"/>
      <c r="VYW17" s="725"/>
      <c r="VYX17" s="726"/>
      <c r="VYY17" s="718"/>
      <c r="VYZ17" s="725"/>
      <c r="VZA17" s="725"/>
      <c r="VZB17" s="725"/>
      <c r="VZC17" s="725"/>
      <c r="VZD17" s="725"/>
      <c r="VZE17" s="725"/>
      <c r="VZF17" s="725"/>
      <c r="VZG17" s="725"/>
      <c r="VZH17" s="725"/>
      <c r="VZI17" s="725"/>
      <c r="VZJ17" s="725"/>
      <c r="VZK17" s="725"/>
      <c r="VZL17" s="725"/>
      <c r="VZM17" s="725"/>
      <c r="VZN17" s="726"/>
      <c r="VZO17" s="718"/>
      <c r="VZP17" s="725"/>
      <c r="VZQ17" s="725"/>
      <c r="VZR17" s="725"/>
      <c r="VZS17" s="725"/>
      <c r="VZT17" s="725"/>
      <c r="VZU17" s="725"/>
      <c r="VZV17" s="725"/>
      <c r="VZW17" s="725"/>
      <c r="VZX17" s="725"/>
      <c r="VZY17" s="725"/>
      <c r="VZZ17" s="725"/>
      <c r="WAA17" s="725"/>
      <c r="WAB17" s="725"/>
      <c r="WAC17" s="725"/>
      <c r="WAD17" s="726"/>
      <c r="WAE17" s="718"/>
      <c r="WAF17" s="725"/>
      <c r="WAG17" s="725"/>
      <c r="WAH17" s="725"/>
      <c r="WAI17" s="725"/>
      <c r="WAJ17" s="725"/>
      <c r="WAK17" s="725"/>
      <c r="WAL17" s="725"/>
      <c r="WAM17" s="725"/>
      <c r="WAN17" s="725"/>
      <c r="WAO17" s="725"/>
      <c r="WAP17" s="725"/>
      <c r="WAQ17" s="725"/>
      <c r="WAR17" s="725"/>
      <c r="WAS17" s="725"/>
      <c r="WAT17" s="726"/>
      <c r="WAU17" s="718"/>
      <c r="WAV17" s="725"/>
      <c r="WAW17" s="725"/>
      <c r="WAX17" s="725"/>
      <c r="WAY17" s="725"/>
      <c r="WAZ17" s="725"/>
      <c r="WBA17" s="725"/>
      <c r="WBB17" s="725"/>
      <c r="WBC17" s="725"/>
      <c r="WBD17" s="725"/>
      <c r="WBE17" s="725"/>
      <c r="WBF17" s="725"/>
      <c r="WBG17" s="725"/>
      <c r="WBH17" s="725"/>
      <c r="WBI17" s="725"/>
      <c r="WBJ17" s="726"/>
      <c r="WBK17" s="718"/>
      <c r="WBL17" s="725"/>
      <c r="WBM17" s="725"/>
      <c r="WBN17" s="725"/>
      <c r="WBO17" s="725"/>
      <c r="WBP17" s="725"/>
      <c r="WBQ17" s="725"/>
      <c r="WBR17" s="725"/>
      <c r="WBS17" s="725"/>
      <c r="WBT17" s="725"/>
      <c r="WBU17" s="725"/>
      <c r="WBV17" s="725"/>
      <c r="WBW17" s="725"/>
      <c r="WBX17" s="725"/>
      <c r="WBY17" s="725"/>
      <c r="WBZ17" s="726"/>
      <c r="WCA17" s="718"/>
      <c r="WCB17" s="725"/>
      <c r="WCC17" s="725"/>
      <c r="WCD17" s="725"/>
      <c r="WCE17" s="725"/>
      <c r="WCF17" s="725"/>
      <c r="WCG17" s="725"/>
      <c r="WCH17" s="725"/>
      <c r="WCI17" s="725"/>
      <c r="WCJ17" s="725"/>
      <c r="WCK17" s="725"/>
      <c r="WCL17" s="725"/>
      <c r="WCM17" s="725"/>
      <c r="WCN17" s="725"/>
      <c r="WCO17" s="725"/>
      <c r="WCP17" s="726"/>
      <c r="WCQ17" s="718"/>
      <c r="WCR17" s="725"/>
      <c r="WCS17" s="725"/>
      <c r="WCT17" s="725"/>
      <c r="WCU17" s="725"/>
      <c r="WCV17" s="725"/>
      <c r="WCW17" s="725"/>
      <c r="WCX17" s="725"/>
      <c r="WCY17" s="725"/>
      <c r="WCZ17" s="725"/>
      <c r="WDA17" s="725"/>
      <c r="WDB17" s="725"/>
      <c r="WDC17" s="725"/>
      <c r="WDD17" s="725"/>
      <c r="WDE17" s="725"/>
      <c r="WDF17" s="726"/>
      <c r="WDG17" s="718"/>
      <c r="WDH17" s="725"/>
      <c r="WDI17" s="725"/>
      <c r="WDJ17" s="725"/>
      <c r="WDK17" s="725"/>
      <c r="WDL17" s="725"/>
      <c r="WDM17" s="725"/>
      <c r="WDN17" s="725"/>
      <c r="WDO17" s="725"/>
      <c r="WDP17" s="725"/>
      <c r="WDQ17" s="725"/>
      <c r="WDR17" s="725"/>
      <c r="WDS17" s="725"/>
      <c r="WDT17" s="725"/>
      <c r="WDU17" s="725"/>
      <c r="WDV17" s="726"/>
      <c r="WDW17" s="718"/>
      <c r="WDX17" s="725"/>
      <c r="WDY17" s="725"/>
      <c r="WDZ17" s="725"/>
      <c r="WEA17" s="725"/>
      <c r="WEB17" s="725"/>
      <c r="WEC17" s="725"/>
      <c r="WED17" s="725"/>
      <c r="WEE17" s="725"/>
      <c r="WEF17" s="725"/>
      <c r="WEG17" s="725"/>
      <c r="WEH17" s="725"/>
      <c r="WEI17" s="725"/>
      <c r="WEJ17" s="725"/>
      <c r="WEK17" s="725"/>
      <c r="WEL17" s="726"/>
      <c r="WEM17" s="718"/>
      <c r="WEN17" s="725"/>
      <c r="WEO17" s="725"/>
      <c r="WEP17" s="725"/>
      <c r="WEQ17" s="725"/>
      <c r="WER17" s="725"/>
      <c r="WES17" s="725"/>
      <c r="WET17" s="725"/>
      <c r="WEU17" s="725"/>
      <c r="WEV17" s="725"/>
      <c r="WEW17" s="725"/>
      <c r="WEX17" s="725"/>
      <c r="WEY17" s="725"/>
      <c r="WEZ17" s="725"/>
      <c r="WFA17" s="725"/>
      <c r="WFB17" s="726"/>
      <c r="WFC17" s="718"/>
      <c r="WFD17" s="725"/>
      <c r="WFE17" s="725"/>
      <c r="WFF17" s="725"/>
      <c r="WFG17" s="725"/>
      <c r="WFH17" s="725"/>
      <c r="WFI17" s="725"/>
      <c r="WFJ17" s="725"/>
      <c r="WFK17" s="725"/>
      <c r="WFL17" s="725"/>
      <c r="WFM17" s="725"/>
      <c r="WFN17" s="725"/>
      <c r="WFO17" s="725"/>
      <c r="WFP17" s="725"/>
      <c r="WFQ17" s="725"/>
      <c r="WFR17" s="726"/>
      <c r="WFS17" s="718"/>
      <c r="WFT17" s="725"/>
      <c r="WFU17" s="725"/>
      <c r="WFV17" s="725"/>
      <c r="WFW17" s="725"/>
      <c r="WFX17" s="725"/>
      <c r="WFY17" s="725"/>
      <c r="WFZ17" s="725"/>
      <c r="WGA17" s="725"/>
      <c r="WGB17" s="725"/>
      <c r="WGC17" s="725"/>
      <c r="WGD17" s="725"/>
      <c r="WGE17" s="725"/>
      <c r="WGF17" s="725"/>
      <c r="WGG17" s="725"/>
      <c r="WGH17" s="726"/>
      <c r="WGI17" s="718"/>
      <c r="WGJ17" s="725"/>
      <c r="WGK17" s="725"/>
      <c r="WGL17" s="725"/>
      <c r="WGM17" s="725"/>
      <c r="WGN17" s="725"/>
      <c r="WGO17" s="725"/>
      <c r="WGP17" s="725"/>
      <c r="WGQ17" s="725"/>
      <c r="WGR17" s="725"/>
      <c r="WGS17" s="725"/>
      <c r="WGT17" s="725"/>
      <c r="WGU17" s="725"/>
      <c r="WGV17" s="725"/>
      <c r="WGW17" s="725"/>
      <c r="WGX17" s="726"/>
      <c r="WGY17" s="718"/>
      <c r="WGZ17" s="725"/>
      <c r="WHA17" s="725"/>
      <c r="WHB17" s="725"/>
      <c r="WHC17" s="725"/>
      <c r="WHD17" s="725"/>
      <c r="WHE17" s="725"/>
      <c r="WHF17" s="725"/>
      <c r="WHG17" s="725"/>
      <c r="WHH17" s="725"/>
      <c r="WHI17" s="725"/>
      <c r="WHJ17" s="725"/>
      <c r="WHK17" s="725"/>
      <c r="WHL17" s="725"/>
      <c r="WHM17" s="725"/>
      <c r="WHN17" s="726"/>
      <c r="WHO17" s="718"/>
      <c r="WHP17" s="725"/>
      <c r="WHQ17" s="725"/>
      <c r="WHR17" s="725"/>
      <c r="WHS17" s="725"/>
      <c r="WHT17" s="725"/>
      <c r="WHU17" s="725"/>
      <c r="WHV17" s="725"/>
      <c r="WHW17" s="725"/>
      <c r="WHX17" s="725"/>
      <c r="WHY17" s="725"/>
      <c r="WHZ17" s="725"/>
      <c r="WIA17" s="725"/>
      <c r="WIB17" s="725"/>
      <c r="WIC17" s="725"/>
      <c r="WID17" s="726"/>
      <c r="WIE17" s="718"/>
      <c r="WIF17" s="725"/>
      <c r="WIG17" s="725"/>
      <c r="WIH17" s="725"/>
      <c r="WII17" s="725"/>
      <c r="WIJ17" s="725"/>
      <c r="WIK17" s="725"/>
      <c r="WIL17" s="725"/>
      <c r="WIM17" s="725"/>
      <c r="WIN17" s="725"/>
      <c r="WIO17" s="725"/>
      <c r="WIP17" s="725"/>
      <c r="WIQ17" s="725"/>
      <c r="WIR17" s="725"/>
      <c r="WIS17" s="725"/>
      <c r="WIT17" s="726"/>
      <c r="WIU17" s="718"/>
      <c r="WIV17" s="725"/>
      <c r="WIW17" s="725"/>
      <c r="WIX17" s="725"/>
      <c r="WIY17" s="725"/>
      <c r="WIZ17" s="725"/>
      <c r="WJA17" s="725"/>
      <c r="WJB17" s="725"/>
      <c r="WJC17" s="725"/>
      <c r="WJD17" s="725"/>
      <c r="WJE17" s="725"/>
      <c r="WJF17" s="725"/>
      <c r="WJG17" s="725"/>
      <c r="WJH17" s="725"/>
      <c r="WJI17" s="725"/>
      <c r="WJJ17" s="726"/>
      <c r="WJK17" s="718"/>
      <c r="WJL17" s="725"/>
      <c r="WJM17" s="725"/>
      <c r="WJN17" s="725"/>
      <c r="WJO17" s="725"/>
      <c r="WJP17" s="725"/>
      <c r="WJQ17" s="725"/>
      <c r="WJR17" s="725"/>
      <c r="WJS17" s="725"/>
      <c r="WJT17" s="725"/>
      <c r="WJU17" s="725"/>
      <c r="WJV17" s="725"/>
      <c r="WJW17" s="725"/>
      <c r="WJX17" s="725"/>
      <c r="WJY17" s="725"/>
      <c r="WJZ17" s="726"/>
      <c r="WKA17" s="718"/>
      <c r="WKB17" s="725"/>
      <c r="WKC17" s="725"/>
      <c r="WKD17" s="725"/>
      <c r="WKE17" s="725"/>
      <c r="WKF17" s="725"/>
      <c r="WKG17" s="725"/>
      <c r="WKH17" s="725"/>
      <c r="WKI17" s="725"/>
      <c r="WKJ17" s="725"/>
      <c r="WKK17" s="725"/>
      <c r="WKL17" s="725"/>
      <c r="WKM17" s="725"/>
      <c r="WKN17" s="725"/>
      <c r="WKO17" s="725"/>
      <c r="WKP17" s="726"/>
      <c r="WKQ17" s="718"/>
      <c r="WKR17" s="725"/>
      <c r="WKS17" s="725"/>
      <c r="WKT17" s="725"/>
      <c r="WKU17" s="725"/>
      <c r="WKV17" s="725"/>
      <c r="WKW17" s="725"/>
      <c r="WKX17" s="725"/>
      <c r="WKY17" s="725"/>
      <c r="WKZ17" s="725"/>
      <c r="WLA17" s="725"/>
      <c r="WLB17" s="725"/>
      <c r="WLC17" s="725"/>
      <c r="WLD17" s="725"/>
      <c r="WLE17" s="725"/>
      <c r="WLF17" s="726"/>
      <c r="WLG17" s="718"/>
      <c r="WLH17" s="725"/>
      <c r="WLI17" s="725"/>
      <c r="WLJ17" s="725"/>
      <c r="WLK17" s="725"/>
      <c r="WLL17" s="725"/>
      <c r="WLM17" s="725"/>
      <c r="WLN17" s="725"/>
      <c r="WLO17" s="725"/>
      <c r="WLP17" s="725"/>
      <c r="WLQ17" s="725"/>
      <c r="WLR17" s="725"/>
      <c r="WLS17" s="725"/>
      <c r="WLT17" s="725"/>
      <c r="WLU17" s="725"/>
      <c r="WLV17" s="726"/>
      <c r="WLW17" s="718"/>
      <c r="WLX17" s="725"/>
      <c r="WLY17" s="725"/>
      <c r="WLZ17" s="725"/>
      <c r="WMA17" s="725"/>
      <c r="WMB17" s="725"/>
      <c r="WMC17" s="725"/>
      <c r="WMD17" s="725"/>
      <c r="WME17" s="725"/>
      <c r="WMF17" s="725"/>
      <c r="WMG17" s="725"/>
      <c r="WMH17" s="725"/>
      <c r="WMI17" s="725"/>
      <c r="WMJ17" s="725"/>
      <c r="WMK17" s="725"/>
      <c r="WML17" s="726"/>
      <c r="WMM17" s="718"/>
      <c r="WMN17" s="725"/>
      <c r="WMO17" s="725"/>
      <c r="WMP17" s="725"/>
      <c r="WMQ17" s="725"/>
      <c r="WMR17" s="725"/>
      <c r="WMS17" s="725"/>
      <c r="WMT17" s="725"/>
      <c r="WMU17" s="725"/>
      <c r="WMV17" s="725"/>
      <c r="WMW17" s="725"/>
      <c r="WMX17" s="725"/>
      <c r="WMY17" s="725"/>
      <c r="WMZ17" s="725"/>
      <c r="WNA17" s="725"/>
      <c r="WNB17" s="726"/>
      <c r="WNC17" s="718"/>
      <c r="WND17" s="725"/>
      <c r="WNE17" s="725"/>
      <c r="WNF17" s="725"/>
      <c r="WNG17" s="725"/>
      <c r="WNH17" s="725"/>
      <c r="WNI17" s="725"/>
      <c r="WNJ17" s="725"/>
      <c r="WNK17" s="725"/>
      <c r="WNL17" s="725"/>
      <c r="WNM17" s="725"/>
      <c r="WNN17" s="725"/>
      <c r="WNO17" s="725"/>
      <c r="WNP17" s="725"/>
      <c r="WNQ17" s="725"/>
      <c r="WNR17" s="726"/>
      <c r="WNS17" s="718"/>
      <c r="WNT17" s="725"/>
      <c r="WNU17" s="725"/>
      <c r="WNV17" s="725"/>
      <c r="WNW17" s="725"/>
      <c r="WNX17" s="725"/>
      <c r="WNY17" s="725"/>
      <c r="WNZ17" s="725"/>
      <c r="WOA17" s="725"/>
      <c r="WOB17" s="725"/>
      <c r="WOC17" s="725"/>
      <c r="WOD17" s="725"/>
      <c r="WOE17" s="725"/>
      <c r="WOF17" s="725"/>
      <c r="WOG17" s="725"/>
      <c r="WOH17" s="726"/>
      <c r="WOI17" s="718"/>
      <c r="WOJ17" s="725"/>
      <c r="WOK17" s="725"/>
      <c r="WOL17" s="725"/>
      <c r="WOM17" s="725"/>
      <c r="WON17" s="725"/>
      <c r="WOO17" s="725"/>
      <c r="WOP17" s="725"/>
      <c r="WOQ17" s="725"/>
      <c r="WOR17" s="725"/>
      <c r="WOS17" s="725"/>
      <c r="WOT17" s="725"/>
      <c r="WOU17" s="725"/>
      <c r="WOV17" s="725"/>
      <c r="WOW17" s="725"/>
      <c r="WOX17" s="726"/>
      <c r="WOY17" s="718"/>
      <c r="WOZ17" s="725"/>
      <c r="WPA17" s="725"/>
      <c r="WPB17" s="725"/>
      <c r="WPC17" s="725"/>
      <c r="WPD17" s="725"/>
      <c r="WPE17" s="725"/>
      <c r="WPF17" s="725"/>
      <c r="WPG17" s="725"/>
      <c r="WPH17" s="725"/>
      <c r="WPI17" s="725"/>
      <c r="WPJ17" s="725"/>
      <c r="WPK17" s="725"/>
      <c r="WPL17" s="725"/>
      <c r="WPM17" s="725"/>
      <c r="WPN17" s="726"/>
      <c r="WPO17" s="718"/>
      <c r="WPP17" s="725"/>
      <c r="WPQ17" s="725"/>
      <c r="WPR17" s="725"/>
      <c r="WPS17" s="725"/>
      <c r="WPT17" s="725"/>
      <c r="WPU17" s="725"/>
      <c r="WPV17" s="725"/>
      <c r="WPW17" s="725"/>
      <c r="WPX17" s="725"/>
      <c r="WPY17" s="725"/>
      <c r="WPZ17" s="725"/>
      <c r="WQA17" s="725"/>
      <c r="WQB17" s="725"/>
      <c r="WQC17" s="725"/>
      <c r="WQD17" s="726"/>
      <c r="WQE17" s="718"/>
      <c r="WQF17" s="725"/>
      <c r="WQG17" s="725"/>
      <c r="WQH17" s="725"/>
      <c r="WQI17" s="725"/>
      <c r="WQJ17" s="725"/>
      <c r="WQK17" s="725"/>
      <c r="WQL17" s="725"/>
      <c r="WQM17" s="725"/>
      <c r="WQN17" s="725"/>
      <c r="WQO17" s="725"/>
      <c r="WQP17" s="725"/>
      <c r="WQQ17" s="725"/>
      <c r="WQR17" s="725"/>
      <c r="WQS17" s="725"/>
      <c r="WQT17" s="726"/>
      <c r="WQU17" s="718"/>
      <c r="WQV17" s="725"/>
      <c r="WQW17" s="725"/>
      <c r="WQX17" s="725"/>
      <c r="WQY17" s="725"/>
      <c r="WQZ17" s="725"/>
      <c r="WRA17" s="725"/>
      <c r="WRB17" s="725"/>
      <c r="WRC17" s="725"/>
      <c r="WRD17" s="725"/>
      <c r="WRE17" s="725"/>
      <c r="WRF17" s="725"/>
      <c r="WRG17" s="725"/>
      <c r="WRH17" s="725"/>
      <c r="WRI17" s="725"/>
      <c r="WRJ17" s="726"/>
      <c r="WRK17" s="718"/>
      <c r="WRL17" s="725"/>
      <c r="WRM17" s="725"/>
      <c r="WRN17" s="725"/>
      <c r="WRO17" s="725"/>
      <c r="WRP17" s="725"/>
      <c r="WRQ17" s="725"/>
      <c r="WRR17" s="725"/>
      <c r="WRS17" s="725"/>
      <c r="WRT17" s="725"/>
      <c r="WRU17" s="725"/>
      <c r="WRV17" s="725"/>
      <c r="WRW17" s="725"/>
      <c r="WRX17" s="725"/>
      <c r="WRY17" s="725"/>
      <c r="WRZ17" s="726"/>
      <c r="WSA17" s="718"/>
      <c r="WSB17" s="725"/>
      <c r="WSC17" s="725"/>
      <c r="WSD17" s="725"/>
      <c r="WSE17" s="725"/>
      <c r="WSF17" s="725"/>
      <c r="WSG17" s="725"/>
      <c r="WSH17" s="725"/>
      <c r="WSI17" s="725"/>
      <c r="WSJ17" s="725"/>
      <c r="WSK17" s="725"/>
      <c r="WSL17" s="725"/>
      <c r="WSM17" s="725"/>
      <c r="WSN17" s="725"/>
      <c r="WSO17" s="725"/>
      <c r="WSP17" s="726"/>
      <c r="WSQ17" s="718"/>
      <c r="WSR17" s="725"/>
      <c r="WSS17" s="725"/>
      <c r="WST17" s="725"/>
      <c r="WSU17" s="725"/>
      <c r="WSV17" s="725"/>
      <c r="WSW17" s="725"/>
      <c r="WSX17" s="725"/>
      <c r="WSY17" s="725"/>
      <c r="WSZ17" s="725"/>
      <c r="WTA17" s="725"/>
      <c r="WTB17" s="725"/>
      <c r="WTC17" s="725"/>
      <c r="WTD17" s="725"/>
      <c r="WTE17" s="725"/>
      <c r="WTF17" s="726"/>
      <c r="WTG17" s="718"/>
      <c r="WTH17" s="725"/>
      <c r="WTI17" s="725"/>
      <c r="WTJ17" s="725"/>
      <c r="WTK17" s="725"/>
      <c r="WTL17" s="725"/>
      <c r="WTM17" s="725"/>
      <c r="WTN17" s="725"/>
      <c r="WTO17" s="725"/>
      <c r="WTP17" s="725"/>
      <c r="WTQ17" s="725"/>
      <c r="WTR17" s="725"/>
      <c r="WTS17" s="725"/>
      <c r="WTT17" s="725"/>
      <c r="WTU17" s="725"/>
      <c r="WTV17" s="726"/>
      <c r="WTW17" s="718"/>
      <c r="WTX17" s="725"/>
      <c r="WTY17" s="725"/>
      <c r="WTZ17" s="725"/>
      <c r="WUA17" s="725"/>
      <c r="WUB17" s="725"/>
      <c r="WUC17" s="725"/>
      <c r="WUD17" s="725"/>
      <c r="WUE17" s="725"/>
      <c r="WUF17" s="725"/>
      <c r="WUG17" s="725"/>
      <c r="WUH17" s="725"/>
      <c r="WUI17" s="725"/>
      <c r="WUJ17" s="725"/>
      <c r="WUK17" s="725"/>
      <c r="WUL17" s="726"/>
      <c r="WUM17" s="718"/>
      <c r="WUN17" s="725"/>
      <c r="WUO17" s="725"/>
      <c r="WUP17" s="725"/>
      <c r="WUQ17" s="725"/>
      <c r="WUR17" s="725"/>
      <c r="WUS17" s="725"/>
      <c r="WUT17" s="725"/>
      <c r="WUU17" s="725"/>
      <c r="WUV17" s="725"/>
      <c r="WUW17" s="725"/>
      <c r="WUX17" s="725"/>
      <c r="WUY17" s="725"/>
      <c r="WUZ17" s="725"/>
      <c r="WVA17" s="725"/>
      <c r="WVB17" s="726"/>
      <c r="WVC17" s="718"/>
      <c r="WVD17" s="725"/>
      <c r="WVE17" s="725"/>
      <c r="WVF17" s="725"/>
      <c r="WVG17" s="725"/>
      <c r="WVH17" s="725"/>
      <c r="WVI17" s="725"/>
      <c r="WVJ17" s="725"/>
      <c r="WVK17" s="725"/>
      <c r="WVL17" s="725"/>
      <c r="WVM17" s="725"/>
      <c r="WVN17" s="725"/>
      <c r="WVO17" s="725"/>
      <c r="WVP17" s="725"/>
      <c r="WVQ17" s="725"/>
      <c r="WVR17" s="726"/>
      <c r="WVS17" s="718"/>
      <c r="WVT17" s="725"/>
      <c r="WVU17" s="725"/>
      <c r="WVV17" s="725"/>
      <c r="WVW17" s="725"/>
      <c r="WVX17" s="725"/>
      <c r="WVY17" s="725"/>
      <c r="WVZ17" s="725"/>
      <c r="WWA17" s="725"/>
      <c r="WWB17" s="725"/>
      <c r="WWC17" s="725"/>
      <c r="WWD17" s="725"/>
      <c r="WWE17" s="725"/>
      <c r="WWF17" s="725"/>
      <c r="WWG17" s="725"/>
      <c r="WWH17" s="726"/>
      <c r="WWI17" s="718"/>
      <c r="WWJ17" s="725"/>
      <c r="WWK17" s="725"/>
      <c r="WWL17" s="725"/>
      <c r="WWM17" s="725"/>
      <c r="WWN17" s="725"/>
      <c r="WWO17" s="725"/>
      <c r="WWP17" s="725"/>
      <c r="WWQ17" s="725"/>
      <c r="WWR17" s="725"/>
      <c r="WWS17" s="725"/>
      <c r="WWT17" s="725"/>
      <c r="WWU17" s="725"/>
      <c r="WWV17" s="725"/>
      <c r="WWW17" s="725"/>
      <c r="WWX17" s="726"/>
      <c r="WWY17" s="718"/>
      <c r="WWZ17" s="725"/>
      <c r="WXA17" s="725"/>
      <c r="WXB17" s="725"/>
      <c r="WXC17" s="725"/>
      <c r="WXD17" s="725"/>
      <c r="WXE17" s="725"/>
      <c r="WXF17" s="725"/>
      <c r="WXG17" s="725"/>
      <c r="WXH17" s="725"/>
      <c r="WXI17" s="725"/>
      <c r="WXJ17" s="725"/>
      <c r="WXK17" s="725"/>
      <c r="WXL17" s="725"/>
      <c r="WXM17" s="725"/>
      <c r="WXN17" s="726"/>
      <c r="WXO17" s="718"/>
      <c r="WXP17" s="725"/>
      <c r="WXQ17" s="725"/>
      <c r="WXR17" s="725"/>
      <c r="WXS17" s="725"/>
      <c r="WXT17" s="725"/>
      <c r="WXU17" s="725"/>
      <c r="WXV17" s="725"/>
      <c r="WXW17" s="725"/>
      <c r="WXX17" s="725"/>
      <c r="WXY17" s="725"/>
      <c r="WXZ17" s="725"/>
      <c r="WYA17" s="725"/>
      <c r="WYB17" s="725"/>
      <c r="WYC17" s="725"/>
      <c r="WYD17" s="726"/>
      <c r="WYE17" s="718"/>
      <c r="WYF17" s="725"/>
      <c r="WYG17" s="725"/>
      <c r="WYH17" s="725"/>
      <c r="WYI17" s="725"/>
      <c r="WYJ17" s="725"/>
      <c r="WYK17" s="725"/>
      <c r="WYL17" s="725"/>
      <c r="WYM17" s="725"/>
      <c r="WYN17" s="725"/>
      <c r="WYO17" s="725"/>
      <c r="WYP17" s="725"/>
      <c r="WYQ17" s="725"/>
      <c r="WYR17" s="725"/>
      <c r="WYS17" s="725"/>
      <c r="WYT17" s="726"/>
      <c r="WYU17" s="718"/>
      <c r="WYV17" s="725"/>
      <c r="WYW17" s="725"/>
      <c r="WYX17" s="725"/>
      <c r="WYY17" s="725"/>
      <c r="WYZ17" s="725"/>
      <c r="WZA17" s="725"/>
      <c r="WZB17" s="725"/>
      <c r="WZC17" s="725"/>
      <c r="WZD17" s="725"/>
      <c r="WZE17" s="725"/>
      <c r="WZF17" s="725"/>
      <c r="WZG17" s="725"/>
      <c r="WZH17" s="725"/>
      <c r="WZI17" s="725"/>
      <c r="WZJ17" s="726"/>
      <c r="WZK17" s="718"/>
      <c r="WZL17" s="725"/>
      <c r="WZM17" s="725"/>
      <c r="WZN17" s="725"/>
      <c r="WZO17" s="725"/>
      <c r="WZP17" s="725"/>
      <c r="WZQ17" s="725"/>
      <c r="WZR17" s="725"/>
      <c r="WZS17" s="725"/>
      <c r="WZT17" s="725"/>
      <c r="WZU17" s="725"/>
      <c r="WZV17" s="725"/>
      <c r="WZW17" s="725"/>
      <c r="WZX17" s="725"/>
      <c r="WZY17" s="725"/>
      <c r="WZZ17" s="726"/>
      <c r="XAA17" s="718"/>
      <c r="XAB17" s="725"/>
      <c r="XAC17" s="725"/>
      <c r="XAD17" s="725"/>
      <c r="XAE17" s="725"/>
      <c r="XAF17" s="725"/>
      <c r="XAG17" s="725"/>
      <c r="XAH17" s="725"/>
      <c r="XAI17" s="725"/>
      <c r="XAJ17" s="725"/>
      <c r="XAK17" s="725"/>
      <c r="XAL17" s="725"/>
      <c r="XAM17" s="725"/>
      <c r="XAN17" s="725"/>
      <c r="XAO17" s="725"/>
      <c r="XAP17" s="726"/>
      <c r="XAQ17" s="718"/>
      <c r="XAR17" s="725"/>
      <c r="XAS17" s="725"/>
      <c r="XAT17" s="725"/>
      <c r="XAU17" s="725"/>
      <c r="XAV17" s="725"/>
      <c r="XAW17" s="725"/>
      <c r="XAX17" s="725"/>
      <c r="XAY17" s="725"/>
      <c r="XAZ17" s="725"/>
      <c r="XBA17" s="725"/>
      <c r="XBB17" s="725"/>
      <c r="XBC17" s="725"/>
      <c r="XBD17" s="725"/>
      <c r="XBE17" s="725"/>
      <c r="XBF17" s="726"/>
      <c r="XBG17" s="718"/>
      <c r="XBH17" s="725"/>
      <c r="XBI17" s="725"/>
      <c r="XBJ17" s="725"/>
      <c r="XBK17" s="725"/>
      <c r="XBL17" s="725"/>
      <c r="XBM17" s="725"/>
      <c r="XBN17" s="725"/>
      <c r="XBO17" s="725"/>
      <c r="XBP17" s="725"/>
      <c r="XBQ17" s="725"/>
      <c r="XBR17" s="725"/>
      <c r="XBS17" s="725"/>
      <c r="XBT17" s="725"/>
      <c r="XBU17" s="725"/>
      <c r="XBV17" s="726"/>
      <c r="XBW17" s="718"/>
      <c r="XBX17" s="725"/>
      <c r="XBY17" s="725"/>
      <c r="XBZ17" s="725"/>
      <c r="XCA17" s="725"/>
      <c r="XCB17" s="725"/>
      <c r="XCC17" s="725"/>
      <c r="XCD17" s="725"/>
      <c r="XCE17" s="725"/>
      <c r="XCF17" s="725"/>
      <c r="XCG17" s="725"/>
      <c r="XCH17" s="725"/>
      <c r="XCI17" s="725"/>
      <c r="XCJ17" s="725"/>
      <c r="XCK17" s="725"/>
      <c r="XCL17" s="726"/>
      <c r="XCM17" s="718"/>
      <c r="XCN17" s="725"/>
      <c r="XCO17" s="725"/>
      <c r="XCP17" s="725"/>
      <c r="XCQ17" s="725"/>
      <c r="XCR17" s="725"/>
      <c r="XCS17" s="725"/>
      <c r="XCT17" s="725"/>
      <c r="XCU17" s="725"/>
      <c r="XCV17" s="725"/>
      <c r="XCW17" s="725"/>
      <c r="XCX17" s="725"/>
      <c r="XCY17" s="725"/>
      <c r="XCZ17" s="725"/>
      <c r="XDA17" s="725"/>
      <c r="XDB17" s="726"/>
      <c r="XDC17" s="718"/>
      <c r="XDD17" s="725"/>
      <c r="XDE17" s="725"/>
      <c r="XDF17" s="725"/>
      <c r="XDG17" s="725"/>
      <c r="XDH17" s="725"/>
      <c r="XDI17" s="725"/>
      <c r="XDJ17" s="725"/>
      <c r="XDK17" s="725"/>
      <c r="XDL17" s="725"/>
      <c r="XDM17" s="725"/>
      <c r="XDN17" s="725"/>
      <c r="XDO17" s="725"/>
      <c r="XDP17" s="725"/>
      <c r="XDQ17" s="725"/>
      <c r="XDR17" s="726"/>
      <c r="XDS17" s="718"/>
      <c r="XDT17" s="725"/>
      <c r="XDU17" s="725"/>
      <c r="XDV17" s="725"/>
      <c r="XDW17" s="725"/>
      <c r="XDX17" s="725"/>
      <c r="XDY17" s="725"/>
      <c r="XDZ17" s="725"/>
      <c r="XEA17" s="725"/>
      <c r="XEB17" s="725"/>
      <c r="XEC17" s="725"/>
      <c r="XED17" s="725"/>
      <c r="XEE17" s="725"/>
      <c r="XEF17" s="725"/>
      <c r="XEG17" s="725"/>
      <c r="XEH17" s="726"/>
      <c r="XEI17" s="718"/>
      <c r="XEJ17" s="718"/>
      <c r="XEK17" s="718"/>
      <c r="XEL17" s="718"/>
      <c r="XEM17" s="718"/>
      <c r="XEN17" s="718"/>
      <c r="XEO17" s="718"/>
      <c r="XEP17" s="718"/>
      <c r="XEQ17" s="718"/>
      <c r="XER17" s="718"/>
      <c r="XES17" s="718"/>
      <c r="XET17" s="718"/>
      <c r="XEU17" s="718"/>
      <c r="XEV17" s="718"/>
      <c r="XEW17" s="718"/>
      <c r="XEX17" s="718"/>
    </row>
    <row r="18" spans="1:16378" ht="14.1" customHeight="1" x14ac:dyDescent="0.25">
      <c r="A18" s="277" t="s">
        <v>36</v>
      </c>
      <c r="B18" s="719" t="s">
        <v>515</v>
      </c>
      <c r="C18" s="719"/>
      <c r="D18" s="719"/>
      <c r="E18" s="719"/>
      <c r="F18" s="719"/>
      <c r="G18" s="282">
        <f>G14-G16-G8</f>
        <v>3938362.56</v>
      </c>
      <c r="H18" s="282">
        <f>H14-H16-H8</f>
        <v>4157335.5183359999</v>
      </c>
      <c r="I18" s="282">
        <f>I14-I16-I8</f>
        <v>4381991.5338460794</v>
      </c>
      <c r="J18" s="282">
        <f>J14-J16-J8</f>
        <v>4612451.829329838</v>
      </c>
      <c r="K18" s="282">
        <f>K14-K16-K8</f>
        <v>4848839.9855829924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</row>
    <row r="19" spans="1:16378" ht="5.0999999999999996" customHeight="1" x14ac:dyDescent="0.25">
      <c r="A19" s="685"/>
      <c r="B19" s="685"/>
      <c r="C19" s="685"/>
      <c r="D19" s="685"/>
      <c r="E19" s="685"/>
      <c r="F19" s="685"/>
      <c r="G19" s="685"/>
      <c r="H19" s="685"/>
      <c r="I19" s="685"/>
      <c r="J19" s="685"/>
      <c r="K19" s="685"/>
      <c r="AB19" s="725"/>
      <c r="AC19" s="725"/>
      <c r="AD19" s="725"/>
      <c r="AE19" s="725"/>
      <c r="AF19" s="725"/>
      <c r="AG19" s="725"/>
      <c r="AH19" s="725"/>
      <c r="AI19" s="725"/>
      <c r="AJ19" s="725"/>
      <c r="AK19" s="725"/>
      <c r="AL19" s="725"/>
      <c r="AM19" s="725"/>
      <c r="AN19" s="725"/>
      <c r="AO19" s="725"/>
      <c r="AP19" s="725"/>
      <c r="AQ19" s="726"/>
      <c r="AR19" s="718"/>
      <c r="AS19" s="725"/>
      <c r="AT19" s="725"/>
      <c r="AU19" s="725"/>
      <c r="AV19" s="725"/>
      <c r="AW19" s="725"/>
      <c r="AX19" s="725"/>
      <c r="AY19" s="725"/>
      <c r="AZ19" s="725"/>
      <c r="BA19" s="725"/>
      <c r="BB19" s="725"/>
      <c r="BC19" s="725"/>
      <c r="BD19" s="725"/>
      <c r="BE19" s="725"/>
      <c r="BF19" s="725"/>
      <c r="BG19" s="726"/>
      <c r="BH19" s="718"/>
      <c r="BI19" s="725"/>
      <c r="BJ19" s="725"/>
      <c r="BK19" s="725"/>
      <c r="BL19" s="725"/>
      <c r="BM19" s="725"/>
      <c r="BN19" s="725"/>
      <c r="BO19" s="725"/>
      <c r="BP19" s="725"/>
      <c r="BQ19" s="725"/>
      <c r="BR19" s="725"/>
      <c r="BS19" s="725"/>
      <c r="BT19" s="725"/>
      <c r="BU19" s="725"/>
      <c r="BV19" s="725"/>
      <c r="BW19" s="726"/>
      <c r="BX19" s="718"/>
      <c r="BY19" s="725"/>
      <c r="BZ19" s="725"/>
      <c r="CA19" s="725"/>
      <c r="CB19" s="725"/>
      <c r="CC19" s="725"/>
      <c r="CD19" s="725"/>
      <c r="CE19" s="725"/>
      <c r="CF19" s="725"/>
      <c r="CG19" s="725"/>
      <c r="CH19" s="725"/>
      <c r="CI19" s="725"/>
      <c r="CJ19" s="725"/>
      <c r="CK19" s="725"/>
      <c r="CL19" s="725"/>
      <c r="CM19" s="726"/>
      <c r="CN19" s="718"/>
      <c r="CO19" s="725"/>
      <c r="CP19" s="725"/>
      <c r="CQ19" s="725"/>
      <c r="CR19" s="725"/>
      <c r="CS19" s="725"/>
      <c r="CT19" s="725"/>
      <c r="CU19" s="725"/>
      <c r="CV19" s="725"/>
      <c r="CW19" s="725"/>
      <c r="CX19" s="725"/>
      <c r="CY19" s="725"/>
      <c r="CZ19" s="725"/>
      <c r="DA19" s="725"/>
      <c r="DB19" s="725"/>
      <c r="DC19" s="726"/>
      <c r="DD19" s="718"/>
      <c r="DE19" s="725"/>
      <c r="DF19" s="725"/>
      <c r="DG19" s="725"/>
      <c r="DH19" s="725"/>
      <c r="DI19" s="725"/>
      <c r="DJ19" s="725"/>
      <c r="DK19" s="725"/>
      <c r="DL19" s="725"/>
      <c r="DM19" s="725"/>
      <c r="DN19" s="725"/>
      <c r="DO19" s="725"/>
      <c r="DP19" s="725"/>
      <c r="DQ19" s="725"/>
      <c r="DR19" s="725"/>
      <c r="DS19" s="726"/>
      <c r="DT19" s="718"/>
      <c r="DU19" s="725"/>
      <c r="DV19" s="725"/>
      <c r="DW19" s="725"/>
      <c r="DX19" s="725"/>
      <c r="DY19" s="725"/>
      <c r="DZ19" s="725"/>
      <c r="EA19" s="725"/>
      <c r="EB19" s="725"/>
      <c r="EC19" s="725"/>
      <c r="ED19" s="725"/>
      <c r="EE19" s="725"/>
      <c r="EF19" s="725"/>
      <c r="EG19" s="725"/>
      <c r="EH19" s="725"/>
      <c r="EI19" s="726"/>
      <c r="EJ19" s="718"/>
      <c r="EK19" s="725"/>
      <c r="EL19" s="725"/>
      <c r="EM19" s="725"/>
      <c r="EN19" s="725"/>
      <c r="EO19" s="725"/>
      <c r="EP19" s="725"/>
      <c r="EQ19" s="725"/>
      <c r="ER19" s="725"/>
      <c r="ES19" s="725"/>
      <c r="ET19" s="725"/>
      <c r="EU19" s="725"/>
      <c r="EV19" s="725"/>
      <c r="EW19" s="725"/>
      <c r="EX19" s="725"/>
      <c r="EY19" s="726"/>
      <c r="EZ19" s="718"/>
      <c r="FA19" s="725"/>
      <c r="FB19" s="725"/>
      <c r="FC19" s="725"/>
      <c r="FD19" s="725"/>
      <c r="FE19" s="725"/>
      <c r="FF19" s="725"/>
      <c r="FG19" s="725"/>
      <c r="FH19" s="725"/>
      <c r="FI19" s="725"/>
      <c r="FJ19" s="725"/>
      <c r="FK19" s="725"/>
      <c r="FL19" s="725"/>
      <c r="FM19" s="725"/>
      <c r="FN19" s="725"/>
      <c r="FO19" s="726"/>
      <c r="FP19" s="718"/>
      <c r="FQ19" s="725"/>
      <c r="FR19" s="725"/>
      <c r="FS19" s="725"/>
      <c r="FT19" s="725"/>
      <c r="FU19" s="725"/>
      <c r="FV19" s="725"/>
      <c r="FW19" s="725"/>
      <c r="FX19" s="725"/>
      <c r="FY19" s="725"/>
      <c r="FZ19" s="725"/>
      <c r="GA19" s="725"/>
      <c r="GB19" s="725"/>
      <c r="GC19" s="725"/>
      <c r="GD19" s="725"/>
      <c r="GE19" s="726"/>
      <c r="GF19" s="718"/>
      <c r="GG19" s="725"/>
      <c r="GH19" s="725"/>
      <c r="GI19" s="725"/>
      <c r="GJ19" s="725"/>
      <c r="GK19" s="725"/>
      <c r="GL19" s="725"/>
      <c r="GM19" s="725"/>
      <c r="GN19" s="725"/>
      <c r="GO19" s="725"/>
      <c r="GP19" s="725"/>
      <c r="GQ19" s="725"/>
      <c r="GR19" s="725"/>
      <c r="GS19" s="725"/>
      <c r="GT19" s="725"/>
      <c r="GU19" s="726"/>
      <c r="GV19" s="718"/>
      <c r="GW19" s="725"/>
      <c r="GX19" s="725"/>
      <c r="GY19" s="725"/>
      <c r="GZ19" s="725"/>
      <c r="HA19" s="725"/>
      <c r="HB19" s="725"/>
      <c r="HC19" s="725"/>
      <c r="HD19" s="725"/>
      <c r="HE19" s="725"/>
      <c r="HF19" s="725"/>
      <c r="HG19" s="725"/>
      <c r="HH19" s="725"/>
      <c r="HI19" s="725"/>
      <c r="HJ19" s="725"/>
      <c r="HK19" s="726"/>
      <c r="HL19" s="718"/>
      <c r="HM19" s="725"/>
      <c r="HN19" s="725"/>
      <c r="HO19" s="725"/>
      <c r="HP19" s="725"/>
      <c r="HQ19" s="725"/>
      <c r="HR19" s="725"/>
      <c r="HS19" s="725"/>
      <c r="HT19" s="725"/>
      <c r="HU19" s="725"/>
      <c r="HV19" s="725"/>
      <c r="HW19" s="725"/>
      <c r="HX19" s="725"/>
      <c r="HY19" s="725"/>
      <c r="HZ19" s="726"/>
      <c r="IA19" s="718"/>
      <c r="IB19" s="725"/>
      <c r="IC19" s="725"/>
      <c r="ID19" s="725"/>
      <c r="IE19" s="725"/>
      <c r="IF19" s="725"/>
      <c r="IG19" s="725"/>
      <c r="IH19" s="725"/>
      <c r="II19" s="725"/>
      <c r="IJ19" s="725"/>
      <c r="IK19" s="725"/>
      <c r="IL19" s="725"/>
      <c r="IM19" s="725"/>
      <c r="IN19" s="725"/>
      <c r="IO19" s="725"/>
      <c r="IP19" s="726"/>
      <c r="IQ19" s="718"/>
      <c r="IR19" s="725"/>
      <c r="IS19" s="725"/>
      <c r="IT19" s="725"/>
      <c r="IU19" s="725"/>
      <c r="IV19" s="725"/>
      <c r="IW19" s="725"/>
      <c r="IX19" s="725"/>
      <c r="IY19" s="725"/>
      <c r="IZ19" s="725"/>
      <c r="JA19" s="725"/>
      <c r="JB19" s="725"/>
      <c r="JC19" s="725"/>
      <c r="JD19" s="725"/>
      <c r="JE19" s="725"/>
      <c r="JF19" s="726"/>
      <c r="JG19" s="718"/>
      <c r="JH19" s="725"/>
      <c r="JI19" s="725"/>
      <c r="JJ19" s="725"/>
      <c r="JK19" s="725"/>
      <c r="JL19" s="725"/>
      <c r="JM19" s="725"/>
      <c r="JN19" s="725"/>
      <c r="JO19" s="725"/>
      <c r="JP19" s="725"/>
      <c r="JQ19" s="725"/>
      <c r="JR19" s="725"/>
      <c r="JS19" s="725"/>
      <c r="JT19" s="725"/>
      <c r="JU19" s="725"/>
      <c r="JV19" s="726"/>
      <c r="JW19" s="718"/>
      <c r="JX19" s="725"/>
      <c r="JY19" s="725"/>
      <c r="JZ19" s="725"/>
      <c r="KA19" s="725"/>
      <c r="KB19" s="725"/>
      <c r="KC19" s="725"/>
      <c r="KD19" s="725"/>
      <c r="KE19" s="725"/>
      <c r="KF19" s="725"/>
      <c r="KG19" s="725"/>
      <c r="KH19" s="725"/>
      <c r="KI19" s="725"/>
      <c r="KJ19" s="725"/>
      <c r="KK19" s="725"/>
      <c r="KL19" s="726"/>
      <c r="KM19" s="718"/>
      <c r="KN19" s="725"/>
      <c r="KO19" s="725"/>
      <c r="KP19" s="725"/>
      <c r="KQ19" s="725"/>
      <c r="KR19" s="725"/>
      <c r="KS19" s="725"/>
      <c r="KT19" s="725"/>
      <c r="KU19" s="725"/>
      <c r="KV19" s="725"/>
      <c r="KW19" s="725"/>
      <c r="KX19" s="725"/>
      <c r="KY19" s="725"/>
      <c r="KZ19" s="725"/>
      <c r="LA19" s="725"/>
      <c r="LB19" s="726"/>
      <c r="LC19" s="718"/>
      <c r="LD19" s="725"/>
      <c r="LE19" s="725"/>
      <c r="LF19" s="725"/>
      <c r="LG19" s="725"/>
      <c r="LH19" s="725"/>
      <c r="LI19" s="725"/>
      <c r="LJ19" s="725"/>
      <c r="LK19" s="725"/>
      <c r="LL19" s="725"/>
      <c r="LM19" s="725"/>
      <c r="LN19" s="725"/>
      <c r="LO19" s="725"/>
      <c r="LP19" s="725"/>
      <c r="LQ19" s="725"/>
      <c r="LR19" s="726"/>
      <c r="LS19" s="718"/>
      <c r="LT19" s="725"/>
      <c r="LU19" s="725"/>
      <c r="LV19" s="725"/>
      <c r="LW19" s="725"/>
      <c r="LX19" s="725"/>
      <c r="LY19" s="725"/>
      <c r="LZ19" s="725"/>
      <c r="MA19" s="725"/>
      <c r="MB19" s="725"/>
      <c r="MC19" s="725"/>
      <c r="MD19" s="725"/>
      <c r="ME19" s="725"/>
      <c r="MF19" s="725"/>
      <c r="MG19" s="725"/>
      <c r="MH19" s="726"/>
      <c r="MI19" s="718"/>
      <c r="MJ19" s="725"/>
      <c r="MK19" s="725"/>
      <c r="ML19" s="725"/>
      <c r="MM19" s="725"/>
      <c r="MN19" s="725"/>
      <c r="MO19" s="725"/>
      <c r="MP19" s="725"/>
      <c r="MQ19" s="725"/>
      <c r="MR19" s="725"/>
      <c r="MS19" s="725"/>
      <c r="MT19" s="725"/>
      <c r="MU19" s="725"/>
      <c r="MV19" s="725"/>
      <c r="MW19" s="725"/>
      <c r="MX19" s="726"/>
      <c r="MY19" s="718"/>
      <c r="MZ19" s="725"/>
      <c r="NA19" s="725"/>
      <c r="NB19" s="725"/>
      <c r="NC19" s="725"/>
      <c r="ND19" s="725"/>
      <c r="NE19" s="725"/>
      <c r="NF19" s="725"/>
      <c r="NG19" s="725"/>
      <c r="NH19" s="725"/>
      <c r="NI19" s="725"/>
      <c r="NJ19" s="725"/>
      <c r="NK19" s="725"/>
      <c r="NL19" s="725"/>
      <c r="NM19" s="725"/>
      <c r="NN19" s="726"/>
      <c r="NO19" s="718"/>
      <c r="NP19" s="725"/>
      <c r="NQ19" s="725"/>
      <c r="NR19" s="725"/>
      <c r="NS19" s="725"/>
      <c r="NT19" s="725"/>
      <c r="NU19" s="725"/>
      <c r="NV19" s="725"/>
      <c r="NW19" s="725"/>
      <c r="NX19" s="725"/>
      <c r="NY19" s="725"/>
      <c r="NZ19" s="725"/>
      <c r="OA19" s="725"/>
      <c r="OB19" s="725"/>
      <c r="OC19" s="725"/>
      <c r="OD19" s="726"/>
      <c r="OE19" s="718"/>
      <c r="OF19" s="725"/>
      <c r="OG19" s="725"/>
      <c r="OH19" s="725"/>
      <c r="OI19" s="725"/>
      <c r="OJ19" s="725"/>
      <c r="OK19" s="725"/>
      <c r="OL19" s="725"/>
      <c r="OM19" s="725"/>
      <c r="ON19" s="725"/>
      <c r="OO19" s="725"/>
      <c r="OP19" s="725"/>
      <c r="OQ19" s="725"/>
      <c r="OR19" s="725"/>
      <c r="OS19" s="725"/>
      <c r="OT19" s="726"/>
      <c r="OU19" s="718"/>
      <c r="OV19" s="725"/>
      <c r="OW19" s="725"/>
      <c r="OX19" s="725"/>
      <c r="OY19" s="725"/>
      <c r="OZ19" s="725"/>
      <c r="PA19" s="725"/>
      <c r="PB19" s="725"/>
      <c r="PC19" s="725"/>
      <c r="PD19" s="725"/>
      <c r="PE19" s="725"/>
      <c r="PF19" s="725"/>
      <c r="PG19" s="725"/>
      <c r="PH19" s="725"/>
      <c r="PI19" s="725"/>
      <c r="PJ19" s="726"/>
      <c r="PK19" s="718"/>
      <c r="PL19" s="725"/>
      <c r="PM19" s="725"/>
      <c r="PN19" s="725"/>
      <c r="PO19" s="725"/>
      <c r="PP19" s="725"/>
      <c r="PQ19" s="725"/>
      <c r="PR19" s="725"/>
      <c r="PS19" s="725"/>
      <c r="PT19" s="725"/>
      <c r="PU19" s="725"/>
      <c r="PV19" s="725"/>
      <c r="PW19" s="725"/>
      <c r="PX19" s="725"/>
      <c r="PY19" s="725"/>
      <c r="PZ19" s="726"/>
      <c r="QA19" s="718"/>
      <c r="QB19" s="725"/>
      <c r="QC19" s="725"/>
      <c r="QD19" s="725"/>
      <c r="QE19" s="725"/>
      <c r="QF19" s="725"/>
      <c r="QG19" s="725"/>
      <c r="QH19" s="725"/>
      <c r="QI19" s="725"/>
      <c r="QJ19" s="725"/>
      <c r="QK19" s="725"/>
      <c r="QL19" s="725"/>
      <c r="QM19" s="725"/>
      <c r="QN19" s="725"/>
      <c r="QO19" s="725"/>
      <c r="QP19" s="726"/>
      <c r="QQ19" s="718"/>
      <c r="QR19" s="725"/>
      <c r="QS19" s="725"/>
      <c r="QT19" s="725"/>
      <c r="QU19" s="725"/>
      <c r="QV19" s="725"/>
      <c r="QW19" s="725"/>
      <c r="QX19" s="725"/>
      <c r="QY19" s="725"/>
      <c r="QZ19" s="725"/>
      <c r="RA19" s="725"/>
      <c r="RB19" s="725"/>
      <c r="RC19" s="725"/>
      <c r="RD19" s="725"/>
      <c r="RE19" s="725"/>
      <c r="RF19" s="726"/>
      <c r="RG19" s="718"/>
      <c r="RH19" s="725"/>
      <c r="RI19" s="725"/>
      <c r="RJ19" s="725"/>
      <c r="RK19" s="725"/>
      <c r="RL19" s="725"/>
      <c r="RM19" s="725"/>
      <c r="RN19" s="725"/>
      <c r="RO19" s="725"/>
      <c r="RP19" s="725"/>
      <c r="RQ19" s="725"/>
      <c r="RR19" s="725"/>
      <c r="RS19" s="725"/>
      <c r="RT19" s="725"/>
      <c r="RU19" s="725"/>
      <c r="RV19" s="726"/>
      <c r="RW19" s="718"/>
      <c r="RX19" s="725"/>
      <c r="RY19" s="725"/>
      <c r="RZ19" s="725"/>
      <c r="SA19" s="725"/>
      <c r="SB19" s="725"/>
      <c r="SC19" s="725"/>
      <c r="SD19" s="725"/>
      <c r="SE19" s="725"/>
      <c r="SF19" s="725"/>
      <c r="SG19" s="725"/>
      <c r="SH19" s="725"/>
      <c r="SI19" s="725"/>
      <c r="SJ19" s="725"/>
      <c r="SK19" s="725"/>
      <c r="SL19" s="726"/>
      <c r="SM19" s="718"/>
      <c r="SN19" s="725"/>
      <c r="SO19" s="725"/>
      <c r="SP19" s="725"/>
      <c r="SQ19" s="725"/>
      <c r="SR19" s="725"/>
      <c r="SS19" s="725"/>
      <c r="ST19" s="725"/>
      <c r="SU19" s="725"/>
      <c r="SV19" s="725"/>
      <c r="SW19" s="725"/>
      <c r="SX19" s="725"/>
      <c r="SY19" s="725"/>
      <c r="SZ19" s="725"/>
      <c r="TA19" s="725"/>
      <c r="TB19" s="726"/>
      <c r="TC19" s="718"/>
      <c r="TD19" s="725"/>
      <c r="TE19" s="725"/>
      <c r="TF19" s="725"/>
      <c r="TG19" s="725"/>
      <c r="TH19" s="725"/>
      <c r="TI19" s="725"/>
      <c r="TJ19" s="725"/>
      <c r="TK19" s="725"/>
      <c r="TL19" s="725"/>
      <c r="TM19" s="725"/>
      <c r="TN19" s="725"/>
      <c r="TO19" s="725"/>
      <c r="TP19" s="725"/>
      <c r="TQ19" s="725"/>
      <c r="TR19" s="726"/>
      <c r="TS19" s="718"/>
      <c r="TT19" s="725"/>
      <c r="TU19" s="725"/>
      <c r="TV19" s="725"/>
      <c r="TW19" s="725"/>
      <c r="TX19" s="725"/>
      <c r="TY19" s="725"/>
      <c r="TZ19" s="725"/>
      <c r="UA19" s="725"/>
      <c r="UB19" s="725"/>
      <c r="UC19" s="725"/>
      <c r="UD19" s="725"/>
      <c r="UE19" s="725"/>
      <c r="UF19" s="725"/>
      <c r="UG19" s="725"/>
      <c r="UH19" s="726"/>
      <c r="UI19" s="718"/>
      <c r="UJ19" s="725"/>
      <c r="UK19" s="725"/>
      <c r="UL19" s="725"/>
      <c r="UM19" s="725"/>
      <c r="UN19" s="725"/>
      <c r="UO19" s="725"/>
      <c r="UP19" s="725"/>
      <c r="UQ19" s="725"/>
      <c r="UR19" s="725"/>
      <c r="US19" s="725"/>
      <c r="UT19" s="725"/>
      <c r="UU19" s="725"/>
      <c r="UV19" s="725"/>
      <c r="UW19" s="725"/>
      <c r="UX19" s="726"/>
      <c r="UY19" s="718"/>
      <c r="UZ19" s="725"/>
      <c r="VA19" s="725"/>
      <c r="VB19" s="725"/>
      <c r="VC19" s="725"/>
      <c r="VD19" s="725"/>
      <c r="VE19" s="725"/>
      <c r="VF19" s="725"/>
      <c r="VG19" s="725"/>
      <c r="VH19" s="725"/>
      <c r="VI19" s="725"/>
      <c r="VJ19" s="725"/>
      <c r="VK19" s="725"/>
      <c r="VL19" s="725"/>
      <c r="VM19" s="725"/>
      <c r="VN19" s="726"/>
      <c r="VO19" s="718"/>
      <c r="VP19" s="725"/>
      <c r="VQ19" s="725"/>
      <c r="VR19" s="725"/>
      <c r="VS19" s="725"/>
      <c r="VT19" s="725"/>
      <c r="VU19" s="725"/>
      <c r="VV19" s="725"/>
      <c r="VW19" s="725"/>
      <c r="VX19" s="725"/>
      <c r="VY19" s="725"/>
      <c r="VZ19" s="725"/>
      <c r="WA19" s="725"/>
      <c r="WB19" s="725"/>
      <c r="WC19" s="725"/>
      <c r="WD19" s="726"/>
      <c r="WE19" s="718"/>
      <c r="WF19" s="725"/>
      <c r="WG19" s="725"/>
      <c r="WH19" s="725"/>
      <c r="WI19" s="725"/>
      <c r="WJ19" s="725"/>
      <c r="WK19" s="725"/>
      <c r="WL19" s="725"/>
      <c r="WM19" s="725"/>
      <c r="WN19" s="725"/>
      <c r="WO19" s="725"/>
      <c r="WP19" s="725"/>
      <c r="WQ19" s="725"/>
      <c r="WR19" s="725"/>
      <c r="WS19" s="725"/>
      <c r="WT19" s="726"/>
      <c r="WU19" s="718"/>
      <c r="WV19" s="725"/>
      <c r="WW19" s="725"/>
      <c r="WX19" s="725"/>
      <c r="WY19" s="725"/>
      <c r="WZ19" s="725"/>
      <c r="XA19" s="725"/>
      <c r="XB19" s="725"/>
      <c r="XC19" s="725"/>
      <c r="XD19" s="725"/>
      <c r="XE19" s="725"/>
      <c r="XF19" s="725"/>
      <c r="XG19" s="725"/>
      <c r="XH19" s="725"/>
      <c r="XI19" s="725"/>
      <c r="XJ19" s="726"/>
      <c r="XK19" s="718"/>
      <c r="XL19" s="725"/>
      <c r="XM19" s="725"/>
      <c r="XN19" s="725"/>
      <c r="XO19" s="725"/>
      <c r="XP19" s="725"/>
      <c r="XQ19" s="725"/>
      <c r="XR19" s="725"/>
      <c r="XS19" s="725"/>
      <c r="XT19" s="725"/>
      <c r="XU19" s="725"/>
      <c r="XV19" s="725"/>
      <c r="XW19" s="725"/>
      <c r="XX19" s="725"/>
      <c r="XY19" s="725"/>
      <c r="XZ19" s="726"/>
      <c r="YA19" s="718"/>
      <c r="YB19" s="725"/>
      <c r="YC19" s="725"/>
      <c r="YD19" s="725"/>
      <c r="YE19" s="725"/>
      <c r="YF19" s="725"/>
      <c r="YG19" s="725"/>
      <c r="YH19" s="725"/>
      <c r="YI19" s="725"/>
      <c r="YJ19" s="725"/>
      <c r="YK19" s="725"/>
      <c r="YL19" s="725"/>
      <c r="YM19" s="725"/>
      <c r="YN19" s="725"/>
      <c r="YO19" s="725"/>
      <c r="YP19" s="726"/>
      <c r="YQ19" s="718"/>
      <c r="YR19" s="725"/>
      <c r="YS19" s="725"/>
      <c r="YT19" s="725"/>
      <c r="YU19" s="725"/>
      <c r="YV19" s="725"/>
      <c r="YW19" s="725"/>
      <c r="YX19" s="725"/>
      <c r="YY19" s="725"/>
      <c r="YZ19" s="725"/>
      <c r="ZA19" s="725"/>
      <c r="ZB19" s="725"/>
      <c r="ZC19" s="725"/>
      <c r="ZD19" s="725"/>
      <c r="ZE19" s="725"/>
      <c r="ZF19" s="726"/>
      <c r="ZG19" s="718"/>
      <c r="ZH19" s="725"/>
      <c r="ZI19" s="725"/>
      <c r="ZJ19" s="725"/>
      <c r="ZK19" s="725"/>
      <c r="ZL19" s="725"/>
      <c r="ZM19" s="725"/>
      <c r="ZN19" s="725"/>
      <c r="ZO19" s="725"/>
      <c r="ZP19" s="725"/>
      <c r="ZQ19" s="725"/>
      <c r="ZR19" s="725"/>
      <c r="ZS19" s="725"/>
      <c r="ZT19" s="725"/>
      <c r="ZU19" s="725"/>
      <c r="ZV19" s="726"/>
      <c r="ZW19" s="718"/>
      <c r="ZX19" s="725"/>
      <c r="ZY19" s="725"/>
      <c r="ZZ19" s="725"/>
      <c r="AAA19" s="725"/>
      <c r="AAB19" s="725"/>
      <c r="AAC19" s="725"/>
      <c r="AAD19" s="725"/>
      <c r="AAE19" s="725"/>
      <c r="AAF19" s="725"/>
      <c r="AAG19" s="725"/>
      <c r="AAH19" s="725"/>
      <c r="AAI19" s="725"/>
      <c r="AAJ19" s="725"/>
      <c r="AAK19" s="725"/>
      <c r="AAL19" s="726"/>
      <c r="AAM19" s="718"/>
      <c r="AAN19" s="725"/>
      <c r="AAO19" s="725"/>
      <c r="AAP19" s="725"/>
      <c r="AAQ19" s="725"/>
      <c r="AAR19" s="725"/>
      <c r="AAS19" s="725"/>
      <c r="AAT19" s="725"/>
      <c r="AAU19" s="725"/>
      <c r="AAV19" s="725"/>
      <c r="AAW19" s="725"/>
      <c r="AAX19" s="725"/>
      <c r="AAY19" s="725"/>
      <c r="AAZ19" s="725"/>
      <c r="ABA19" s="725"/>
      <c r="ABB19" s="726"/>
      <c r="ABC19" s="718"/>
      <c r="ABD19" s="725"/>
      <c r="ABE19" s="725"/>
      <c r="ABF19" s="725"/>
      <c r="ABG19" s="725"/>
      <c r="ABH19" s="725"/>
      <c r="ABI19" s="725"/>
      <c r="ABJ19" s="725"/>
      <c r="ABK19" s="725"/>
      <c r="ABL19" s="725"/>
      <c r="ABM19" s="725"/>
      <c r="ABN19" s="725"/>
      <c r="ABO19" s="725"/>
      <c r="ABP19" s="725"/>
      <c r="ABQ19" s="725"/>
      <c r="ABR19" s="726"/>
      <c r="ABS19" s="718"/>
      <c r="ABT19" s="725"/>
      <c r="ABU19" s="725"/>
      <c r="ABV19" s="725"/>
      <c r="ABW19" s="725"/>
      <c r="ABX19" s="725"/>
      <c r="ABY19" s="725"/>
      <c r="ABZ19" s="725"/>
      <c r="ACA19" s="725"/>
      <c r="ACB19" s="725"/>
      <c r="ACC19" s="725"/>
      <c r="ACD19" s="725"/>
      <c r="ACE19" s="725"/>
      <c r="ACF19" s="725"/>
      <c r="ACG19" s="725"/>
      <c r="ACH19" s="726"/>
      <c r="ACI19" s="718"/>
      <c r="ACJ19" s="725"/>
      <c r="ACK19" s="725"/>
      <c r="ACL19" s="725"/>
      <c r="ACM19" s="725"/>
      <c r="ACN19" s="725"/>
      <c r="ACO19" s="725"/>
      <c r="ACP19" s="725"/>
      <c r="ACQ19" s="725"/>
      <c r="ACR19" s="725"/>
      <c r="ACS19" s="725"/>
      <c r="ACT19" s="725"/>
      <c r="ACU19" s="725"/>
      <c r="ACV19" s="725"/>
      <c r="ACW19" s="725"/>
      <c r="ACX19" s="726"/>
      <c r="ACY19" s="718"/>
      <c r="ACZ19" s="725"/>
      <c r="ADA19" s="725"/>
      <c r="ADB19" s="725"/>
      <c r="ADC19" s="725"/>
      <c r="ADD19" s="725"/>
      <c r="ADE19" s="725"/>
      <c r="ADF19" s="725"/>
      <c r="ADG19" s="725"/>
      <c r="ADH19" s="725"/>
      <c r="ADI19" s="725"/>
      <c r="ADJ19" s="725"/>
      <c r="ADK19" s="725"/>
      <c r="ADL19" s="725"/>
      <c r="ADM19" s="725"/>
      <c r="ADN19" s="726"/>
      <c r="ADO19" s="718"/>
      <c r="ADP19" s="725"/>
      <c r="ADQ19" s="725"/>
      <c r="ADR19" s="725"/>
      <c r="ADS19" s="725"/>
      <c r="ADT19" s="725"/>
      <c r="ADU19" s="725"/>
      <c r="ADV19" s="725"/>
      <c r="ADW19" s="725"/>
      <c r="ADX19" s="725"/>
      <c r="ADY19" s="725"/>
      <c r="ADZ19" s="725"/>
      <c r="AEA19" s="725"/>
      <c r="AEB19" s="725"/>
      <c r="AEC19" s="725"/>
      <c r="AED19" s="726"/>
      <c r="AEE19" s="718"/>
      <c r="AEF19" s="725"/>
      <c r="AEG19" s="725"/>
      <c r="AEH19" s="725"/>
      <c r="AEI19" s="725"/>
      <c r="AEJ19" s="725"/>
      <c r="AEK19" s="725"/>
      <c r="AEL19" s="725"/>
      <c r="AEM19" s="725"/>
      <c r="AEN19" s="725"/>
      <c r="AEO19" s="725"/>
      <c r="AEP19" s="725"/>
      <c r="AEQ19" s="725"/>
      <c r="AER19" s="725"/>
      <c r="AES19" s="725"/>
      <c r="AET19" s="726"/>
      <c r="AEU19" s="718"/>
      <c r="AEV19" s="725"/>
      <c r="AEW19" s="725"/>
      <c r="AEX19" s="725"/>
      <c r="AEY19" s="725"/>
      <c r="AEZ19" s="725"/>
      <c r="AFA19" s="725"/>
      <c r="AFB19" s="725"/>
      <c r="AFC19" s="725"/>
      <c r="AFD19" s="725"/>
      <c r="AFE19" s="725"/>
      <c r="AFF19" s="725"/>
      <c r="AFG19" s="725"/>
      <c r="AFH19" s="725"/>
      <c r="AFI19" s="725"/>
      <c r="AFJ19" s="726"/>
      <c r="AFK19" s="718"/>
      <c r="AFL19" s="725"/>
      <c r="AFM19" s="725"/>
      <c r="AFN19" s="725"/>
      <c r="AFO19" s="725"/>
      <c r="AFP19" s="725"/>
      <c r="AFQ19" s="725"/>
      <c r="AFR19" s="725"/>
      <c r="AFS19" s="725"/>
      <c r="AFT19" s="725"/>
      <c r="AFU19" s="725"/>
      <c r="AFV19" s="725"/>
      <c r="AFW19" s="725"/>
      <c r="AFX19" s="725"/>
      <c r="AFY19" s="725"/>
      <c r="AFZ19" s="726"/>
      <c r="AGA19" s="718"/>
      <c r="AGB19" s="725"/>
      <c r="AGC19" s="725"/>
      <c r="AGD19" s="725"/>
      <c r="AGE19" s="725"/>
      <c r="AGF19" s="725"/>
      <c r="AGG19" s="725"/>
      <c r="AGH19" s="725"/>
      <c r="AGI19" s="725"/>
      <c r="AGJ19" s="725"/>
      <c r="AGK19" s="725"/>
      <c r="AGL19" s="725"/>
      <c r="AGM19" s="725"/>
      <c r="AGN19" s="725"/>
      <c r="AGO19" s="725"/>
      <c r="AGP19" s="726"/>
      <c r="AGQ19" s="718"/>
      <c r="AGR19" s="725"/>
      <c r="AGS19" s="725"/>
      <c r="AGT19" s="725"/>
      <c r="AGU19" s="725"/>
      <c r="AGV19" s="725"/>
      <c r="AGW19" s="725"/>
      <c r="AGX19" s="725"/>
      <c r="AGY19" s="725"/>
      <c r="AGZ19" s="725"/>
      <c r="AHA19" s="725"/>
      <c r="AHB19" s="725"/>
      <c r="AHC19" s="725"/>
      <c r="AHD19" s="725"/>
      <c r="AHE19" s="725"/>
      <c r="AHF19" s="726"/>
      <c r="AHG19" s="718"/>
      <c r="AHH19" s="725"/>
      <c r="AHI19" s="725"/>
      <c r="AHJ19" s="725"/>
      <c r="AHK19" s="725"/>
      <c r="AHL19" s="725"/>
      <c r="AHM19" s="725"/>
      <c r="AHN19" s="725"/>
      <c r="AHO19" s="725"/>
      <c r="AHP19" s="725"/>
      <c r="AHQ19" s="725"/>
      <c r="AHR19" s="725"/>
      <c r="AHS19" s="725"/>
      <c r="AHT19" s="725"/>
      <c r="AHU19" s="725"/>
      <c r="AHV19" s="726"/>
      <c r="AHW19" s="718"/>
      <c r="AHX19" s="725"/>
      <c r="AHY19" s="725"/>
      <c r="AHZ19" s="725"/>
      <c r="AIA19" s="725"/>
      <c r="AIB19" s="725"/>
      <c r="AIC19" s="725"/>
      <c r="AID19" s="725"/>
      <c r="AIE19" s="725"/>
      <c r="AIF19" s="725"/>
      <c r="AIG19" s="725"/>
      <c r="AIH19" s="725"/>
      <c r="AII19" s="725"/>
      <c r="AIJ19" s="725"/>
      <c r="AIK19" s="725"/>
      <c r="AIL19" s="726"/>
      <c r="AIM19" s="718"/>
      <c r="AIN19" s="725"/>
      <c r="AIO19" s="725"/>
      <c r="AIP19" s="725"/>
      <c r="AIQ19" s="725"/>
      <c r="AIR19" s="725"/>
      <c r="AIS19" s="725"/>
      <c r="AIT19" s="725"/>
      <c r="AIU19" s="725"/>
      <c r="AIV19" s="725"/>
      <c r="AIW19" s="725"/>
      <c r="AIX19" s="725"/>
      <c r="AIY19" s="725"/>
      <c r="AIZ19" s="725"/>
      <c r="AJA19" s="725"/>
      <c r="AJB19" s="726"/>
      <c r="AJC19" s="718"/>
      <c r="AJD19" s="725"/>
      <c r="AJE19" s="725"/>
      <c r="AJF19" s="725"/>
      <c r="AJG19" s="725"/>
      <c r="AJH19" s="725"/>
      <c r="AJI19" s="725"/>
      <c r="AJJ19" s="725"/>
      <c r="AJK19" s="725"/>
      <c r="AJL19" s="725"/>
      <c r="AJM19" s="725"/>
      <c r="AJN19" s="725"/>
      <c r="AJO19" s="725"/>
      <c r="AJP19" s="725"/>
      <c r="AJQ19" s="725"/>
      <c r="AJR19" s="726"/>
      <c r="AJS19" s="718"/>
      <c r="AJT19" s="725"/>
      <c r="AJU19" s="725"/>
      <c r="AJV19" s="725"/>
      <c r="AJW19" s="725"/>
      <c r="AJX19" s="725"/>
      <c r="AJY19" s="725"/>
      <c r="AJZ19" s="725"/>
      <c r="AKA19" s="725"/>
      <c r="AKB19" s="725"/>
      <c r="AKC19" s="725"/>
      <c r="AKD19" s="725"/>
      <c r="AKE19" s="725"/>
      <c r="AKF19" s="725"/>
      <c r="AKG19" s="725"/>
      <c r="AKH19" s="726"/>
      <c r="AKI19" s="718"/>
      <c r="AKJ19" s="725"/>
      <c r="AKK19" s="725"/>
      <c r="AKL19" s="725"/>
      <c r="AKM19" s="725"/>
      <c r="AKN19" s="725"/>
      <c r="AKO19" s="725"/>
      <c r="AKP19" s="725"/>
      <c r="AKQ19" s="725"/>
      <c r="AKR19" s="725"/>
      <c r="AKS19" s="725"/>
      <c r="AKT19" s="725"/>
      <c r="AKU19" s="725"/>
      <c r="AKV19" s="725"/>
      <c r="AKW19" s="725"/>
      <c r="AKX19" s="726"/>
      <c r="AKY19" s="718"/>
      <c r="AKZ19" s="725"/>
      <c r="ALA19" s="725"/>
      <c r="ALB19" s="725"/>
      <c r="ALC19" s="725"/>
      <c r="ALD19" s="725"/>
      <c r="ALE19" s="725"/>
      <c r="ALF19" s="725"/>
      <c r="ALG19" s="725"/>
      <c r="ALH19" s="725"/>
      <c r="ALI19" s="725"/>
      <c r="ALJ19" s="725"/>
      <c r="ALK19" s="725"/>
      <c r="ALL19" s="725"/>
      <c r="ALM19" s="725"/>
      <c r="ALN19" s="726"/>
      <c r="ALO19" s="718"/>
      <c r="ALP19" s="725"/>
      <c r="ALQ19" s="725"/>
      <c r="ALR19" s="725"/>
      <c r="ALS19" s="725"/>
      <c r="ALT19" s="725"/>
      <c r="ALU19" s="725"/>
      <c r="ALV19" s="725"/>
      <c r="ALW19" s="725"/>
      <c r="ALX19" s="725"/>
      <c r="ALY19" s="725"/>
      <c r="ALZ19" s="725"/>
      <c r="AMA19" s="725"/>
      <c r="AMB19" s="725"/>
      <c r="AMC19" s="725"/>
      <c r="AMD19" s="726"/>
      <c r="AME19" s="718"/>
      <c r="AMF19" s="725"/>
      <c r="AMG19" s="725"/>
      <c r="AMH19" s="725"/>
      <c r="AMI19" s="725"/>
      <c r="AMJ19" s="725"/>
      <c r="AMK19" s="725"/>
      <c r="AML19" s="725"/>
      <c r="AMM19" s="725"/>
      <c r="AMN19" s="725"/>
      <c r="AMO19" s="725"/>
      <c r="AMP19" s="725"/>
      <c r="AMQ19" s="725"/>
      <c r="AMR19" s="725"/>
      <c r="AMS19" s="725"/>
      <c r="AMT19" s="726"/>
      <c r="AMU19" s="718"/>
      <c r="AMV19" s="725"/>
      <c r="AMW19" s="725"/>
      <c r="AMX19" s="725"/>
      <c r="AMY19" s="725"/>
      <c r="AMZ19" s="725"/>
      <c r="ANA19" s="725"/>
      <c r="ANB19" s="725"/>
      <c r="ANC19" s="725"/>
      <c r="AND19" s="725"/>
      <c r="ANE19" s="725"/>
      <c r="ANF19" s="725"/>
      <c r="ANG19" s="725"/>
      <c r="ANH19" s="725"/>
      <c r="ANI19" s="725"/>
      <c r="ANJ19" s="726"/>
      <c r="ANK19" s="718"/>
      <c r="ANL19" s="725"/>
      <c r="ANM19" s="725"/>
      <c r="ANN19" s="725"/>
      <c r="ANO19" s="725"/>
      <c r="ANP19" s="725"/>
      <c r="ANQ19" s="725"/>
      <c r="ANR19" s="725"/>
      <c r="ANS19" s="725"/>
      <c r="ANT19" s="725"/>
      <c r="ANU19" s="725"/>
      <c r="ANV19" s="725"/>
      <c r="ANW19" s="725"/>
      <c r="ANX19" s="725"/>
      <c r="ANY19" s="725"/>
      <c r="ANZ19" s="726"/>
      <c r="AOA19" s="718"/>
      <c r="AOB19" s="725"/>
      <c r="AOC19" s="725"/>
      <c r="AOD19" s="725"/>
      <c r="AOE19" s="725"/>
      <c r="AOF19" s="725"/>
      <c r="AOG19" s="725"/>
      <c r="AOH19" s="725"/>
      <c r="AOI19" s="725"/>
      <c r="AOJ19" s="725"/>
      <c r="AOK19" s="725"/>
      <c r="AOL19" s="725"/>
      <c r="AOM19" s="725"/>
      <c r="AON19" s="725"/>
      <c r="AOO19" s="725"/>
      <c r="AOP19" s="726"/>
      <c r="AOQ19" s="718"/>
      <c r="AOR19" s="725"/>
      <c r="AOS19" s="725"/>
      <c r="AOT19" s="725"/>
      <c r="AOU19" s="725"/>
      <c r="AOV19" s="725"/>
      <c r="AOW19" s="725"/>
      <c r="AOX19" s="725"/>
      <c r="AOY19" s="725"/>
      <c r="AOZ19" s="725"/>
      <c r="APA19" s="725"/>
      <c r="APB19" s="725"/>
      <c r="APC19" s="725"/>
      <c r="APD19" s="725"/>
      <c r="APE19" s="725"/>
      <c r="APF19" s="726"/>
      <c r="APG19" s="718"/>
      <c r="APH19" s="725"/>
      <c r="API19" s="725"/>
      <c r="APJ19" s="725"/>
      <c r="APK19" s="725"/>
      <c r="APL19" s="725"/>
      <c r="APM19" s="725"/>
      <c r="APN19" s="725"/>
      <c r="APO19" s="725"/>
      <c r="APP19" s="725"/>
      <c r="APQ19" s="725"/>
      <c r="APR19" s="725"/>
      <c r="APS19" s="725"/>
      <c r="APT19" s="725"/>
      <c r="APU19" s="725"/>
      <c r="APV19" s="726"/>
      <c r="APW19" s="718"/>
      <c r="APX19" s="725"/>
      <c r="APY19" s="725"/>
      <c r="APZ19" s="725"/>
      <c r="AQA19" s="725"/>
      <c r="AQB19" s="725"/>
      <c r="AQC19" s="725"/>
      <c r="AQD19" s="725"/>
      <c r="AQE19" s="725"/>
      <c r="AQF19" s="725"/>
      <c r="AQG19" s="725"/>
      <c r="AQH19" s="725"/>
      <c r="AQI19" s="725"/>
      <c r="AQJ19" s="725"/>
      <c r="AQK19" s="725"/>
      <c r="AQL19" s="726"/>
      <c r="AQM19" s="718"/>
      <c r="AQN19" s="725"/>
      <c r="AQO19" s="725"/>
      <c r="AQP19" s="725"/>
      <c r="AQQ19" s="725"/>
      <c r="AQR19" s="725"/>
      <c r="AQS19" s="725"/>
      <c r="AQT19" s="725"/>
      <c r="AQU19" s="725"/>
      <c r="AQV19" s="725"/>
      <c r="AQW19" s="725"/>
      <c r="AQX19" s="725"/>
      <c r="AQY19" s="725"/>
      <c r="AQZ19" s="725"/>
      <c r="ARA19" s="725"/>
      <c r="ARB19" s="726"/>
      <c r="ARC19" s="718"/>
      <c r="ARD19" s="725"/>
      <c r="ARE19" s="725"/>
      <c r="ARF19" s="725"/>
      <c r="ARG19" s="725"/>
      <c r="ARH19" s="725"/>
      <c r="ARI19" s="725"/>
      <c r="ARJ19" s="725"/>
      <c r="ARK19" s="725"/>
      <c r="ARL19" s="725"/>
      <c r="ARM19" s="725"/>
      <c r="ARN19" s="725"/>
      <c r="ARO19" s="725"/>
      <c r="ARP19" s="725"/>
      <c r="ARQ19" s="725"/>
      <c r="ARR19" s="726"/>
      <c r="ARS19" s="718"/>
      <c r="ART19" s="725"/>
      <c r="ARU19" s="725"/>
      <c r="ARV19" s="725"/>
      <c r="ARW19" s="725"/>
      <c r="ARX19" s="725"/>
      <c r="ARY19" s="725"/>
      <c r="ARZ19" s="725"/>
      <c r="ASA19" s="725"/>
      <c r="ASB19" s="725"/>
      <c r="ASC19" s="725"/>
      <c r="ASD19" s="725"/>
      <c r="ASE19" s="725"/>
      <c r="ASF19" s="725"/>
      <c r="ASG19" s="725"/>
      <c r="ASH19" s="726"/>
      <c r="ASI19" s="718"/>
      <c r="ASJ19" s="725"/>
      <c r="ASK19" s="725"/>
      <c r="ASL19" s="725"/>
      <c r="ASM19" s="725"/>
      <c r="ASN19" s="725"/>
      <c r="ASO19" s="725"/>
      <c r="ASP19" s="725"/>
      <c r="ASQ19" s="725"/>
      <c r="ASR19" s="725"/>
      <c r="ASS19" s="725"/>
      <c r="AST19" s="725"/>
      <c r="ASU19" s="725"/>
      <c r="ASV19" s="725"/>
      <c r="ASW19" s="725"/>
      <c r="ASX19" s="726"/>
      <c r="ASY19" s="718"/>
      <c r="ASZ19" s="725"/>
      <c r="ATA19" s="725"/>
      <c r="ATB19" s="725"/>
      <c r="ATC19" s="725"/>
      <c r="ATD19" s="725"/>
      <c r="ATE19" s="725"/>
      <c r="ATF19" s="725"/>
      <c r="ATG19" s="725"/>
      <c r="ATH19" s="725"/>
      <c r="ATI19" s="725"/>
      <c r="ATJ19" s="725"/>
      <c r="ATK19" s="725"/>
      <c r="ATL19" s="725"/>
      <c r="ATM19" s="725"/>
      <c r="ATN19" s="726"/>
      <c r="ATO19" s="718"/>
      <c r="ATP19" s="725"/>
      <c r="ATQ19" s="725"/>
      <c r="ATR19" s="725"/>
      <c r="ATS19" s="725"/>
      <c r="ATT19" s="725"/>
      <c r="ATU19" s="725"/>
      <c r="ATV19" s="725"/>
      <c r="ATW19" s="725"/>
      <c r="ATX19" s="725"/>
      <c r="ATY19" s="725"/>
      <c r="ATZ19" s="725"/>
      <c r="AUA19" s="725"/>
      <c r="AUB19" s="725"/>
      <c r="AUC19" s="725"/>
      <c r="AUD19" s="726"/>
      <c r="AUE19" s="718"/>
      <c r="AUF19" s="725"/>
      <c r="AUG19" s="725"/>
      <c r="AUH19" s="725"/>
      <c r="AUI19" s="725"/>
      <c r="AUJ19" s="725"/>
      <c r="AUK19" s="725"/>
      <c r="AUL19" s="725"/>
      <c r="AUM19" s="725"/>
      <c r="AUN19" s="725"/>
      <c r="AUO19" s="725"/>
      <c r="AUP19" s="725"/>
      <c r="AUQ19" s="725"/>
      <c r="AUR19" s="725"/>
      <c r="AUS19" s="725"/>
      <c r="AUT19" s="726"/>
      <c r="AUU19" s="718"/>
      <c r="AUV19" s="725"/>
      <c r="AUW19" s="725"/>
      <c r="AUX19" s="725"/>
      <c r="AUY19" s="725"/>
      <c r="AUZ19" s="725"/>
      <c r="AVA19" s="725"/>
      <c r="AVB19" s="725"/>
      <c r="AVC19" s="725"/>
      <c r="AVD19" s="725"/>
      <c r="AVE19" s="725"/>
      <c r="AVF19" s="725"/>
      <c r="AVG19" s="725"/>
      <c r="AVH19" s="725"/>
      <c r="AVI19" s="725"/>
      <c r="AVJ19" s="726"/>
      <c r="AVK19" s="718"/>
      <c r="AVL19" s="725"/>
      <c r="AVM19" s="725"/>
      <c r="AVN19" s="725"/>
      <c r="AVO19" s="725"/>
      <c r="AVP19" s="725"/>
      <c r="AVQ19" s="725"/>
      <c r="AVR19" s="725"/>
      <c r="AVS19" s="725"/>
      <c r="AVT19" s="725"/>
      <c r="AVU19" s="725"/>
      <c r="AVV19" s="725"/>
      <c r="AVW19" s="725"/>
      <c r="AVX19" s="725"/>
      <c r="AVY19" s="725"/>
      <c r="AVZ19" s="726"/>
      <c r="AWA19" s="718"/>
      <c r="AWB19" s="725"/>
      <c r="AWC19" s="725"/>
      <c r="AWD19" s="725"/>
      <c r="AWE19" s="725"/>
      <c r="AWF19" s="725"/>
      <c r="AWG19" s="725"/>
      <c r="AWH19" s="725"/>
      <c r="AWI19" s="725"/>
      <c r="AWJ19" s="725"/>
      <c r="AWK19" s="725"/>
      <c r="AWL19" s="725"/>
      <c r="AWM19" s="725"/>
      <c r="AWN19" s="725"/>
      <c r="AWO19" s="725"/>
      <c r="AWP19" s="726"/>
      <c r="AWQ19" s="718"/>
      <c r="AWR19" s="725"/>
      <c r="AWS19" s="725"/>
      <c r="AWT19" s="725"/>
      <c r="AWU19" s="725"/>
      <c r="AWV19" s="725"/>
      <c r="AWW19" s="725"/>
      <c r="AWX19" s="725"/>
      <c r="AWY19" s="725"/>
      <c r="AWZ19" s="725"/>
      <c r="AXA19" s="725"/>
      <c r="AXB19" s="725"/>
      <c r="AXC19" s="725"/>
      <c r="AXD19" s="725"/>
      <c r="AXE19" s="725"/>
      <c r="AXF19" s="726"/>
      <c r="AXG19" s="718"/>
      <c r="AXH19" s="725"/>
      <c r="AXI19" s="725"/>
      <c r="AXJ19" s="725"/>
      <c r="AXK19" s="725"/>
      <c r="AXL19" s="725"/>
      <c r="AXM19" s="725"/>
      <c r="AXN19" s="725"/>
      <c r="AXO19" s="725"/>
      <c r="AXP19" s="725"/>
      <c r="AXQ19" s="725"/>
      <c r="AXR19" s="725"/>
      <c r="AXS19" s="725"/>
      <c r="AXT19" s="725"/>
      <c r="AXU19" s="725"/>
      <c r="AXV19" s="726"/>
      <c r="AXW19" s="718"/>
      <c r="AXX19" s="725"/>
      <c r="AXY19" s="725"/>
      <c r="AXZ19" s="725"/>
      <c r="AYA19" s="725"/>
      <c r="AYB19" s="725"/>
      <c r="AYC19" s="725"/>
      <c r="AYD19" s="725"/>
      <c r="AYE19" s="725"/>
      <c r="AYF19" s="725"/>
      <c r="AYG19" s="725"/>
      <c r="AYH19" s="725"/>
      <c r="AYI19" s="725"/>
      <c r="AYJ19" s="725"/>
      <c r="AYK19" s="725"/>
      <c r="AYL19" s="726"/>
      <c r="AYM19" s="718"/>
      <c r="AYN19" s="725"/>
      <c r="AYO19" s="725"/>
      <c r="AYP19" s="725"/>
      <c r="AYQ19" s="725"/>
      <c r="AYR19" s="725"/>
      <c r="AYS19" s="725"/>
      <c r="AYT19" s="725"/>
      <c r="AYU19" s="725"/>
      <c r="AYV19" s="725"/>
      <c r="AYW19" s="725"/>
      <c r="AYX19" s="725"/>
      <c r="AYY19" s="725"/>
      <c r="AYZ19" s="725"/>
      <c r="AZA19" s="725"/>
      <c r="AZB19" s="726"/>
      <c r="AZC19" s="718"/>
      <c r="AZD19" s="725"/>
      <c r="AZE19" s="725"/>
      <c r="AZF19" s="725"/>
      <c r="AZG19" s="725"/>
      <c r="AZH19" s="725"/>
      <c r="AZI19" s="725"/>
      <c r="AZJ19" s="725"/>
      <c r="AZK19" s="725"/>
      <c r="AZL19" s="725"/>
      <c r="AZM19" s="725"/>
      <c r="AZN19" s="725"/>
      <c r="AZO19" s="725"/>
      <c r="AZP19" s="725"/>
      <c r="AZQ19" s="725"/>
      <c r="AZR19" s="726"/>
      <c r="AZS19" s="718"/>
      <c r="AZT19" s="725"/>
      <c r="AZU19" s="725"/>
      <c r="AZV19" s="725"/>
      <c r="AZW19" s="725"/>
      <c r="AZX19" s="725"/>
      <c r="AZY19" s="725"/>
      <c r="AZZ19" s="725"/>
      <c r="BAA19" s="725"/>
      <c r="BAB19" s="725"/>
      <c r="BAC19" s="725"/>
      <c r="BAD19" s="725"/>
      <c r="BAE19" s="725"/>
      <c r="BAF19" s="725"/>
      <c r="BAG19" s="725"/>
      <c r="BAH19" s="726"/>
      <c r="BAI19" s="718"/>
      <c r="BAJ19" s="725"/>
      <c r="BAK19" s="725"/>
      <c r="BAL19" s="725"/>
      <c r="BAM19" s="725"/>
      <c r="BAN19" s="725"/>
      <c r="BAO19" s="725"/>
      <c r="BAP19" s="725"/>
      <c r="BAQ19" s="725"/>
      <c r="BAR19" s="725"/>
      <c r="BAS19" s="725"/>
      <c r="BAT19" s="725"/>
      <c r="BAU19" s="725"/>
      <c r="BAV19" s="725"/>
      <c r="BAW19" s="725"/>
      <c r="BAX19" s="726"/>
      <c r="BAY19" s="718"/>
      <c r="BAZ19" s="725"/>
      <c r="BBA19" s="725"/>
      <c r="BBB19" s="725"/>
      <c r="BBC19" s="725"/>
      <c r="BBD19" s="725"/>
      <c r="BBE19" s="725"/>
      <c r="BBF19" s="725"/>
      <c r="BBG19" s="725"/>
      <c r="BBH19" s="725"/>
      <c r="BBI19" s="725"/>
      <c r="BBJ19" s="725"/>
      <c r="BBK19" s="725"/>
      <c r="BBL19" s="725"/>
      <c r="BBM19" s="725"/>
      <c r="BBN19" s="726"/>
      <c r="BBO19" s="718"/>
      <c r="BBP19" s="725"/>
      <c r="BBQ19" s="725"/>
      <c r="BBR19" s="725"/>
      <c r="BBS19" s="725"/>
      <c r="BBT19" s="725"/>
      <c r="BBU19" s="725"/>
      <c r="BBV19" s="725"/>
      <c r="BBW19" s="725"/>
      <c r="BBX19" s="725"/>
      <c r="BBY19" s="725"/>
      <c r="BBZ19" s="725"/>
      <c r="BCA19" s="725"/>
      <c r="BCB19" s="725"/>
      <c r="BCC19" s="725"/>
      <c r="BCD19" s="726"/>
      <c r="BCE19" s="718"/>
      <c r="BCF19" s="725"/>
      <c r="BCG19" s="725"/>
      <c r="BCH19" s="725"/>
      <c r="BCI19" s="725"/>
      <c r="BCJ19" s="725"/>
      <c r="BCK19" s="725"/>
      <c r="BCL19" s="725"/>
      <c r="BCM19" s="725"/>
      <c r="BCN19" s="725"/>
      <c r="BCO19" s="725"/>
      <c r="BCP19" s="725"/>
      <c r="BCQ19" s="725"/>
      <c r="BCR19" s="725"/>
      <c r="BCS19" s="725"/>
      <c r="BCT19" s="726"/>
      <c r="BCU19" s="718"/>
      <c r="BCV19" s="725"/>
      <c r="BCW19" s="725"/>
      <c r="BCX19" s="725"/>
      <c r="BCY19" s="725"/>
      <c r="BCZ19" s="725"/>
      <c r="BDA19" s="725"/>
      <c r="BDB19" s="725"/>
      <c r="BDC19" s="725"/>
      <c r="BDD19" s="725"/>
      <c r="BDE19" s="725"/>
      <c r="BDF19" s="725"/>
      <c r="BDG19" s="725"/>
      <c r="BDH19" s="725"/>
      <c r="BDI19" s="725"/>
      <c r="BDJ19" s="726"/>
      <c r="BDK19" s="718"/>
      <c r="BDL19" s="725"/>
      <c r="BDM19" s="725"/>
      <c r="BDN19" s="725"/>
      <c r="BDO19" s="725"/>
      <c r="BDP19" s="725"/>
      <c r="BDQ19" s="725"/>
      <c r="BDR19" s="725"/>
      <c r="BDS19" s="725"/>
      <c r="BDT19" s="725"/>
      <c r="BDU19" s="725"/>
      <c r="BDV19" s="725"/>
      <c r="BDW19" s="725"/>
      <c r="BDX19" s="725"/>
      <c r="BDY19" s="725"/>
      <c r="BDZ19" s="726"/>
      <c r="BEA19" s="718"/>
      <c r="BEB19" s="725"/>
      <c r="BEC19" s="725"/>
      <c r="BED19" s="725"/>
      <c r="BEE19" s="725"/>
      <c r="BEF19" s="725"/>
      <c r="BEG19" s="725"/>
      <c r="BEH19" s="725"/>
      <c r="BEI19" s="725"/>
      <c r="BEJ19" s="725"/>
      <c r="BEK19" s="725"/>
      <c r="BEL19" s="725"/>
      <c r="BEM19" s="725"/>
      <c r="BEN19" s="725"/>
      <c r="BEO19" s="725"/>
      <c r="BEP19" s="726"/>
      <c r="BEQ19" s="718"/>
      <c r="BER19" s="725"/>
      <c r="BES19" s="725"/>
      <c r="BET19" s="725"/>
      <c r="BEU19" s="725"/>
      <c r="BEV19" s="725"/>
      <c r="BEW19" s="725"/>
      <c r="BEX19" s="725"/>
      <c r="BEY19" s="725"/>
      <c r="BEZ19" s="725"/>
      <c r="BFA19" s="725"/>
      <c r="BFB19" s="725"/>
      <c r="BFC19" s="725"/>
      <c r="BFD19" s="725"/>
      <c r="BFE19" s="725"/>
      <c r="BFF19" s="726"/>
      <c r="BFG19" s="718"/>
      <c r="BFH19" s="725"/>
      <c r="BFI19" s="725"/>
      <c r="BFJ19" s="725"/>
      <c r="BFK19" s="725"/>
      <c r="BFL19" s="725"/>
      <c r="BFM19" s="725"/>
      <c r="BFN19" s="725"/>
      <c r="BFO19" s="725"/>
      <c r="BFP19" s="725"/>
      <c r="BFQ19" s="725"/>
      <c r="BFR19" s="725"/>
      <c r="BFS19" s="725"/>
      <c r="BFT19" s="725"/>
      <c r="BFU19" s="725"/>
      <c r="BFV19" s="726"/>
      <c r="BFW19" s="718"/>
      <c r="BFX19" s="725"/>
      <c r="BFY19" s="725"/>
      <c r="BFZ19" s="725"/>
      <c r="BGA19" s="725"/>
      <c r="BGB19" s="725"/>
      <c r="BGC19" s="725"/>
      <c r="BGD19" s="725"/>
      <c r="BGE19" s="725"/>
      <c r="BGF19" s="725"/>
      <c r="BGG19" s="725"/>
      <c r="BGH19" s="725"/>
      <c r="BGI19" s="725"/>
      <c r="BGJ19" s="725"/>
      <c r="BGK19" s="725"/>
      <c r="BGL19" s="726"/>
      <c r="BGM19" s="718"/>
      <c r="BGN19" s="725"/>
      <c r="BGO19" s="725"/>
      <c r="BGP19" s="725"/>
      <c r="BGQ19" s="725"/>
      <c r="BGR19" s="725"/>
      <c r="BGS19" s="725"/>
      <c r="BGT19" s="725"/>
      <c r="BGU19" s="725"/>
      <c r="BGV19" s="725"/>
      <c r="BGW19" s="725"/>
      <c r="BGX19" s="725"/>
      <c r="BGY19" s="725"/>
      <c r="BGZ19" s="725"/>
      <c r="BHA19" s="725"/>
      <c r="BHB19" s="726"/>
      <c r="BHC19" s="718"/>
      <c r="BHD19" s="725"/>
      <c r="BHE19" s="725"/>
      <c r="BHF19" s="725"/>
      <c r="BHG19" s="725"/>
      <c r="BHH19" s="725"/>
      <c r="BHI19" s="725"/>
      <c r="BHJ19" s="725"/>
      <c r="BHK19" s="725"/>
      <c r="BHL19" s="725"/>
      <c r="BHM19" s="725"/>
      <c r="BHN19" s="725"/>
      <c r="BHO19" s="725"/>
      <c r="BHP19" s="725"/>
      <c r="BHQ19" s="725"/>
      <c r="BHR19" s="726"/>
      <c r="BHS19" s="718"/>
      <c r="BHT19" s="725"/>
      <c r="BHU19" s="725"/>
      <c r="BHV19" s="725"/>
      <c r="BHW19" s="725"/>
      <c r="BHX19" s="725"/>
      <c r="BHY19" s="725"/>
      <c r="BHZ19" s="725"/>
      <c r="BIA19" s="725"/>
      <c r="BIB19" s="725"/>
      <c r="BIC19" s="725"/>
      <c r="BID19" s="725"/>
      <c r="BIE19" s="725"/>
      <c r="BIF19" s="725"/>
      <c r="BIG19" s="725"/>
      <c r="BIH19" s="726"/>
      <c r="BII19" s="718"/>
      <c r="BIJ19" s="725"/>
      <c r="BIK19" s="725"/>
      <c r="BIL19" s="725"/>
      <c r="BIM19" s="725"/>
      <c r="BIN19" s="725"/>
      <c r="BIO19" s="725"/>
      <c r="BIP19" s="725"/>
      <c r="BIQ19" s="725"/>
      <c r="BIR19" s="725"/>
      <c r="BIS19" s="725"/>
      <c r="BIT19" s="725"/>
      <c r="BIU19" s="725"/>
      <c r="BIV19" s="725"/>
      <c r="BIW19" s="725"/>
      <c r="BIX19" s="726"/>
      <c r="BIY19" s="718"/>
      <c r="BIZ19" s="725"/>
      <c r="BJA19" s="725"/>
      <c r="BJB19" s="725"/>
      <c r="BJC19" s="725"/>
      <c r="BJD19" s="725"/>
      <c r="BJE19" s="725"/>
      <c r="BJF19" s="725"/>
      <c r="BJG19" s="725"/>
      <c r="BJH19" s="725"/>
      <c r="BJI19" s="725"/>
      <c r="BJJ19" s="725"/>
      <c r="BJK19" s="725"/>
      <c r="BJL19" s="725"/>
      <c r="BJM19" s="725"/>
      <c r="BJN19" s="726"/>
      <c r="BJO19" s="718"/>
      <c r="BJP19" s="725"/>
      <c r="BJQ19" s="725"/>
      <c r="BJR19" s="725"/>
      <c r="BJS19" s="725"/>
      <c r="BJT19" s="725"/>
      <c r="BJU19" s="725"/>
      <c r="BJV19" s="725"/>
      <c r="BJW19" s="725"/>
      <c r="BJX19" s="725"/>
      <c r="BJY19" s="725"/>
      <c r="BJZ19" s="725"/>
      <c r="BKA19" s="725"/>
      <c r="BKB19" s="725"/>
      <c r="BKC19" s="725"/>
      <c r="BKD19" s="726"/>
      <c r="BKE19" s="718"/>
      <c r="BKF19" s="725"/>
      <c r="BKG19" s="725"/>
      <c r="BKH19" s="725"/>
      <c r="BKI19" s="725"/>
      <c r="BKJ19" s="725"/>
      <c r="BKK19" s="725"/>
      <c r="BKL19" s="725"/>
      <c r="BKM19" s="725"/>
      <c r="BKN19" s="725"/>
      <c r="BKO19" s="725"/>
      <c r="BKP19" s="725"/>
      <c r="BKQ19" s="725"/>
      <c r="BKR19" s="725"/>
      <c r="BKS19" s="725"/>
      <c r="BKT19" s="726"/>
      <c r="BKU19" s="718"/>
      <c r="BKV19" s="725"/>
      <c r="BKW19" s="725"/>
      <c r="BKX19" s="725"/>
      <c r="BKY19" s="725"/>
      <c r="BKZ19" s="725"/>
      <c r="BLA19" s="725"/>
      <c r="BLB19" s="725"/>
      <c r="BLC19" s="725"/>
      <c r="BLD19" s="725"/>
      <c r="BLE19" s="725"/>
      <c r="BLF19" s="725"/>
      <c r="BLG19" s="725"/>
      <c r="BLH19" s="725"/>
      <c r="BLI19" s="725"/>
      <c r="BLJ19" s="726"/>
      <c r="BLK19" s="718"/>
      <c r="BLL19" s="725"/>
      <c r="BLM19" s="725"/>
      <c r="BLN19" s="725"/>
      <c r="BLO19" s="725"/>
      <c r="BLP19" s="725"/>
      <c r="BLQ19" s="725"/>
      <c r="BLR19" s="725"/>
      <c r="BLS19" s="725"/>
      <c r="BLT19" s="725"/>
      <c r="BLU19" s="725"/>
      <c r="BLV19" s="725"/>
      <c r="BLW19" s="725"/>
      <c r="BLX19" s="725"/>
      <c r="BLY19" s="725"/>
      <c r="BLZ19" s="726"/>
      <c r="BMA19" s="718"/>
      <c r="BMB19" s="725"/>
      <c r="BMC19" s="725"/>
      <c r="BMD19" s="725"/>
      <c r="BME19" s="725"/>
      <c r="BMF19" s="725"/>
      <c r="BMG19" s="725"/>
      <c r="BMH19" s="725"/>
      <c r="BMI19" s="725"/>
      <c r="BMJ19" s="725"/>
      <c r="BMK19" s="725"/>
      <c r="BML19" s="725"/>
      <c r="BMM19" s="725"/>
      <c r="BMN19" s="725"/>
      <c r="BMO19" s="725"/>
      <c r="BMP19" s="726"/>
      <c r="BMQ19" s="718"/>
      <c r="BMR19" s="725"/>
      <c r="BMS19" s="725"/>
      <c r="BMT19" s="725"/>
      <c r="BMU19" s="725"/>
      <c r="BMV19" s="725"/>
      <c r="BMW19" s="725"/>
      <c r="BMX19" s="725"/>
      <c r="BMY19" s="725"/>
      <c r="BMZ19" s="725"/>
      <c r="BNA19" s="725"/>
      <c r="BNB19" s="725"/>
      <c r="BNC19" s="725"/>
      <c r="BND19" s="725"/>
      <c r="BNE19" s="725"/>
      <c r="BNF19" s="726"/>
      <c r="BNG19" s="718"/>
      <c r="BNH19" s="725"/>
      <c r="BNI19" s="725"/>
      <c r="BNJ19" s="725"/>
      <c r="BNK19" s="725"/>
      <c r="BNL19" s="725"/>
      <c r="BNM19" s="725"/>
      <c r="BNN19" s="725"/>
      <c r="BNO19" s="725"/>
      <c r="BNP19" s="725"/>
      <c r="BNQ19" s="725"/>
      <c r="BNR19" s="725"/>
      <c r="BNS19" s="725"/>
      <c r="BNT19" s="725"/>
      <c r="BNU19" s="725"/>
      <c r="BNV19" s="726"/>
      <c r="BNW19" s="718"/>
      <c r="BNX19" s="725"/>
      <c r="BNY19" s="725"/>
      <c r="BNZ19" s="725"/>
      <c r="BOA19" s="725"/>
      <c r="BOB19" s="725"/>
      <c r="BOC19" s="725"/>
      <c r="BOD19" s="725"/>
      <c r="BOE19" s="725"/>
      <c r="BOF19" s="725"/>
      <c r="BOG19" s="725"/>
      <c r="BOH19" s="725"/>
      <c r="BOI19" s="725"/>
      <c r="BOJ19" s="725"/>
      <c r="BOK19" s="725"/>
      <c r="BOL19" s="726"/>
      <c r="BOM19" s="718"/>
      <c r="BON19" s="725"/>
      <c r="BOO19" s="725"/>
      <c r="BOP19" s="725"/>
      <c r="BOQ19" s="725"/>
      <c r="BOR19" s="725"/>
      <c r="BOS19" s="725"/>
      <c r="BOT19" s="725"/>
      <c r="BOU19" s="725"/>
      <c r="BOV19" s="725"/>
      <c r="BOW19" s="725"/>
      <c r="BOX19" s="725"/>
      <c r="BOY19" s="725"/>
      <c r="BOZ19" s="725"/>
      <c r="BPA19" s="725"/>
      <c r="BPB19" s="726"/>
      <c r="BPC19" s="718"/>
      <c r="BPD19" s="725"/>
      <c r="BPE19" s="725"/>
      <c r="BPF19" s="725"/>
      <c r="BPG19" s="725"/>
      <c r="BPH19" s="725"/>
      <c r="BPI19" s="725"/>
      <c r="BPJ19" s="725"/>
      <c r="BPK19" s="725"/>
      <c r="BPL19" s="725"/>
      <c r="BPM19" s="725"/>
      <c r="BPN19" s="725"/>
      <c r="BPO19" s="725"/>
      <c r="BPP19" s="725"/>
      <c r="BPQ19" s="725"/>
      <c r="BPR19" s="726"/>
      <c r="BPS19" s="718"/>
      <c r="BPT19" s="725"/>
      <c r="BPU19" s="725"/>
      <c r="BPV19" s="725"/>
      <c r="BPW19" s="725"/>
      <c r="BPX19" s="725"/>
      <c r="BPY19" s="725"/>
      <c r="BPZ19" s="725"/>
      <c r="BQA19" s="725"/>
      <c r="BQB19" s="725"/>
      <c r="BQC19" s="725"/>
      <c r="BQD19" s="725"/>
      <c r="BQE19" s="725"/>
      <c r="BQF19" s="725"/>
      <c r="BQG19" s="725"/>
      <c r="BQH19" s="726"/>
      <c r="BQI19" s="718"/>
      <c r="BQJ19" s="725"/>
      <c r="BQK19" s="725"/>
      <c r="BQL19" s="725"/>
      <c r="BQM19" s="725"/>
      <c r="BQN19" s="725"/>
      <c r="BQO19" s="725"/>
      <c r="BQP19" s="725"/>
      <c r="BQQ19" s="725"/>
      <c r="BQR19" s="725"/>
      <c r="BQS19" s="725"/>
      <c r="BQT19" s="725"/>
      <c r="BQU19" s="725"/>
      <c r="BQV19" s="725"/>
      <c r="BQW19" s="725"/>
      <c r="BQX19" s="726"/>
      <c r="BQY19" s="718"/>
      <c r="BQZ19" s="725"/>
      <c r="BRA19" s="725"/>
      <c r="BRB19" s="725"/>
      <c r="BRC19" s="725"/>
      <c r="BRD19" s="725"/>
      <c r="BRE19" s="725"/>
      <c r="BRF19" s="725"/>
      <c r="BRG19" s="725"/>
      <c r="BRH19" s="725"/>
      <c r="BRI19" s="725"/>
      <c r="BRJ19" s="725"/>
      <c r="BRK19" s="725"/>
      <c r="BRL19" s="725"/>
      <c r="BRM19" s="725"/>
      <c r="BRN19" s="726"/>
      <c r="BRO19" s="718"/>
      <c r="BRP19" s="725"/>
      <c r="BRQ19" s="725"/>
      <c r="BRR19" s="725"/>
      <c r="BRS19" s="725"/>
      <c r="BRT19" s="725"/>
      <c r="BRU19" s="725"/>
      <c r="BRV19" s="725"/>
      <c r="BRW19" s="725"/>
      <c r="BRX19" s="725"/>
      <c r="BRY19" s="725"/>
      <c r="BRZ19" s="725"/>
      <c r="BSA19" s="725"/>
      <c r="BSB19" s="725"/>
      <c r="BSC19" s="725"/>
      <c r="BSD19" s="726"/>
      <c r="BSE19" s="718"/>
      <c r="BSF19" s="725"/>
      <c r="BSG19" s="725"/>
      <c r="BSH19" s="725"/>
      <c r="BSI19" s="725"/>
      <c r="BSJ19" s="725"/>
      <c r="BSK19" s="725"/>
      <c r="BSL19" s="725"/>
      <c r="BSM19" s="725"/>
      <c r="BSN19" s="725"/>
      <c r="BSO19" s="725"/>
      <c r="BSP19" s="725"/>
      <c r="BSQ19" s="725"/>
      <c r="BSR19" s="725"/>
      <c r="BSS19" s="725"/>
      <c r="BST19" s="726"/>
      <c r="BSU19" s="718"/>
      <c r="BSV19" s="725"/>
      <c r="BSW19" s="725"/>
      <c r="BSX19" s="725"/>
      <c r="BSY19" s="725"/>
      <c r="BSZ19" s="725"/>
      <c r="BTA19" s="725"/>
      <c r="BTB19" s="725"/>
      <c r="BTC19" s="725"/>
      <c r="BTD19" s="725"/>
      <c r="BTE19" s="725"/>
      <c r="BTF19" s="725"/>
      <c r="BTG19" s="725"/>
      <c r="BTH19" s="725"/>
      <c r="BTI19" s="725"/>
      <c r="BTJ19" s="726"/>
      <c r="BTK19" s="718"/>
      <c r="BTL19" s="725"/>
      <c r="BTM19" s="725"/>
      <c r="BTN19" s="725"/>
      <c r="BTO19" s="725"/>
      <c r="BTP19" s="725"/>
      <c r="BTQ19" s="725"/>
      <c r="BTR19" s="725"/>
      <c r="BTS19" s="725"/>
      <c r="BTT19" s="725"/>
      <c r="BTU19" s="725"/>
      <c r="BTV19" s="725"/>
      <c r="BTW19" s="725"/>
      <c r="BTX19" s="725"/>
      <c r="BTY19" s="725"/>
      <c r="BTZ19" s="726"/>
      <c r="BUA19" s="718"/>
      <c r="BUB19" s="725"/>
      <c r="BUC19" s="725"/>
      <c r="BUD19" s="725"/>
      <c r="BUE19" s="725"/>
      <c r="BUF19" s="725"/>
      <c r="BUG19" s="725"/>
      <c r="BUH19" s="725"/>
      <c r="BUI19" s="725"/>
      <c r="BUJ19" s="725"/>
      <c r="BUK19" s="725"/>
      <c r="BUL19" s="725"/>
      <c r="BUM19" s="725"/>
      <c r="BUN19" s="725"/>
      <c r="BUO19" s="725"/>
      <c r="BUP19" s="726"/>
      <c r="BUQ19" s="718"/>
      <c r="BUR19" s="725"/>
      <c r="BUS19" s="725"/>
      <c r="BUT19" s="725"/>
      <c r="BUU19" s="725"/>
      <c r="BUV19" s="725"/>
      <c r="BUW19" s="725"/>
      <c r="BUX19" s="725"/>
      <c r="BUY19" s="725"/>
      <c r="BUZ19" s="725"/>
      <c r="BVA19" s="725"/>
      <c r="BVB19" s="725"/>
      <c r="BVC19" s="725"/>
      <c r="BVD19" s="725"/>
      <c r="BVE19" s="725"/>
      <c r="BVF19" s="726"/>
      <c r="BVG19" s="718"/>
      <c r="BVH19" s="725"/>
      <c r="BVI19" s="725"/>
      <c r="BVJ19" s="725"/>
      <c r="BVK19" s="725"/>
      <c r="BVL19" s="725"/>
      <c r="BVM19" s="725"/>
      <c r="BVN19" s="725"/>
      <c r="BVO19" s="725"/>
      <c r="BVP19" s="725"/>
      <c r="BVQ19" s="725"/>
      <c r="BVR19" s="725"/>
      <c r="BVS19" s="725"/>
      <c r="BVT19" s="725"/>
      <c r="BVU19" s="725"/>
      <c r="BVV19" s="726"/>
      <c r="BVW19" s="718"/>
      <c r="BVX19" s="725"/>
      <c r="BVY19" s="725"/>
      <c r="BVZ19" s="725"/>
      <c r="BWA19" s="725"/>
      <c r="BWB19" s="725"/>
      <c r="BWC19" s="725"/>
      <c r="BWD19" s="725"/>
      <c r="BWE19" s="725"/>
      <c r="BWF19" s="725"/>
      <c r="BWG19" s="725"/>
      <c r="BWH19" s="725"/>
      <c r="BWI19" s="725"/>
      <c r="BWJ19" s="725"/>
      <c r="BWK19" s="725"/>
      <c r="BWL19" s="726"/>
      <c r="BWM19" s="718"/>
      <c r="BWN19" s="725"/>
      <c r="BWO19" s="725"/>
      <c r="BWP19" s="725"/>
      <c r="BWQ19" s="725"/>
      <c r="BWR19" s="725"/>
      <c r="BWS19" s="725"/>
      <c r="BWT19" s="725"/>
      <c r="BWU19" s="725"/>
      <c r="BWV19" s="725"/>
      <c r="BWW19" s="725"/>
      <c r="BWX19" s="725"/>
      <c r="BWY19" s="725"/>
      <c r="BWZ19" s="725"/>
      <c r="BXA19" s="725"/>
      <c r="BXB19" s="726"/>
      <c r="BXC19" s="718"/>
      <c r="BXD19" s="725"/>
      <c r="BXE19" s="725"/>
      <c r="BXF19" s="725"/>
      <c r="BXG19" s="725"/>
      <c r="BXH19" s="725"/>
      <c r="BXI19" s="725"/>
      <c r="BXJ19" s="725"/>
      <c r="BXK19" s="725"/>
      <c r="BXL19" s="725"/>
      <c r="BXM19" s="725"/>
      <c r="BXN19" s="725"/>
      <c r="BXO19" s="725"/>
      <c r="BXP19" s="725"/>
      <c r="BXQ19" s="725"/>
      <c r="BXR19" s="726"/>
      <c r="BXS19" s="718"/>
      <c r="BXT19" s="725"/>
      <c r="BXU19" s="725"/>
      <c r="BXV19" s="725"/>
      <c r="BXW19" s="725"/>
      <c r="BXX19" s="725"/>
      <c r="BXY19" s="725"/>
      <c r="BXZ19" s="725"/>
      <c r="BYA19" s="725"/>
      <c r="BYB19" s="725"/>
      <c r="BYC19" s="725"/>
      <c r="BYD19" s="725"/>
      <c r="BYE19" s="725"/>
      <c r="BYF19" s="725"/>
      <c r="BYG19" s="725"/>
      <c r="BYH19" s="726"/>
      <c r="BYI19" s="718"/>
      <c r="BYJ19" s="725"/>
      <c r="BYK19" s="725"/>
      <c r="BYL19" s="725"/>
      <c r="BYM19" s="725"/>
      <c r="BYN19" s="725"/>
      <c r="BYO19" s="725"/>
      <c r="BYP19" s="725"/>
      <c r="BYQ19" s="725"/>
      <c r="BYR19" s="725"/>
      <c r="BYS19" s="725"/>
      <c r="BYT19" s="725"/>
      <c r="BYU19" s="725"/>
      <c r="BYV19" s="725"/>
      <c r="BYW19" s="725"/>
      <c r="BYX19" s="726"/>
      <c r="BYY19" s="718"/>
      <c r="BYZ19" s="725"/>
      <c r="BZA19" s="725"/>
      <c r="BZB19" s="725"/>
      <c r="BZC19" s="725"/>
      <c r="BZD19" s="725"/>
      <c r="BZE19" s="725"/>
      <c r="BZF19" s="725"/>
      <c r="BZG19" s="725"/>
      <c r="BZH19" s="725"/>
      <c r="BZI19" s="725"/>
      <c r="BZJ19" s="725"/>
      <c r="BZK19" s="725"/>
      <c r="BZL19" s="725"/>
      <c r="BZM19" s="725"/>
      <c r="BZN19" s="726"/>
      <c r="BZO19" s="718"/>
      <c r="BZP19" s="725"/>
      <c r="BZQ19" s="725"/>
      <c r="BZR19" s="725"/>
      <c r="BZS19" s="725"/>
      <c r="BZT19" s="725"/>
      <c r="BZU19" s="725"/>
      <c r="BZV19" s="725"/>
      <c r="BZW19" s="725"/>
      <c r="BZX19" s="725"/>
      <c r="BZY19" s="725"/>
      <c r="BZZ19" s="725"/>
      <c r="CAA19" s="725"/>
      <c r="CAB19" s="725"/>
      <c r="CAC19" s="725"/>
      <c r="CAD19" s="726"/>
      <c r="CAE19" s="718"/>
      <c r="CAF19" s="725"/>
      <c r="CAG19" s="725"/>
      <c r="CAH19" s="725"/>
      <c r="CAI19" s="725"/>
      <c r="CAJ19" s="725"/>
      <c r="CAK19" s="725"/>
      <c r="CAL19" s="725"/>
      <c r="CAM19" s="725"/>
      <c r="CAN19" s="725"/>
      <c r="CAO19" s="725"/>
      <c r="CAP19" s="725"/>
      <c r="CAQ19" s="725"/>
      <c r="CAR19" s="725"/>
      <c r="CAS19" s="725"/>
      <c r="CAT19" s="726"/>
      <c r="CAU19" s="718"/>
      <c r="CAV19" s="725"/>
      <c r="CAW19" s="725"/>
      <c r="CAX19" s="725"/>
      <c r="CAY19" s="725"/>
      <c r="CAZ19" s="725"/>
      <c r="CBA19" s="725"/>
      <c r="CBB19" s="725"/>
      <c r="CBC19" s="725"/>
      <c r="CBD19" s="725"/>
      <c r="CBE19" s="725"/>
      <c r="CBF19" s="725"/>
      <c r="CBG19" s="725"/>
      <c r="CBH19" s="725"/>
      <c r="CBI19" s="725"/>
      <c r="CBJ19" s="726"/>
      <c r="CBK19" s="718"/>
      <c r="CBL19" s="725"/>
      <c r="CBM19" s="725"/>
      <c r="CBN19" s="725"/>
      <c r="CBO19" s="725"/>
      <c r="CBP19" s="725"/>
      <c r="CBQ19" s="725"/>
      <c r="CBR19" s="725"/>
      <c r="CBS19" s="725"/>
      <c r="CBT19" s="725"/>
      <c r="CBU19" s="725"/>
      <c r="CBV19" s="725"/>
      <c r="CBW19" s="725"/>
      <c r="CBX19" s="725"/>
      <c r="CBY19" s="725"/>
      <c r="CBZ19" s="726"/>
      <c r="CCA19" s="718"/>
      <c r="CCB19" s="725"/>
      <c r="CCC19" s="725"/>
      <c r="CCD19" s="725"/>
      <c r="CCE19" s="725"/>
      <c r="CCF19" s="725"/>
      <c r="CCG19" s="725"/>
      <c r="CCH19" s="725"/>
      <c r="CCI19" s="725"/>
      <c r="CCJ19" s="725"/>
      <c r="CCK19" s="725"/>
      <c r="CCL19" s="725"/>
      <c r="CCM19" s="725"/>
      <c r="CCN19" s="725"/>
      <c r="CCO19" s="725"/>
      <c r="CCP19" s="726"/>
      <c r="CCQ19" s="718"/>
      <c r="CCR19" s="725"/>
      <c r="CCS19" s="725"/>
      <c r="CCT19" s="725"/>
      <c r="CCU19" s="725"/>
      <c r="CCV19" s="725"/>
      <c r="CCW19" s="725"/>
      <c r="CCX19" s="725"/>
      <c r="CCY19" s="725"/>
      <c r="CCZ19" s="725"/>
      <c r="CDA19" s="725"/>
      <c r="CDB19" s="725"/>
      <c r="CDC19" s="725"/>
      <c r="CDD19" s="725"/>
      <c r="CDE19" s="725"/>
      <c r="CDF19" s="726"/>
      <c r="CDG19" s="718"/>
      <c r="CDH19" s="725"/>
      <c r="CDI19" s="725"/>
      <c r="CDJ19" s="725"/>
      <c r="CDK19" s="725"/>
      <c r="CDL19" s="725"/>
      <c r="CDM19" s="725"/>
      <c r="CDN19" s="725"/>
      <c r="CDO19" s="725"/>
      <c r="CDP19" s="725"/>
      <c r="CDQ19" s="725"/>
      <c r="CDR19" s="725"/>
      <c r="CDS19" s="725"/>
      <c r="CDT19" s="725"/>
      <c r="CDU19" s="725"/>
      <c r="CDV19" s="726"/>
      <c r="CDW19" s="718"/>
      <c r="CDX19" s="725"/>
      <c r="CDY19" s="725"/>
      <c r="CDZ19" s="725"/>
      <c r="CEA19" s="725"/>
      <c r="CEB19" s="725"/>
      <c r="CEC19" s="725"/>
      <c r="CED19" s="725"/>
      <c r="CEE19" s="725"/>
      <c r="CEF19" s="725"/>
      <c r="CEG19" s="725"/>
      <c r="CEH19" s="725"/>
      <c r="CEI19" s="725"/>
      <c r="CEJ19" s="725"/>
      <c r="CEK19" s="725"/>
      <c r="CEL19" s="726"/>
      <c r="CEM19" s="718"/>
      <c r="CEN19" s="725"/>
      <c r="CEO19" s="725"/>
      <c r="CEP19" s="725"/>
      <c r="CEQ19" s="725"/>
      <c r="CER19" s="725"/>
      <c r="CES19" s="725"/>
      <c r="CET19" s="725"/>
      <c r="CEU19" s="725"/>
      <c r="CEV19" s="725"/>
      <c r="CEW19" s="725"/>
      <c r="CEX19" s="725"/>
      <c r="CEY19" s="725"/>
      <c r="CEZ19" s="725"/>
      <c r="CFA19" s="725"/>
      <c r="CFB19" s="726"/>
      <c r="CFC19" s="718"/>
      <c r="CFD19" s="725"/>
      <c r="CFE19" s="725"/>
      <c r="CFF19" s="725"/>
      <c r="CFG19" s="725"/>
      <c r="CFH19" s="725"/>
      <c r="CFI19" s="725"/>
      <c r="CFJ19" s="725"/>
      <c r="CFK19" s="725"/>
      <c r="CFL19" s="725"/>
      <c r="CFM19" s="725"/>
      <c r="CFN19" s="725"/>
      <c r="CFO19" s="725"/>
      <c r="CFP19" s="725"/>
      <c r="CFQ19" s="725"/>
      <c r="CFR19" s="726"/>
      <c r="CFS19" s="718"/>
      <c r="CFT19" s="725"/>
      <c r="CFU19" s="725"/>
      <c r="CFV19" s="725"/>
      <c r="CFW19" s="725"/>
      <c r="CFX19" s="725"/>
      <c r="CFY19" s="725"/>
      <c r="CFZ19" s="725"/>
      <c r="CGA19" s="725"/>
      <c r="CGB19" s="725"/>
      <c r="CGC19" s="725"/>
      <c r="CGD19" s="725"/>
      <c r="CGE19" s="725"/>
      <c r="CGF19" s="725"/>
      <c r="CGG19" s="725"/>
      <c r="CGH19" s="726"/>
      <c r="CGI19" s="718"/>
      <c r="CGJ19" s="725"/>
      <c r="CGK19" s="725"/>
      <c r="CGL19" s="725"/>
      <c r="CGM19" s="725"/>
      <c r="CGN19" s="725"/>
      <c r="CGO19" s="725"/>
      <c r="CGP19" s="725"/>
      <c r="CGQ19" s="725"/>
      <c r="CGR19" s="725"/>
      <c r="CGS19" s="725"/>
      <c r="CGT19" s="725"/>
      <c r="CGU19" s="725"/>
      <c r="CGV19" s="725"/>
      <c r="CGW19" s="725"/>
      <c r="CGX19" s="726"/>
      <c r="CGY19" s="718"/>
      <c r="CGZ19" s="725"/>
      <c r="CHA19" s="725"/>
      <c r="CHB19" s="725"/>
      <c r="CHC19" s="725"/>
      <c r="CHD19" s="725"/>
      <c r="CHE19" s="725"/>
      <c r="CHF19" s="725"/>
      <c r="CHG19" s="725"/>
      <c r="CHH19" s="725"/>
      <c r="CHI19" s="725"/>
      <c r="CHJ19" s="725"/>
      <c r="CHK19" s="725"/>
      <c r="CHL19" s="725"/>
      <c r="CHM19" s="725"/>
      <c r="CHN19" s="726"/>
      <c r="CHO19" s="718"/>
      <c r="CHP19" s="725"/>
      <c r="CHQ19" s="725"/>
      <c r="CHR19" s="725"/>
      <c r="CHS19" s="725"/>
      <c r="CHT19" s="725"/>
      <c r="CHU19" s="725"/>
      <c r="CHV19" s="725"/>
      <c r="CHW19" s="725"/>
      <c r="CHX19" s="725"/>
      <c r="CHY19" s="725"/>
      <c r="CHZ19" s="725"/>
      <c r="CIA19" s="725"/>
      <c r="CIB19" s="725"/>
      <c r="CIC19" s="725"/>
      <c r="CID19" s="726"/>
      <c r="CIE19" s="718"/>
      <c r="CIF19" s="725"/>
      <c r="CIG19" s="725"/>
      <c r="CIH19" s="725"/>
      <c r="CII19" s="725"/>
      <c r="CIJ19" s="725"/>
      <c r="CIK19" s="725"/>
      <c r="CIL19" s="725"/>
      <c r="CIM19" s="725"/>
      <c r="CIN19" s="725"/>
      <c r="CIO19" s="725"/>
      <c r="CIP19" s="725"/>
      <c r="CIQ19" s="725"/>
      <c r="CIR19" s="725"/>
      <c r="CIS19" s="725"/>
      <c r="CIT19" s="726"/>
      <c r="CIU19" s="718"/>
      <c r="CIV19" s="725"/>
      <c r="CIW19" s="725"/>
      <c r="CIX19" s="725"/>
      <c r="CIY19" s="725"/>
      <c r="CIZ19" s="725"/>
      <c r="CJA19" s="725"/>
      <c r="CJB19" s="725"/>
      <c r="CJC19" s="725"/>
      <c r="CJD19" s="725"/>
      <c r="CJE19" s="725"/>
      <c r="CJF19" s="725"/>
      <c r="CJG19" s="725"/>
      <c r="CJH19" s="725"/>
      <c r="CJI19" s="725"/>
      <c r="CJJ19" s="726"/>
      <c r="CJK19" s="718"/>
      <c r="CJL19" s="725"/>
      <c r="CJM19" s="725"/>
      <c r="CJN19" s="725"/>
      <c r="CJO19" s="725"/>
      <c r="CJP19" s="725"/>
      <c r="CJQ19" s="725"/>
      <c r="CJR19" s="725"/>
      <c r="CJS19" s="725"/>
      <c r="CJT19" s="725"/>
      <c r="CJU19" s="725"/>
      <c r="CJV19" s="725"/>
      <c r="CJW19" s="725"/>
      <c r="CJX19" s="725"/>
      <c r="CJY19" s="725"/>
      <c r="CJZ19" s="726"/>
      <c r="CKA19" s="718"/>
      <c r="CKB19" s="725"/>
      <c r="CKC19" s="725"/>
      <c r="CKD19" s="725"/>
      <c r="CKE19" s="725"/>
      <c r="CKF19" s="725"/>
      <c r="CKG19" s="725"/>
      <c r="CKH19" s="725"/>
      <c r="CKI19" s="725"/>
      <c r="CKJ19" s="725"/>
      <c r="CKK19" s="725"/>
      <c r="CKL19" s="725"/>
      <c r="CKM19" s="725"/>
      <c r="CKN19" s="725"/>
      <c r="CKO19" s="725"/>
      <c r="CKP19" s="726"/>
      <c r="CKQ19" s="718"/>
      <c r="CKR19" s="725"/>
      <c r="CKS19" s="725"/>
      <c r="CKT19" s="725"/>
      <c r="CKU19" s="725"/>
      <c r="CKV19" s="725"/>
      <c r="CKW19" s="725"/>
      <c r="CKX19" s="725"/>
      <c r="CKY19" s="725"/>
      <c r="CKZ19" s="725"/>
      <c r="CLA19" s="725"/>
      <c r="CLB19" s="725"/>
      <c r="CLC19" s="725"/>
      <c r="CLD19" s="725"/>
      <c r="CLE19" s="725"/>
      <c r="CLF19" s="726"/>
      <c r="CLG19" s="718"/>
      <c r="CLH19" s="725"/>
      <c r="CLI19" s="725"/>
      <c r="CLJ19" s="725"/>
      <c r="CLK19" s="725"/>
      <c r="CLL19" s="725"/>
      <c r="CLM19" s="725"/>
      <c r="CLN19" s="725"/>
      <c r="CLO19" s="725"/>
      <c r="CLP19" s="725"/>
      <c r="CLQ19" s="725"/>
      <c r="CLR19" s="725"/>
      <c r="CLS19" s="725"/>
      <c r="CLT19" s="725"/>
      <c r="CLU19" s="725"/>
      <c r="CLV19" s="726"/>
      <c r="CLW19" s="718"/>
      <c r="CLX19" s="725"/>
      <c r="CLY19" s="725"/>
      <c r="CLZ19" s="725"/>
      <c r="CMA19" s="725"/>
      <c r="CMB19" s="725"/>
      <c r="CMC19" s="725"/>
      <c r="CMD19" s="725"/>
      <c r="CME19" s="725"/>
      <c r="CMF19" s="725"/>
      <c r="CMG19" s="725"/>
      <c r="CMH19" s="725"/>
      <c r="CMI19" s="725"/>
      <c r="CMJ19" s="725"/>
      <c r="CMK19" s="725"/>
      <c r="CML19" s="726"/>
      <c r="CMM19" s="718"/>
      <c r="CMN19" s="725"/>
      <c r="CMO19" s="725"/>
      <c r="CMP19" s="725"/>
      <c r="CMQ19" s="725"/>
      <c r="CMR19" s="725"/>
      <c r="CMS19" s="725"/>
      <c r="CMT19" s="725"/>
      <c r="CMU19" s="725"/>
      <c r="CMV19" s="725"/>
      <c r="CMW19" s="725"/>
      <c r="CMX19" s="725"/>
      <c r="CMY19" s="725"/>
      <c r="CMZ19" s="725"/>
      <c r="CNA19" s="725"/>
      <c r="CNB19" s="726"/>
      <c r="CNC19" s="718"/>
      <c r="CND19" s="725"/>
      <c r="CNE19" s="725"/>
      <c r="CNF19" s="725"/>
      <c r="CNG19" s="725"/>
      <c r="CNH19" s="725"/>
      <c r="CNI19" s="725"/>
      <c r="CNJ19" s="725"/>
      <c r="CNK19" s="725"/>
      <c r="CNL19" s="725"/>
      <c r="CNM19" s="725"/>
      <c r="CNN19" s="725"/>
      <c r="CNO19" s="725"/>
      <c r="CNP19" s="725"/>
      <c r="CNQ19" s="725"/>
      <c r="CNR19" s="726"/>
      <c r="CNS19" s="718"/>
      <c r="CNT19" s="725"/>
      <c r="CNU19" s="725"/>
      <c r="CNV19" s="725"/>
      <c r="CNW19" s="725"/>
      <c r="CNX19" s="725"/>
      <c r="CNY19" s="725"/>
      <c r="CNZ19" s="725"/>
      <c r="COA19" s="725"/>
      <c r="COB19" s="725"/>
      <c r="COC19" s="725"/>
      <c r="COD19" s="725"/>
      <c r="COE19" s="725"/>
      <c r="COF19" s="725"/>
      <c r="COG19" s="725"/>
      <c r="COH19" s="726"/>
      <c r="COI19" s="718"/>
      <c r="COJ19" s="725"/>
      <c r="COK19" s="725"/>
      <c r="COL19" s="725"/>
      <c r="COM19" s="725"/>
      <c r="CON19" s="725"/>
      <c r="COO19" s="725"/>
      <c r="COP19" s="725"/>
      <c r="COQ19" s="725"/>
      <c r="COR19" s="725"/>
      <c r="COS19" s="725"/>
      <c r="COT19" s="725"/>
      <c r="COU19" s="725"/>
      <c r="COV19" s="725"/>
      <c r="COW19" s="725"/>
      <c r="COX19" s="726"/>
      <c r="COY19" s="718"/>
      <c r="COZ19" s="725"/>
      <c r="CPA19" s="725"/>
      <c r="CPB19" s="725"/>
      <c r="CPC19" s="725"/>
      <c r="CPD19" s="725"/>
      <c r="CPE19" s="725"/>
      <c r="CPF19" s="725"/>
      <c r="CPG19" s="725"/>
      <c r="CPH19" s="725"/>
      <c r="CPI19" s="725"/>
      <c r="CPJ19" s="725"/>
      <c r="CPK19" s="725"/>
      <c r="CPL19" s="725"/>
      <c r="CPM19" s="725"/>
      <c r="CPN19" s="726"/>
      <c r="CPO19" s="718"/>
      <c r="CPP19" s="725"/>
      <c r="CPQ19" s="725"/>
      <c r="CPR19" s="725"/>
      <c r="CPS19" s="725"/>
      <c r="CPT19" s="725"/>
      <c r="CPU19" s="725"/>
      <c r="CPV19" s="725"/>
      <c r="CPW19" s="725"/>
      <c r="CPX19" s="725"/>
      <c r="CPY19" s="725"/>
      <c r="CPZ19" s="725"/>
      <c r="CQA19" s="725"/>
      <c r="CQB19" s="725"/>
      <c r="CQC19" s="725"/>
      <c r="CQD19" s="726"/>
      <c r="CQE19" s="718"/>
      <c r="CQF19" s="725"/>
      <c r="CQG19" s="725"/>
      <c r="CQH19" s="725"/>
      <c r="CQI19" s="725"/>
      <c r="CQJ19" s="725"/>
      <c r="CQK19" s="725"/>
      <c r="CQL19" s="725"/>
      <c r="CQM19" s="725"/>
      <c r="CQN19" s="725"/>
      <c r="CQO19" s="725"/>
      <c r="CQP19" s="725"/>
      <c r="CQQ19" s="725"/>
      <c r="CQR19" s="725"/>
      <c r="CQS19" s="725"/>
      <c r="CQT19" s="726"/>
      <c r="CQU19" s="718"/>
      <c r="CQV19" s="725"/>
      <c r="CQW19" s="725"/>
      <c r="CQX19" s="725"/>
      <c r="CQY19" s="725"/>
      <c r="CQZ19" s="725"/>
      <c r="CRA19" s="725"/>
      <c r="CRB19" s="725"/>
      <c r="CRC19" s="725"/>
      <c r="CRD19" s="725"/>
      <c r="CRE19" s="725"/>
      <c r="CRF19" s="725"/>
      <c r="CRG19" s="725"/>
      <c r="CRH19" s="725"/>
      <c r="CRI19" s="725"/>
      <c r="CRJ19" s="726"/>
      <c r="CRK19" s="718"/>
      <c r="CRL19" s="725"/>
      <c r="CRM19" s="725"/>
      <c r="CRN19" s="725"/>
      <c r="CRO19" s="725"/>
      <c r="CRP19" s="725"/>
      <c r="CRQ19" s="725"/>
      <c r="CRR19" s="725"/>
      <c r="CRS19" s="725"/>
      <c r="CRT19" s="725"/>
      <c r="CRU19" s="725"/>
      <c r="CRV19" s="725"/>
      <c r="CRW19" s="725"/>
      <c r="CRX19" s="725"/>
      <c r="CRY19" s="725"/>
      <c r="CRZ19" s="726"/>
      <c r="CSA19" s="718"/>
      <c r="CSB19" s="725"/>
      <c r="CSC19" s="725"/>
      <c r="CSD19" s="725"/>
      <c r="CSE19" s="725"/>
      <c r="CSF19" s="725"/>
      <c r="CSG19" s="725"/>
      <c r="CSH19" s="725"/>
      <c r="CSI19" s="725"/>
      <c r="CSJ19" s="725"/>
      <c r="CSK19" s="725"/>
      <c r="CSL19" s="725"/>
      <c r="CSM19" s="725"/>
      <c r="CSN19" s="725"/>
      <c r="CSO19" s="725"/>
      <c r="CSP19" s="726"/>
      <c r="CSQ19" s="718"/>
      <c r="CSR19" s="725"/>
      <c r="CSS19" s="725"/>
      <c r="CST19" s="725"/>
      <c r="CSU19" s="725"/>
      <c r="CSV19" s="725"/>
      <c r="CSW19" s="725"/>
      <c r="CSX19" s="725"/>
      <c r="CSY19" s="725"/>
      <c r="CSZ19" s="725"/>
      <c r="CTA19" s="725"/>
      <c r="CTB19" s="725"/>
      <c r="CTC19" s="725"/>
      <c r="CTD19" s="725"/>
      <c r="CTE19" s="725"/>
      <c r="CTF19" s="726"/>
      <c r="CTG19" s="718"/>
      <c r="CTH19" s="725"/>
      <c r="CTI19" s="725"/>
      <c r="CTJ19" s="725"/>
      <c r="CTK19" s="725"/>
      <c r="CTL19" s="725"/>
      <c r="CTM19" s="725"/>
      <c r="CTN19" s="725"/>
      <c r="CTO19" s="725"/>
      <c r="CTP19" s="725"/>
      <c r="CTQ19" s="725"/>
      <c r="CTR19" s="725"/>
      <c r="CTS19" s="725"/>
      <c r="CTT19" s="725"/>
      <c r="CTU19" s="725"/>
      <c r="CTV19" s="726"/>
      <c r="CTW19" s="718"/>
      <c r="CTX19" s="725"/>
      <c r="CTY19" s="725"/>
      <c r="CTZ19" s="725"/>
      <c r="CUA19" s="725"/>
      <c r="CUB19" s="725"/>
      <c r="CUC19" s="725"/>
      <c r="CUD19" s="725"/>
      <c r="CUE19" s="725"/>
      <c r="CUF19" s="725"/>
      <c r="CUG19" s="725"/>
      <c r="CUH19" s="725"/>
      <c r="CUI19" s="725"/>
      <c r="CUJ19" s="725"/>
      <c r="CUK19" s="725"/>
      <c r="CUL19" s="726"/>
      <c r="CUM19" s="718"/>
      <c r="CUN19" s="725"/>
      <c r="CUO19" s="725"/>
      <c r="CUP19" s="725"/>
      <c r="CUQ19" s="725"/>
      <c r="CUR19" s="725"/>
      <c r="CUS19" s="725"/>
      <c r="CUT19" s="725"/>
      <c r="CUU19" s="725"/>
      <c r="CUV19" s="725"/>
      <c r="CUW19" s="725"/>
      <c r="CUX19" s="725"/>
      <c r="CUY19" s="725"/>
      <c r="CUZ19" s="725"/>
      <c r="CVA19" s="725"/>
      <c r="CVB19" s="726"/>
      <c r="CVC19" s="718"/>
      <c r="CVD19" s="725"/>
      <c r="CVE19" s="725"/>
      <c r="CVF19" s="725"/>
      <c r="CVG19" s="725"/>
      <c r="CVH19" s="725"/>
      <c r="CVI19" s="725"/>
      <c r="CVJ19" s="725"/>
      <c r="CVK19" s="725"/>
      <c r="CVL19" s="725"/>
      <c r="CVM19" s="725"/>
      <c r="CVN19" s="725"/>
      <c r="CVO19" s="725"/>
      <c r="CVP19" s="725"/>
      <c r="CVQ19" s="725"/>
      <c r="CVR19" s="726"/>
      <c r="CVS19" s="718"/>
      <c r="CVT19" s="725"/>
      <c r="CVU19" s="725"/>
      <c r="CVV19" s="725"/>
      <c r="CVW19" s="725"/>
      <c r="CVX19" s="725"/>
      <c r="CVY19" s="725"/>
      <c r="CVZ19" s="725"/>
      <c r="CWA19" s="725"/>
      <c r="CWB19" s="725"/>
      <c r="CWC19" s="725"/>
      <c r="CWD19" s="725"/>
      <c r="CWE19" s="725"/>
      <c r="CWF19" s="725"/>
      <c r="CWG19" s="725"/>
      <c r="CWH19" s="726"/>
      <c r="CWI19" s="718"/>
      <c r="CWJ19" s="725"/>
      <c r="CWK19" s="725"/>
      <c r="CWL19" s="725"/>
      <c r="CWM19" s="725"/>
      <c r="CWN19" s="725"/>
      <c r="CWO19" s="725"/>
      <c r="CWP19" s="725"/>
      <c r="CWQ19" s="725"/>
      <c r="CWR19" s="725"/>
      <c r="CWS19" s="725"/>
      <c r="CWT19" s="725"/>
      <c r="CWU19" s="725"/>
      <c r="CWV19" s="725"/>
      <c r="CWW19" s="725"/>
      <c r="CWX19" s="726"/>
      <c r="CWY19" s="718"/>
      <c r="CWZ19" s="725"/>
      <c r="CXA19" s="725"/>
      <c r="CXB19" s="725"/>
      <c r="CXC19" s="725"/>
      <c r="CXD19" s="725"/>
      <c r="CXE19" s="725"/>
      <c r="CXF19" s="725"/>
      <c r="CXG19" s="725"/>
      <c r="CXH19" s="725"/>
      <c r="CXI19" s="725"/>
      <c r="CXJ19" s="725"/>
      <c r="CXK19" s="725"/>
      <c r="CXL19" s="725"/>
      <c r="CXM19" s="725"/>
      <c r="CXN19" s="726"/>
      <c r="CXO19" s="718"/>
      <c r="CXP19" s="725"/>
      <c r="CXQ19" s="725"/>
      <c r="CXR19" s="725"/>
      <c r="CXS19" s="725"/>
      <c r="CXT19" s="725"/>
      <c r="CXU19" s="725"/>
      <c r="CXV19" s="725"/>
      <c r="CXW19" s="725"/>
      <c r="CXX19" s="725"/>
      <c r="CXY19" s="725"/>
      <c r="CXZ19" s="725"/>
      <c r="CYA19" s="725"/>
      <c r="CYB19" s="725"/>
      <c r="CYC19" s="725"/>
      <c r="CYD19" s="726"/>
      <c r="CYE19" s="718"/>
      <c r="CYF19" s="725"/>
      <c r="CYG19" s="725"/>
      <c r="CYH19" s="725"/>
      <c r="CYI19" s="725"/>
      <c r="CYJ19" s="725"/>
      <c r="CYK19" s="725"/>
      <c r="CYL19" s="725"/>
      <c r="CYM19" s="725"/>
      <c r="CYN19" s="725"/>
      <c r="CYO19" s="725"/>
      <c r="CYP19" s="725"/>
      <c r="CYQ19" s="725"/>
      <c r="CYR19" s="725"/>
      <c r="CYS19" s="725"/>
      <c r="CYT19" s="726"/>
      <c r="CYU19" s="718"/>
      <c r="CYV19" s="725"/>
      <c r="CYW19" s="725"/>
      <c r="CYX19" s="725"/>
      <c r="CYY19" s="725"/>
      <c r="CYZ19" s="725"/>
      <c r="CZA19" s="725"/>
      <c r="CZB19" s="725"/>
      <c r="CZC19" s="725"/>
      <c r="CZD19" s="725"/>
      <c r="CZE19" s="725"/>
      <c r="CZF19" s="725"/>
      <c r="CZG19" s="725"/>
      <c r="CZH19" s="725"/>
      <c r="CZI19" s="725"/>
      <c r="CZJ19" s="726"/>
      <c r="CZK19" s="718"/>
      <c r="CZL19" s="725"/>
      <c r="CZM19" s="725"/>
      <c r="CZN19" s="725"/>
      <c r="CZO19" s="725"/>
      <c r="CZP19" s="725"/>
      <c r="CZQ19" s="725"/>
      <c r="CZR19" s="725"/>
      <c r="CZS19" s="725"/>
      <c r="CZT19" s="725"/>
      <c r="CZU19" s="725"/>
      <c r="CZV19" s="725"/>
      <c r="CZW19" s="725"/>
      <c r="CZX19" s="725"/>
      <c r="CZY19" s="725"/>
      <c r="CZZ19" s="726"/>
      <c r="DAA19" s="718"/>
      <c r="DAB19" s="725"/>
      <c r="DAC19" s="725"/>
      <c r="DAD19" s="725"/>
      <c r="DAE19" s="725"/>
      <c r="DAF19" s="725"/>
      <c r="DAG19" s="725"/>
      <c r="DAH19" s="725"/>
      <c r="DAI19" s="725"/>
      <c r="DAJ19" s="725"/>
      <c r="DAK19" s="725"/>
      <c r="DAL19" s="725"/>
      <c r="DAM19" s="725"/>
      <c r="DAN19" s="725"/>
      <c r="DAO19" s="725"/>
      <c r="DAP19" s="726"/>
      <c r="DAQ19" s="718"/>
      <c r="DAR19" s="725"/>
      <c r="DAS19" s="725"/>
      <c r="DAT19" s="725"/>
      <c r="DAU19" s="725"/>
      <c r="DAV19" s="725"/>
      <c r="DAW19" s="725"/>
      <c r="DAX19" s="725"/>
      <c r="DAY19" s="725"/>
      <c r="DAZ19" s="725"/>
      <c r="DBA19" s="725"/>
      <c r="DBB19" s="725"/>
      <c r="DBC19" s="725"/>
      <c r="DBD19" s="725"/>
      <c r="DBE19" s="725"/>
      <c r="DBF19" s="726"/>
      <c r="DBG19" s="718"/>
      <c r="DBH19" s="725"/>
      <c r="DBI19" s="725"/>
      <c r="DBJ19" s="725"/>
      <c r="DBK19" s="725"/>
      <c r="DBL19" s="725"/>
      <c r="DBM19" s="725"/>
      <c r="DBN19" s="725"/>
      <c r="DBO19" s="725"/>
      <c r="DBP19" s="725"/>
      <c r="DBQ19" s="725"/>
      <c r="DBR19" s="725"/>
      <c r="DBS19" s="725"/>
      <c r="DBT19" s="725"/>
      <c r="DBU19" s="725"/>
      <c r="DBV19" s="726"/>
      <c r="DBW19" s="718"/>
      <c r="DBX19" s="725"/>
      <c r="DBY19" s="725"/>
      <c r="DBZ19" s="725"/>
      <c r="DCA19" s="725"/>
      <c r="DCB19" s="725"/>
      <c r="DCC19" s="725"/>
      <c r="DCD19" s="725"/>
      <c r="DCE19" s="725"/>
      <c r="DCF19" s="725"/>
      <c r="DCG19" s="725"/>
      <c r="DCH19" s="725"/>
      <c r="DCI19" s="725"/>
      <c r="DCJ19" s="725"/>
      <c r="DCK19" s="725"/>
      <c r="DCL19" s="726"/>
      <c r="DCM19" s="718"/>
      <c r="DCN19" s="725"/>
      <c r="DCO19" s="725"/>
      <c r="DCP19" s="725"/>
      <c r="DCQ19" s="725"/>
      <c r="DCR19" s="725"/>
      <c r="DCS19" s="725"/>
      <c r="DCT19" s="725"/>
      <c r="DCU19" s="725"/>
      <c r="DCV19" s="725"/>
      <c r="DCW19" s="725"/>
      <c r="DCX19" s="725"/>
      <c r="DCY19" s="725"/>
      <c r="DCZ19" s="725"/>
      <c r="DDA19" s="725"/>
      <c r="DDB19" s="726"/>
      <c r="DDC19" s="718"/>
      <c r="DDD19" s="725"/>
      <c r="DDE19" s="725"/>
      <c r="DDF19" s="725"/>
      <c r="DDG19" s="725"/>
      <c r="DDH19" s="725"/>
      <c r="DDI19" s="725"/>
      <c r="DDJ19" s="725"/>
      <c r="DDK19" s="725"/>
      <c r="DDL19" s="725"/>
      <c r="DDM19" s="725"/>
      <c r="DDN19" s="725"/>
      <c r="DDO19" s="725"/>
      <c r="DDP19" s="725"/>
      <c r="DDQ19" s="725"/>
      <c r="DDR19" s="726"/>
      <c r="DDS19" s="718"/>
      <c r="DDT19" s="725"/>
      <c r="DDU19" s="725"/>
      <c r="DDV19" s="725"/>
      <c r="DDW19" s="725"/>
      <c r="DDX19" s="725"/>
      <c r="DDY19" s="725"/>
      <c r="DDZ19" s="725"/>
      <c r="DEA19" s="725"/>
      <c r="DEB19" s="725"/>
      <c r="DEC19" s="725"/>
      <c r="DED19" s="725"/>
      <c r="DEE19" s="725"/>
      <c r="DEF19" s="725"/>
      <c r="DEG19" s="725"/>
      <c r="DEH19" s="726"/>
      <c r="DEI19" s="718"/>
      <c r="DEJ19" s="725"/>
      <c r="DEK19" s="725"/>
      <c r="DEL19" s="725"/>
      <c r="DEM19" s="725"/>
      <c r="DEN19" s="725"/>
      <c r="DEO19" s="725"/>
      <c r="DEP19" s="725"/>
      <c r="DEQ19" s="725"/>
      <c r="DER19" s="725"/>
      <c r="DES19" s="725"/>
      <c r="DET19" s="725"/>
      <c r="DEU19" s="725"/>
      <c r="DEV19" s="725"/>
      <c r="DEW19" s="725"/>
      <c r="DEX19" s="726"/>
      <c r="DEY19" s="718"/>
      <c r="DEZ19" s="725"/>
      <c r="DFA19" s="725"/>
      <c r="DFB19" s="725"/>
      <c r="DFC19" s="725"/>
      <c r="DFD19" s="725"/>
      <c r="DFE19" s="725"/>
      <c r="DFF19" s="725"/>
      <c r="DFG19" s="725"/>
      <c r="DFH19" s="725"/>
      <c r="DFI19" s="725"/>
      <c r="DFJ19" s="725"/>
      <c r="DFK19" s="725"/>
      <c r="DFL19" s="725"/>
      <c r="DFM19" s="725"/>
      <c r="DFN19" s="726"/>
      <c r="DFO19" s="718"/>
      <c r="DFP19" s="725"/>
      <c r="DFQ19" s="725"/>
      <c r="DFR19" s="725"/>
      <c r="DFS19" s="725"/>
      <c r="DFT19" s="725"/>
      <c r="DFU19" s="725"/>
      <c r="DFV19" s="725"/>
      <c r="DFW19" s="725"/>
      <c r="DFX19" s="725"/>
      <c r="DFY19" s="725"/>
      <c r="DFZ19" s="725"/>
      <c r="DGA19" s="725"/>
      <c r="DGB19" s="725"/>
      <c r="DGC19" s="725"/>
      <c r="DGD19" s="726"/>
      <c r="DGE19" s="718"/>
      <c r="DGF19" s="725"/>
      <c r="DGG19" s="725"/>
      <c r="DGH19" s="725"/>
      <c r="DGI19" s="725"/>
      <c r="DGJ19" s="725"/>
      <c r="DGK19" s="725"/>
      <c r="DGL19" s="725"/>
      <c r="DGM19" s="725"/>
      <c r="DGN19" s="725"/>
      <c r="DGO19" s="725"/>
      <c r="DGP19" s="725"/>
      <c r="DGQ19" s="725"/>
      <c r="DGR19" s="725"/>
      <c r="DGS19" s="725"/>
      <c r="DGT19" s="726"/>
      <c r="DGU19" s="718"/>
      <c r="DGV19" s="725"/>
      <c r="DGW19" s="725"/>
      <c r="DGX19" s="725"/>
      <c r="DGY19" s="725"/>
      <c r="DGZ19" s="725"/>
      <c r="DHA19" s="725"/>
      <c r="DHB19" s="725"/>
      <c r="DHC19" s="725"/>
      <c r="DHD19" s="725"/>
      <c r="DHE19" s="725"/>
      <c r="DHF19" s="725"/>
      <c r="DHG19" s="725"/>
      <c r="DHH19" s="725"/>
      <c r="DHI19" s="725"/>
      <c r="DHJ19" s="726"/>
      <c r="DHK19" s="718"/>
      <c r="DHL19" s="725"/>
      <c r="DHM19" s="725"/>
      <c r="DHN19" s="725"/>
      <c r="DHO19" s="725"/>
      <c r="DHP19" s="725"/>
      <c r="DHQ19" s="725"/>
      <c r="DHR19" s="725"/>
      <c r="DHS19" s="725"/>
      <c r="DHT19" s="725"/>
      <c r="DHU19" s="725"/>
      <c r="DHV19" s="725"/>
      <c r="DHW19" s="725"/>
      <c r="DHX19" s="725"/>
      <c r="DHY19" s="725"/>
      <c r="DHZ19" s="726"/>
      <c r="DIA19" s="718"/>
      <c r="DIB19" s="725"/>
      <c r="DIC19" s="725"/>
      <c r="DID19" s="725"/>
      <c r="DIE19" s="725"/>
      <c r="DIF19" s="725"/>
      <c r="DIG19" s="725"/>
      <c r="DIH19" s="725"/>
      <c r="DII19" s="725"/>
      <c r="DIJ19" s="725"/>
      <c r="DIK19" s="725"/>
      <c r="DIL19" s="725"/>
      <c r="DIM19" s="725"/>
      <c r="DIN19" s="725"/>
      <c r="DIO19" s="725"/>
      <c r="DIP19" s="726"/>
      <c r="DIQ19" s="718"/>
      <c r="DIR19" s="725"/>
      <c r="DIS19" s="725"/>
      <c r="DIT19" s="725"/>
      <c r="DIU19" s="725"/>
      <c r="DIV19" s="725"/>
      <c r="DIW19" s="725"/>
      <c r="DIX19" s="725"/>
      <c r="DIY19" s="725"/>
      <c r="DIZ19" s="725"/>
      <c r="DJA19" s="725"/>
      <c r="DJB19" s="725"/>
      <c r="DJC19" s="725"/>
      <c r="DJD19" s="725"/>
      <c r="DJE19" s="725"/>
      <c r="DJF19" s="726"/>
      <c r="DJG19" s="718"/>
      <c r="DJH19" s="725"/>
      <c r="DJI19" s="725"/>
      <c r="DJJ19" s="725"/>
      <c r="DJK19" s="725"/>
      <c r="DJL19" s="725"/>
      <c r="DJM19" s="725"/>
      <c r="DJN19" s="725"/>
      <c r="DJO19" s="725"/>
      <c r="DJP19" s="725"/>
      <c r="DJQ19" s="725"/>
      <c r="DJR19" s="725"/>
      <c r="DJS19" s="725"/>
      <c r="DJT19" s="725"/>
      <c r="DJU19" s="725"/>
      <c r="DJV19" s="726"/>
      <c r="DJW19" s="718"/>
      <c r="DJX19" s="725"/>
      <c r="DJY19" s="725"/>
      <c r="DJZ19" s="725"/>
      <c r="DKA19" s="725"/>
      <c r="DKB19" s="725"/>
      <c r="DKC19" s="725"/>
      <c r="DKD19" s="725"/>
      <c r="DKE19" s="725"/>
      <c r="DKF19" s="725"/>
      <c r="DKG19" s="725"/>
      <c r="DKH19" s="725"/>
      <c r="DKI19" s="725"/>
      <c r="DKJ19" s="725"/>
      <c r="DKK19" s="725"/>
      <c r="DKL19" s="726"/>
      <c r="DKM19" s="718"/>
      <c r="DKN19" s="725"/>
      <c r="DKO19" s="725"/>
      <c r="DKP19" s="725"/>
      <c r="DKQ19" s="725"/>
      <c r="DKR19" s="725"/>
      <c r="DKS19" s="725"/>
      <c r="DKT19" s="725"/>
      <c r="DKU19" s="725"/>
      <c r="DKV19" s="725"/>
      <c r="DKW19" s="725"/>
      <c r="DKX19" s="725"/>
      <c r="DKY19" s="725"/>
      <c r="DKZ19" s="725"/>
      <c r="DLA19" s="725"/>
      <c r="DLB19" s="726"/>
      <c r="DLC19" s="718"/>
      <c r="DLD19" s="725"/>
      <c r="DLE19" s="725"/>
      <c r="DLF19" s="725"/>
      <c r="DLG19" s="725"/>
      <c r="DLH19" s="725"/>
      <c r="DLI19" s="725"/>
      <c r="DLJ19" s="725"/>
      <c r="DLK19" s="725"/>
      <c r="DLL19" s="725"/>
      <c r="DLM19" s="725"/>
      <c r="DLN19" s="725"/>
      <c r="DLO19" s="725"/>
      <c r="DLP19" s="725"/>
      <c r="DLQ19" s="725"/>
      <c r="DLR19" s="726"/>
      <c r="DLS19" s="718"/>
      <c r="DLT19" s="725"/>
      <c r="DLU19" s="725"/>
      <c r="DLV19" s="725"/>
      <c r="DLW19" s="725"/>
      <c r="DLX19" s="725"/>
      <c r="DLY19" s="725"/>
      <c r="DLZ19" s="725"/>
      <c r="DMA19" s="725"/>
      <c r="DMB19" s="725"/>
      <c r="DMC19" s="725"/>
      <c r="DMD19" s="725"/>
      <c r="DME19" s="725"/>
      <c r="DMF19" s="725"/>
      <c r="DMG19" s="725"/>
      <c r="DMH19" s="726"/>
      <c r="DMI19" s="718"/>
      <c r="DMJ19" s="725"/>
      <c r="DMK19" s="725"/>
      <c r="DML19" s="725"/>
      <c r="DMM19" s="725"/>
      <c r="DMN19" s="725"/>
      <c r="DMO19" s="725"/>
      <c r="DMP19" s="725"/>
      <c r="DMQ19" s="725"/>
      <c r="DMR19" s="725"/>
      <c r="DMS19" s="725"/>
      <c r="DMT19" s="725"/>
      <c r="DMU19" s="725"/>
      <c r="DMV19" s="725"/>
      <c r="DMW19" s="725"/>
      <c r="DMX19" s="726"/>
      <c r="DMY19" s="718"/>
      <c r="DMZ19" s="725"/>
      <c r="DNA19" s="725"/>
      <c r="DNB19" s="725"/>
      <c r="DNC19" s="725"/>
      <c r="DND19" s="725"/>
      <c r="DNE19" s="725"/>
      <c r="DNF19" s="725"/>
      <c r="DNG19" s="725"/>
      <c r="DNH19" s="725"/>
      <c r="DNI19" s="725"/>
      <c r="DNJ19" s="725"/>
      <c r="DNK19" s="725"/>
      <c r="DNL19" s="725"/>
      <c r="DNM19" s="725"/>
      <c r="DNN19" s="726"/>
      <c r="DNO19" s="718"/>
      <c r="DNP19" s="725"/>
      <c r="DNQ19" s="725"/>
      <c r="DNR19" s="725"/>
      <c r="DNS19" s="725"/>
      <c r="DNT19" s="725"/>
      <c r="DNU19" s="725"/>
      <c r="DNV19" s="725"/>
      <c r="DNW19" s="725"/>
      <c r="DNX19" s="725"/>
      <c r="DNY19" s="725"/>
      <c r="DNZ19" s="725"/>
      <c r="DOA19" s="725"/>
      <c r="DOB19" s="725"/>
      <c r="DOC19" s="725"/>
      <c r="DOD19" s="726"/>
      <c r="DOE19" s="718"/>
      <c r="DOF19" s="725"/>
      <c r="DOG19" s="725"/>
      <c r="DOH19" s="725"/>
      <c r="DOI19" s="725"/>
      <c r="DOJ19" s="725"/>
      <c r="DOK19" s="725"/>
      <c r="DOL19" s="725"/>
      <c r="DOM19" s="725"/>
      <c r="DON19" s="725"/>
      <c r="DOO19" s="725"/>
      <c r="DOP19" s="725"/>
      <c r="DOQ19" s="725"/>
      <c r="DOR19" s="725"/>
      <c r="DOS19" s="725"/>
      <c r="DOT19" s="726"/>
      <c r="DOU19" s="718"/>
      <c r="DOV19" s="725"/>
      <c r="DOW19" s="725"/>
      <c r="DOX19" s="725"/>
      <c r="DOY19" s="725"/>
      <c r="DOZ19" s="725"/>
      <c r="DPA19" s="725"/>
      <c r="DPB19" s="725"/>
      <c r="DPC19" s="725"/>
      <c r="DPD19" s="725"/>
      <c r="DPE19" s="725"/>
      <c r="DPF19" s="725"/>
      <c r="DPG19" s="725"/>
      <c r="DPH19" s="725"/>
      <c r="DPI19" s="725"/>
      <c r="DPJ19" s="726"/>
      <c r="DPK19" s="718"/>
      <c r="DPL19" s="725"/>
      <c r="DPM19" s="725"/>
      <c r="DPN19" s="725"/>
      <c r="DPO19" s="725"/>
      <c r="DPP19" s="725"/>
      <c r="DPQ19" s="725"/>
      <c r="DPR19" s="725"/>
      <c r="DPS19" s="725"/>
      <c r="DPT19" s="725"/>
      <c r="DPU19" s="725"/>
      <c r="DPV19" s="725"/>
      <c r="DPW19" s="725"/>
      <c r="DPX19" s="725"/>
      <c r="DPY19" s="725"/>
      <c r="DPZ19" s="726"/>
      <c r="DQA19" s="718"/>
      <c r="DQB19" s="725"/>
      <c r="DQC19" s="725"/>
      <c r="DQD19" s="725"/>
      <c r="DQE19" s="725"/>
      <c r="DQF19" s="725"/>
      <c r="DQG19" s="725"/>
      <c r="DQH19" s="725"/>
      <c r="DQI19" s="725"/>
      <c r="DQJ19" s="725"/>
      <c r="DQK19" s="725"/>
      <c r="DQL19" s="725"/>
      <c r="DQM19" s="725"/>
      <c r="DQN19" s="725"/>
      <c r="DQO19" s="725"/>
      <c r="DQP19" s="726"/>
      <c r="DQQ19" s="718"/>
      <c r="DQR19" s="725"/>
      <c r="DQS19" s="725"/>
      <c r="DQT19" s="725"/>
      <c r="DQU19" s="725"/>
      <c r="DQV19" s="725"/>
      <c r="DQW19" s="725"/>
      <c r="DQX19" s="725"/>
      <c r="DQY19" s="725"/>
      <c r="DQZ19" s="725"/>
      <c r="DRA19" s="725"/>
      <c r="DRB19" s="725"/>
      <c r="DRC19" s="725"/>
      <c r="DRD19" s="725"/>
      <c r="DRE19" s="725"/>
      <c r="DRF19" s="726"/>
      <c r="DRG19" s="718"/>
      <c r="DRH19" s="725"/>
      <c r="DRI19" s="725"/>
      <c r="DRJ19" s="725"/>
      <c r="DRK19" s="725"/>
      <c r="DRL19" s="725"/>
      <c r="DRM19" s="725"/>
      <c r="DRN19" s="725"/>
      <c r="DRO19" s="725"/>
      <c r="DRP19" s="725"/>
      <c r="DRQ19" s="725"/>
      <c r="DRR19" s="725"/>
      <c r="DRS19" s="725"/>
      <c r="DRT19" s="725"/>
      <c r="DRU19" s="725"/>
      <c r="DRV19" s="726"/>
      <c r="DRW19" s="718"/>
      <c r="DRX19" s="725"/>
      <c r="DRY19" s="725"/>
      <c r="DRZ19" s="725"/>
      <c r="DSA19" s="725"/>
      <c r="DSB19" s="725"/>
      <c r="DSC19" s="725"/>
      <c r="DSD19" s="725"/>
      <c r="DSE19" s="725"/>
      <c r="DSF19" s="725"/>
      <c r="DSG19" s="725"/>
      <c r="DSH19" s="725"/>
      <c r="DSI19" s="725"/>
      <c r="DSJ19" s="725"/>
      <c r="DSK19" s="725"/>
      <c r="DSL19" s="726"/>
      <c r="DSM19" s="718"/>
      <c r="DSN19" s="725"/>
      <c r="DSO19" s="725"/>
      <c r="DSP19" s="725"/>
      <c r="DSQ19" s="725"/>
      <c r="DSR19" s="725"/>
      <c r="DSS19" s="725"/>
      <c r="DST19" s="725"/>
      <c r="DSU19" s="725"/>
      <c r="DSV19" s="725"/>
      <c r="DSW19" s="725"/>
      <c r="DSX19" s="725"/>
      <c r="DSY19" s="725"/>
      <c r="DSZ19" s="725"/>
      <c r="DTA19" s="725"/>
      <c r="DTB19" s="726"/>
      <c r="DTC19" s="718"/>
      <c r="DTD19" s="725"/>
      <c r="DTE19" s="725"/>
      <c r="DTF19" s="725"/>
      <c r="DTG19" s="725"/>
      <c r="DTH19" s="725"/>
      <c r="DTI19" s="725"/>
      <c r="DTJ19" s="725"/>
      <c r="DTK19" s="725"/>
      <c r="DTL19" s="725"/>
      <c r="DTM19" s="725"/>
      <c r="DTN19" s="725"/>
      <c r="DTO19" s="725"/>
      <c r="DTP19" s="725"/>
      <c r="DTQ19" s="725"/>
      <c r="DTR19" s="726"/>
      <c r="DTS19" s="718"/>
      <c r="DTT19" s="725"/>
      <c r="DTU19" s="725"/>
      <c r="DTV19" s="725"/>
      <c r="DTW19" s="725"/>
      <c r="DTX19" s="725"/>
      <c r="DTY19" s="725"/>
      <c r="DTZ19" s="725"/>
      <c r="DUA19" s="725"/>
      <c r="DUB19" s="725"/>
      <c r="DUC19" s="725"/>
      <c r="DUD19" s="725"/>
      <c r="DUE19" s="725"/>
      <c r="DUF19" s="725"/>
      <c r="DUG19" s="725"/>
      <c r="DUH19" s="726"/>
      <c r="DUI19" s="718"/>
      <c r="DUJ19" s="725"/>
      <c r="DUK19" s="725"/>
      <c r="DUL19" s="725"/>
      <c r="DUM19" s="725"/>
      <c r="DUN19" s="725"/>
      <c r="DUO19" s="725"/>
      <c r="DUP19" s="725"/>
      <c r="DUQ19" s="725"/>
      <c r="DUR19" s="725"/>
      <c r="DUS19" s="725"/>
      <c r="DUT19" s="725"/>
      <c r="DUU19" s="725"/>
      <c r="DUV19" s="725"/>
      <c r="DUW19" s="725"/>
      <c r="DUX19" s="726"/>
      <c r="DUY19" s="718"/>
      <c r="DUZ19" s="725"/>
      <c r="DVA19" s="725"/>
      <c r="DVB19" s="725"/>
      <c r="DVC19" s="725"/>
      <c r="DVD19" s="725"/>
      <c r="DVE19" s="725"/>
      <c r="DVF19" s="725"/>
      <c r="DVG19" s="725"/>
      <c r="DVH19" s="725"/>
      <c r="DVI19" s="725"/>
      <c r="DVJ19" s="725"/>
      <c r="DVK19" s="725"/>
      <c r="DVL19" s="725"/>
      <c r="DVM19" s="725"/>
      <c r="DVN19" s="726"/>
      <c r="DVO19" s="718"/>
      <c r="DVP19" s="725"/>
      <c r="DVQ19" s="725"/>
      <c r="DVR19" s="725"/>
      <c r="DVS19" s="725"/>
      <c r="DVT19" s="725"/>
      <c r="DVU19" s="725"/>
      <c r="DVV19" s="725"/>
      <c r="DVW19" s="725"/>
      <c r="DVX19" s="725"/>
      <c r="DVY19" s="725"/>
      <c r="DVZ19" s="725"/>
      <c r="DWA19" s="725"/>
      <c r="DWB19" s="725"/>
      <c r="DWC19" s="725"/>
      <c r="DWD19" s="726"/>
      <c r="DWE19" s="718"/>
      <c r="DWF19" s="725"/>
      <c r="DWG19" s="725"/>
      <c r="DWH19" s="725"/>
      <c r="DWI19" s="725"/>
      <c r="DWJ19" s="725"/>
      <c r="DWK19" s="725"/>
      <c r="DWL19" s="725"/>
      <c r="DWM19" s="725"/>
      <c r="DWN19" s="725"/>
      <c r="DWO19" s="725"/>
      <c r="DWP19" s="725"/>
      <c r="DWQ19" s="725"/>
      <c r="DWR19" s="725"/>
      <c r="DWS19" s="725"/>
      <c r="DWT19" s="726"/>
      <c r="DWU19" s="718"/>
      <c r="DWV19" s="725"/>
      <c r="DWW19" s="725"/>
      <c r="DWX19" s="725"/>
      <c r="DWY19" s="725"/>
      <c r="DWZ19" s="725"/>
      <c r="DXA19" s="725"/>
      <c r="DXB19" s="725"/>
      <c r="DXC19" s="725"/>
      <c r="DXD19" s="725"/>
      <c r="DXE19" s="725"/>
      <c r="DXF19" s="725"/>
      <c r="DXG19" s="725"/>
      <c r="DXH19" s="725"/>
      <c r="DXI19" s="725"/>
      <c r="DXJ19" s="726"/>
      <c r="DXK19" s="718"/>
      <c r="DXL19" s="725"/>
      <c r="DXM19" s="725"/>
      <c r="DXN19" s="725"/>
      <c r="DXO19" s="725"/>
      <c r="DXP19" s="725"/>
      <c r="DXQ19" s="725"/>
      <c r="DXR19" s="725"/>
      <c r="DXS19" s="725"/>
      <c r="DXT19" s="725"/>
      <c r="DXU19" s="725"/>
      <c r="DXV19" s="725"/>
      <c r="DXW19" s="725"/>
      <c r="DXX19" s="725"/>
      <c r="DXY19" s="725"/>
      <c r="DXZ19" s="726"/>
      <c r="DYA19" s="718"/>
      <c r="DYB19" s="725"/>
      <c r="DYC19" s="725"/>
      <c r="DYD19" s="725"/>
      <c r="DYE19" s="725"/>
      <c r="DYF19" s="725"/>
      <c r="DYG19" s="725"/>
      <c r="DYH19" s="725"/>
      <c r="DYI19" s="725"/>
      <c r="DYJ19" s="725"/>
      <c r="DYK19" s="725"/>
      <c r="DYL19" s="725"/>
      <c r="DYM19" s="725"/>
      <c r="DYN19" s="725"/>
      <c r="DYO19" s="725"/>
      <c r="DYP19" s="726"/>
      <c r="DYQ19" s="718"/>
      <c r="DYR19" s="725"/>
      <c r="DYS19" s="725"/>
      <c r="DYT19" s="725"/>
      <c r="DYU19" s="725"/>
      <c r="DYV19" s="725"/>
      <c r="DYW19" s="725"/>
      <c r="DYX19" s="725"/>
      <c r="DYY19" s="725"/>
      <c r="DYZ19" s="725"/>
      <c r="DZA19" s="725"/>
      <c r="DZB19" s="725"/>
      <c r="DZC19" s="725"/>
      <c r="DZD19" s="725"/>
      <c r="DZE19" s="725"/>
      <c r="DZF19" s="726"/>
      <c r="DZG19" s="718"/>
      <c r="DZH19" s="725"/>
      <c r="DZI19" s="725"/>
      <c r="DZJ19" s="725"/>
      <c r="DZK19" s="725"/>
      <c r="DZL19" s="725"/>
      <c r="DZM19" s="725"/>
      <c r="DZN19" s="725"/>
      <c r="DZO19" s="725"/>
      <c r="DZP19" s="725"/>
      <c r="DZQ19" s="725"/>
      <c r="DZR19" s="725"/>
      <c r="DZS19" s="725"/>
      <c r="DZT19" s="725"/>
      <c r="DZU19" s="725"/>
      <c r="DZV19" s="726"/>
      <c r="DZW19" s="718"/>
      <c r="DZX19" s="725"/>
      <c r="DZY19" s="725"/>
      <c r="DZZ19" s="725"/>
      <c r="EAA19" s="725"/>
      <c r="EAB19" s="725"/>
      <c r="EAC19" s="725"/>
      <c r="EAD19" s="725"/>
      <c r="EAE19" s="725"/>
      <c r="EAF19" s="725"/>
      <c r="EAG19" s="725"/>
      <c r="EAH19" s="725"/>
      <c r="EAI19" s="725"/>
      <c r="EAJ19" s="725"/>
      <c r="EAK19" s="725"/>
      <c r="EAL19" s="726"/>
      <c r="EAM19" s="718"/>
      <c r="EAN19" s="725"/>
      <c r="EAO19" s="725"/>
      <c r="EAP19" s="725"/>
      <c r="EAQ19" s="725"/>
      <c r="EAR19" s="725"/>
      <c r="EAS19" s="725"/>
      <c r="EAT19" s="725"/>
      <c r="EAU19" s="725"/>
      <c r="EAV19" s="725"/>
      <c r="EAW19" s="725"/>
      <c r="EAX19" s="725"/>
      <c r="EAY19" s="725"/>
      <c r="EAZ19" s="725"/>
      <c r="EBA19" s="725"/>
      <c r="EBB19" s="726"/>
      <c r="EBC19" s="718"/>
      <c r="EBD19" s="725"/>
      <c r="EBE19" s="725"/>
      <c r="EBF19" s="725"/>
      <c r="EBG19" s="725"/>
      <c r="EBH19" s="725"/>
      <c r="EBI19" s="725"/>
      <c r="EBJ19" s="725"/>
      <c r="EBK19" s="725"/>
      <c r="EBL19" s="725"/>
      <c r="EBM19" s="725"/>
      <c r="EBN19" s="725"/>
      <c r="EBO19" s="725"/>
      <c r="EBP19" s="725"/>
      <c r="EBQ19" s="725"/>
      <c r="EBR19" s="726"/>
      <c r="EBS19" s="718"/>
      <c r="EBT19" s="725"/>
      <c r="EBU19" s="725"/>
      <c r="EBV19" s="725"/>
      <c r="EBW19" s="725"/>
      <c r="EBX19" s="725"/>
      <c r="EBY19" s="725"/>
      <c r="EBZ19" s="725"/>
      <c r="ECA19" s="725"/>
      <c r="ECB19" s="725"/>
      <c r="ECC19" s="725"/>
      <c r="ECD19" s="725"/>
      <c r="ECE19" s="725"/>
      <c r="ECF19" s="725"/>
      <c r="ECG19" s="725"/>
      <c r="ECH19" s="726"/>
      <c r="ECI19" s="718"/>
      <c r="ECJ19" s="725"/>
      <c r="ECK19" s="725"/>
      <c r="ECL19" s="725"/>
      <c r="ECM19" s="725"/>
      <c r="ECN19" s="725"/>
      <c r="ECO19" s="725"/>
      <c r="ECP19" s="725"/>
      <c r="ECQ19" s="725"/>
      <c r="ECR19" s="725"/>
      <c r="ECS19" s="725"/>
      <c r="ECT19" s="725"/>
      <c r="ECU19" s="725"/>
      <c r="ECV19" s="725"/>
      <c r="ECW19" s="725"/>
      <c r="ECX19" s="726"/>
      <c r="ECY19" s="718"/>
      <c r="ECZ19" s="725"/>
      <c r="EDA19" s="725"/>
      <c r="EDB19" s="725"/>
      <c r="EDC19" s="725"/>
      <c r="EDD19" s="725"/>
      <c r="EDE19" s="725"/>
      <c r="EDF19" s="725"/>
      <c r="EDG19" s="725"/>
      <c r="EDH19" s="725"/>
      <c r="EDI19" s="725"/>
      <c r="EDJ19" s="725"/>
      <c r="EDK19" s="725"/>
      <c r="EDL19" s="725"/>
      <c r="EDM19" s="725"/>
      <c r="EDN19" s="726"/>
      <c r="EDO19" s="718"/>
      <c r="EDP19" s="725"/>
      <c r="EDQ19" s="725"/>
      <c r="EDR19" s="725"/>
      <c r="EDS19" s="725"/>
      <c r="EDT19" s="725"/>
      <c r="EDU19" s="725"/>
      <c r="EDV19" s="725"/>
      <c r="EDW19" s="725"/>
      <c r="EDX19" s="725"/>
      <c r="EDY19" s="725"/>
      <c r="EDZ19" s="725"/>
      <c r="EEA19" s="725"/>
      <c r="EEB19" s="725"/>
      <c r="EEC19" s="725"/>
      <c r="EED19" s="726"/>
      <c r="EEE19" s="718"/>
      <c r="EEF19" s="725"/>
      <c r="EEG19" s="725"/>
      <c r="EEH19" s="725"/>
      <c r="EEI19" s="725"/>
      <c r="EEJ19" s="725"/>
      <c r="EEK19" s="725"/>
      <c r="EEL19" s="725"/>
      <c r="EEM19" s="725"/>
      <c r="EEN19" s="725"/>
      <c r="EEO19" s="725"/>
      <c r="EEP19" s="725"/>
      <c r="EEQ19" s="725"/>
      <c r="EER19" s="725"/>
      <c r="EES19" s="725"/>
      <c r="EET19" s="726"/>
      <c r="EEU19" s="718"/>
      <c r="EEV19" s="725"/>
      <c r="EEW19" s="725"/>
      <c r="EEX19" s="725"/>
      <c r="EEY19" s="725"/>
      <c r="EEZ19" s="725"/>
      <c r="EFA19" s="725"/>
      <c r="EFB19" s="725"/>
      <c r="EFC19" s="725"/>
      <c r="EFD19" s="725"/>
      <c r="EFE19" s="725"/>
      <c r="EFF19" s="725"/>
      <c r="EFG19" s="725"/>
      <c r="EFH19" s="725"/>
      <c r="EFI19" s="725"/>
      <c r="EFJ19" s="726"/>
      <c r="EFK19" s="718"/>
      <c r="EFL19" s="725"/>
      <c r="EFM19" s="725"/>
      <c r="EFN19" s="725"/>
      <c r="EFO19" s="725"/>
      <c r="EFP19" s="725"/>
      <c r="EFQ19" s="725"/>
      <c r="EFR19" s="725"/>
      <c r="EFS19" s="725"/>
      <c r="EFT19" s="725"/>
      <c r="EFU19" s="725"/>
      <c r="EFV19" s="725"/>
      <c r="EFW19" s="725"/>
      <c r="EFX19" s="725"/>
      <c r="EFY19" s="725"/>
      <c r="EFZ19" s="726"/>
      <c r="EGA19" s="718"/>
      <c r="EGB19" s="725"/>
      <c r="EGC19" s="725"/>
      <c r="EGD19" s="725"/>
      <c r="EGE19" s="725"/>
      <c r="EGF19" s="725"/>
      <c r="EGG19" s="725"/>
      <c r="EGH19" s="725"/>
      <c r="EGI19" s="725"/>
      <c r="EGJ19" s="725"/>
      <c r="EGK19" s="725"/>
      <c r="EGL19" s="725"/>
      <c r="EGM19" s="725"/>
      <c r="EGN19" s="725"/>
      <c r="EGO19" s="725"/>
      <c r="EGP19" s="726"/>
      <c r="EGQ19" s="718"/>
      <c r="EGR19" s="725"/>
      <c r="EGS19" s="725"/>
      <c r="EGT19" s="725"/>
      <c r="EGU19" s="725"/>
      <c r="EGV19" s="725"/>
      <c r="EGW19" s="725"/>
      <c r="EGX19" s="725"/>
      <c r="EGY19" s="725"/>
      <c r="EGZ19" s="725"/>
      <c r="EHA19" s="725"/>
      <c r="EHB19" s="725"/>
      <c r="EHC19" s="725"/>
      <c r="EHD19" s="725"/>
      <c r="EHE19" s="725"/>
      <c r="EHF19" s="726"/>
      <c r="EHG19" s="718"/>
      <c r="EHH19" s="725"/>
      <c r="EHI19" s="725"/>
      <c r="EHJ19" s="725"/>
      <c r="EHK19" s="725"/>
      <c r="EHL19" s="725"/>
      <c r="EHM19" s="725"/>
      <c r="EHN19" s="725"/>
      <c r="EHO19" s="725"/>
      <c r="EHP19" s="725"/>
      <c r="EHQ19" s="725"/>
      <c r="EHR19" s="725"/>
      <c r="EHS19" s="725"/>
      <c r="EHT19" s="725"/>
      <c r="EHU19" s="725"/>
      <c r="EHV19" s="726"/>
      <c r="EHW19" s="718"/>
      <c r="EHX19" s="725"/>
      <c r="EHY19" s="725"/>
      <c r="EHZ19" s="725"/>
      <c r="EIA19" s="725"/>
      <c r="EIB19" s="725"/>
      <c r="EIC19" s="725"/>
      <c r="EID19" s="725"/>
      <c r="EIE19" s="725"/>
      <c r="EIF19" s="725"/>
      <c r="EIG19" s="725"/>
      <c r="EIH19" s="725"/>
      <c r="EII19" s="725"/>
      <c r="EIJ19" s="725"/>
      <c r="EIK19" s="725"/>
      <c r="EIL19" s="726"/>
      <c r="EIM19" s="718"/>
      <c r="EIN19" s="725"/>
      <c r="EIO19" s="725"/>
      <c r="EIP19" s="725"/>
      <c r="EIQ19" s="725"/>
      <c r="EIR19" s="725"/>
      <c r="EIS19" s="725"/>
      <c r="EIT19" s="725"/>
      <c r="EIU19" s="725"/>
      <c r="EIV19" s="725"/>
      <c r="EIW19" s="725"/>
      <c r="EIX19" s="725"/>
      <c r="EIY19" s="725"/>
      <c r="EIZ19" s="725"/>
      <c r="EJA19" s="725"/>
      <c r="EJB19" s="726"/>
      <c r="EJC19" s="718"/>
      <c r="EJD19" s="725"/>
      <c r="EJE19" s="725"/>
      <c r="EJF19" s="725"/>
      <c r="EJG19" s="725"/>
      <c r="EJH19" s="725"/>
      <c r="EJI19" s="725"/>
      <c r="EJJ19" s="725"/>
      <c r="EJK19" s="725"/>
      <c r="EJL19" s="725"/>
      <c r="EJM19" s="725"/>
      <c r="EJN19" s="725"/>
      <c r="EJO19" s="725"/>
      <c r="EJP19" s="725"/>
      <c r="EJQ19" s="725"/>
      <c r="EJR19" s="726"/>
      <c r="EJS19" s="718"/>
      <c r="EJT19" s="725"/>
      <c r="EJU19" s="725"/>
      <c r="EJV19" s="725"/>
      <c r="EJW19" s="725"/>
      <c r="EJX19" s="725"/>
      <c r="EJY19" s="725"/>
      <c r="EJZ19" s="725"/>
      <c r="EKA19" s="725"/>
      <c r="EKB19" s="725"/>
      <c r="EKC19" s="725"/>
      <c r="EKD19" s="725"/>
      <c r="EKE19" s="725"/>
      <c r="EKF19" s="725"/>
      <c r="EKG19" s="725"/>
      <c r="EKH19" s="726"/>
      <c r="EKI19" s="718"/>
      <c r="EKJ19" s="725"/>
      <c r="EKK19" s="725"/>
      <c r="EKL19" s="725"/>
      <c r="EKM19" s="725"/>
      <c r="EKN19" s="725"/>
      <c r="EKO19" s="725"/>
      <c r="EKP19" s="725"/>
      <c r="EKQ19" s="725"/>
      <c r="EKR19" s="725"/>
      <c r="EKS19" s="725"/>
      <c r="EKT19" s="725"/>
      <c r="EKU19" s="725"/>
      <c r="EKV19" s="725"/>
      <c r="EKW19" s="725"/>
      <c r="EKX19" s="726"/>
      <c r="EKY19" s="718"/>
      <c r="EKZ19" s="725"/>
      <c r="ELA19" s="725"/>
      <c r="ELB19" s="725"/>
      <c r="ELC19" s="725"/>
      <c r="ELD19" s="725"/>
      <c r="ELE19" s="725"/>
      <c r="ELF19" s="725"/>
      <c r="ELG19" s="725"/>
      <c r="ELH19" s="725"/>
      <c r="ELI19" s="725"/>
      <c r="ELJ19" s="725"/>
      <c r="ELK19" s="725"/>
      <c r="ELL19" s="725"/>
      <c r="ELM19" s="725"/>
      <c r="ELN19" s="726"/>
      <c r="ELO19" s="718"/>
      <c r="ELP19" s="725"/>
      <c r="ELQ19" s="725"/>
      <c r="ELR19" s="725"/>
      <c r="ELS19" s="725"/>
      <c r="ELT19" s="725"/>
      <c r="ELU19" s="725"/>
      <c r="ELV19" s="725"/>
      <c r="ELW19" s="725"/>
      <c r="ELX19" s="725"/>
      <c r="ELY19" s="725"/>
      <c r="ELZ19" s="725"/>
      <c r="EMA19" s="725"/>
      <c r="EMB19" s="725"/>
      <c r="EMC19" s="725"/>
      <c r="EMD19" s="726"/>
      <c r="EME19" s="718"/>
      <c r="EMF19" s="725"/>
      <c r="EMG19" s="725"/>
      <c r="EMH19" s="725"/>
      <c r="EMI19" s="725"/>
      <c r="EMJ19" s="725"/>
      <c r="EMK19" s="725"/>
      <c r="EML19" s="725"/>
      <c r="EMM19" s="725"/>
      <c r="EMN19" s="725"/>
      <c r="EMO19" s="725"/>
      <c r="EMP19" s="725"/>
      <c r="EMQ19" s="725"/>
      <c r="EMR19" s="725"/>
      <c r="EMS19" s="725"/>
      <c r="EMT19" s="726"/>
      <c r="EMU19" s="718"/>
      <c r="EMV19" s="725"/>
      <c r="EMW19" s="725"/>
      <c r="EMX19" s="725"/>
      <c r="EMY19" s="725"/>
      <c r="EMZ19" s="725"/>
      <c r="ENA19" s="725"/>
      <c r="ENB19" s="725"/>
      <c r="ENC19" s="725"/>
      <c r="END19" s="725"/>
      <c r="ENE19" s="725"/>
      <c r="ENF19" s="725"/>
      <c r="ENG19" s="725"/>
      <c r="ENH19" s="725"/>
      <c r="ENI19" s="725"/>
      <c r="ENJ19" s="726"/>
      <c r="ENK19" s="718"/>
      <c r="ENL19" s="725"/>
      <c r="ENM19" s="725"/>
      <c r="ENN19" s="725"/>
      <c r="ENO19" s="725"/>
      <c r="ENP19" s="725"/>
      <c r="ENQ19" s="725"/>
      <c r="ENR19" s="725"/>
      <c r="ENS19" s="725"/>
      <c r="ENT19" s="725"/>
      <c r="ENU19" s="725"/>
      <c r="ENV19" s="725"/>
      <c r="ENW19" s="725"/>
      <c r="ENX19" s="725"/>
      <c r="ENY19" s="725"/>
      <c r="ENZ19" s="726"/>
      <c r="EOA19" s="718"/>
      <c r="EOB19" s="725"/>
      <c r="EOC19" s="725"/>
      <c r="EOD19" s="725"/>
      <c r="EOE19" s="725"/>
      <c r="EOF19" s="725"/>
      <c r="EOG19" s="725"/>
      <c r="EOH19" s="725"/>
      <c r="EOI19" s="725"/>
      <c r="EOJ19" s="725"/>
      <c r="EOK19" s="725"/>
      <c r="EOL19" s="725"/>
      <c r="EOM19" s="725"/>
      <c r="EON19" s="725"/>
      <c r="EOO19" s="725"/>
      <c r="EOP19" s="726"/>
      <c r="EOQ19" s="718"/>
      <c r="EOR19" s="725"/>
      <c r="EOS19" s="725"/>
      <c r="EOT19" s="725"/>
      <c r="EOU19" s="725"/>
      <c r="EOV19" s="725"/>
      <c r="EOW19" s="725"/>
      <c r="EOX19" s="725"/>
      <c r="EOY19" s="725"/>
      <c r="EOZ19" s="725"/>
      <c r="EPA19" s="725"/>
      <c r="EPB19" s="725"/>
      <c r="EPC19" s="725"/>
      <c r="EPD19" s="725"/>
      <c r="EPE19" s="725"/>
      <c r="EPF19" s="726"/>
      <c r="EPG19" s="718"/>
      <c r="EPH19" s="725"/>
      <c r="EPI19" s="725"/>
      <c r="EPJ19" s="725"/>
      <c r="EPK19" s="725"/>
      <c r="EPL19" s="725"/>
      <c r="EPM19" s="725"/>
      <c r="EPN19" s="725"/>
      <c r="EPO19" s="725"/>
      <c r="EPP19" s="725"/>
      <c r="EPQ19" s="725"/>
      <c r="EPR19" s="725"/>
      <c r="EPS19" s="725"/>
      <c r="EPT19" s="725"/>
      <c r="EPU19" s="725"/>
      <c r="EPV19" s="726"/>
      <c r="EPW19" s="718"/>
      <c r="EPX19" s="725"/>
      <c r="EPY19" s="725"/>
      <c r="EPZ19" s="725"/>
      <c r="EQA19" s="725"/>
      <c r="EQB19" s="725"/>
      <c r="EQC19" s="725"/>
      <c r="EQD19" s="725"/>
      <c r="EQE19" s="725"/>
      <c r="EQF19" s="725"/>
      <c r="EQG19" s="725"/>
      <c r="EQH19" s="725"/>
      <c r="EQI19" s="725"/>
      <c r="EQJ19" s="725"/>
      <c r="EQK19" s="725"/>
      <c r="EQL19" s="726"/>
      <c r="EQM19" s="718"/>
      <c r="EQN19" s="725"/>
      <c r="EQO19" s="725"/>
      <c r="EQP19" s="725"/>
      <c r="EQQ19" s="725"/>
      <c r="EQR19" s="725"/>
      <c r="EQS19" s="725"/>
      <c r="EQT19" s="725"/>
      <c r="EQU19" s="725"/>
      <c r="EQV19" s="725"/>
      <c r="EQW19" s="725"/>
      <c r="EQX19" s="725"/>
      <c r="EQY19" s="725"/>
      <c r="EQZ19" s="725"/>
      <c r="ERA19" s="725"/>
      <c r="ERB19" s="726"/>
      <c r="ERC19" s="718"/>
      <c r="ERD19" s="725"/>
      <c r="ERE19" s="725"/>
      <c r="ERF19" s="725"/>
      <c r="ERG19" s="725"/>
      <c r="ERH19" s="725"/>
      <c r="ERI19" s="725"/>
      <c r="ERJ19" s="725"/>
      <c r="ERK19" s="725"/>
      <c r="ERL19" s="725"/>
      <c r="ERM19" s="725"/>
      <c r="ERN19" s="725"/>
      <c r="ERO19" s="725"/>
      <c r="ERP19" s="725"/>
      <c r="ERQ19" s="725"/>
      <c r="ERR19" s="726"/>
      <c r="ERS19" s="718"/>
      <c r="ERT19" s="725"/>
      <c r="ERU19" s="725"/>
      <c r="ERV19" s="725"/>
      <c r="ERW19" s="725"/>
      <c r="ERX19" s="725"/>
      <c r="ERY19" s="725"/>
      <c r="ERZ19" s="725"/>
      <c r="ESA19" s="725"/>
      <c r="ESB19" s="725"/>
      <c r="ESC19" s="725"/>
      <c r="ESD19" s="725"/>
      <c r="ESE19" s="725"/>
      <c r="ESF19" s="725"/>
      <c r="ESG19" s="725"/>
      <c r="ESH19" s="726"/>
      <c r="ESI19" s="718"/>
      <c r="ESJ19" s="725"/>
      <c r="ESK19" s="725"/>
      <c r="ESL19" s="725"/>
      <c r="ESM19" s="725"/>
      <c r="ESN19" s="725"/>
      <c r="ESO19" s="725"/>
      <c r="ESP19" s="725"/>
      <c r="ESQ19" s="725"/>
      <c r="ESR19" s="725"/>
      <c r="ESS19" s="725"/>
      <c r="EST19" s="725"/>
      <c r="ESU19" s="725"/>
      <c r="ESV19" s="725"/>
      <c r="ESW19" s="725"/>
      <c r="ESX19" s="726"/>
      <c r="ESY19" s="718"/>
      <c r="ESZ19" s="725"/>
      <c r="ETA19" s="725"/>
      <c r="ETB19" s="725"/>
      <c r="ETC19" s="725"/>
      <c r="ETD19" s="725"/>
      <c r="ETE19" s="725"/>
      <c r="ETF19" s="725"/>
      <c r="ETG19" s="725"/>
      <c r="ETH19" s="725"/>
      <c r="ETI19" s="725"/>
      <c r="ETJ19" s="725"/>
      <c r="ETK19" s="725"/>
      <c r="ETL19" s="725"/>
      <c r="ETM19" s="725"/>
      <c r="ETN19" s="726"/>
      <c r="ETO19" s="718"/>
      <c r="ETP19" s="725"/>
      <c r="ETQ19" s="725"/>
      <c r="ETR19" s="725"/>
      <c r="ETS19" s="725"/>
      <c r="ETT19" s="725"/>
      <c r="ETU19" s="725"/>
      <c r="ETV19" s="725"/>
      <c r="ETW19" s="725"/>
      <c r="ETX19" s="725"/>
      <c r="ETY19" s="725"/>
      <c r="ETZ19" s="725"/>
      <c r="EUA19" s="725"/>
      <c r="EUB19" s="725"/>
      <c r="EUC19" s="725"/>
      <c r="EUD19" s="726"/>
      <c r="EUE19" s="718"/>
      <c r="EUF19" s="725"/>
      <c r="EUG19" s="725"/>
      <c r="EUH19" s="725"/>
      <c r="EUI19" s="725"/>
      <c r="EUJ19" s="725"/>
      <c r="EUK19" s="725"/>
      <c r="EUL19" s="725"/>
      <c r="EUM19" s="725"/>
      <c r="EUN19" s="725"/>
      <c r="EUO19" s="725"/>
      <c r="EUP19" s="725"/>
      <c r="EUQ19" s="725"/>
      <c r="EUR19" s="725"/>
      <c r="EUS19" s="725"/>
      <c r="EUT19" s="726"/>
      <c r="EUU19" s="718"/>
      <c r="EUV19" s="725"/>
      <c r="EUW19" s="725"/>
      <c r="EUX19" s="725"/>
      <c r="EUY19" s="725"/>
      <c r="EUZ19" s="725"/>
      <c r="EVA19" s="725"/>
      <c r="EVB19" s="725"/>
      <c r="EVC19" s="725"/>
      <c r="EVD19" s="725"/>
      <c r="EVE19" s="725"/>
      <c r="EVF19" s="725"/>
      <c r="EVG19" s="725"/>
      <c r="EVH19" s="725"/>
      <c r="EVI19" s="725"/>
      <c r="EVJ19" s="726"/>
      <c r="EVK19" s="718"/>
      <c r="EVL19" s="725"/>
      <c r="EVM19" s="725"/>
      <c r="EVN19" s="725"/>
      <c r="EVO19" s="725"/>
      <c r="EVP19" s="725"/>
      <c r="EVQ19" s="725"/>
      <c r="EVR19" s="725"/>
      <c r="EVS19" s="725"/>
      <c r="EVT19" s="725"/>
      <c r="EVU19" s="725"/>
      <c r="EVV19" s="725"/>
      <c r="EVW19" s="725"/>
      <c r="EVX19" s="725"/>
      <c r="EVY19" s="725"/>
      <c r="EVZ19" s="726"/>
      <c r="EWA19" s="718"/>
      <c r="EWB19" s="725"/>
      <c r="EWC19" s="725"/>
      <c r="EWD19" s="725"/>
      <c r="EWE19" s="725"/>
      <c r="EWF19" s="725"/>
      <c r="EWG19" s="725"/>
      <c r="EWH19" s="725"/>
      <c r="EWI19" s="725"/>
      <c r="EWJ19" s="725"/>
      <c r="EWK19" s="725"/>
      <c r="EWL19" s="725"/>
      <c r="EWM19" s="725"/>
      <c r="EWN19" s="725"/>
      <c r="EWO19" s="725"/>
      <c r="EWP19" s="726"/>
      <c r="EWQ19" s="718"/>
      <c r="EWR19" s="725"/>
      <c r="EWS19" s="725"/>
      <c r="EWT19" s="725"/>
      <c r="EWU19" s="725"/>
      <c r="EWV19" s="725"/>
      <c r="EWW19" s="725"/>
      <c r="EWX19" s="725"/>
      <c r="EWY19" s="725"/>
      <c r="EWZ19" s="725"/>
      <c r="EXA19" s="725"/>
      <c r="EXB19" s="725"/>
      <c r="EXC19" s="725"/>
      <c r="EXD19" s="725"/>
      <c r="EXE19" s="725"/>
      <c r="EXF19" s="726"/>
      <c r="EXG19" s="718"/>
      <c r="EXH19" s="725"/>
      <c r="EXI19" s="725"/>
      <c r="EXJ19" s="725"/>
      <c r="EXK19" s="725"/>
      <c r="EXL19" s="725"/>
      <c r="EXM19" s="725"/>
      <c r="EXN19" s="725"/>
      <c r="EXO19" s="725"/>
      <c r="EXP19" s="725"/>
      <c r="EXQ19" s="725"/>
      <c r="EXR19" s="725"/>
      <c r="EXS19" s="725"/>
      <c r="EXT19" s="725"/>
      <c r="EXU19" s="725"/>
      <c r="EXV19" s="726"/>
      <c r="EXW19" s="718"/>
      <c r="EXX19" s="725"/>
      <c r="EXY19" s="725"/>
      <c r="EXZ19" s="725"/>
      <c r="EYA19" s="725"/>
      <c r="EYB19" s="725"/>
      <c r="EYC19" s="725"/>
      <c r="EYD19" s="725"/>
      <c r="EYE19" s="725"/>
      <c r="EYF19" s="725"/>
      <c r="EYG19" s="725"/>
      <c r="EYH19" s="725"/>
      <c r="EYI19" s="725"/>
      <c r="EYJ19" s="725"/>
      <c r="EYK19" s="725"/>
      <c r="EYL19" s="726"/>
      <c r="EYM19" s="718"/>
      <c r="EYN19" s="725"/>
      <c r="EYO19" s="725"/>
      <c r="EYP19" s="725"/>
      <c r="EYQ19" s="725"/>
      <c r="EYR19" s="725"/>
      <c r="EYS19" s="725"/>
      <c r="EYT19" s="725"/>
      <c r="EYU19" s="725"/>
      <c r="EYV19" s="725"/>
      <c r="EYW19" s="725"/>
      <c r="EYX19" s="725"/>
      <c r="EYY19" s="725"/>
      <c r="EYZ19" s="725"/>
      <c r="EZA19" s="725"/>
      <c r="EZB19" s="726"/>
      <c r="EZC19" s="718"/>
      <c r="EZD19" s="725"/>
      <c r="EZE19" s="725"/>
      <c r="EZF19" s="725"/>
      <c r="EZG19" s="725"/>
      <c r="EZH19" s="725"/>
      <c r="EZI19" s="725"/>
      <c r="EZJ19" s="725"/>
      <c r="EZK19" s="725"/>
      <c r="EZL19" s="725"/>
      <c r="EZM19" s="725"/>
      <c r="EZN19" s="725"/>
      <c r="EZO19" s="725"/>
      <c r="EZP19" s="725"/>
      <c r="EZQ19" s="725"/>
      <c r="EZR19" s="726"/>
      <c r="EZS19" s="718"/>
      <c r="EZT19" s="725"/>
      <c r="EZU19" s="725"/>
      <c r="EZV19" s="725"/>
      <c r="EZW19" s="725"/>
      <c r="EZX19" s="725"/>
      <c r="EZY19" s="725"/>
      <c r="EZZ19" s="725"/>
      <c r="FAA19" s="725"/>
      <c r="FAB19" s="725"/>
      <c r="FAC19" s="725"/>
      <c r="FAD19" s="725"/>
      <c r="FAE19" s="725"/>
      <c r="FAF19" s="725"/>
      <c r="FAG19" s="725"/>
      <c r="FAH19" s="726"/>
      <c r="FAI19" s="718"/>
      <c r="FAJ19" s="725"/>
      <c r="FAK19" s="725"/>
      <c r="FAL19" s="725"/>
      <c r="FAM19" s="725"/>
      <c r="FAN19" s="725"/>
      <c r="FAO19" s="725"/>
      <c r="FAP19" s="725"/>
      <c r="FAQ19" s="725"/>
      <c r="FAR19" s="725"/>
      <c r="FAS19" s="725"/>
      <c r="FAT19" s="725"/>
      <c r="FAU19" s="725"/>
      <c r="FAV19" s="725"/>
      <c r="FAW19" s="725"/>
      <c r="FAX19" s="726"/>
      <c r="FAY19" s="718"/>
      <c r="FAZ19" s="725"/>
      <c r="FBA19" s="725"/>
      <c r="FBB19" s="725"/>
      <c r="FBC19" s="725"/>
      <c r="FBD19" s="725"/>
      <c r="FBE19" s="725"/>
      <c r="FBF19" s="725"/>
      <c r="FBG19" s="725"/>
      <c r="FBH19" s="725"/>
      <c r="FBI19" s="725"/>
      <c r="FBJ19" s="725"/>
      <c r="FBK19" s="725"/>
      <c r="FBL19" s="725"/>
      <c r="FBM19" s="725"/>
      <c r="FBN19" s="726"/>
      <c r="FBO19" s="718"/>
      <c r="FBP19" s="725"/>
      <c r="FBQ19" s="725"/>
      <c r="FBR19" s="725"/>
      <c r="FBS19" s="725"/>
      <c r="FBT19" s="725"/>
      <c r="FBU19" s="725"/>
      <c r="FBV19" s="725"/>
      <c r="FBW19" s="725"/>
      <c r="FBX19" s="725"/>
      <c r="FBY19" s="725"/>
      <c r="FBZ19" s="725"/>
      <c r="FCA19" s="725"/>
      <c r="FCB19" s="725"/>
      <c r="FCC19" s="725"/>
      <c r="FCD19" s="726"/>
      <c r="FCE19" s="718"/>
      <c r="FCF19" s="725"/>
      <c r="FCG19" s="725"/>
      <c r="FCH19" s="725"/>
      <c r="FCI19" s="725"/>
      <c r="FCJ19" s="725"/>
      <c r="FCK19" s="725"/>
      <c r="FCL19" s="725"/>
      <c r="FCM19" s="725"/>
      <c r="FCN19" s="725"/>
      <c r="FCO19" s="725"/>
      <c r="FCP19" s="725"/>
      <c r="FCQ19" s="725"/>
      <c r="FCR19" s="725"/>
      <c r="FCS19" s="725"/>
      <c r="FCT19" s="726"/>
      <c r="FCU19" s="718"/>
      <c r="FCV19" s="725"/>
      <c r="FCW19" s="725"/>
      <c r="FCX19" s="725"/>
      <c r="FCY19" s="725"/>
      <c r="FCZ19" s="725"/>
      <c r="FDA19" s="725"/>
      <c r="FDB19" s="725"/>
      <c r="FDC19" s="725"/>
      <c r="FDD19" s="725"/>
      <c r="FDE19" s="725"/>
      <c r="FDF19" s="725"/>
      <c r="FDG19" s="725"/>
      <c r="FDH19" s="725"/>
      <c r="FDI19" s="725"/>
      <c r="FDJ19" s="726"/>
      <c r="FDK19" s="718"/>
      <c r="FDL19" s="725"/>
      <c r="FDM19" s="725"/>
      <c r="FDN19" s="725"/>
      <c r="FDO19" s="725"/>
      <c r="FDP19" s="725"/>
      <c r="FDQ19" s="725"/>
      <c r="FDR19" s="725"/>
      <c r="FDS19" s="725"/>
      <c r="FDT19" s="725"/>
      <c r="FDU19" s="725"/>
      <c r="FDV19" s="725"/>
      <c r="FDW19" s="725"/>
      <c r="FDX19" s="725"/>
      <c r="FDY19" s="725"/>
      <c r="FDZ19" s="726"/>
      <c r="FEA19" s="718"/>
      <c r="FEB19" s="725"/>
      <c r="FEC19" s="725"/>
      <c r="FED19" s="725"/>
      <c r="FEE19" s="725"/>
      <c r="FEF19" s="725"/>
      <c r="FEG19" s="725"/>
      <c r="FEH19" s="725"/>
      <c r="FEI19" s="725"/>
      <c r="FEJ19" s="725"/>
      <c r="FEK19" s="725"/>
      <c r="FEL19" s="725"/>
      <c r="FEM19" s="725"/>
      <c r="FEN19" s="725"/>
      <c r="FEO19" s="725"/>
      <c r="FEP19" s="726"/>
      <c r="FEQ19" s="718"/>
      <c r="FER19" s="725"/>
      <c r="FES19" s="725"/>
      <c r="FET19" s="725"/>
      <c r="FEU19" s="725"/>
      <c r="FEV19" s="725"/>
      <c r="FEW19" s="725"/>
      <c r="FEX19" s="725"/>
      <c r="FEY19" s="725"/>
      <c r="FEZ19" s="725"/>
      <c r="FFA19" s="725"/>
      <c r="FFB19" s="725"/>
      <c r="FFC19" s="725"/>
      <c r="FFD19" s="725"/>
      <c r="FFE19" s="725"/>
      <c r="FFF19" s="726"/>
      <c r="FFG19" s="718"/>
      <c r="FFH19" s="725"/>
      <c r="FFI19" s="725"/>
      <c r="FFJ19" s="725"/>
      <c r="FFK19" s="725"/>
      <c r="FFL19" s="725"/>
      <c r="FFM19" s="725"/>
      <c r="FFN19" s="725"/>
      <c r="FFO19" s="725"/>
      <c r="FFP19" s="725"/>
      <c r="FFQ19" s="725"/>
      <c r="FFR19" s="725"/>
      <c r="FFS19" s="725"/>
      <c r="FFT19" s="725"/>
      <c r="FFU19" s="725"/>
      <c r="FFV19" s="726"/>
      <c r="FFW19" s="718"/>
      <c r="FFX19" s="725"/>
      <c r="FFY19" s="725"/>
      <c r="FFZ19" s="725"/>
      <c r="FGA19" s="725"/>
      <c r="FGB19" s="725"/>
      <c r="FGC19" s="725"/>
      <c r="FGD19" s="725"/>
      <c r="FGE19" s="725"/>
      <c r="FGF19" s="725"/>
      <c r="FGG19" s="725"/>
      <c r="FGH19" s="725"/>
      <c r="FGI19" s="725"/>
      <c r="FGJ19" s="725"/>
      <c r="FGK19" s="725"/>
      <c r="FGL19" s="726"/>
      <c r="FGM19" s="718"/>
      <c r="FGN19" s="725"/>
      <c r="FGO19" s="725"/>
      <c r="FGP19" s="725"/>
      <c r="FGQ19" s="725"/>
      <c r="FGR19" s="725"/>
      <c r="FGS19" s="725"/>
      <c r="FGT19" s="725"/>
      <c r="FGU19" s="725"/>
      <c r="FGV19" s="725"/>
      <c r="FGW19" s="725"/>
      <c r="FGX19" s="725"/>
      <c r="FGY19" s="725"/>
      <c r="FGZ19" s="725"/>
      <c r="FHA19" s="725"/>
      <c r="FHB19" s="726"/>
      <c r="FHC19" s="718"/>
      <c r="FHD19" s="725"/>
      <c r="FHE19" s="725"/>
      <c r="FHF19" s="725"/>
      <c r="FHG19" s="725"/>
      <c r="FHH19" s="725"/>
      <c r="FHI19" s="725"/>
      <c r="FHJ19" s="725"/>
      <c r="FHK19" s="725"/>
      <c r="FHL19" s="725"/>
      <c r="FHM19" s="725"/>
      <c r="FHN19" s="725"/>
      <c r="FHO19" s="725"/>
      <c r="FHP19" s="725"/>
      <c r="FHQ19" s="725"/>
      <c r="FHR19" s="726"/>
      <c r="FHS19" s="718"/>
      <c r="FHT19" s="725"/>
      <c r="FHU19" s="725"/>
      <c r="FHV19" s="725"/>
      <c r="FHW19" s="725"/>
      <c r="FHX19" s="725"/>
      <c r="FHY19" s="725"/>
      <c r="FHZ19" s="725"/>
      <c r="FIA19" s="725"/>
      <c r="FIB19" s="725"/>
      <c r="FIC19" s="725"/>
      <c r="FID19" s="725"/>
      <c r="FIE19" s="725"/>
      <c r="FIF19" s="725"/>
      <c r="FIG19" s="725"/>
      <c r="FIH19" s="726"/>
      <c r="FII19" s="718"/>
      <c r="FIJ19" s="725"/>
      <c r="FIK19" s="725"/>
      <c r="FIL19" s="725"/>
      <c r="FIM19" s="725"/>
      <c r="FIN19" s="725"/>
      <c r="FIO19" s="725"/>
      <c r="FIP19" s="725"/>
      <c r="FIQ19" s="725"/>
      <c r="FIR19" s="725"/>
      <c r="FIS19" s="725"/>
      <c r="FIT19" s="725"/>
      <c r="FIU19" s="725"/>
      <c r="FIV19" s="725"/>
      <c r="FIW19" s="725"/>
      <c r="FIX19" s="726"/>
      <c r="FIY19" s="718"/>
      <c r="FIZ19" s="725"/>
      <c r="FJA19" s="725"/>
      <c r="FJB19" s="725"/>
      <c r="FJC19" s="725"/>
      <c r="FJD19" s="725"/>
      <c r="FJE19" s="725"/>
      <c r="FJF19" s="725"/>
      <c r="FJG19" s="725"/>
      <c r="FJH19" s="725"/>
      <c r="FJI19" s="725"/>
      <c r="FJJ19" s="725"/>
      <c r="FJK19" s="725"/>
      <c r="FJL19" s="725"/>
      <c r="FJM19" s="725"/>
      <c r="FJN19" s="726"/>
      <c r="FJO19" s="718"/>
      <c r="FJP19" s="725"/>
      <c r="FJQ19" s="725"/>
      <c r="FJR19" s="725"/>
      <c r="FJS19" s="725"/>
      <c r="FJT19" s="725"/>
      <c r="FJU19" s="725"/>
      <c r="FJV19" s="725"/>
      <c r="FJW19" s="725"/>
      <c r="FJX19" s="725"/>
      <c r="FJY19" s="725"/>
      <c r="FJZ19" s="725"/>
      <c r="FKA19" s="725"/>
      <c r="FKB19" s="725"/>
      <c r="FKC19" s="725"/>
      <c r="FKD19" s="726"/>
      <c r="FKE19" s="718"/>
      <c r="FKF19" s="725"/>
      <c r="FKG19" s="725"/>
      <c r="FKH19" s="725"/>
      <c r="FKI19" s="725"/>
      <c r="FKJ19" s="725"/>
      <c r="FKK19" s="725"/>
      <c r="FKL19" s="725"/>
      <c r="FKM19" s="725"/>
      <c r="FKN19" s="725"/>
      <c r="FKO19" s="725"/>
      <c r="FKP19" s="725"/>
      <c r="FKQ19" s="725"/>
      <c r="FKR19" s="725"/>
      <c r="FKS19" s="725"/>
      <c r="FKT19" s="726"/>
      <c r="FKU19" s="718"/>
      <c r="FKV19" s="725"/>
      <c r="FKW19" s="725"/>
      <c r="FKX19" s="725"/>
      <c r="FKY19" s="725"/>
      <c r="FKZ19" s="725"/>
      <c r="FLA19" s="725"/>
      <c r="FLB19" s="725"/>
      <c r="FLC19" s="725"/>
      <c r="FLD19" s="725"/>
      <c r="FLE19" s="725"/>
      <c r="FLF19" s="725"/>
      <c r="FLG19" s="725"/>
      <c r="FLH19" s="725"/>
      <c r="FLI19" s="725"/>
      <c r="FLJ19" s="726"/>
      <c r="FLK19" s="718"/>
      <c r="FLL19" s="725"/>
      <c r="FLM19" s="725"/>
      <c r="FLN19" s="725"/>
      <c r="FLO19" s="725"/>
      <c r="FLP19" s="725"/>
      <c r="FLQ19" s="725"/>
      <c r="FLR19" s="725"/>
      <c r="FLS19" s="725"/>
      <c r="FLT19" s="725"/>
      <c r="FLU19" s="725"/>
      <c r="FLV19" s="725"/>
      <c r="FLW19" s="725"/>
      <c r="FLX19" s="725"/>
      <c r="FLY19" s="725"/>
      <c r="FLZ19" s="726"/>
      <c r="FMA19" s="718"/>
      <c r="FMB19" s="725"/>
      <c r="FMC19" s="725"/>
      <c r="FMD19" s="725"/>
      <c r="FME19" s="725"/>
      <c r="FMF19" s="725"/>
      <c r="FMG19" s="725"/>
      <c r="FMH19" s="725"/>
      <c r="FMI19" s="725"/>
      <c r="FMJ19" s="725"/>
      <c r="FMK19" s="725"/>
      <c r="FML19" s="725"/>
      <c r="FMM19" s="725"/>
      <c r="FMN19" s="725"/>
      <c r="FMO19" s="725"/>
      <c r="FMP19" s="726"/>
      <c r="FMQ19" s="718"/>
      <c r="FMR19" s="725"/>
      <c r="FMS19" s="725"/>
      <c r="FMT19" s="725"/>
      <c r="FMU19" s="725"/>
      <c r="FMV19" s="725"/>
      <c r="FMW19" s="725"/>
      <c r="FMX19" s="725"/>
      <c r="FMY19" s="725"/>
      <c r="FMZ19" s="725"/>
      <c r="FNA19" s="725"/>
      <c r="FNB19" s="725"/>
      <c r="FNC19" s="725"/>
      <c r="FND19" s="725"/>
      <c r="FNE19" s="725"/>
      <c r="FNF19" s="726"/>
      <c r="FNG19" s="718"/>
      <c r="FNH19" s="725"/>
      <c r="FNI19" s="725"/>
      <c r="FNJ19" s="725"/>
      <c r="FNK19" s="725"/>
      <c r="FNL19" s="725"/>
      <c r="FNM19" s="725"/>
      <c r="FNN19" s="725"/>
      <c r="FNO19" s="725"/>
      <c r="FNP19" s="725"/>
      <c r="FNQ19" s="725"/>
      <c r="FNR19" s="725"/>
      <c r="FNS19" s="725"/>
      <c r="FNT19" s="725"/>
      <c r="FNU19" s="725"/>
      <c r="FNV19" s="726"/>
      <c r="FNW19" s="718"/>
      <c r="FNX19" s="725"/>
      <c r="FNY19" s="725"/>
      <c r="FNZ19" s="725"/>
      <c r="FOA19" s="725"/>
      <c r="FOB19" s="725"/>
      <c r="FOC19" s="725"/>
      <c r="FOD19" s="725"/>
      <c r="FOE19" s="725"/>
      <c r="FOF19" s="725"/>
      <c r="FOG19" s="725"/>
      <c r="FOH19" s="725"/>
      <c r="FOI19" s="725"/>
      <c r="FOJ19" s="725"/>
      <c r="FOK19" s="725"/>
      <c r="FOL19" s="726"/>
      <c r="FOM19" s="718"/>
      <c r="FON19" s="725"/>
      <c r="FOO19" s="725"/>
      <c r="FOP19" s="725"/>
      <c r="FOQ19" s="725"/>
      <c r="FOR19" s="725"/>
      <c r="FOS19" s="725"/>
      <c r="FOT19" s="725"/>
      <c r="FOU19" s="725"/>
      <c r="FOV19" s="725"/>
      <c r="FOW19" s="725"/>
      <c r="FOX19" s="725"/>
      <c r="FOY19" s="725"/>
      <c r="FOZ19" s="725"/>
      <c r="FPA19" s="725"/>
      <c r="FPB19" s="726"/>
      <c r="FPC19" s="718"/>
      <c r="FPD19" s="725"/>
      <c r="FPE19" s="725"/>
      <c r="FPF19" s="725"/>
      <c r="FPG19" s="725"/>
      <c r="FPH19" s="725"/>
      <c r="FPI19" s="725"/>
      <c r="FPJ19" s="725"/>
      <c r="FPK19" s="725"/>
      <c r="FPL19" s="725"/>
      <c r="FPM19" s="725"/>
      <c r="FPN19" s="725"/>
      <c r="FPO19" s="725"/>
      <c r="FPP19" s="725"/>
      <c r="FPQ19" s="725"/>
      <c r="FPR19" s="726"/>
      <c r="FPS19" s="718"/>
      <c r="FPT19" s="725"/>
      <c r="FPU19" s="725"/>
      <c r="FPV19" s="725"/>
      <c r="FPW19" s="725"/>
      <c r="FPX19" s="725"/>
      <c r="FPY19" s="725"/>
      <c r="FPZ19" s="725"/>
      <c r="FQA19" s="725"/>
      <c r="FQB19" s="725"/>
      <c r="FQC19" s="725"/>
      <c r="FQD19" s="725"/>
      <c r="FQE19" s="725"/>
      <c r="FQF19" s="725"/>
      <c r="FQG19" s="725"/>
      <c r="FQH19" s="726"/>
      <c r="FQI19" s="718"/>
      <c r="FQJ19" s="725"/>
      <c r="FQK19" s="725"/>
      <c r="FQL19" s="725"/>
      <c r="FQM19" s="725"/>
      <c r="FQN19" s="725"/>
      <c r="FQO19" s="725"/>
      <c r="FQP19" s="725"/>
      <c r="FQQ19" s="725"/>
      <c r="FQR19" s="725"/>
      <c r="FQS19" s="725"/>
      <c r="FQT19" s="725"/>
      <c r="FQU19" s="725"/>
      <c r="FQV19" s="725"/>
      <c r="FQW19" s="725"/>
      <c r="FQX19" s="726"/>
      <c r="FQY19" s="718"/>
      <c r="FQZ19" s="725"/>
      <c r="FRA19" s="725"/>
      <c r="FRB19" s="725"/>
      <c r="FRC19" s="725"/>
      <c r="FRD19" s="725"/>
      <c r="FRE19" s="725"/>
      <c r="FRF19" s="725"/>
      <c r="FRG19" s="725"/>
      <c r="FRH19" s="725"/>
      <c r="FRI19" s="725"/>
      <c r="FRJ19" s="725"/>
      <c r="FRK19" s="725"/>
      <c r="FRL19" s="725"/>
      <c r="FRM19" s="725"/>
      <c r="FRN19" s="726"/>
      <c r="FRO19" s="718"/>
      <c r="FRP19" s="725"/>
      <c r="FRQ19" s="725"/>
      <c r="FRR19" s="725"/>
      <c r="FRS19" s="725"/>
      <c r="FRT19" s="725"/>
      <c r="FRU19" s="725"/>
      <c r="FRV19" s="725"/>
      <c r="FRW19" s="725"/>
      <c r="FRX19" s="725"/>
      <c r="FRY19" s="725"/>
      <c r="FRZ19" s="725"/>
      <c r="FSA19" s="725"/>
      <c r="FSB19" s="725"/>
      <c r="FSC19" s="725"/>
      <c r="FSD19" s="726"/>
      <c r="FSE19" s="718"/>
      <c r="FSF19" s="725"/>
      <c r="FSG19" s="725"/>
      <c r="FSH19" s="725"/>
      <c r="FSI19" s="725"/>
      <c r="FSJ19" s="725"/>
      <c r="FSK19" s="725"/>
      <c r="FSL19" s="725"/>
      <c r="FSM19" s="725"/>
      <c r="FSN19" s="725"/>
      <c r="FSO19" s="725"/>
      <c r="FSP19" s="725"/>
      <c r="FSQ19" s="725"/>
      <c r="FSR19" s="725"/>
      <c r="FSS19" s="725"/>
      <c r="FST19" s="726"/>
      <c r="FSU19" s="718"/>
      <c r="FSV19" s="725"/>
      <c r="FSW19" s="725"/>
      <c r="FSX19" s="725"/>
      <c r="FSY19" s="725"/>
      <c r="FSZ19" s="725"/>
      <c r="FTA19" s="725"/>
      <c r="FTB19" s="725"/>
      <c r="FTC19" s="725"/>
      <c r="FTD19" s="725"/>
      <c r="FTE19" s="725"/>
      <c r="FTF19" s="725"/>
      <c r="FTG19" s="725"/>
      <c r="FTH19" s="725"/>
      <c r="FTI19" s="725"/>
      <c r="FTJ19" s="726"/>
      <c r="FTK19" s="718"/>
      <c r="FTL19" s="725"/>
      <c r="FTM19" s="725"/>
      <c r="FTN19" s="725"/>
      <c r="FTO19" s="725"/>
      <c r="FTP19" s="725"/>
      <c r="FTQ19" s="725"/>
      <c r="FTR19" s="725"/>
      <c r="FTS19" s="725"/>
      <c r="FTT19" s="725"/>
      <c r="FTU19" s="725"/>
      <c r="FTV19" s="725"/>
      <c r="FTW19" s="725"/>
      <c r="FTX19" s="725"/>
      <c r="FTY19" s="725"/>
      <c r="FTZ19" s="726"/>
      <c r="FUA19" s="718"/>
      <c r="FUB19" s="725"/>
      <c r="FUC19" s="725"/>
      <c r="FUD19" s="725"/>
      <c r="FUE19" s="725"/>
      <c r="FUF19" s="725"/>
      <c r="FUG19" s="725"/>
      <c r="FUH19" s="725"/>
      <c r="FUI19" s="725"/>
      <c r="FUJ19" s="725"/>
      <c r="FUK19" s="725"/>
      <c r="FUL19" s="725"/>
      <c r="FUM19" s="725"/>
      <c r="FUN19" s="725"/>
      <c r="FUO19" s="725"/>
      <c r="FUP19" s="726"/>
      <c r="FUQ19" s="718"/>
      <c r="FUR19" s="725"/>
      <c r="FUS19" s="725"/>
      <c r="FUT19" s="725"/>
      <c r="FUU19" s="725"/>
      <c r="FUV19" s="725"/>
      <c r="FUW19" s="725"/>
      <c r="FUX19" s="725"/>
      <c r="FUY19" s="725"/>
      <c r="FUZ19" s="725"/>
      <c r="FVA19" s="725"/>
      <c r="FVB19" s="725"/>
      <c r="FVC19" s="725"/>
      <c r="FVD19" s="725"/>
      <c r="FVE19" s="725"/>
      <c r="FVF19" s="726"/>
      <c r="FVG19" s="718"/>
      <c r="FVH19" s="725"/>
      <c r="FVI19" s="725"/>
      <c r="FVJ19" s="725"/>
      <c r="FVK19" s="725"/>
      <c r="FVL19" s="725"/>
      <c r="FVM19" s="725"/>
      <c r="FVN19" s="725"/>
      <c r="FVO19" s="725"/>
      <c r="FVP19" s="725"/>
      <c r="FVQ19" s="725"/>
      <c r="FVR19" s="725"/>
      <c r="FVS19" s="725"/>
      <c r="FVT19" s="725"/>
      <c r="FVU19" s="725"/>
      <c r="FVV19" s="726"/>
      <c r="FVW19" s="718"/>
      <c r="FVX19" s="725"/>
      <c r="FVY19" s="725"/>
      <c r="FVZ19" s="725"/>
      <c r="FWA19" s="725"/>
      <c r="FWB19" s="725"/>
      <c r="FWC19" s="725"/>
      <c r="FWD19" s="725"/>
      <c r="FWE19" s="725"/>
      <c r="FWF19" s="725"/>
      <c r="FWG19" s="725"/>
      <c r="FWH19" s="725"/>
      <c r="FWI19" s="725"/>
      <c r="FWJ19" s="725"/>
      <c r="FWK19" s="725"/>
      <c r="FWL19" s="726"/>
      <c r="FWM19" s="718"/>
      <c r="FWN19" s="725"/>
      <c r="FWO19" s="725"/>
      <c r="FWP19" s="725"/>
      <c r="FWQ19" s="725"/>
      <c r="FWR19" s="725"/>
      <c r="FWS19" s="725"/>
      <c r="FWT19" s="725"/>
      <c r="FWU19" s="725"/>
      <c r="FWV19" s="725"/>
      <c r="FWW19" s="725"/>
      <c r="FWX19" s="725"/>
      <c r="FWY19" s="725"/>
      <c r="FWZ19" s="725"/>
      <c r="FXA19" s="725"/>
      <c r="FXB19" s="726"/>
      <c r="FXC19" s="718"/>
      <c r="FXD19" s="725"/>
      <c r="FXE19" s="725"/>
      <c r="FXF19" s="725"/>
      <c r="FXG19" s="725"/>
      <c r="FXH19" s="725"/>
      <c r="FXI19" s="725"/>
      <c r="FXJ19" s="725"/>
      <c r="FXK19" s="725"/>
      <c r="FXL19" s="725"/>
      <c r="FXM19" s="725"/>
      <c r="FXN19" s="725"/>
      <c r="FXO19" s="725"/>
      <c r="FXP19" s="725"/>
      <c r="FXQ19" s="725"/>
      <c r="FXR19" s="726"/>
      <c r="FXS19" s="718"/>
      <c r="FXT19" s="725"/>
      <c r="FXU19" s="725"/>
      <c r="FXV19" s="725"/>
      <c r="FXW19" s="725"/>
      <c r="FXX19" s="725"/>
      <c r="FXY19" s="725"/>
      <c r="FXZ19" s="725"/>
      <c r="FYA19" s="725"/>
      <c r="FYB19" s="725"/>
      <c r="FYC19" s="725"/>
      <c r="FYD19" s="725"/>
      <c r="FYE19" s="725"/>
      <c r="FYF19" s="725"/>
      <c r="FYG19" s="725"/>
      <c r="FYH19" s="726"/>
      <c r="FYI19" s="718"/>
      <c r="FYJ19" s="725"/>
      <c r="FYK19" s="725"/>
      <c r="FYL19" s="725"/>
      <c r="FYM19" s="725"/>
      <c r="FYN19" s="725"/>
      <c r="FYO19" s="725"/>
      <c r="FYP19" s="725"/>
      <c r="FYQ19" s="725"/>
      <c r="FYR19" s="725"/>
      <c r="FYS19" s="725"/>
      <c r="FYT19" s="725"/>
      <c r="FYU19" s="725"/>
      <c r="FYV19" s="725"/>
      <c r="FYW19" s="725"/>
      <c r="FYX19" s="726"/>
      <c r="FYY19" s="718"/>
      <c r="FYZ19" s="725"/>
      <c r="FZA19" s="725"/>
      <c r="FZB19" s="725"/>
      <c r="FZC19" s="725"/>
      <c r="FZD19" s="725"/>
      <c r="FZE19" s="725"/>
      <c r="FZF19" s="725"/>
      <c r="FZG19" s="725"/>
      <c r="FZH19" s="725"/>
      <c r="FZI19" s="725"/>
      <c r="FZJ19" s="725"/>
      <c r="FZK19" s="725"/>
      <c r="FZL19" s="725"/>
      <c r="FZM19" s="725"/>
      <c r="FZN19" s="726"/>
      <c r="FZO19" s="718"/>
      <c r="FZP19" s="725"/>
      <c r="FZQ19" s="725"/>
      <c r="FZR19" s="725"/>
      <c r="FZS19" s="725"/>
      <c r="FZT19" s="725"/>
      <c r="FZU19" s="725"/>
      <c r="FZV19" s="725"/>
      <c r="FZW19" s="725"/>
      <c r="FZX19" s="725"/>
      <c r="FZY19" s="725"/>
      <c r="FZZ19" s="725"/>
      <c r="GAA19" s="725"/>
      <c r="GAB19" s="725"/>
      <c r="GAC19" s="725"/>
      <c r="GAD19" s="726"/>
      <c r="GAE19" s="718"/>
      <c r="GAF19" s="725"/>
      <c r="GAG19" s="725"/>
      <c r="GAH19" s="725"/>
      <c r="GAI19" s="725"/>
      <c r="GAJ19" s="725"/>
      <c r="GAK19" s="725"/>
      <c r="GAL19" s="725"/>
      <c r="GAM19" s="725"/>
      <c r="GAN19" s="725"/>
      <c r="GAO19" s="725"/>
      <c r="GAP19" s="725"/>
      <c r="GAQ19" s="725"/>
      <c r="GAR19" s="725"/>
      <c r="GAS19" s="725"/>
      <c r="GAT19" s="726"/>
      <c r="GAU19" s="718"/>
      <c r="GAV19" s="725"/>
      <c r="GAW19" s="725"/>
      <c r="GAX19" s="725"/>
      <c r="GAY19" s="725"/>
      <c r="GAZ19" s="725"/>
      <c r="GBA19" s="725"/>
      <c r="GBB19" s="725"/>
      <c r="GBC19" s="725"/>
      <c r="GBD19" s="725"/>
      <c r="GBE19" s="725"/>
      <c r="GBF19" s="725"/>
      <c r="GBG19" s="725"/>
      <c r="GBH19" s="725"/>
      <c r="GBI19" s="725"/>
      <c r="GBJ19" s="726"/>
      <c r="GBK19" s="718"/>
      <c r="GBL19" s="725"/>
      <c r="GBM19" s="725"/>
      <c r="GBN19" s="725"/>
      <c r="GBO19" s="725"/>
      <c r="GBP19" s="725"/>
      <c r="GBQ19" s="725"/>
      <c r="GBR19" s="725"/>
      <c r="GBS19" s="725"/>
      <c r="GBT19" s="725"/>
      <c r="GBU19" s="725"/>
      <c r="GBV19" s="725"/>
      <c r="GBW19" s="725"/>
      <c r="GBX19" s="725"/>
      <c r="GBY19" s="725"/>
      <c r="GBZ19" s="726"/>
      <c r="GCA19" s="718"/>
      <c r="GCB19" s="725"/>
      <c r="GCC19" s="725"/>
      <c r="GCD19" s="725"/>
      <c r="GCE19" s="725"/>
      <c r="GCF19" s="725"/>
      <c r="GCG19" s="725"/>
      <c r="GCH19" s="725"/>
      <c r="GCI19" s="725"/>
      <c r="GCJ19" s="725"/>
      <c r="GCK19" s="725"/>
      <c r="GCL19" s="725"/>
      <c r="GCM19" s="725"/>
      <c r="GCN19" s="725"/>
      <c r="GCO19" s="725"/>
      <c r="GCP19" s="726"/>
      <c r="GCQ19" s="718"/>
      <c r="GCR19" s="725"/>
      <c r="GCS19" s="725"/>
      <c r="GCT19" s="725"/>
      <c r="GCU19" s="725"/>
      <c r="GCV19" s="725"/>
      <c r="GCW19" s="725"/>
      <c r="GCX19" s="725"/>
      <c r="GCY19" s="725"/>
      <c r="GCZ19" s="725"/>
      <c r="GDA19" s="725"/>
      <c r="GDB19" s="725"/>
      <c r="GDC19" s="725"/>
      <c r="GDD19" s="725"/>
      <c r="GDE19" s="725"/>
      <c r="GDF19" s="726"/>
      <c r="GDG19" s="718"/>
      <c r="GDH19" s="725"/>
      <c r="GDI19" s="725"/>
      <c r="GDJ19" s="725"/>
      <c r="GDK19" s="725"/>
      <c r="GDL19" s="725"/>
      <c r="GDM19" s="725"/>
      <c r="GDN19" s="725"/>
      <c r="GDO19" s="725"/>
      <c r="GDP19" s="725"/>
      <c r="GDQ19" s="725"/>
      <c r="GDR19" s="725"/>
      <c r="GDS19" s="725"/>
      <c r="GDT19" s="725"/>
      <c r="GDU19" s="725"/>
      <c r="GDV19" s="726"/>
      <c r="GDW19" s="718"/>
      <c r="GDX19" s="725"/>
      <c r="GDY19" s="725"/>
      <c r="GDZ19" s="725"/>
      <c r="GEA19" s="725"/>
      <c r="GEB19" s="725"/>
      <c r="GEC19" s="725"/>
      <c r="GED19" s="725"/>
      <c r="GEE19" s="725"/>
      <c r="GEF19" s="725"/>
      <c r="GEG19" s="725"/>
      <c r="GEH19" s="725"/>
      <c r="GEI19" s="725"/>
      <c r="GEJ19" s="725"/>
      <c r="GEK19" s="725"/>
      <c r="GEL19" s="726"/>
      <c r="GEM19" s="718"/>
      <c r="GEN19" s="725"/>
      <c r="GEO19" s="725"/>
      <c r="GEP19" s="725"/>
      <c r="GEQ19" s="725"/>
      <c r="GER19" s="725"/>
      <c r="GES19" s="725"/>
      <c r="GET19" s="725"/>
      <c r="GEU19" s="725"/>
      <c r="GEV19" s="725"/>
      <c r="GEW19" s="725"/>
      <c r="GEX19" s="725"/>
      <c r="GEY19" s="725"/>
      <c r="GEZ19" s="725"/>
      <c r="GFA19" s="725"/>
      <c r="GFB19" s="726"/>
      <c r="GFC19" s="718"/>
      <c r="GFD19" s="725"/>
      <c r="GFE19" s="725"/>
      <c r="GFF19" s="725"/>
      <c r="GFG19" s="725"/>
      <c r="GFH19" s="725"/>
      <c r="GFI19" s="725"/>
      <c r="GFJ19" s="725"/>
      <c r="GFK19" s="725"/>
      <c r="GFL19" s="725"/>
      <c r="GFM19" s="725"/>
      <c r="GFN19" s="725"/>
      <c r="GFO19" s="725"/>
      <c r="GFP19" s="725"/>
      <c r="GFQ19" s="725"/>
      <c r="GFR19" s="726"/>
      <c r="GFS19" s="718"/>
      <c r="GFT19" s="725"/>
      <c r="GFU19" s="725"/>
      <c r="GFV19" s="725"/>
      <c r="GFW19" s="725"/>
      <c r="GFX19" s="725"/>
      <c r="GFY19" s="725"/>
      <c r="GFZ19" s="725"/>
      <c r="GGA19" s="725"/>
      <c r="GGB19" s="725"/>
      <c r="GGC19" s="725"/>
      <c r="GGD19" s="725"/>
      <c r="GGE19" s="725"/>
      <c r="GGF19" s="725"/>
      <c r="GGG19" s="725"/>
      <c r="GGH19" s="726"/>
      <c r="GGI19" s="718"/>
      <c r="GGJ19" s="725"/>
      <c r="GGK19" s="725"/>
      <c r="GGL19" s="725"/>
      <c r="GGM19" s="725"/>
      <c r="GGN19" s="725"/>
      <c r="GGO19" s="725"/>
      <c r="GGP19" s="725"/>
      <c r="GGQ19" s="725"/>
      <c r="GGR19" s="725"/>
      <c r="GGS19" s="725"/>
      <c r="GGT19" s="725"/>
      <c r="GGU19" s="725"/>
      <c r="GGV19" s="725"/>
      <c r="GGW19" s="725"/>
      <c r="GGX19" s="726"/>
      <c r="GGY19" s="718"/>
      <c r="GGZ19" s="725"/>
      <c r="GHA19" s="725"/>
      <c r="GHB19" s="725"/>
      <c r="GHC19" s="725"/>
      <c r="GHD19" s="725"/>
      <c r="GHE19" s="725"/>
      <c r="GHF19" s="725"/>
      <c r="GHG19" s="725"/>
      <c r="GHH19" s="725"/>
      <c r="GHI19" s="725"/>
      <c r="GHJ19" s="725"/>
      <c r="GHK19" s="725"/>
      <c r="GHL19" s="725"/>
      <c r="GHM19" s="725"/>
      <c r="GHN19" s="726"/>
      <c r="GHO19" s="718"/>
      <c r="GHP19" s="725"/>
      <c r="GHQ19" s="725"/>
      <c r="GHR19" s="725"/>
      <c r="GHS19" s="725"/>
      <c r="GHT19" s="725"/>
      <c r="GHU19" s="725"/>
      <c r="GHV19" s="725"/>
      <c r="GHW19" s="725"/>
      <c r="GHX19" s="725"/>
      <c r="GHY19" s="725"/>
      <c r="GHZ19" s="725"/>
      <c r="GIA19" s="725"/>
      <c r="GIB19" s="725"/>
      <c r="GIC19" s="725"/>
      <c r="GID19" s="726"/>
      <c r="GIE19" s="718"/>
      <c r="GIF19" s="725"/>
      <c r="GIG19" s="725"/>
      <c r="GIH19" s="725"/>
      <c r="GII19" s="725"/>
      <c r="GIJ19" s="725"/>
      <c r="GIK19" s="725"/>
      <c r="GIL19" s="725"/>
      <c r="GIM19" s="725"/>
      <c r="GIN19" s="725"/>
      <c r="GIO19" s="725"/>
      <c r="GIP19" s="725"/>
      <c r="GIQ19" s="725"/>
      <c r="GIR19" s="725"/>
      <c r="GIS19" s="725"/>
      <c r="GIT19" s="726"/>
      <c r="GIU19" s="718"/>
      <c r="GIV19" s="725"/>
      <c r="GIW19" s="725"/>
      <c r="GIX19" s="725"/>
      <c r="GIY19" s="725"/>
      <c r="GIZ19" s="725"/>
      <c r="GJA19" s="725"/>
      <c r="GJB19" s="725"/>
      <c r="GJC19" s="725"/>
      <c r="GJD19" s="725"/>
      <c r="GJE19" s="725"/>
      <c r="GJF19" s="725"/>
      <c r="GJG19" s="725"/>
      <c r="GJH19" s="725"/>
      <c r="GJI19" s="725"/>
      <c r="GJJ19" s="726"/>
      <c r="GJK19" s="718"/>
      <c r="GJL19" s="725"/>
      <c r="GJM19" s="725"/>
      <c r="GJN19" s="725"/>
      <c r="GJO19" s="725"/>
      <c r="GJP19" s="725"/>
      <c r="GJQ19" s="725"/>
      <c r="GJR19" s="725"/>
      <c r="GJS19" s="725"/>
      <c r="GJT19" s="725"/>
      <c r="GJU19" s="725"/>
      <c r="GJV19" s="725"/>
      <c r="GJW19" s="725"/>
      <c r="GJX19" s="725"/>
      <c r="GJY19" s="725"/>
      <c r="GJZ19" s="726"/>
      <c r="GKA19" s="718"/>
      <c r="GKB19" s="725"/>
      <c r="GKC19" s="725"/>
      <c r="GKD19" s="725"/>
      <c r="GKE19" s="725"/>
      <c r="GKF19" s="725"/>
      <c r="GKG19" s="725"/>
      <c r="GKH19" s="725"/>
      <c r="GKI19" s="725"/>
      <c r="GKJ19" s="725"/>
      <c r="GKK19" s="725"/>
      <c r="GKL19" s="725"/>
      <c r="GKM19" s="725"/>
      <c r="GKN19" s="725"/>
      <c r="GKO19" s="725"/>
      <c r="GKP19" s="726"/>
      <c r="GKQ19" s="718"/>
      <c r="GKR19" s="725"/>
      <c r="GKS19" s="725"/>
      <c r="GKT19" s="725"/>
      <c r="GKU19" s="725"/>
      <c r="GKV19" s="725"/>
      <c r="GKW19" s="725"/>
      <c r="GKX19" s="725"/>
      <c r="GKY19" s="725"/>
      <c r="GKZ19" s="725"/>
      <c r="GLA19" s="725"/>
      <c r="GLB19" s="725"/>
      <c r="GLC19" s="725"/>
      <c r="GLD19" s="725"/>
      <c r="GLE19" s="725"/>
      <c r="GLF19" s="726"/>
      <c r="GLG19" s="718"/>
      <c r="GLH19" s="725"/>
      <c r="GLI19" s="725"/>
      <c r="GLJ19" s="725"/>
      <c r="GLK19" s="725"/>
      <c r="GLL19" s="725"/>
      <c r="GLM19" s="725"/>
      <c r="GLN19" s="725"/>
      <c r="GLO19" s="725"/>
      <c r="GLP19" s="725"/>
      <c r="GLQ19" s="725"/>
      <c r="GLR19" s="725"/>
      <c r="GLS19" s="725"/>
      <c r="GLT19" s="725"/>
      <c r="GLU19" s="725"/>
      <c r="GLV19" s="726"/>
      <c r="GLW19" s="718"/>
      <c r="GLX19" s="725"/>
      <c r="GLY19" s="725"/>
      <c r="GLZ19" s="725"/>
      <c r="GMA19" s="725"/>
      <c r="GMB19" s="725"/>
      <c r="GMC19" s="725"/>
      <c r="GMD19" s="725"/>
      <c r="GME19" s="725"/>
      <c r="GMF19" s="725"/>
      <c r="GMG19" s="725"/>
      <c r="GMH19" s="725"/>
      <c r="GMI19" s="725"/>
      <c r="GMJ19" s="725"/>
      <c r="GMK19" s="725"/>
      <c r="GML19" s="726"/>
      <c r="GMM19" s="718"/>
      <c r="GMN19" s="725"/>
      <c r="GMO19" s="725"/>
      <c r="GMP19" s="725"/>
      <c r="GMQ19" s="725"/>
      <c r="GMR19" s="725"/>
      <c r="GMS19" s="725"/>
      <c r="GMT19" s="725"/>
      <c r="GMU19" s="725"/>
      <c r="GMV19" s="725"/>
      <c r="GMW19" s="725"/>
      <c r="GMX19" s="725"/>
      <c r="GMY19" s="725"/>
      <c r="GMZ19" s="725"/>
      <c r="GNA19" s="725"/>
      <c r="GNB19" s="726"/>
      <c r="GNC19" s="718"/>
      <c r="GND19" s="725"/>
      <c r="GNE19" s="725"/>
      <c r="GNF19" s="725"/>
      <c r="GNG19" s="725"/>
      <c r="GNH19" s="725"/>
      <c r="GNI19" s="725"/>
      <c r="GNJ19" s="725"/>
      <c r="GNK19" s="725"/>
      <c r="GNL19" s="725"/>
      <c r="GNM19" s="725"/>
      <c r="GNN19" s="725"/>
      <c r="GNO19" s="725"/>
      <c r="GNP19" s="725"/>
      <c r="GNQ19" s="725"/>
      <c r="GNR19" s="726"/>
      <c r="GNS19" s="718"/>
      <c r="GNT19" s="725"/>
      <c r="GNU19" s="725"/>
      <c r="GNV19" s="725"/>
      <c r="GNW19" s="725"/>
      <c r="GNX19" s="725"/>
      <c r="GNY19" s="725"/>
      <c r="GNZ19" s="725"/>
      <c r="GOA19" s="725"/>
      <c r="GOB19" s="725"/>
      <c r="GOC19" s="725"/>
      <c r="GOD19" s="725"/>
      <c r="GOE19" s="725"/>
      <c r="GOF19" s="725"/>
      <c r="GOG19" s="725"/>
      <c r="GOH19" s="726"/>
      <c r="GOI19" s="718"/>
      <c r="GOJ19" s="725"/>
      <c r="GOK19" s="725"/>
      <c r="GOL19" s="725"/>
      <c r="GOM19" s="725"/>
      <c r="GON19" s="725"/>
      <c r="GOO19" s="725"/>
      <c r="GOP19" s="725"/>
      <c r="GOQ19" s="725"/>
      <c r="GOR19" s="725"/>
      <c r="GOS19" s="725"/>
      <c r="GOT19" s="725"/>
      <c r="GOU19" s="725"/>
      <c r="GOV19" s="725"/>
      <c r="GOW19" s="725"/>
      <c r="GOX19" s="726"/>
      <c r="GOY19" s="718"/>
      <c r="GOZ19" s="725"/>
      <c r="GPA19" s="725"/>
      <c r="GPB19" s="725"/>
      <c r="GPC19" s="725"/>
      <c r="GPD19" s="725"/>
      <c r="GPE19" s="725"/>
      <c r="GPF19" s="725"/>
      <c r="GPG19" s="725"/>
      <c r="GPH19" s="725"/>
      <c r="GPI19" s="725"/>
      <c r="GPJ19" s="725"/>
      <c r="GPK19" s="725"/>
      <c r="GPL19" s="725"/>
      <c r="GPM19" s="725"/>
      <c r="GPN19" s="726"/>
      <c r="GPO19" s="718"/>
      <c r="GPP19" s="725"/>
      <c r="GPQ19" s="725"/>
      <c r="GPR19" s="725"/>
      <c r="GPS19" s="725"/>
      <c r="GPT19" s="725"/>
      <c r="GPU19" s="725"/>
      <c r="GPV19" s="725"/>
      <c r="GPW19" s="725"/>
      <c r="GPX19" s="725"/>
      <c r="GPY19" s="725"/>
      <c r="GPZ19" s="725"/>
      <c r="GQA19" s="725"/>
      <c r="GQB19" s="725"/>
      <c r="GQC19" s="725"/>
      <c r="GQD19" s="726"/>
      <c r="GQE19" s="718"/>
      <c r="GQF19" s="725"/>
      <c r="GQG19" s="725"/>
      <c r="GQH19" s="725"/>
      <c r="GQI19" s="725"/>
      <c r="GQJ19" s="725"/>
      <c r="GQK19" s="725"/>
      <c r="GQL19" s="725"/>
      <c r="GQM19" s="725"/>
      <c r="GQN19" s="725"/>
      <c r="GQO19" s="725"/>
      <c r="GQP19" s="725"/>
      <c r="GQQ19" s="725"/>
      <c r="GQR19" s="725"/>
      <c r="GQS19" s="725"/>
      <c r="GQT19" s="726"/>
      <c r="GQU19" s="718"/>
      <c r="GQV19" s="725"/>
      <c r="GQW19" s="725"/>
      <c r="GQX19" s="725"/>
      <c r="GQY19" s="725"/>
      <c r="GQZ19" s="725"/>
      <c r="GRA19" s="725"/>
      <c r="GRB19" s="725"/>
      <c r="GRC19" s="725"/>
      <c r="GRD19" s="725"/>
      <c r="GRE19" s="725"/>
      <c r="GRF19" s="725"/>
      <c r="GRG19" s="725"/>
      <c r="GRH19" s="725"/>
      <c r="GRI19" s="725"/>
      <c r="GRJ19" s="726"/>
      <c r="GRK19" s="718"/>
      <c r="GRL19" s="725"/>
      <c r="GRM19" s="725"/>
      <c r="GRN19" s="725"/>
      <c r="GRO19" s="725"/>
      <c r="GRP19" s="725"/>
      <c r="GRQ19" s="725"/>
      <c r="GRR19" s="725"/>
      <c r="GRS19" s="725"/>
      <c r="GRT19" s="725"/>
      <c r="GRU19" s="725"/>
      <c r="GRV19" s="725"/>
      <c r="GRW19" s="725"/>
      <c r="GRX19" s="725"/>
      <c r="GRY19" s="725"/>
      <c r="GRZ19" s="726"/>
      <c r="GSA19" s="718"/>
      <c r="GSB19" s="725"/>
      <c r="GSC19" s="725"/>
      <c r="GSD19" s="725"/>
      <c r="GSE19" s="725"/>
      <c r="GSF19" s="725"/>
      <c r="GSG19" s="725"/>
      <c r="GSH19" s="725"/>
      <c r="GSI19" s="725"/>
      <c r="GSJ19" s="725"/>
      <c r="GSK19" s="725"/>
      <c r="GSL19" s="725"/>
      <c r="GSM19" s="725"/>
      <c r="GSN19" s="725"/>
      <c r="GSO19" s="725"/>
      <c r="GSP19" s="726"/>
      <c r="GSQ19" s="718"/>
      <c r="GSR19" s="725"/>
      <c r="GSS19" s="725"/>
      <c r="GST19" s="725"/>
      <c r="GSU19" s="725"/>
      <c r="GSV19" s="725"/>
      <c r="GSW19" s="725"/>
      <c r="GSX19" s="725"/>
      <c r="GSY19" s="725"/>
      <c r="GSZ19" s="725"/>
      <c r="GTA19" s="725"/>
      <c r="GTB19" s="725"/>
      <c r="GTC19" s="725"/>
      <c r="GTD19" s="725"/>
      <c r="GTE19" s="725"/>
      <c r="GTF19" s="726"/>
      <c r="GTG19" s="718"/>
      <c r="GTH19" s="725"/>
      <c r="GTI19" s="725"/>
      <c r="GTJ19" s="725"/>
      <c r="GTK19" s="725"/>
      <c r="GTL19" s="725"/>
      <c r="GTM19" s="725"/>
      <c r="GTN19" s="725"/>
      <c r="GTO19" s="725"/>
      <c r="GTP19" s="725"/>
      <c r="GTQ19" s="725"/>
      <c r="GTR19" s="725"/>
      <c r="GTS19" s="725"/>
      <c r="GTT19" s="725"/>
      <c r="GTU19" s="725"/>
      <c r="GTV19" s="726"/>
      <c r="GTW19" s="718"/>
      <c r="GTX19" s="725"/>
      <c r="GTY19" s="725"/>
      <c r="GTZ19" s="725"/>
      <c r="GUA19" s="725"/>
      <c r="GUB19" s="725"/>
      <c r="GUC19" s="725"/>
      <c r="GUD19" s="725"/>
      <c r="GUE19" s="725"/>
      <c r="GUF19" s="725"/>
      <c r="GUG19" s="725"/>
      <c r="GUH19" s="725"/>
      <c r="GUI19" s="725"/>
      <c r="GUJ19" s="725"/>
      <c r="GUK19" s="725"/>
      <c r="GUL19" s="726"/>
      <c r="GUM19" s="718"/>
      <c r="GUN19" s="725"/>
      <c r="GUO19" s="725"/>
      <c r="GUP19" s="725"/>
      <c r="GUQ19" s="725"/>
      <c r="GUR19" s="725"/>
      <c r="GUS19" s="725"/>
      <c r="GUT19" s="725"/>
      <c r="GUU19" s="725"/>
      <c r="GUV19" s="725"/>
      <c r="GUW19" s="725"/>
      <c r="GUX19" s="725"/>
      <c r="GUY19" s="725"/>
      <c r="GUZ19" s="725"/>
      <c r="GVA19" s="725"/>
      <c r="GVB19" s="726"/>
      <c r="GVC19" s="718"/>
      <c r="GVD19" s="725"/>
      <c r="GVE19" s="725"/>
      <c r="GVF19" s="725"/>
      <c r="GVG19" s="725"/>
      <c r="GVH19" s="725"/>
      <c r="GVI19" s="725"/>
      <c r="GVJ19" s="725"/>
      <c r="GVK19" s="725"/>
      <c r="GVL19" s="725"/>
      <c r="GVM19" s="725"/>
      <c r="GVN19" s="725"/>
      <c r="GVO19" s="725"/>
      <c r="GVP19" s="725"/>
      <c r="GVQ19" s="725"/>
      <c r="GVR19" s="726"/>
      <c r="GVS19" s="718"/>
      <c r="GVT19" s="725"/>
      <c r="GVU19" s="725"/>
      <c r="GVV19" s="725"/>
      <c r="GVW19" s="725"/>
      <c r="GVX19" s="725"/>
      <c r="GVY19" s="725"/>
      <c r="GVZ19" s="725"/>
      <c r="GWA19" s="725"/>
      <c r="GWB19" s="725"/>
      <c r="GWC19" s="725"/>
      <c r="GWD19" s="725"/>
      <c r="GWE19" s="725"/>
      <c r="GWF19" s="725"/>
      <c r="GWG19" s="725"/>
      <c r="GWH19" s="726"/>
      <c r="GWI19" s="718"/>
      <c r="GWJ19" s="725"/>
      <c r="GWK19" s="725"/>
      <c r="GWL19" s="725"/>
      <c r="GWM19" s="725"/>
      <c r="GWN19" s="725"/>
      <c r="GWO19" s="725"/>
      <c r="GWP19" s="725"/>
      <c r="GWQ19" s="725"/>
      <c r="GWR19" s="725"/>
      <c r="GWS19" s="725"/>
      <c r="GWT19" s="725"/>
      <c r="GWU19" s="725"/>
      <c r="GWV19" s="725"/>
      <c r="GWW19" s="725"/>
      <c r="GWX19" s="726"/>
      <c r="GWY19" s="718"/>
      <c r="GWZ19" s="725"/>
      <c r="GXA19" s="725"/>
      <c r="GXB19" s="725"/>
      <c r="GXC19" s="725"/>
      <c r="GXD19" s="725"/>
      <c r="GXE19" s="725"/>
      <c r="GXF19" s="725"/>
      <c r="GXG19" s="725"/>
      <c r="GXH19" s="725"/>
      <c r="GXI19" s="725"/>
      <c r="GXJ19" s="725"/>
      <c r="GXK19" s="725"/>
      <c r="GXL19" s="725"/>
      <c r="GXM19" s="725"/>
      <c r="GXN19" s="726"/>
      <c r="GXO19" s="718"/>
      <c r="GXP19" s="725"/>
      <c r="GXQ19" s="725"/>
      <c r="GXR19" s="725"/>
      <c r="GXS19" s="725"/>
      <c r="GXT19" s="725"/>
      <c r="GXU19" s="725"/>
      <c r="GXV19" s="725"/>
      <c r="GXW19" s="725"/>
      <c r="GXX19" s="725"/>
      <c r="GXY19" s="725"/>
      <c r="GXZ19" s="725"/>
      <c r="GYA19" s="725"/>
      <c r="GYB19" s="725"/>
      <c r="GYC19" s="725"/>
      <c r="GYD19" s="726"/>
      <c r="GYE19" s="718"/>
      <c r="GYF19" s="725"/>
      <c r="GYG19" s="725"/>
      <c r="GYH19" s="725"/>
      <c r="GYI19" s="725"/>
      <c r="GYJ19" s="725"/>
      <c r="GYK19" s="725"/>
      <c r="GYL19" s="725"/>
      <c r="GYM19" s="725"/>
      <c r="GYN19" s="725"/>
      <c r="GYO19" s="725"/>
      <c r="GYP19" s="725"/>
      <c r="GYQ19" s="725"/>
      <c r="GYR19" s="725"/>
      <c r="GYS19" s="725"/>
      <c r="GYT19" s="726"/>
      <c r="GYU19" s="718"/>
      <c r="GYV19" s="725"/>
      <c r="GYW19" s="725"/>
      <c r="GYX19" s="725"/>
      <c r="GYY19" s="725"/>
      <c r="GYZ19" s="725"/>
      <c r="GZA19" s="725"/>
      <c r="GZB19" s="725"/>
      <c r="GZC19" s="725"/>
      <c r="GZD19" s="725"/>
      <c r="GZE19" s="725"/>
      <c r="GZF19" s="725"/>
      <c r="GZG19" s="725"/>
      <c r="GZH19" s="725"/>
      <c r="GZI19" s="725"/>
      <c r="GZJ19" s="726"/>
      <c r="GZK19" s="718"/>
      <c r="GZL19" s="725"/>
      <c r="GZM19" s="725"/>
      <c r="GZN19" s="725"/>
      <c r="GZO19" s="725"/>
      <c r="GZP19" s="725"/>
      <c r="GZQ19" s="725"/>
      <c r="GZR19" s="725"/>
      <c r="GZS19" s="725"/>
      <c r="GZT19" s="725"/>
      <c r="GZU19" s="725"/>
      <c r="GZV19" s="725"/>
      <c r="GZW19" s="725"/>
      <c r="GZX19" s="725"/>
      <c r="GZY19" s="725"/>
      <c r="GZZ19" s="726"/>
      <c r="HAA19" s="718"/>
      <c r="HAB19" s="725"/>
      <c r="HAC19" s="725"/>
      <c r="HAD19" s="725"/>
      <c r="HAE19" s="725"/>
      <c r="HAF19" s="725"/>
      <c r="HAG19" s="725"/>
      <c r="HAH19" s="725"/>
      <c r="HAI19" s="725"/>
      <c r="HAJ19" s="725"/>
      <c r="HAK19" s="725"/>
      <c r="HAL19" s="725"/>
      <c r="HAM19" s="725"/>
      <c r="HAN19" s="725"/>
      <c r="HAO19" s="725"/>
      <c r="HAP19" s="726"/>
      <c r="HAQ19" s="718"/>
      <c r="HAR19" s="725"/>
      <c r="HAS19" s="725"/>
      <c r="HAT19" s="725"/>
      <c r="HAU19" s="725"/>
      <c r="HAV19" s="725"/>
      <c r="HAW19" s="725"/>
      <c r="HAX19" s="725"/>
      <c r="HAY19" s="725"/>
      <c r="HAZ19" s="725"/>
      <c r="HBA19" s="725"/>
      <c r="HBB19" s="725"/>
      <c r="HBC19" s="725"/>
      <c r="HBD19" s="725"/>
      <c r="HBE19" s="725"/>
      <c r="HBF19" s="726"/>
      <c r="HBG19" s="718"/>
      <c r="HBH19" s="725"/>
      <c r="HBI19" s="725"/>
      <c r="HBJ19" s="725"/>
      <c r="HBK19" s="725"/>
      <c r="HBL19" s="725"/>
      <c r="HBM19" s="725"/>
      <c r="HBN19" s="725"/>
      <c r="HBO19" s="725"/>
      <c r="HBP19" s="725"/>
      <c r="HBQ19" s="725"/>
      <c r="HBR19" s="725"/>
      <c r="HBS19" s="725"/>
      <c r="HBT19" s="725"/>
      <c r="HBU19" s="725"/>
      <c r="HBV19" s="726"/>
      <c r="HBW19" s="718"/>
      <c r="HBX19" s="725"/>
      <c r="HBY19" s="725"/>
      <c r="HBZ19" s="725"/>
      <c r="HCA19" s="725"/>
      <c r="HCB19" s="725"/>
      <c r="HCC19" s="725"/>
      <c r="HCD19" s="725"/>
      <c r="HCE19" s="725"/>
      <c r="HCF19" s="725"/>
      <c r="HCG19" s="725"/>
      <c r="HCH19" s="725"/>
      <c r="HCI19" s="725"/>
      <c r="HCJ19" s="725"/>
      <c r="HCK19" s="725"/>
      <c r="HCL19" s="726"/>
      <c r="HCM19" s="718"/>
      <c r="HCN19" s="725"/>
      <c r="HCO19" s="725"/>
      <c r="HCP19" s="725"/>
      <c r="HCQ19" s="725"/>
      <c r="HCR19" s="725"/>
      <c r="HCS19" s="725"/>
      <c r="HCT19" s="725"/>
      <c r="HCU19" s="725"/>
      <c r="HCV19" s="725"/>
      <c r="HCW19" s="725"/>
      <c r="HCX19" s="725"/>
      <c r="HCY19" s="725"/>
      <c r="HCZ19" s="725"/>
      <c r="HDA19" s="725"/>
      <c r="HDB19" s="726"/>
      <c r="HDC19" s="718"/>
      <c r="HDD19" s="725"/>
      <c r="HDE19" s="725"/>
      <c r="HDF19" s="725"/>
      <c r="HDG19" s="725"/>
      <c r="HDH19" s="725"/>
      <c r="HDI19" s="725"/>
      <c r="HDJ19" s="725"/>
      <c r="HDK19" s="725"/>
      <c r="HDL19" s="725"/>
      <c r="HDM19" s="725"/>
      <c r="HDN19" s="725"/>
      <c r="HDO19" s="725"/>
      <c r="HDP19" s="725"/>
      <c r="HDQ19" s="725"/>
      <c r="HDR19" s="726"/>
      <c r="HDS19" s="718"/>
      <c r="HDT19" s="725"/>
      <c r="HDU19" s="725"/>
      <c r="HDV19" s="725"/>
      <c r="HDW19" s="725"/>
      <c r="HDX19" s="725"/>
      <c r="HDY19" s="725"/>
      <c r="HDZ19" s="725"/>
      <c r="HEA19" s="725"/>
      <c r="HEB19" s="725"/>
      <c r="HEC19" s="725"/>
      <c r="HED19" s="725"/>
      <c r="HEE19" s="725"/>
      <c r="HEF19" s="725"/>
      <c r="HEG19" s="725"/>
      <c r="HEH19" s="726"/>
      <c r="HEI19" s="718"/>
      <c r="HEJ19" s="725"/>
      <c r="HEK19" s="725"/>
      <c r="HEL19" s="725"/>
      <c r="HEM19" s="725"/>
      <c r="HEN19" s="725"/>
      <c r="HEO19" s="725"/>
      <c r="HEP19" s="725"/>
      <c r="HEQ19" s="725"/>
      <c r="HER19" s="725"/>
      <c r="HES19" s="725"/>
      <c r="HET19" s="725"/>
      <c r="HEU19" s="725"/>
      <c r="HEV19" s="725"/>
      <c r="HEW19" s="725"/>
      <c r="HEX19" s="726"/>
      <c r="HEY19" s="718"/>
      <c r="HEZ19" s="725"/>
      <c r="HFA19" s="725"/>
      <c r="HFB19" s="725"/>
      <c r="HFC19" s="725"/>
      <c r="HFD19" s="725"/>
      <c r="HFE19" s="725"/>
      <c r="HFF19" s="725"/>
      <c r="HFG19" s="725"/>
      <c r="HFH19" s="725"/>
      <c r="HFI19" s="725"/>
      <c r="HFJ19" s="725"/>
      <c r="HFK19" s="725"/>
      <c r="HFL19" s="725"/>
      <c r="HFM19" s="725"/>
      <c r="HFN19" s="726"/>
      <c r="HFO19" s="718"/>
      <c r="HFP19" s="725"/>
      <c r="HFQ19" s="725"/>
      <c r="HFR19" s="725"/>
      <c r="HFS19" s="725"/>
      <c r="HFT19" s="725"/>
      <c r="HFU19" s="725"/>
      <c r="HFV19" s="725"/>
      <c r="HFW19" s="725"/>
      <c r="HFX19" s="725"/>
      <c r="HFY19" s="725"/>
      <c r="HFZ19" s="725"/>
      <c r="HGA19" s="725"/>
      <c r="HGB19" s="725"/>
      <c r="HGC19" s="725"/>
      <c r="HGD19" s="726"/>
      <c r="HGE19" s="718"/>
      <c r="HGF19" s="725"/>
      <c r="HGG19" s="725"/>
      <c r="HGH19" s="725"/>
      <c r="HGI19" s="725"/>
      <c r="HGJ19" s="725"/>
      <c r="HGK19" s="725"/>
      <c r="HGL19" s="725"/>
      <c r="HGM19" s="725"/>
      <c r="HGN19" s="725"/>
      <c r="HGO19" s="725"/>
      <c r="HGP19" s="725"/>
      <c r="HGQ19" s="725"/>
      <c r="HGR19" s="725"/>
      <c r="HGS19" s="725"/>
      <c r="HGT19" s="726"/>
      <c r="HGU19" s="718"/>
      <c r="HGV19" s="725"/>
      <c r="HGW19" s="725"/>
      <c r="HGX19" s="725"/>
      <c r="HGY19" s="725"/>
      <c r="HGZ19" s="725"/>
      <c r="HHA19" s="725"/>
      <c r="HHB19" s="725"/>
      <c r="HHC19" s="725"/>
      <c r="HHD19" s="725"/>
      <c r="HHE19" s="725"/>
      <c r="HHF19" s="725"/>
      <c r="HHG19" s="725"/>
      <c r="HHH19" s="725"/>
      <c r="HHI19" s="725"/>
      <c r="HHJ19" s="726"/>
      <c r="HHK19" s="718"/>
      <c r="HHL19" s="725"/>
      <c r="HHM19" s="725"/>
      <c r="HHN19" s="725"/>
      <c r="HHO19" s="725"/>
      <c r="HHP19" s="725"/>
      <c r="HHQ19" s="725"/>
      <c r="HHR19" s="725"/>
      <c r="HHS19" s="725"/>
      <c r="HHT19" s="725"/>
      <c r="HHU19" s="725"/>
      <c r="HHV19" s="725"/>
      <c r="HHW19" s="725"/>
      <c r="HHX19" s="725"/>
      <c r="HHY19" s="725"/>
      <c r="HHZ19" s="726"/>
      <c r="HIA19" s="718"/>
      <c r="HIB19" s="725"/>
      <c r="HIC19" s="725"/>
      <c r="HID19" s="725"/>
      <c r="HIE19" s="725"/>
      <c r="HIF19" s="725"/>
      <c r="HIG19" s="725"/>
      <c r="HIH19" s="725"/>
      <c r="HII19" s="725"/>
      <c r="HIJ19" s="725"/>
      <c r="HIK19" s="725"/>
      <c r="HIL19" s="725"/>
      <c r="HIM19" s="725"/>
      <c r="HIN19" s="725"/>
      <c r="HIO19" s="725"/>
      <c r="HIP19" s="726"/>
      <c r="HIQ19" s="718"/>
      <c r="HIR19" s="725"/>
      <c r="HIS19" s="725"/>
      <c r="HIT19" s="725"/>
      <c r="HIU19" s="725"/>
      <c r="HIV19" s="725"/>
      <c r="HIW19" s="725"/>
      <c r="HIX19" s="725"/>
      <c r="HIY19" s="725"/>
      <c r="HIZ19" s="725"/>
      <c r="HJA19" s="725"/>
      <c r="HJB19" s="725"/>
      <c r="HJC19" s="725"/>
      <c r="HJD19" s="725"/>
      <c r="HJE19" s="725"/>
      <c r="HJF19" s="726"/>
      <c r="HJG19" s="718"/>
      <c r="HJH19" s="725"/>
      <c r="HJI19" s="725"/>
      <c r="HJJ19" s="725"/>
      <c r="HJK19" s="725"/>
      <c r="HJL19" s="725"/>
      <c r="HJM19" s="725"/>
      <c r="HJN19" s="725"/>
      <c r="HJO19" s="725"/>
      <c r="HJP19" s="725"/>
      <c r="HJQ19" s="725"/>
      <c r="HJR19" s="725"/>
      <c r="HJS19" s="725"/>
      <c r="HJT19" s="725"/>
      <c r="HJU19" s="725"/>
      <c r="HJV19" s="726"/>
      <c r="HJW19" s="718"/>
      <c r="HJX19" s="725"/>
      <c r="HJY19" s="725"/>
      <c r="HJZ19" s="725"/>
      <c r="HKA19" s="725"/>
      <c r="HKB19" s="725"/>
      <c r="HKC19" s="725"/>
      <c r="HKD19" s="725"/>
      <c r="HKE19" s="725"/>
      <c r="HKF19" s="725"/>
      <c r="HKG19" s="725"/>
      <c r="HKH19" s="725"/>
      <c r="HKI19" s="725"/>
      <c r="HKJ19" s="725"/>
      <c r="HKK19" s="725"/>
      <c r="HKL19" s="726"/>
      <c r="HKM19" s="718"/>
      <c r="HKN19" s="725"/>
      <c r="HKO19" s="725"/>
      <c r="HKP19" s="725"/>
      <c r="HKQ19" s="725"/>
      <c r="HKR19" s="725"/>
      <c r="HKS19" s="725"/>
      <c r="HKT19" s="725"/>
      <c r="HKU19" s="725"/>
      <c r="HKV19" s="725"/>
      <c r="HKW19" s="725"/>
      <c r="HKX19" s="725"/>
      <c r="HKY19" s="725"/>
      <c r="HKZ19" s="725"/>
      <c r="HLA19" s="725"/>
      <c r="HLB19" s="726"/>
      <c r="HLC19" s="718"/>
      <c r="HLD19" s="725"/>
      <c r="HLE19" s="725"/>
      <c r="HLF19" s="725"/>
      <c r="HLG19" s="725"/>
      <c r="HLH19" s="725"/>
      <c r="HLI19" s="725"/>
      <c r="HLJ19" s="725"/>
      <c r="HLK19" s="725"/>
      <c r="HLL19" s="725"/>
      <c r="HLM19" s="725"/>
      <c r="HLN19" s="725"/>
      <c r="HLO19" s="725"/>
      <c r="HLP19" s="725"/>
      <c r="HLQ19" s="725"/>
      <c r="HLR19" s="726"/>
      <c r="HLS19" s="718"/>
      <c r="HLT19" s="725"/>
      <c r="HLU19" s="725"/>
      <c r="HLV19" s="725"/>
      <c r="HLW19" s="725"/>
      <c r="HLX19" s="725"/>
      <c r="HLY19" s="725"/>
      <c r="HLZ19" s="725"/>
      <c r="HMA19" s="725"/>
      <c r="HMB19" s="725"/>
      <c r="HMC19" s="725"/>
      <c r="HMD19" s="725"/>
      <c r="HME19" s="725"/>
      <c r="HMF19" s="725"/>
      <c r="HMG19" s="725"/>
      <c r="HMH19" s="726"/>
      <c r="HMI19" s="718"/>
      <c r="HMJ19" s="725"/>
      <c r="HMK19" s="725"/>
      <c r="HML19" s="725"/>
      <c r="HMM19" s="725"/>
      <c r="HMN19" s="725"/>
      <c r="HMO19" s="725"/>
      <c r="HMP19" s="725"/>
      <c r="HMQ19" s="725"/>
      <c r="HMR19" s="725"/>
      <c r="HMS19" s="725"/>
      <c r="HMT19" s="725"/>
      <c r="HMU19" s="725"/>
      <c r="HMV19" s="725"/>
      <c r="HMW19" s="725"/>
      <c r="HMX19" s="726"/>
      <c r="HMY19" s="718"/>
      <c r="HMZ19" s="725"/>
      <c r="HNA19" s="725"/>
      <c r="HNB19" s="725"/>
      <c r="HNC19" s="725"/>
      <c r="HND19" s="725"/>
      <c r="HNE19" s="725"/>
      <c r="HNF19" s="725"/>
      <c r="HNG19" s="725"/>
      <c r="HNH19" s="725"/>
      <c r="HNI19" s="725"/>
      <c r="HNJ19" s="725"/>
      <c r="HNK19" s="725"/>
      <c r="HNL19" s="725"/>
      <c r="HNM19" s="725"/>
      <c r="HNN19" s="726"/>
      <c r="HNO19" s="718"/>
      <c r="HNP19" s="725"/>
      <c r="HNQ19" s="725"/>
      <c r="HNR19" s="725"/>
      <c r="HNS19" s="725"/>
      <c r="HNT19" s="725"/>
      <c r="HNU19" s="725"/>
      <c r="HNV19" s="725"/>
      <c r="HNW19" s="725"/>
      <c r="HNX19" s="725"/>
      <c r="HNY19" s="725"/>
      <c r="HNZ19" s="725"/>
      <c r="HOA19" s="725"/>
      <c r="HOB19" s="725"/>
      <c r="HOC19" s="725"/>
      <c r="HOD19" s="726"/>
      <c r="HOE19" s="718"/>
      <c r="HOF19" s="725"/>
      <c r="HOG19" s="725"/>
      <c r="HOH19" s="725"/>
      <c r="HOI19" s="725"/>
      <c r="HOJ19" s="725"/>
      <c r="HOK19" s="725"/>
      <c r="HOL19" s="725"/>
      <c r="HOM19" s="725"/>
      <c r="HON19" s="725"/>
      <c r="HOO19" s="725"/>
      <c r="HOP19" s="725"/>
      <c r="HOQ19" s="725"/>
      <c r="HOR19" s="725"/>
      <c r="HOS19" s="725"/>
      <c r="HOT19" s="726"/>
      <c r="HOU19" s="718"/>
      <c r="HOV19" s="725"/>
      <c r="HOW19" s="725"/>
      <c r="HOX19" s="725"/>
      <c r="HOY19" s="725"/>
      <c r="HOZ19" s="725"/>
      <c r="HPA19" s="725"/>
      <c r="HPB19" s="725"/>
      <c r="HPC19" s="725"/>
      <c r="HPD19" s="725"/>
      <c r="HPE19" s="725"/>
      <c r="HPF19" s="725"/>
      <c r="HPG19" s="725"/>
      <c r="HPH19" s="725"/>
      <c r="HPI19" s="725"/>
      <c r="HPJ19" s="726"/>
      <c r="HPK19" s="718"/>
      <c r="HPL19" s="725"/>
      <c r="HPM19" s="725"/>
      <c r="HPN19" s="725"/>
      <c r="HPO19" s="725"/>
      <c r="HPP19" s="725"/>
      <c r="HPQ19" s="725"/>
      <c r="HPR19" s="725"/>
      <c r="HPS19" s="725"/>
      <c r="HPT19" s="725"/>
      <c r="HPU19" s="725"/>
      <c r="HPV19" s="725"/>
      <c r="HPW19" s="725"/>
      <c r="HPX19" s="725"/>
      <c r="HPY19" s="725"/>
      <c r="HPZ19" s="726"/>
      <c r="HQA19" s="718"/>
      <c r="HQB19" s="725"/>
      <c r="HQC19" s="725"/>
      <c r="HQD19" s="725"/>
      <c r="HQE19" s="725"/>
      <c r="HQF19" s="725"/>
      <c r="HQG19" s="725"/>
      <c r="HQH19" s="725"/>
      <c r="HQI19" s="725"/>
      <c r="HQJ19" s="725"/>
      <c r="HQK19" s="725"/>
      <c r="HQL19" s="725"/>
      <c r="HQM19" s="725"/>
      <c r="HQN19" s="725"/>
      <c r="HQO19" s="725"/>
      <c r="HQP19" s="726"/>
      <c r="HQQ19" s="718"/>
      <c r="HQR19" s="725"/>
      <c r="HQS19" s="725"/>
      <c r="HQT19" s="725"/>
      <c r="HQU19" s="725"/>
      <c r="HQV19" s="725"/>
      <c r="HQW19" s="725"/>
      <c r="HQX19" s="725"/>
      <c r="HQY19" s="725"/>
      <c r="HQZ19" s="725"/>
      <c r="HRA19" s="725"/>
      <c r="HRB19" s="725"/>
      <c r="HRC19" s="725"/>
      <c r="HRD19" s="725"/>
      <c r="HRE19" s="725"/>
      <c r="HRF19" s="726"/>
      <c r="HRG19" s="718"/>
      <c r="HRH19" s="725"/>
      <c r="HRI19" s="725"/>
      <c r="HRJ19" s="725"/>
      <c r="HRK19" s="725"/>
      <c r="HRL19" s="725"/>
      <c r="HRM19" s="725"/>
      <c r="HRN19" s="725"/>
      <c r="HRO19" s="725"/>
      <c r="HRP19" s="725"/>
      <c r="HRQ19" s="725"/>
      <c r="HRR19" s="725"/>
      <c r="HRS19" s="725"/>
      <c r="HRT19" s="725"/>
      <c r="HRU19" s="725"/>
      <c r="HRV19" s="726"/>
      <c r="HRW19" s="718"/>
      <c r="HRX19" s="725"/>
      <c r="HRY19" s="725"/>
      <c r="HRZ19" s="725"/>
      <c r="HSA19" s="725"/>
      <c r="HSB19" s="725"/>
      <c r="HSC19" s="725"/>
      <c r="HSD19" s="725"/>
      <c r="HSE19" s="725"/>
      <c r="HSF19" s="725"/>
      <c r="HSG19" s="725"/>
      <c r="HSH19" s="725"/>
      <c r="HSI19" s="725"/>
      <c r="HSJ19" s="725"/>
      <c r="HSK19" s="725"/>
      <c r="HSL19" s="726"/>
      <c r="HSM19" s="718"/>
      <c r="HSN19" s="725"/>
      <c r="HSO19" s="725"/>
      <c r="HSP19" s="725"/>
      <c r="HSQ19" s="725"/>
      <c r="HSR19" s="725"/>
      <c r="HSS19" s="725"/>
      <c r="HST19" s="725"/>
      <c r="HSU19" s="725"/>
      <c r="HSV19" s="725"/>
      <c r="HSW19" s="725"/>
      <c r="HSX19" s="725"/>
      <c r="HSY19" s="725"/>
      <c r="HSZ19" s="725"/>
      <c r="HTA19" s="725"/>
      <c r="HTB19" s="726"/>
      <c r="HTC19" s="718"/>
      <c r="HTD19" s="725"/>
      <c r="HTE19" s="725"/>
      <c r="HTF19" s="725"/>
      <c r="HTG19" s="725"/>
      <c r="HTH19" s="725"/>
      <c r="HTI19" s="725"/>
      <c r="HTJ19" s="725"/>
      <c r="HTK19" s="725"/>
      <c r="HTL19" s="725"/>
      <c r="HTM19" s="725"/>
      <c r="HTN19" s="725"/>
      <c r="HTO19" s="725"/>
      <c r="HTP19" s="725"/>
      <c r="HTQ19" s="725"/>
      <c r="HTR19" s="726"/>
      <c r="HTS19" s="718"/>
      <c r="HTT19" s="725"/>
      <c r="HTU19" s="725"/>
      <c r="HTV19" s="725"/>
      <c r="HTW19" s="725"/>
      <c r="HTX19" s="725"/>
      <c r="HTY19" s="725"/>
      <c r="HTZ19" s="725"/>
      <c r="HUA19" s="725"/>
      <c r="HUB19" s="725"/>
      <c r="HUC19" s="725"/>
      <c r="HUD19" s="725"/>
      <c r="HUE19" s="725"/>
      <c r="HUF19" s="725"/>
      <c r="HUG19" s="725"/>
      <c r="HUH19" s="726"/>
      <c r="HUI19" s="718"/>
      <c r="HUJ19" s="725"/>
      <c r="HUK19" s="725"/>
      <c r="HUL19" s="725"/>
      <c r="HUM19" s="725"/>
      <c r="HUN19" s="725"/>
      <c r="HUO19" s="725"/>
      <c r="HUP19" s="725"/>
      <c r="HUQ19" s="725"/>
      <c r="HUR19" s="725"/>
      <c r="HUS19" s="725"/>
      <c r="HUT19" s="725"/>
      <c r="HUU19" s="725"/>
      <c r="HUV19" s="725"/>
      <c r="HUW19" s="725"/>
      <c r="HUX19" s="726"/>
      <c r="HUY19" s="718"/>
      <c r="HUZ19" s="725"/>
      <c r="HVA19" s="725"/>
      <c r="HVB19" s="725"/>
      <c r="HVC19" s="725"/>
      <c r="HVD19" s="725"/>
      <c r="HVE19" s="725"/>
      <c r="HVF19" s="725"/>
      <c r="HVG19" s="725"/>
      <c r="HVH19" s="725"/>
      <c r="HVI19" s="725"/>
      <c r="HVJ19" s="725"/>
      <c r="HVK19" s="725"/>
      <c r="HVL19" s="725"/>
      <c r="HVM19" s="725"/>
      <c r="HVN19" s="726"/>
      <c r="HVO19" s="718"/>
      <c r="HVP19" s="725"/>
      <c r="HVQ19" s="725"/>
      <c r="HVR19" s="725"/>
      <c r="HVS19" s="725"/>
      <c r="HVT19" s="725"/>
      <c r="HVU19" s="725"/>
      <c r="HVV19" s="725"/>
      <c r="HVW19" s="725"/>
      <c r="HVX19" s="725"/>
      <c r="HVY19" s="725"/>
      <c r="HVZ19" s="725"/>
      <c r="HWA19" s="725"/>
      <c r="HWB19" s="725"/>
      <c r="HWC19" s="725"/>
      <c r="HWD19" s="726"/>
      <c r="HWE19" s="718"/>
      <c r="HWF19" s="725"/>
      <c r="HWG19" s="725"/>
      <c r="HWH19" s="725"/>
      <c r="HWI19" s="725"/>
      <c r="HWJ19" s="725"/>
      <c r="HWK19" s="725"/>
      <c r="HWL19" s="725"/>
      <c r="HWM19" s="725"/>
      <c r="HWN19" s="725"/>
      <c r="HWO19" s="725"/>
      <c r="HWP19" s="725"/>
      <c r="HWQ19" s="725"/>
      <c r="HWR19" s="725"/>
      <c r="HWS19" s="725"/>
      <c r="HWT19" s="726"/>
      <c r="HWU19" s="718"/>
      <c r="HWV19" s="725"/>
      <c r="HWW19" s="725"/>
      <c r="HWX19" s="725"/>
      <c r="HWY19" s="725"/>
      <c r="HWZ19" s="725"/>
      <c r="HXA19" s="725"/>
      <c r="HXB19" s="725"/>
      <c r="HXC19" s="725"/>
      <c r="HXD19" s="725"/>
      <c r="HXE19" s="725"/>
      <c r="HXF19" s="725"/>
      <c r="HXG19" s="725"/>
      <c r="HXH19" s="725"/>
      <c r="HXI19" s="725"/>
      <c r="HXJ19" s="726"/>
      <c r="HXK19" s="718"/>
      <c r="HXL19" s="725"/>
      <c r="HXM19" s="725"/>
      <c r="HXN19" s="725"/>
      <c r="HXO19" s="725"/>
      <c r="HXP19" s="725"/>
      <c r="HXQ19" s="725"/>
      <c r="HXR19" s="725"/>
      <c r="HXS19" s="725"/>
      <c r="HXT19" s="725"/>
      <c r="HXU19" s="725"/>
      <c r="HXV19" s="725"/>
      <c r="HXW19" s="725"/>
      <c r="HXX19" s="725"/>
      <c r="HXY19" s="725"/>
      <c r="HXZ19" s="726"/>
      <c r="HYA19" s="718"/>
      <c r="HYB19" s="725"/>
      <c r="HYC19" s="725"/>
      <c r="HYD19" s="725"/>
      <c r="HYE19" s="725"/>
      <c r="HYF19" s="725"/>
      <c r="HYG19" s="725"/>
      <c r="HYH19" s="725"/>
      <c r="HYI19" s="725"/>
      <c r="HYJ19" s="725"/>
      <c r="HYK19" s="725"/>
      <c r="HYL19" s="725"/>
      <c r="HYM19" s="725"/>
      <c r="HYN19" s="725"/>
      <c r="HYO19" s="725"/>
      <c r="HYP19" s="726"/>
      <c r="HYQ19" s="718"/>
      <c r="HYR19" s="725"/>
      <c r="HYS19" s="725"/>
      <c r="HYT19" s="725"/>
      <c r="HYU19" s="725"/>
      <c r="HYV19" s="725"/>
      <c r="HYW19" s="725"/>
      <c r="HYX19" s="725"/>
      <c r="HYY19" s="725"/>
      <c r="HYZ19" s="725"/>
      <c r="HZA19" s="725"/>
      <c r="HZB19" s="725"/>
      <c r="HZC19" s="725"/>
      <c r="HZD19" s="725"/>
      <c r="HZE19" s="725"/>
      <c r="HZF19" s="726"/>
      <c r="HZG19" s="718"/>
      <c r="HZH19" s="725"/>
      <c r="HZI19" s="725"/>
      <c r="HZJ19" s="725"/>
      <c r="HZK19" s="725"/>
      <c r="HZL19" s="725"/>
      <c r="HZM19" s="725"/>
      <c r="HZN19" s="725"/>
      <c r="HZO19" s="725"/>
      <c r="HZP19" s="725"/>
      <c r="HZQ19" s="725"/>
      <c r="HZR19" s="725"/>
      <c r="HZS19" s="725"/>
      <c r="HZT19" s="725"/>
      <c r="HZU19" s="725"/>
      <c r="HZV19" s="726"/>
      <c r="HZW19" s="718"/>
      <c r="HZX19" s="725"/>
      <c r="HZY19" s="725"/>
      <c r="HZZ19" s="725"/>
      <c r="IAA19" s="725"/>
      <c r="IAB19" s="725"/>
      <c r="IAC19" s="725"/>
      <c r="IAD19" s="725"/>
      <c r="IAE19" s="725"/>
      <c r="IAF19" s="725"/>
      <c r="IAG19" s="725"/>
      <c r="IAH19" s="725"/>
      <c r="IAI19" s="725"/>
      <c r="IAJ19" s="725"/>
      <c r="IAK19" s="725"/>
      <c r="IAL19" s="726"/>
      <c r="IAM19" s="718"/>
      <c r="IAN19" s="725"/>
      <c r="IAO19" s="725"/>
      <c r="IAP19" s="725"/>
      <c r="IAQ19" s="725"/>
      <c r="IAR19" s="725"/>
      <c r="IAS19" s="725"/>
      <c r="IAT19" s="725"/>
      <c r="IAU19" s="725"/>
      <c r="IAV19" s="725"/>
      <c r="IAW19" s="725"/>
      <c r="IAX19" s="725"/>
      <c r="IAY19" s="725"/>
      <c r="IAZ19" s="725"/>
      <c r="IBA19" s="725"/>
      <c r="IBB19" s="726"/>
      <c r="IBC19" s="718"/>
      <c r="IBD19" s="725"/>
      <c r="IBE19" s="725"/>
      <c r="IBF19" s="725"/>
      <c r="IBG19" s="725"/>
      <c r="IBH19" s="725"/>
      <c r="IBI19" s="725"/>
      <c r="IBJ19" s="725"/>
      <c r="IBK19" s="725"/>
      <c r="IBL19" s="725"/>
      <c r="IBM19" s="725"/>
      <c r="IBN19" s="725"/>
      <c r="IBO19" s="725"/>
      <c r="IBP19" s="725"/>
      <c r="IBQ19" s="725"/>
      <c r="IBR19" s="726"/>
      <c r="IBS19" s="718"/>
      <c r="IBT19" s="725"/>
      <c r="IBU19" s="725"/>
      <c r="IBV19" s="725"/>
      <c r="IBW19" s="725"/>
      <c r="IBX19" s="725"/>
      <c r="IBY19" s="725"/>
      <c r="IBZ19" s="725"/>
      <c r="ICA19" s="725"/>
      <c r="ICB19" s="725"/>
      <c r="ICC19" s="725"/>
      <c r="ICD19" s="725"/>
      <c r="ICE19" s="725"/>
      <c r="ICF19" s="725"/>
      <c r="ICG19" s="725"/>
      <c r="ICH19" s="726"/>
      <c r="ICI19" s="718"/>
      <c r="ICJ19" s="725"/>
      <c r="ICK19" s="725"/>
      <c r="ICL19" s="725"/>
      <c r="ICM19" s="725"/>
      <c r="ICN19" s="725"/>
      <c r="ICO19" s="725"/>
      <c r="ICP19" s="725"/>
      <c r="ICQ19" s="725"/>
      <c r="ICR19" s="725"/>
      <c r="ICS19" s="725"/>
      <c r="ICT19" s="725"/>
      <c r="ICU19" s="725"/>
      <c r="ICV19" s="725"/>
      <c r="ICW19" s="725"/>
      <c r="ICX19" s="726"/>
      <c r="ICY19" s="718"/>
      <c r="ICZ19" s="725"/>
      <c r="IDA19" s="725"/>
      <c r="IDB19" s="725"/>
      <c r="IDC19" s="725"/>
      <c r="IDD19" s="725"/>
      <c r="IDE19" s="725"/>
      <c r="IDF19" s="725"/>
      <c r="IDG19" s="725"/>
      <c r="IDH19" s="725"/>
      <c r="IDI19" s="725"/>
      <c r="IDJ19" s="725"/>
      <c r="IDK19" s="725"/>
      <c r="IDL19" s="725"/>
      <c r="IDM19" s="725"/>
      <c r="IDN19" s="726"/>
      <c r="IDO19" s="718"/>
      <c r="IDP19" s="725"/>
      <c r="IDQ19" s="725"/>
      <c r="IDR19" s="725"/>
      <c r="IDS19" s="725"/>
      <c r="IDT19" s="725"/>
      <c r="IDU19" s="725"/>
      <c r="IDV19" s="725"/>
      <c r="IDW19" s="725"/>
      <c r="IDX19" s="725"/>
      <c r="IDY19" s="725"/>
      <c r="IDZ19" s="725"/>
      <c r="IEA19" s="725"/>
      <c r="IEB19" s="725"/>
      <c r="IEC19" s="725"/>
      <c r="IED19" s="726"/>
      <c r="IEE19" s="718"/>
      <c r="IEF19" s="725"/>
      <c r="IEG19" s="725"/>
      <c r="IEH19" s="725"/>
      <c r="IEI19" s="725"/>
      <c r="IEJ19" s="725"/>
      <c r="IEK19" s="725"/>
      <c r="IEL19" s="725"/>
      <c r="IEM19" s="725"/>
      <c r="IEN19" s="725"/>
      <c r="IEO19" s="725"/>
      <c r="IEP19" s="725"/>
      <c r="IEQ19" s="725"/>
      <c r="IER19" s="725"/>
      <c r="IES19" s="725"/>
      <c r="IET19" s="726"/>
      <c r="IEU19" s="718"/>
      <c r="IEV19" s="725"/>
      <c r="IEW19" s="725"/>
      <c r="IEX19" s="725"/>
      <c r="IEY19" s="725"/>
      <c r="IEZ19" s="725"/>
      <c r="IFA19" s="725"/>
      <c r="IFB19" s="725"/>
      <c r="IFC19" s="725"/>
      <c r="IFD19" s="725"/>
      <c r="IFE19" s="725"/>
      <c r="IFF19" s="725"/>
      <c r="IFG19" s="725"/>
      <c r="IFH19" s="725"/>
      <c r="IFI19" s="725"/>
      <c r="IFJ19" s="726"/>
      <c r="IFK19" s="718"/>
      <c r="IFL19" s="725"/>
      <c r="IFM19" s="725"/>
      <c r="IFN19" s="725"/>
      <c r="IFO19" s="725"/>
      <c r="IFP19" s="725"/>
      <c r="IFQ19" s="725"/>
      <c r="IFR19" s="725"/>
      <c r="IFS19" s="725"/>
      <c r="IFT19" s="725"/>
      <c r="IFU19" s="725"/>
      <c r="IFV19" s="725"/>
      <c r="IFW19" s="725"/>
      <c r="IFX19" s="725"/>
      <c r="IFY19" s="725"/>
      <c r="IFZ19" s="726"/>
      <c r="IGA19" s="718"/>
      <c r="IGB19" s="725"/>
      <c r="IGC19" s="725"/>
      <c r="IGD19" s="725"/>
      <c r="IGE19" s="725"/>
      <c r="IGF19" s="725"/>
      <c r="IGG19" s="725"/>
      <c r="IGH19" s="725"/>
      <c r="IGI19" s="725"/>
      <c r="IGJ19" s="725"/>
      <c r="IGK19" s="725"/>
      <c r="IGL19" s="725"/>
      <c r="IGM19" s="725"/>
      <c r="IGN19" s="725"/>
      <c r="IGO19" s="725"/>
      <c r="IGP19" s="726"/>
      <c r="IGQ19" s="718"/>
      <c r="IGR19" s="725"/>
      <c r="IGS19" s="725"/>
      <c r="IGT19" s="725"/>
      <c r="IGU19" s="725"/>
      <c r="IGV19" s="725"/>
      <c r="IGW19" s="725"/>
      <c r="IGX19" s="725"/>
      <c r="IGY19" s="725"/>
      <c r="IGZ19" s="725"/>
      <c r="IHA19" s="725"/>
      <c r="IHB19" s="725"/>
      <c r="IHC19" s="725"/>
      <c r="IHD19" s="725"/>
      <c r="IHE19" s="725"/>
      <c r="IHF19" s="726"/>
      <c r="IHG19" s="718"/>
      <c r="IHH19" s="725"/>
      <c r="IHI19" s="725"/>
      <c r="IHJ19" s="725"/>
      <c r="IHK19" s="725"/>
      <c r="IHL19" s="725"/>
      <c r="IHM19" s="725"/>
      <c r="IHN19" s="725"/>
      <c r="IHO19" s="725"/>
      <c r="IHP19" s="725"/>
      <c r="IHQ19" s="725"/>
      <c r="IHR19" s="725"/>
      <c r="IHS19" s="725"/>
      <c r="IHT19" s="725"/>
      <c r="IHU19" s="725"/>
      <c r="IHV19" s="726"/>
      <c r="IHW19" s="718"/>
      <c r="IHX19" s="725"/>
      <c r="IHY19" s="725"/>
      <c r="IHZ19" s="725"/>
      <c r="IIA19" s="725"/>
      <c r="IIB19" s="725"/>
      <c r="IIC19" s="725"/>
      <c r="IID19" s="725"/>
      <c r="IIE19" s="725"/>
      <c r="IIF19" s="725"/>
      <c r="IIG19" s="725"/>
      <c r="IIH19" s="725"/>
      <c r="III19" s="725"/>
      <c r="IIJ19" s="725"/>
      <c r="IIK19" s="725"/>
      <c r="IIL19" s="726"/>
      <c r="IIM19" s="718"/>
      <c r="IIN19" s="725"/>
      <c r="IIO19" s="725"/>
      <c r="IIP19" s="725"/>
      <c r="IIQ19" s="725"/>
      <c r="IIR19" s="725"/>
      <c r="IIS19" s="725"/>
      <c r="IIT19" s="725"/>
      <c r="IIU19" s="725"/>
      <c r="IIV19" s="725"/>
      <c r="IIW19" s="725"/>
      <c r="IIX19" s="725"/>
      <c r="IIY19" s="725"/>
      <c r="IIZ19" s="725"/>
      <c r="IJA19" s="725"/>
      <c r="IJB19" s="726"/>
      <c r="IJC19" s="718"/>
      <c r="IJD19" s="725"/>
      <c r="IJE19" s="725"/>
      <c r="IJF19" s="725"/>
      <c r="IJG19" s="725"/>
      <c r="IJH19" s="725"/>
      <c r="IJI19" s="725"/>
      <c r="IJJ19" s="725"/>
      <c r="IJK19" s="725"/>
      <c r="IJL19" s="725"/>
      <c r="IJM19" s="725"/>
      <c r="IJN19" s="725"/>
      <c r="IJO19" s="725"/>
      <c r="IJP19" s="725"/>
      <c r="IJQ19" s="725"/>
      <c r="IJR19" s="726"/>
      <c r="IJS19" s="718"/>
      <c r="IJT19" s="725"/>
      <c r="IJU19" s="725"/>
      <c r="IJV19" s="725"/>
      <c r="IJW19" s="725"/>
      <c r="IJX19" s="725"/>
      <c r="IJY19" s="725"/>
      <c r="IJZ19" s="725"/>
      <c r="IKA19" s="725"/>
      <c r="IKB19" s="725"/>
      <c r="IKC19" s="725"/>
      <c r="IKD19" s="725"/>
      <c r="IKE19" s="725"/>
      <c r="IKF19" s="725"/>
      <c r="IKG19" s="725"/>
      <c r="IKH19" s="726"/>
      <c r="IKI19" s="718"/>
      <c r="IKJ19" s="725"/>
      <c r="IKK19" s="725"/>
      <c r="IKL19" s="725"/>
      <c r="IKM19" s="725"/>
      <c r="IKN19" s="725"/>
      <c r="IKO19" s="725"/>
      <c r="IKP19" s="725"/>
      <c r="IKQ19" s="725"/>
      <c r="IKR19" s="725"/>
      <c r="IKS19" s="725"/>
      <c r="IKT19" s="725"/>
      <c r="IKU19" s="725"/>
      <c r="IKV19" s="725"/>
      <c r="IKW19" s="725"/>
      <c r="IKX19" s="726"/>
      <c r="IKY19" s="718"/>
      <c r="IKZ19" s="725"/>
      <c r="ILA19" s="725"/>
      <c r="ILB19" s="725"/>
      <c r="ILC19" s="725"/>
      <c r="ILD19" s="725"/>
      <c r="ILE19" s="725"/>
      <c r="ILF19" s="725"/>
      <c r="ILG19" s="725"/>
      <c r="ILH19" s="725"/>
      <c r="ILI19" s="725"/>
      <c r="ILJ19" s="725"/>
      <c r="ILK19" s="725"/>
      <c r="ILL19" s="725"/>
      <c r="ILM19" s="725"/>
      <c r="ILN19" s="726"/>
      <c r="ILO19" s="718"/>
      <c r="ILP19" s="725"/>
      <c r="ILQ19" s="725"/>
      <c r="ILR19" s="725"/>
      <c r="ILS19" s="725"/>
      <c r="ILT19" s="725"/>
      <c r="ILU19" s="725"/>
      <c r="ILV19" s="725"/>
      <c r="ILW19" s="725"/>
      <c r="ILX19" s="725"/>
      <c r="ILY19" s="725"/>
      <c r="ILZ19" s="725"/>
      <c r="IMA19" s="725"/>
      <c r="IMB19" s="725"/>
      <c r="IMC19" s="725"/>
      <c r="IMD19" s="726"/>
      <c r="IME19" s="718"/>
      <c r="IMF19" s="725"/>
      <c r="IMG19" s="725"/>
      <c r="IMH19" s="725"/>
      <c r="IMI19" s="725"/>
      <c r="IMJ19" s="725"/>
      <c r="IMK19" s="725"/>
      <c r="IML19" s="725"/>
      <c r="IMM19" s="725"/>
      <c r="IMN19" s="725"/>
      <c r="IMO19" s="725"/>
      <c r="IMP19" s="725"/>
      <c r="IMQ19" s="725"/>
      <c r="IMR19" s="725"/>
      <c r="IMS19" s="725"/>
      <c r="IMT19" s="726"/>
      <c r="IMU19" s="718"/>
      <c r="IMV19" s="725"/>
      <c r="IMW19" s="725"/>
      <c r="IMX19" s="725"/>
      <c r="IMY19" s="725"/>
      <c r="IMZ19" s="725"/>
      <c r="INA19" s="725"/>
      <c r="INB19" s="725"/>
      <c r="INC19" s="725"/>
      <c r="IND19" s="725"/>
      <c r="INE19" s="725"/>
      <c r="INF19" s="725"/>
      <c r="ING19" s="725"/>
      <c r="INH19" s="725"/>
      <c r="INI19" s="725"/>
      <c r="INJ19" s="726"/>
      <c r="INK19" s="718"/>
      <c r="INL19" s="725"/>
      <c r="INM19" s="725"/>
      <c r="INN19" s="725"/>
      <c r="INO19" s="725"/>
      <c r="INP19" s="725"/>
      <c r="INQ19" s="725"/>
      <c r="INR19" s="725"/>
      <c r="INS19" s="725"/>
      <c r="INT19" s="725"/>
      <c r="INU19" s="725"/>
      <c r="INV19" s="725"/>
      <c r="INW19" s="725"/>
      <c r="INX19" s="725"/>
      <c r="INY19" s="725"/>
      <c r="INZ19" s="726"/>
      <c r="IOA19" s="718"/>
      <c r="IOB19" s="725"/>
      <c r="IOC19" s="725"/>
      <c r="IOD19" s="725"/>
      <c r="IOE19" s="725"/>
      <c r="IOF19" s="725"/>
      <c r="IOG19" s="725"/>
      <c r="IOH19" s="725"/>
      <c r="IOI19" s="725"/>
      <c r="IOJ19" s="725"/>
      <c r="IOK19" s="725"/>
      <c r="IOL19" s="725"/>
      <c r="IOM19" s="725"/>
      <c r="ION19" s="725"/>
      <c r="IOO19" s="725"/>
      <c r="IOP19" s="726"/>
      <c r="IOQ19" s="718"/>
      <c r="IOR19" s="725"/>
      <c r="IOS19" s="725"/>
      <c r="IOT19" s="725"/>
      <c r="IOU19" s="725"/>
      <c r="IOV19" s="725"/>
      <c r="IOW19" s="725"/>
      <c r="IOX19" s="725"/>
      <c r="IOY19" s="725"/>
      <c r="IOZ19" s="725"/>
      <c r="IPA19" s="725"/>
      <c r="IPB19" s="725"/>
      <c r="IPC19" s="725"/>
      <c r="IPD19" s="725"/>
      <c r="IPE19" s="725"/>
      <c r="IPF19" s="726"/>
      <c r="IPG19" s="718"/>
      <c r="IPH19" s="725"/>
      <c r="IPI19" s="725"/>
      <c r="IPJ19" s="725"/>
      <c r="IPK19" s="725"/>
      <c r="IPL19" s="725"/>
      <c r="IPM19" s="725"/>
      <c r="IPN19" s="725"/>
      <c r="IPO19" s="725"/>
      <c r="IPP19" s="725"/>
      <c r="IPQ19" s="725"/>
      <c r="IPR19" s="725"/>
      <c r="IPS19" s="725"/>
      <c r="IPT19" s="725"/>
      <c r="IPU19" s="725"/>
      <c r="IPV19" s="726"/>
      <c r="IPW19" s="718"/>
      <c r="IPX19" s="725"/>
      <c r="IPY19" s="725"/>
      <c r="IPZ19" s="725"/>
      <c r="IQA19" s="725"/>
      <c r="IQB19" s="725"/>
      <c r="IQC19" s="725"/>
      <c r="IQD19" s="725"/>
      <c r="IQE19" s="725"/>
      <c r="IQF19" s="725"/>
      <c r="IQG19" s="725"/>
      <c r="IQH19" s="725"/>
      <c r="IQI19" s="725"/>
      <c r="IQJ19" s="725"/>
      <c r="IQK19" s="725"/>
      <c r="IQL19" s="726"/>
      <c r="IQM19" s="718"/>
      <c r="IQN19" s="725"/>
      <c r="IQO19" s="725"/>
      <c r="IQP19" s="725"/>
      <c r="IQQ19" s="725"/>
      <c r="IQR19" s="725"/>
      <c r="IQS19" s="725"/>
      <c r="IQT19" s="725"/>
      <c r="IQU19" s="725"/>
      <c r="IQV19" s="725"/>
      <c r="IQW19" s="725"/>
      <c r="IQX19" s="725"/>
      <c r="IQY19" s="725"/>
      <c r="IQZ19" s="725"/>
      <c r="IRA19" s="725"/>
      <c r="IRB19" s="726"/>
      <c r="IRC19" s="718"/>
      <c r="IRD19" s="725"/>
      <c r="IRE19" s="725"/>
      <c r="IRF19" s="725"/>
      <c r="IRG19" s="725"/>
      <c r="IRH19" s="725"/>
      <c r="IRI19" s="725"/>
      <c r="IRJ19" s="725"/>
      <c r="IRK19" s="725"/>
      <c r="IRL19" s="725"/>
      <c r="IRM19" s="725"/>
      <c r="IRN19" s="725"/>
      <c r="IRO19" s="725"/>
      <c r="IRP19" s="725"/>
      <c r="IRQ19" s="725"/>
      <c r="IRR19" s="726"/>
      <c r="IRS19" s="718"/>
      <c r="IRT19" s="725"/>
      <c r="IRU19" s="725"/>
      <c r="IRV19" s="725"/>
      <c r="IRW19" s="725"/>
      <c r="IRX19" s="725"/>
      <c r="IRY19" s="725"/>
      <c r="IRZ19" s="725"/>
      <c r="ISA19" s="725"/>
      <c r="ISB19" s="725"/>
      <c r="ISC19" s="725"/>
      <c r="ISD19" s="725"/>
      <c r="ISE19" s="725"/>
      <c r="ISF19" s="725"/>
      <c r="ISG19" s="725"/>
      <c r="ISH19" s="726"/>
      <c r="ISI19" s="718"/>
      <c r="ISJ19" s="725"/>
      <c r="ISK19" s="725"/>
      <c r="ISL19" s="725"/>
      <c r="ISM19" s="725"/>
      <c r="ISN19" s="725"/>
      <c r="ISO19" s="725"/>
      <c r="ISP19" s="725"/>
      <c r="ISQ19" s="725"/>
      <c r="ISR19" s="725"/>
      <c r="ISS19" s="725"/>
      <c r="IST19" s="725"/>
      <c r="ISU19" s="725"/>
      <c r="ISV19" s="725"/>
      <c r="ISW19" s="725"/>
      <c r="ISX19" s="726"/>
      <c r="ISY19" s="718"/>
      <c r="ISZ19" s="725"/>
      <c r="ITA19" s="725"/>
      <c r="ITB19" s="725"/>
      <c r="ITC19" s="725"/>
      <c r="ITD19" s="725"/>
      <c r="ITE19" s="725"/>
      <c r="ITF19" s="725"/>
      <c r="ITG19" s="725"/>
      <c r="ITH19" s="725"/>
      <c r="ITI19" s="725"/>
      <c r="ITJ19" s="725"/>
      <c r="ITK19" s="725"/>
      <c r="ITL19" s="725"/>
      <c r="ITM19" s="725"/>
      <c r="ITN19" s="726"/>
      <c r="ITO19" s="718"/>
      <c r="ITP19" s="725"/>
      <c r="ITQ19" s="725"/>
      <c r="ITR19" s="725"/>
      <c r="ITS19" s="725"/>
      <c r="ITT19" s="725"/>
      <c r="ITU19" s="725"/>
      <c r="ITV19" s="725"/>
      <c r="ITW19" s="725"/>
      <c r="ITX19" s="725"/>
      <c r="ITY19" s="725"/>
      <c r="ITZ19" s="725"/>
      <c r="IUA19" s="725"/>
      <c r="IUB19" s="725"/>
      <c r="IUC19" s="725"/>
      <c r="IUD19" s="726"/>
      <c r="IUE19" s="718"/>
      <c r="IUF19" s="725"/>
      <c r="IUG19" s="725"/>
      <c r="IUH19" s="725"/>
      <c r="IUI19" s="725"/>
      <c r="IUJ19" s="725"/>
      <c r="IUK19" s="725"/>
      <c r="IUL19" s="725"/>
      <c r="IUM19" s="725"/>
      <c r="IUN19" s="725"/>
      <c r="IUO19" s="725"/>
      <c r="IUP19" s="725"/>
      <c r="IUQ19" s="725"/>
      <c r="IUR19" s="725"/>
      <c r="IUS19" s="725"/>
      <c r="IUT19" s="726"/>
      <c r="IUU19" s="718"/>
      <c r="IUV19" s="725"/>
      <c r="IUW19" s="725"/>
      <c r="IUX19" s="725"/>
      <c r="IUY19" s="725"/>
      <c r="IUZ19" s="725"/>
      <c r="IVA19" s="725"/>
      <c r="IVB19" s="725"/>
      <c r="IVC19" s="725"/>
      <c r="IVD19" s="725"/>
      <c r="IVE19" s="725"/>
      <c r="IVF19" s="725"/>
      <c r="IVG19" s="725"/>
      <c r="IVH19" s="725"/>
      <c r="IVI19" s="725"/>
      <c r="IVJ19" s="726"/>
      <c r="IVK19" s="718"/>
      <c r="IVL19" s="725"/>
      <c r="IVM19" s="725"/>
      <c r="IVN19" s="725"/>
      <c r="IVO19" s="725"/>
      <c r="IVP19" s="725"/>
      <c r="IVQ19" s="725"/>
      <c r="IVR19" s="725"/>
      <c r="IVS19" s="725"/>
      <c r="IVT19" s="725"/>
      <c r="IVU19" s="725"/>
      <c r="IVV19" s="725"/>
      <c r="IVW19" s="725"/>
      <c r="IVX19" s="725"/>
      <c r="IVY19" s="725"/>
      <c r="IVZ19" s="726"/>
      <c r="IWA19" s="718"/>
      <c r="IWB19" s="725"/>
      <c r="IWC19" s="725"/>
      <c r="IWD19" s="725"/>
      <c r="IWE19" s="725"/>
      <c r="IWF19" s="725"/>
      <c r="IWG19" s="725"/>
      <c r="IWH19" s="725"/>
      <c r="IWI19" s="725"/>
      <c r="IWJ19" s="725"/>
      <c r="IWK19" s="725"/>
      <c r="IWL19" s="725"/>
      <c r="IWM19" s="725"/>
      <c r="IWN19" s="725"/>
      <c r="IWO19" s="725"/>
      <c r="IWP19" s="726"/>
      <c r="IWQ19" s="718"/>
      <c r="IWR19" s="725"/>
      <c r="IWS19" s="725"/>
      <c r="IWT19" s="725"/>
      <c r="IWU19" s="725"/>
      <c r="IWV19" s="725"/>
      <c r="IWW19" s="725"/>
      <c r="IWX19" s="725"/>
      <c r="IWY19" s="725"/>
      <c r="IWZ19" s="725"/>
      <c r="IXA19" s="725"/>
      <c r="IXB19" s="725"/>
      <c r="IXC19" s="725"/>
      <c r="IXD19" s="725"/>
      <c r="IXE19" s="725"/>
      <c r="IXF19" s="726"/>
      <c r="IXG19" s="718"/>
      <c r="IXH19" s="725"/>
      <c r="IXI19" s="725"/>
      <c r="IXJ19" s="725"/>
      <c r="IXK19" s="725"/>
      <c r="IXL19" s="725"/>
      <c r="IXM19" s="725"/>
      <c r="IXN19" s="725"/>
      <c r="IXO19" s="725"/>
      <c r="IXP19" s="725"/>
      <c r="IXQ19" s="725"/>
      <c r="IXR19" s="725"/>
      <c r="IXS19" s="725"/>
      <c r="IXT19" s="725"/>
      <c r="IXU19" s="725"/>
      <c r="IXV19" s="726"/>
      <c r="IXW19" s="718"/>
      <c r="IXX19" s="725"/>
      <c r="IXY19" s="725"/>
      <c r="IXZ19" s="725"/>
      <c r="IYA19" s="725"/>
      <c r="IYB19" s="725"/>
      <c r="IYC19" s="725"/>
      <c r="IYD19" s="725"/>
      <c r="IYE19" s="725"/>
      <c r="IYF19" s="725"/>
      <c r="IYG19" s="725"/>
      <c r="IYH19" s="725"/>
      <c r="IYI19" s="725"/>
      <c r="IYJ19" s="725"/>
      <c r="IYK19" s="725"/>
      <c r="IYL19" s="726"/>
      <c r="IYM19" s="718"/>
      <c r="IYN19" s="725"/>
      <c r="IYO19" s="725"/>
      <c r="IYP19" s="725"/>
      <c r="IYQ19" s="725"/>
      <c r="IYR19" s="725"/>
      <c r="IYS19" s="725"/>
      <c r="IYT19" s="725"/>
      <c r="IYU19" s="725"/>
      <c r="IYV19" s="725"/>
      <c r="IYW19" s="725"/>
      <c r="IYX19" s="725"/>
      <c r="IYY19" s="725"/>
      <c r="IYZ19" s="725"/>
      <c r="IZA19" s="725"/>
      <c r="IZB19" s="726"/>
      <c r="IZC19" s="718"/>
      <c r="IZD19" s="725"/>
      <c r="IZE19" s="725"/>
      <c r="IZF19" s="725"/>
      <c r="IZG19" s="725"/>
      <c r="IZH19" s="725"/>
      <c r="IZI19" s="725"/>
      <c r="IZJ19" s="725"/>
      <c r="IZK19" s="725"/>
      <c r="IZL19" s="725"/>
      <c r="IZM19" s="725"/>
      <c r="IZN19" s="725"/>
      <c r="IZO19" s="725"/>
      <c r="IZP19" s="725"/>
      <c r="IZQ19" s="725"/>
      <c r="IZR19" s="726"/>
      <c r="IZS19" s="718"/>
      <c r="IZT19" s="725"/>
      <c r="IZU19" s="725"/>
      <c r="IZV19" s="725"/>
      <c r="IZW19" s="725"/>
      <c r="IZX19" s="725"/>
      <c r="IZY19" s="725"/>
      <c r="IZZ19" s="725"/>
      <c r="JAA19" s="725"/>
      <c r="JAB19" s="725"/>
      <c r="JAC19" s="725"/>
      <c r="JAD19" s="725"/>
      <c r="JAE19" s="725"/>
      <c r="JAF19" s="725"/>
      <c r="JAG19" s="725"/>
      <c r="JAH19" s="726"/>
      <c r="JAI19" s="718"/>
      <c r="JAJ19" s="725"/>
      <c r="JAK19" s="725"/>
      <c r="JAL19" s="725"/>
      <c r="JAM19" s="725"/>
      <c r="JAN19" s="725"/>
      <c r="JAO19" s="725"/>
      <c r="JAP19" s="725"/>
      <c r="JAQ19" s="725"/>
      <c r="JAR19" s="725"/>
      <c r="JAS19" s="725"/>
      <c r="JAT19" s="725"/>
      <c r="JAU19" s="725"/>
      <c r="JAV19" s="725"/>
      <c r="JAW19" s="725"/>
      <c r="JAX19" s="726"/>
      <c r="JAY19" s="718"/>
      <c r="JAZ19" s="725"/>
      <c r="JBA19" s="725"/>
      <c r="JBB19" s="725"/>
      <c r="JBC19" s="725"/>
      <c r="JBD19" s="725"/>
      <c r="JBE19" s="725"/>
      <c r="JBF19" s="725"/>
      <c r="JBG19" s="725"/>
      <c r="JBH19" s="725"/>
      <c r="JBI19" s="725"/>
      <c r="JBJ19" s="725"/>
      <c r="JBK19" s="725"/>
      <c r="JBL19" s="725"/>
      <c r="JBM19" s="725"/>
      <c r="JBN19" s="726"/>
      <c r="JBO19" s="718"/>
      <c r="JBP19" s="725"/>
      <c r="JBQ19" s="725"/>
      <c r="JBR19" s="725"/>
      <c r="JBS19" s="725"/>
      <c r="JBT19" s="725"/>
      <c r="JBU19" s="725"/>
      <c r="JBV19" s="725"/>
      <c r="JBW19" s="725"/>
      <c r="JBX19" s="725"/>
      <c r="JBY19" s="725"/>
      <c r="JBZ19" s="725"/>
      <c r="JCA19" s="725"/>
      <c r="JCB19" s="725"/>
      <c r="JCC19" s="725"/>
      <c r="JCD19" s="726"/>
      <c r="JCE19" s="718"/>
      <c r="JCF19" s="725"/>
      <c r="JCG19" s="725"/>
      <c r="JCH19" s="725"/>
      <c r="JCI19" s="725"/>
      <c r="JCJ19" s="725"/>
      <c r="JCK19" s="725"/>
      <c r="JCL19" s="725"/>
      <c r="JCM19" s="725"/>
      <c r="JCN19" s="725"/>
      <c r="JCO19" s="725"/>
      <c r="JCP19" s="725"/>
      <c r="JCQ19" s="725"/>
      <c r="JCR19" s="725"/>
      <c r="JCS19" s="725"/>
      <c r="JCT19" s="726"/>
      <c r="JCU19" s="718"/>
      <c r="JCV19" s="725"/>
      <c r="JCW19" s="725"/>
      <c r="JCX19" s="725"/>
      <c r="JCY19" s="725"/>
      <c r="JCZ19" s="725"/>
      <c r="JDA19" s="725"/>
      <c r="JDB19" s="725"/>
      <c r="JDC19" s="725"/>
      <c r="JDD19" s="725"/>
      <c r="JDE19" s="725"/>
      <c r="JDF19" s="725"/>
      <c r="JDG19" s="725"/>
      <c r="JDH19" s="725"/>
      <c r="JDI19" s="725"/>
      <c r="JDJ19" s="726"/>
      <c r="JDK19" s="718"/>
      <c r="JDL19" s="725"/>
      <c r="JDM19" s="725"/>
      <c r="JDN19" s="725"/>
      <c r="JDO19" s="725"/>
      <c r="JDP19" s="725"/>
      <c r="JDQ19" s="725"/>
      <c r="JDR19" s="725"/>
      <c r="JDS19" s="725"/>
      <c r="JDT19" s="725"/>
      <c r="JDU19" s="725"/>
      <c r="JDV19" s="725"/>
      <c r="JDW19" s="725"/>
      <c r="JDX19" s="725"/>
      <c r="JDY19" s="725"/>
      <c r="JDZ19" s="726"/>
      <c r="JEA19" s="718"/>
      <c r="JEB19" s="725"/>
      <c r="JEC19" s="725"/>
      <c r="JED19" s="725"/>
      <c r="JEE19" s="725"/>
      <c r="JEF19" s="725"/>
      <c r="JEG19" s="725"/>
      <c r="JEH19" s="725"/>
      <c r="JEI19" s="725"/>
      <c r="JEJ19" s="725"/>
      <c r="JEK19" s="725"/>
      <c r="JEL19" s="725"/>
      <c r="JEM19" s="725"/>
      <c r="JEN19" s="725"/>
      <c r="JEO19" s="725"/>
      <c r="JEP19" s="726"/>
      <c r="JEQ19" s="718"/>
      <c r="JER19" s="725"/>
      <c r="JES19" s="725"/>
      <c r="JET19" s="725"/>
      <c r="JEU19" s="725"/>
      <c r="JEV19" s="725"/>
      <c r="JEW19" s="725"/>
      <c r="JEX19" s="725"/>
      <c r="JEY19" s="725"/>
      <c r="JEZ19" s="725"/>
      <c r="JFA19" s="725"/>
      <c r="JFB19" s="725"/>
      <c r="JFC19" s="725"/>
      <c r="JFD19" s="725"/>
      <c r="JFE19" s="725"/>
      <c r="JFF19" s="726"/>
      <c r="JFG19" s="718"/>
      <c r="JFH19" s="725"/>
      <c r="JFI19" s="725"/>
      <c r="JFJ19" s="725"/>
      <c r="JFK19" s="725"/>
      <c r="JFL19" s="725"/>
      <c r="JFM19" s="725"/>
      <c r="JFN19" s="725"/>
      <c r="JFO19" s="725"/>
      <c r="JFP19" s="725"/>
      <c r="JFQ19" s="725"/>
      <c r="JFR19" s="725"/>
      <c r="JFS19" s="725"/>
      <c r="JFT19" s="725"/>
      <c r="JFU19" s="725"/>
      <c r="JFV19" s="726"/>
      <c r="JFW19" s="718"/>
      <c r="JFX19" s="725"/>
      <c r="JFY19" s="725"/>
      <c r="JFZ19" s="725"/>
      <c r="JGA19" s="725"/>
      <c r="JGB19" s="725"/>
      <c r="JGC19" s="725"/>
      <c r="JGD19" s="725"/>
      <c r="JGE19" s="725"/>
      <c r="JGF19" s="725"/>
      <c r="JGG19" s="725"/>
      <c r="JGH19" s="725"/>
      <c r="JGI19" s="725"/>
      <c r="JGJ19" s="725"/>
      <c r="JGK19" s="725"/>
      <c r="JGL19" s="726"/>
      <c r="JGM19" s="718"/>
      <c r="JGN19" s="725"/>
      <c r="JGO19" s="725"/>
      <c r="JGP19" s="725"/>
      <c r="JGQ19" s="725"/>
      <c r="JGR19" s="725"/>
      <c r="JGS19" s="725"/>
      <c r="JGT19" s="725"/>
      <c r="JGU19" s="725"/>
      <c r="JGV19" s="725"/>
      <c r="JGW19" s="725"/>
      <c r="JGX19" s="725"/>
      <c r="JGY19" s="725"/>
      <c r="JGZ19" s="725"/>
      <c r="JHA19" s="725"/>
      <c r="JHB19" s="726"/>
      <c r="JHC19" s="718"/>
      <c r="JHD19" s="725"/>
      <c r="JHE19" s="725"/>
      <c r="JHF19" s="725"/>
      <c r="JHG19" s="725"/>
      <c r="JHH19" s="725"/>
      <c r="JHI19" s="725"/>
      <c r="JHJ19" s="725"/>
      <c r="JHK19" s="725"/>
      <c r="JHL19" s="725"/>
      <c r="JHM19" s="725"/>
      <c r="JHN19" s="725"/>
      <c r="JHO19" s="725"/>
      <c r="JHP19" s="725"/>
      <c r="JHQ19" s="725"/>
      <c r="JHR19" s="726"/>
      <c r="JHS19" s="718"/>
      <c r="JHT19" s="725"/>
      <c r="JHU19" s="725"/>
      <c r="JHV19" s="725"/>
      <c r="JHW19" s="725"/>
      <c r="JHX19" s="725"/>
      <c r="JHY19" s="725"/>
      <c r="JHZ19" s="725"/>
      <c r="JIA19" s="725"/>
      <c r="JIB19" s="725"/>
      <c r="JIC19" s="725"/>
      <c r="JID19" s="725"/>
      <c r="JIE19" s="725"/>
      <c r="JIF19" s="725"/>
      <c r="JIG19" s="725"/>
      <c r="JIH19" s="726"/>
      <c r="JII19" s="718"/>
      <c r="JIJ19" s="725"/>
      <c r="JIK19" s="725"/>
      <c r="JIL19" s="725"/>
      <c r="JIM19" s="725"/>
      <c r="JIN19" s="725"/>
      <c r="JIO19" s="725"/>
      <c r="JIP19" s="725"/>
      <c r="JIQ19" s="725"/>
      <c r="JIR19" s="725"/>
      <c r="JIS19" s="725"/>
      <c r="JIT19" s="725"/>
      <c r="JIU19" s="725"/>
      <c r="JIV19" s="725"/>
      <c r="JIW19" s="725"/>
      <c r="JIX19" s="726"/>
      <c r="JIY19" s="718"/>
      <c r="JIZ19" s="725"/>
      <c r="JJA19" s="725"/>
      <c r="JJB19" s="725"/>
      <c r="JJC19" s="725"/>
      <c r="JJD19" s="725"/>
      <c r="JJE19" s="725"/>
      <c r="JJF19" s="725"/>
      <c r="JJG19" s="725"/>
      <c r="JJH19" s="725"/>
      <c r="JJI19" s="725"/>
      <c r="JJJ19" s="725"/>
      <c r="JJK19" s="725"/>
      <c r="JJL19" s="725"/>
      <c r="JJM19" s="725"/>
      <c r="JJN19" s="726"/>
      <c r="JJO19" s="718"/>
      <c r="JJP19" s="725"/>
      <c r="JJQ19" s="725"/>
      <c r="JJR19" s="725"/>
      <c r="JJS19" s="725"/>
      <c r="JJT19" s="725"/>
      <c r="JJU19" s="725"/>
      <c r="JJV19" s="725"/>
      <c r="JJW19" s="725"/>
      <c r="JJX19" s="725"/>
      <c r="JJY19" s="725"/>
      <c r="JJZ19" s="725"/>
      <c r="JKA19" s="725"/>
      <c r="JKB19" s="725"/>
      <c r="JKC19" s="725"/>
      <c r="JKD19" s="726"/>
      <c r="JKE19" s="718"/>
      <c r="JKF19" s="725"/>
      <c r="JKG19" s="725"/>
      <c r="JKH19" s="725"/>
      <c r="JKI19" s="725"/>
      <c r="JKJ19" s="725"/>
      <c r="JKK19" s="725"/>
      <c r="JKL19" s="725"/>
      <c r="JKM19" s="725"/>
      <c r="JKN19" s="725"/>
      <c r="JKO19" s="725"/>
      <c r="JKP19" s="725"/>
      <c r="JKQ19" s="725"/>
      <c r="JKR19" s="725"/>
      <c r="JKS19" s="725"/>
      <c r="JKT19" s="726"/>
      <c r="JKU19" s="718"/>
      <c r="JKV19" s="725"/>
      <c r="JKW19" s="725"/>
      <c r="JKX19" s="725"/>
      <c r="JKY19" s="725"/>
      <c r="JKZ19" s="725"/>
      <c r="JLA19" s="725"/>
      <c r="JLB19" s="725"/>
      <c r="JLC19" s="725"/>
      <c r="JLD19" s="725"/>
      <c r="JLE19" s="725"/>
      <c r="JLF19" s="725"/>
      <c r="JLG19" s="725"/>
      <c r="JLH19" s="725"/>
      <c r="JLI19" s="725"/>
      <c r="JLJ19" s="726"/>
      <c r="JLK19" s="718"/>
      <c r="JLL19" s="725"/>
      <c r="JLM19" s="725"/>
      <c r="JLN19" s="725"/>
      <c r="JLO19" s="725"/>
      <c r="JLP19" s="725"/>
      <c r="JLQ19" s="725"/>
      <c r="JLR19" s="725"/>
      <c r="JLS19" s="725"/>
      <c r="JLT19" s="725"/>
      <c r="JLU19" s="725"/>
      <c r="JLV19" s="725"/>
      <c r="JLW19" s="725"/>
      <c r="JLX19" s="725"/>
      <c r="JLY19" s="725"/>
      <c r="JLZ19" s="726"/>
      <c r="JMA19" s="718"/>
      <c r="JMB19" s="725"/>
      <c r="JMC19" s="725"/>
      <c r="JMD19" s="725"/>
      <c r="JME19" s="725"/>
      <c r="JMF19" s="725"/>
      <c r="JMG19" s="725"/>
      <c r="JMH19" s="725"/>
      <c r="JMI19" s="725"/>
      <c r="JMJ19" s="725"/>
      <c r="JMK19" s="725"/>
      <c r="JML19" s="725"/>
      <c r="JMM19" s="725"/>
      <c r="JMN19" s="725"/>
      <c r="JMO19" s="725"/>
      <c r="JMP19" s="726"/>
      <c r="JMQ19" s="718"/>
      <c r="JMR19" s="725"/>
      <c r="JMS19" s="725"/>
      <c r="JMT19" s="725"/>
      <c r="JMU19" s="725"/>
      <c r="JMV19" s="725"/>
      <c r="JMW19" s="725"/>
      <c r="JMX19" s="725"/>
      <c r="JMY19" s="725"/>
      <c r="JMZ19" s="725"/>
      <c r="JNA19" s="725"/>
      <c r="JNB19" s="725"/>
      <c r="JNC19" s="725"/>
      <c r="JND19" s="725"/>
      <c r="JNE19" s="725"/>
      <c r="JNF19" s="726"/>
      <c r="JNG19" s="718"/>
      <c r="JNH19" s="725"/>
      <c r="JNI19" s="725"/>
      <c r="JNJ19" s="725"/>
      <c r="JNK19" s="725"/>
      <c r="JNL19" s="725"/>
      <c r="JNM19" s="725"/>
      <c r="JNN19" s="725"/>
      <c r="JNO19" s="725"/>
      <c r="JNP19" s="725"/>
      <c r="JNQ19" s="725"/>
      <c r="JNR19" s="725"/>
      <c r="JNS19" s="725"/>
      <c r="JNT19" s="725"/>
      <c r="JNU19" s="725"/>
      <c r="JNV19" s="726"/>
      <c r="JNW19" s="718"/>
      <c r="JNX19" s="725"/>
      <c r="JNY19" s="725"/>
      <c r="JNZ19" s="725"/>
      <c r="JOA19" s="725"/>
      <c r="JOB19" s="725"/>
      <c r="JOC19" s="725"/>
      <c r="JOD19" s="725"/>
      <c r="JOE19" s="725"/>
      <c r="JOF19" s="725"/>
      <c r="JOG19" s="725"/>
      <c r="JOH19" s="725"/>
      <c r="JOI19" s="725"/>
      <c r="JOJ19" s="725"/>
      <c r="JOK19" s="725"/>
      <c r="JOL19" s="726"/>
      <c r="JOM19" s="718"/>
      <c r="JON19" s="725"/>
      <c r="JOO19" s="725"/>
      <c r="JOP19" s="725"/>
      <c r="JOQ19" s="725"/>
      <c r="JOR19" s="725"/>
      <c r="JOS19" s="725"/>
      <c r="JOT19" s="725"/>
      <c r="JOU19" s="725"/>
      <c r="JOV19" s="725"/>
      <c r="JOW19" s="725"/>
      <c r="JOX19" s="725"/>
      <c r="JOY19" s="725"/>
      <c r="JOZ19" s="725"/>
      <c r="JPA19" s="725"/>
      <c r="JPB19" s="726"/>
      <c r="JPC19" s="718"/>
      <c r="JPD19" s="725"/>
      <c r="JPE19" s="725"/>
      <c r="JPF19" s="725"/>
      <c r="JPG19" s="725"/>
      <c r="JPH19" s="725"/>
      <c r="JPI19" s="725"/>
      <c r="JPJ19" s="725"/>
      <c r="JPK19" s="725"/>
      <c r="JPL19" s="725"/>
      <c r="JPM19" s="725"/>
      <c r="JPN19" s="725"/>
      <c r="JPO19" s="725"/>
      <c r="JPP19" s="725"/>
      <c r="JPQ19" s="725"/>
      <c r="JPR19" s="726"/>
      <c r="JPS19" s="718"/>
      <c r="JPT19" s="725"/>
      <c r="JPU19" s="725"/>
      <c r="JPV19" s="725"/>
      <c r="JPW19" s="725"/>
      <c r="JPX19" s="725"/>
      <c r="JPY19" s="725"/>
      <c r="JPZ19" s="725"/>
      <c r="JQA19" s="725"/>
      <c r="JQB19" s="725"/>
      <c r="JQC19" s="725"/>
      <c r="JQD19" s="725"/>
      <c r="JQE19" s="725"/>
      <c r="JQF19" s="725"/>
      <c r="JQG19" s="725"/>
      <c r="JQH19" s="726"/>
      <c r="JQI19" s="718"/>
      <c r="JQJ19" s="725"/>
      <c r="JQK19" s="725"/>
      <c r="JQL19" s="725"/>
      <c r="JQM19" s="725"/>
      <c r="JQN19" s="725"/>
      <c r="JQO19" s="725"/>
      <c r="JQP19" s="725"/>
      <c r="JQQ19" s="725"/>
      <c r="JQR19" s="725"/>
      <c r="JQS19" s="725"/>
      <c r="JQT19" s="725"/>
      <c r="JQU19" s="725"/>
      <c r="JQV19" s="725"/>
      <c r="JQW19" s="725"/>
      <c r="JQX19" s="726"/>
      <c r="JQY19" s="718"/>
      <c r="JQZ19" s="725"/>
      <c r="JRA19" s="725"/>
      <c r="JRB19" s="725"/>
      <c r="JRC19" s="725"/>
      <c r="JRD19" s="725"/>
      <c r="JRE19" s="725"/>
      <c r="JRF19" s="725"/>
      <c r="JRG19" s="725"/>
      <c r="JRH19" s="725"/>
      <c r="JRI19" s="725"/>
      <c r="JRJ19" s="725"/>
      <c r="JRK19" s="725"/>
      <c r="JRL19" s="725"/>
      <c r="JRM19" s="725"/>
      <c r="JRN19" s="726"/>
      <c r="JRO19" s="718"/>
      <c r="JRP19" s="725"/>
      <c r="JRQ19" s="725"/>
      <c r="JRR19" s="725"/>
      <c r="JRS19" s="725"/>
      <c r="JRT19" s="725"/>
      <c r="JRU19" s="725"/>
      <c r="JRV19" s="725"/>
      <c r="JRW19" s="725"/>
      <c r="JRX19" s="725"/>
      <c r="JRY19" s="725"/>
      <c r="JRZ19" s="725"/>
      <c r="JSA19" s="725"/>
      <c r="JSB19" s="725"/>
      <c r="JSC19" s="725"/>
      <c r="JSD19" s="726"/>
      <c r="JSE19" s="718"/>
      <c r="JSF19" s="725"/>
      <c r="JSG19" s="725"/>
      <c r="JSH19" s="725"/>
      <c r="JSI19" s="725"/>
      <c r="JSJ19" s="725"/>
      <c r="JSK19" s="725"/>
      <c r="JSL19" s="725"/>
      <c r="JSM19" s="725"/>
      <c r="JSN19" s="725"/>
      <c r="JSO19" s="725"/>
      <c r="JSP19" s="725"/>
      <c r="JSQ19" s="725"/>
      <c r="JSR19" s="725"/>
      <c r="JSS19" s="725"/>
      <c r="JST19" s="726"/>
      <c r="JSU19" s="718"/>
      <c r="JSV19" s="725"/>
      <c r="JSW19" s="725"/>
      <c r="JSX19" s="725"/>
      <c r="JSY19" s="725"/>
      <c r="JSZ19" s="725"/>
      <c r="JTA19" s="725"/>
      <c r="JTB19" s="725"/>
      <c r="JTC19" s="725"/>
      <c r="JTD19" s="725"/>
      <c r="JTE19" s="725"/>
      <c r="JTF19" s="725"/>
      <c r="JTG19" s="725"/>
      <c r="JTH19" s="725"/>
      <c r="JTI19" s="725"/>
      <c r="JTJ19" s="726"/>
      <c r="JTK19" s="718"/>
      <c r="JTL19" s="725"/>
      <c r="JTM19" s="725"/>
      <c r="JTN19" s="725"/>
      <c r="JTO19" s="725"/>
      <c r="JTP19" s="725"/>
      <c r="JTQ19" s="725"/>
      <c r="JTR19" s="725"/>
      <c r="JTS19" s="725"/>
      <c r="JTT19" s="725"/>
      <c r="JTU19" s="725"/>
      <c r="JTV19" s="725"/>
      <c r="JTW19" s="725"/>
      <c r="JTX19" s="725"/>
      <c r="JTY19" s="725"/>
      <c r="JTZ19" s="726"/>
      <c r="JUA19" s="718"/>
      <c r="JUB19" s="725"/>
      <c r="JUC19" s="725"/>
      <c r="JUD19" s="725"/>
      <c r="JUE19" s="725"/>
      <c r="JUF19" s="725"/>
      <c r="JUG19" s="725"/>
      <c r="JUH19" s="725"/>
      <c r="JUI19" s="725"/>
      <c r="JUJ19" s="725"/>
      <c r="JUK19" s="725"/>
      <c r="JUL19" s="725"/>
      <c r="JUM19" s="725"/>
      <c r="JUN19" s="725"/>
      <c r="JUO19" s="725"/>
      <c r="JUP19" s="726"/>
      <c r="JUQ19" s="718"/>
      <c r="JUR19" s="725"/>
      <c r="JUS19" s="725"/>
      <c r="JUT19" s="725"/>
      <c r="JUU19" s="725"/>
      <c r="JUV19" s="725"/>
      <c r="JUW19" s="725"/>
      <c r="JUX19" s="725"/>
      <c r="JUY19" s="725"/>
      <c r="JUZ19" s="725"/>
      <c r="JVA19" s="725"/>
      <c r="JVB19" s="725"/>
      <c r="JVC19" s="725"/>
      <c r="JVD19" s="725"/>
      <c r="JVE19" s="725"/>
      <c r="JVF19" s="726"/>
      <c r="JVG19" s="718"/>
      <c r="JVH19" s="725"/>
      <c r="JVI19" s="725"/>
      <c r="JVJ19" s="725"/>
      <c r="JVK19" s="725"/>
      <c r="JVL19" s="725"/>
      <c r="JVM19" s="725"/>
      <c r="JVN19" s="725"/>
      <c r="JVO19" s="725"/>
      <c r="JVP19" s="725"/>
      <c r="JVQ19" s="725"/>
      <c r="JVR19" s="725"/>
      <c r="JVS19" s="725"/>
      <c r="JVT19" s="725"/>
      <c r="JVU19" s="725"/>
      <c r="JVV19" s="726"/>
      <c r="JVW19" s="718"/>
      <c r="JVX19" s="725"/>
      <c r="JVY19" s="725"/>
      <c r="JVZ19" s="725"/>
      <c r="JWA19" s="725"/>
      <c r="JWB19" s="725"/>
      <c r="JWC19" s="725"/>
      <c r="JWD19" s="725"/>
      <c r="JWE19" s="725"/>
      <c r="JWF19" s="725"/>
      <c r="JWG19" s="725"/>
      <c r="JWH19" s="725"/>
      <c r="JWI19" s="725"/>
      <c r="JWJ19" s="725"/>
      <c r="JWK19" s="725"/>
      <c r="JWL19" s="726"/>
      <c r="JWM19" s="718"/>
      <c r="JWN19" s="725"/>
      <c r="JWO19" s="725"/>
      <c r="JWP19" s="725"/>
      <c r="JWQ19" s="725"/>
      <c r="JWR19" s="725"/>
      <c r="JWS19" s="725"/>
      <c r="JWT19" s="725"/>
      <c r="JWU19" s="725"/>
      <c r="JWV19" s="725"/>
      <c r="JWW19" s="725"/>
      <c r="JWX19" s="725"/>
      <c r="JWY19" s="725"/>
      <c r="JWZ19" s="725"/>
      <c r="JXA19" s="725"/>
      <c r="JXB19" s="726"/>
      <c r="JXC19" s="718"/>
      <c r="JXD19" s="725"/>
      <c r="JXE19" s="725"/>
      <c r="JXF19" s="725"/>
      <c r="JXG19" s="725"/>
      <c r="JXH19" s="725"/>
      <c r="JXI19" s="725"/>
      <c r="JXJ19" s="725"/>
      <c r="JXK19" s="725"/>
      <c r="JXL19" s="725"/>
      <c r="JXM19" s="725"/>
      <c r="JXN19" s="725"/>
      <c r="JXO19" s="725"/>
      <c r="JXP19" s="725"/>
      <c r="JXQ19" s="725"/>
      <c r="JXR19" s="726"/>
      <c r="JXS19" s="718"/>
      <c r="JXT19" s="725"/>
      <c r="JXU19" s="725"/>
      <c r="JXV19" s="725"/>
      <c r="JXW19" s="725"/>
      <c r="JXX19" s="725"/>
      <c r="JXY19" s="725"/>
      <c r="JXZ19" s="725"/>
      <c r="JYA19" s="725"/>
      <c r="JYB19" s="725"/>
      <c r="JYC19" s="725"/>
      <c r="JYD19" s="725"/>
      <c r="JYE19" s="725"/>
      <c r="JYF19" s="725"/>
      <c r="JYG19" s="725"/>
      <c r="JYH19" s="726"/>
      <c r="JYI19" s="718"/>
      <c r="JYJ19" s="725"/>
      <c r="JYK19" s="725"/>
      <c r="JYL19" s="725"/>
      <c r="JYM19" s="725"/>
      <c r="JYN19" s="725"/>
      <c r="JYO19" s="725"/>
      <c r="JYP19" s="725"/>
      <c r="JYQ19" s="725"/>
      <c r="JYR19" s="725"/>
      <c r="JYS19" s="725"/>
      <c r="JYT19" s="725"/>
      <c r="JYU19" s="725"/>
      <c r="JYV19" s="725"/>
      <c r="JYW19" s="725"/>
      <c r="JYX19" s="726"/>
      <c r="JYY19" s="718"/>
      <c r="JYZ19" s="725"/>
      <c r="JZA19" s="725"/>
      <c r="JZB19" s="725"/>
      <c r="JZC19" s="725"/>
      <c r="JZD19" s="725"/>
      <c r="JZE19" s="725"/>
      <c r="JZF19" s="725"/>
      <c r="JZG19" s="725"/>
      <c r="JZH19" s="725"/>
      <c r="JZI19" s="725"/>
      <c r="JZJ19" s="725"/>
      <c r="JZK19" s="725"/>
      <c r="JZL19" s="725"/>
      <c r="JZM19" s="725"/>
      <c r="JZN19" s="726"/>
      <c r="JZO19" s="718"/>
      <c r="JZP19" s="725"/>
      <c r="JZQ19" s="725"/>
      <c r="JZR19" s="725"/>
      <c r="JZS19" s="725"/>
      <c r="JZT19" s="725"/>
      <c r="JZU19" s="725"/>
      <c r="JZV19" s="725"/>
      <c r="JZW19" s="725"/>
      <c r="JZX19" s="725"/>
      <c r="JZY19" s="725"/>
      <c r="JZZ19" s="725"/>
      <c r="KAA19" s="725"/>
      <c r="KAB19" s="725"/>
      <c r="KAC19" s="725"/>
      <c r="KAD19" s="726"/>
      <c r="KAE19" s="718"/>
      <c r="KAF19" s="725"/>
      <c r="KAG19" s="725"/>
      <c r="KAH19" s="725"/>
      <c r="KAI19" s="725"/>
      <c r="KAJ19" s="725"/>
      <c r="KAK19" s="725"/>
      <c r="KAL19" s="725"/>
      <c r="KAM19" s="725"/>
      <c r="KAN19" s="725"/>
      <c r="KAO19" s="725"/>
      <c r="KAP19" s="725"/>
      <c r="KAQ19" s="725"/>
      <c r="KAR19" s="725"/>
      <c r="KAS19" s="725"/>
      <c r="KAT19" s="726"/>
      <c r="KAU19" s="718"/>
      <c r="KAV19" s="725"/>
      <c r="KAW19" s="725"/>
      <c r="KAX19" s="725"/>
      <c r="KAY19" s="725"/>
      <c r="KAZ19" s="725"/>
      <c r="KBA19" s="725"/>
      <c r="KBB19" s="725"/>
      <c r="KBC19" s="725"/>
      <c r="KBD19" s="725"/>
      <c r="KBE19" s="725"/>
      <c r="KBF19" s="725"/>
      <c r="KBG19" s="725"/>
      <c r="KBH19" s="725"/>
      <c r="KBI19" s="725"/>
      <c r="KBJ19" s="726"/>
      <c r="KBK19" s="718"/>
      <c r="KBL19" s="725"/>
      <c r="KBM19" s="725"/>
      <c r="KBN19" s="725"/>
      <c r="KBO19" s="725"/>
      <c r="KBP19" s="725"/>
      <c r="KBQ19" s="725"/>
      <c r="KBR19" s="725"/>
      <c r="KBS19" s="725"/>
      <c r="KBT19" s="725"/>
      <c r="KBU19" s="725"/>
      <c r="KBV19" s="725"/>
      <c r="KBW19" s="725"/>
      <c r="KBX19" s="725"/>
      <c r="KBY19" s="725"/>
      <c r="KBZ19" s="726"/>
      <c r="KCA19" s="718"/>
      <c r="KCB19" s="725"/>
      <c r="KCC19" s="725"/>
      <c r="KCD19" s="725"/>
      <c r="KCE19" s="725"/>
      <c r="KCF19" s="725"/>
      <c r="KCG19" s="725"/>
      <c r="KCH19" s="725"/>
      <c r="KCI19" s="725"/>
      <c r="KCJ19" s="725"/>
      <c r="KCK19" s="725"/>
      <c r="KCL19" s="725"/>
      <c r="KCM19" s="725"/>
      <c r="KCN19" s="725"/>
      <c r="KCO19" s="725"/>
      <c r="KCP19" s="726"/>
      <c r="KCQ19" s="718"/>
      <c r="KCR19" s="725"/>
      <c r="KCS19" s="725"/>
      <c r="KCT19" s="725"/>
      <c r="KCU19" s="725"/>
      <c r="KCV19" s="725"/>
      <c r="KCW19" s="725"/>
      <c r="KCX19" s="725"/>
      <c r="KCY19" s="725"/>
      <c r="KCZ19" s="725"/>
      <c r="KDA19" s="725"/>
      <c r="KDB19" s="725"/>
      <c r="KDC19" s="725"/>
      <c r="KDD19" s="725"/>
      <c r="KDE19" s="725"/>
      <c r="KDF19" s="726"/>
      <c r="KDG19" s="718"/>
      <c r="KDH19" s="725"/>
      <c r="KDI19" s="725"/>
      <c r="KDJ19" s="725"/>
      <c r="KDK19" s="725"/>
      <c r="KDL19" s="725"/>
      <c r="KDM19" s="725"/>
      <c r="KDN19" s="725"/>
      <c r="KDO19" s="725"/>
      <c r="KDP19" s="725"/>
      <c r="KDQ19" s="725"/>
      <c r="KDR19" s="725"/>
      <c r="KDS19" s="725"/>
      <c r="KDT19" s="725"/>
      <c r="KDU19" s="725"/>
      <c r="KDV19" s="726"/>
      <c r="KDW19" s="718"/>
      <c r="KDX19" s="725"/>
      <c r="KDY19" s="725"/>
      <c r="KDZ19" s="725"/>
      <c r="KEA19" s="725"/>
      <c r="KEB19" s="725"/>
      <c r="KEC19" s="725"/>
      <c r="KED19" s="725"/>
      <c r="KEE19" s="725"/>
      <c r="KEF19" s="725"/>
      <c r="KEG19" s="725"/>
      <c r="KEH19" s="725"/>
      <c r="KEI19" s="725"/>
      <c r="KEJ19" s="725"/>
      <c r="KEK19" s="725"/>
      <c r="KEL19" s="726"/>
      <c r="KEM19" s="718"/>
      <c r="KEN19" s="725"/>
      <c r="KEO19" s="725"/>
      <c r="KEP19" s="725"/>
      <c r="KEQ19" s="725"/>
      <c r="KER19" s="725"/>
      <c r="KES19" s="725"/>
      <c r="KET19" s="725"/>
      <c r="KEU19" s="725"/>
      <c r="KEV19" s="725"/>
      <c r="KEW19" s="725"/>
      <c r="KEX19" s="725"/>
      <c r="KEY19" s="725"/>
      <c r="KEZ19" s="725"/>
      <c r="KFA19" s="725"/>
      <c r="KFB19" s="726"/>
      <c r="KFC19" s="718"/>
      <c r="KFD19" s="725"/>
      <c r="KFE19" s="725"/>
      <c r="KFF19" s="725"/>
      <c r="KFG19" s="725"/>
      <c r="KFH19" s="725"/>
      <c r="KFI19" s="725"/>
      <c r="KFJ19" s="725"/>
      <c r="KFK19" s="725"/>
      <c r="KFL19" s="725"/>
      <c r="KFM19" s="725"/>
      <c r="KFN19" s="725"/>
      <c r="KFO19" s="725"/>
      <c r="KFP19" s="725"/>
      <c r="KFQ19" s="725"/>
      <c r="KFR19" s="726"/>
      <c r="KFS19" s="718"/>
      <c r="KFT19" s="725"/>
      <c r="KFU19" s="725"/>
      <c r="KFV19" s="725"/>
      <c r="KFW19" s="725"/>
      <c r="KFX19" s="725"/>
      <c r="KFY19" s="725"/>
      <c r="KFZ19" s="725"/>
      <c r="KGA19" s="725"/>
      <c r="KGB19" s="725"/>
      <c r="KGC19" s="725"/>
      <c r="KGD19" s="725"/>
      <c r="KGE19" s="725"/>
      <c r="KGF19" s="725"/>
      <c r="KGG19" s="725"/>
      <c r="KGH19" s="726"/>
      <c r="KGI19" s="718"/>
      <c r="KGJ19" s="725"/>
      <c r="KGK19" s="725"/>
      <c r="KGL19" s="725"/>
      <c r="KGM19" s="725"/>
      <c r="KGN19" s="725"/>
      <c r="KGO19" s="725"/>
      <c r="KGP19" s="725"/>
      <c r="KGQ19" s="725"/>
      <c r="KGR19" s="725"/>
      <c r="KGS19" s="725"/>
      <c r="KGT19" s="725"/>
      <c r="KGU19" s="725"/>
      <c r="KGV19" s="725"/>
      <c r="KGW19" s="725"/>
      <c r="KGX19" s="726"/>
      <c r="KGY19" s="718"/>
      <c r="KGZ19" s="725"/>
      <c r="KHA19" s="725"/>
      <c r="KHB19" s="725"/>
      <c r="KHC19" s="725"/>
      <c r="KHD19" s="725"/>
      <c r="KHE19" s="725"/>
      <c r="KHF19" s="725"/>
      <c r="KHG19" s="725"/>
      <c r="KHH19" s="725"/>
      <c r="KHI19" s="725"/>
      <c r="KHJ19" s="725"/>
      <c r="KHK19" s="725"/>
      <c r="KHL19" s="725"/>
      <c r="KHM19" s="725"/>
      <c r="KHN19" s="726"/>
      <c r="KHO19" s="718"/>
      <c r="KHP19" s="725"/>
      <c r="KHQ19" s="725"/>
      <c r="KHR19" s="725"/>
      <c r="KHS19" s="725"/>
      <c r="KHT19" s="725"/>
      <c r="KHU19" s="725"/>
      <c r="KHV19" s="725"/>
      <c r="KHW19" s="725"/>
      <c r="KHX19" s="725"/>
      <c r="KHY19" s="725"/>
      <c r="KHZ19" s="725"/>
      <c r="KIA19" s="725"/>
      <c r="KIB19" s="725"/>
      <c r="KIC19" s="725"/>
      <c r="KID19" s="726"/>
      <c r="KIE19" s="718"/>
      <c r="KIF19" s="725"/>
      <c r="KIG19" s="725"/>
      <c r="KIH19" s="725"/>
      <c r="KII19" s="725"/>
      <c r="KIJ19" s="725"/>
      <c r="KIK19" s="725"/>
      <c r="KIL19" s="725"/>
      <c r="KIM19" s="725"/>
      <c r="KIN19" s="725"/>
      <c r="KIO19" s="725"/>
      <c r="KIP19" s="725"/>
      <c r="KIQ19" s="725"/>
      <c r="KIR19" s="725"/>
      <c r="KIS19" s="725"/>
      <c r="KIT19" s="726"/>
      <c r="KIU19" s="718"/>
      <c r="KIV19" s="725"/>
      <c r="KIW19" s="725"/>
      <c r="KIX19" s="725"/>
      <c r="KIY19" s="725"/>
      <c r="KIZ19" s="725"/>
      <c r="KJA19" s="725"/>
      <c r="KJB19" s="725"/>
      <c r="KJC19" s="725"/>
      <c r="KJD19" s="725"/>
      <c r="KJE19" s="725"/>
      <c r="KJF19" s="725"/>
      <c r="KJG19" s="725"/>
      <c r="KJH19" s="725"/>
      <c r="KJI19" s="725"/>
      <c r="KJJ19" s="726"/>
      <c r="KJK19" s="718"/>
      <c r="KJL19" s="725"/>
      <c r="KJM19" s="725"/>
      <c r="KJN19" s="725"/>
      <c r="KJO19" s="725"/>
      <c r="KJP19" s="725"/>
      <c r="KJQ19" s="725"/>
      <c r="KJR19" s="725"/>
      <c r="KJS19" s="725"/>
      <c r="KJT19" s="725"/>
      <c r="KJU19" s="725"/>
      <c r="KJV19" s="725"/>
      <c r="KJW19" s="725"/>
      <c r="KJX19" s="725"/>
      <c r="KJY19" s="725"/>
      <c r="KJZ19" s="726"/>
      <c r="KKA19" s="718"/>
      <c r="KKB19" s="725"/>
      <c r="KKC19" s="725"/>
      <c r="KKD19" s="725"/>
      <c r="KKE19" s="725"/>
      <c r="KKF19" s="725"/>
      <c r="KKG19" s="725"/>
      <c r="KKH19" s="725"/>
      <c r="KKI19" s="725"/>
      <c r="KKJ19" s="725"/>
      <c r="KKK19" s="725"/>
      <c r="KKL19" s="725"/>
      <c r="KKM19" s="725"/>
      <c r="KKN19" s="725"/>
      <c r="KKO19" s="725"/>
      <c r="KKP19" s="726"/>
      <c r="KKQ19" s="718"/>
      <c r="KKR19" s="725"/>
      <c r="KKS19" s="725"/>
      <c r="KKT19" s="725"/>
      <c r="KKU19" s="725"/>
      <c r="KKV19" s="725"/>
      <c r="KKW19" s="725"/>
      <c r="KKX19" s="725"/>
      <c r="KKY19" s="725"/>
      <c r="KKZ19" s="725"/>
      <c r="KLA19" s="725"/>
      <c r="KLB19" s="725"/>
      <c r="KLC19" s="725"/>
      <c r="KLD19" s="725"/>
      <c r="KLE19" s="725"/>
      <c r="KLF19" s="726"/>
      <c r="KLG19" s="718"/>
      <c r="KLH19" s="725"/>
      <c r="KLI19" s="725"/>
      <c r="KLJ19" s="725"/>
      <c r="KLK19" s="725"/>
      <c r="KLL19" s="725"/>
      <c r="KLM19" s="725"/>
      <c r="KLN19" s="725"/>
      <c r="KLO19" s="725"/>
      <c r="KLP19" s="725"/>
      <c r="KLQ19" s="725"/>
      <c r="KLR19" s="725"/>
      <c r="KLS19" s="725"/>
      <c r="KLT19" s="725"/>
      <c r="KLU19" s="725"/>
      <c r="KLV19" s="726"/>
      <c r="KLW19" s="718"/>
      <c r="KLX19" s="725"/>
      <c r="KLY19" s="725"/>
      <c r="KLZ19" s="725"/>
      <c r="KMA19" s="725"/>
      <c r="KMB19" s="725"/>
      <c r="KMC19" s="725"/>
      <c r="KMD19" s="725"/>
      <c r="KME19" s="725"/>
      <c r="KMF19" s="725"/>
      <c r="KMG19" s="725"/>
      <c r="KMH19" s="725"/>
      <c r="KMI19" s="725"/>
      <c r="KMJ19" s="725"/>
      <c r="KMK19" s="725"/>
      <c r="KML19" s="726"/>
      <c r="KMM19" s="718"/>
      <c r="KMN19" s="725"/>
      <c r="KMO19" s="725"/>
      <c r="KMP19" s="725"/>
      <c r="KMQ19" s="725"/>
      <c r="KMR19" s="725"/>
      <c r="KMS19" s="725"/>
      <c r="KMT19" s="725"/>
      <c r="KMU19" s="725"/>
      <c r="KMV19" s="725"/>
      <c r="KMW19" s="725"/>
      <c r="KMX19" s="725"/>
      <c r="KMY19" s="725"/>
      <c r="KMZ19" s="725"/>
      <c r="KNA19" s="725"/>
      <c r="KNB19" s="726"/>
      <c r="KNC19" s="718"/>
      <c r="KND19" s="725"/>
      <c r="KNE19" s="725"/>
      <c r="KNF19" s="725"/>
      <c r="KNG19" s="725"/>
      <c r="KNH19" s="725"/>
      <c r="KNI19" s="725"/>
      <c r="KNJ19" s="725"/>
      <c r="KNK19" s="725"/>
      <c r="KNL19" s="725"/>
      <c r="KNM19" s="725"/>
      <c r="KNN19" s="725"/>
      <c r="KNO19" s="725"/>
      <c r="KNP19" s="725"/>
      <c r="KNQ19" s="725"/>
      <c r="KNR19" s="726"/>
      <c r="KNS19" s="718"/>
      <c r="KNT19" s="725"/>
      <c r="KNU19" s="725"/>
      <c r="KNV19" s="725"/>
      <c r="KNW19" s="725"/>
      <c r="KNX19" s="725"/>
      <c r="KNY19" s="725"/>
      <c r="KNZ19" s="725"/>
      <c r="KOA19" s="725"/>
      <c r="KOB19" s="725"/>
      <c r="KOC19" s="725"/>
      <c r="KOD19" s="725"/>
      <c r="KOE19" s="725"/>
      <c r="KOF19" s="725"/>
      <c r="KOG19" s="725"/>
      <c r="KOH19" s="726"/>
      <c r="KOI19" s="718"/>
      <c r="KOJ19" s="725"/>
      <c r="KOK19" s="725"/>
      <c r="KOL19" s="725"/>
      <c r="KOM19" s="725"/>
      <c r="KON19" s="725"/>
      <c r="KOO19" s="725"/>
      <c r="KOP19" s="725"/>
      <c r="KOQ19" s="725"/>
      <c r="KOR19" s="725"/>
      <c r="KOS19" s="725"/>
      <c r="KOT19" s="725"/>
      <c r="KOU19" s="725"/>
      <c r="KOV19" s="725"/>
      <c r="KOW19" s="725"/>
      <c r="KOX19" s="726"/>
      <c r="KOY19" s="718"/>
      <c r="KOZ19" s="725"/>
      <c r="KPA19" s="725"/>
      <c r="KPB19" s="725"/>
      <c r="KPC19" s="725"/>
      <c r="KPD19" s="725"/>
      <c r="KPE19" s="725"/>
      <c r="KPF19" s="725"/>
      <c r="KPG19" s="725"/>
      <c r="KPH19" s="725"/>
      <c r="KPI19" s="725"/>
      <c r="KPJ19" s="725"/>
      <c r="KPK19" s="725"/>
      <c r="KPL19" s="725"/>
      <c r="KPM19" s="725"/>
      <c r="KPN19" s="726"/>
      <c r="KPO19" s="718"/>
      <c r="KPP19" s="725"/>
      <c r="KPQ19" s="725"/>
      <c r="KPR19" s="725"/>
      <c r="KPS19" s="725"/>
      <c r="KPT19" s="725"/>
      <c r="KPU19" s="725"/>
      <c r="KPV19" s="725"/>
      <c r="KPW19" s="725"/>
      <c r="KPX19" s="725"/>
      <c r="KPY19" s="725"/>
      <c r="KPZ19" s="725"/>
      <c r="KQA19" s="725"/>
      <c r="KQB19" s="725"/>
      <c r="KQC19" s="725"/>
      <c r="KQD19" s="726"/>
      <c r="KQE19" s="718"/>
      <c r="KQF19" s="725"/>
      <c r="KQG19" s="725"/>
      <c r="KQH19" s="725"/>
      <c r="KQI19" s="725"/>
      <c r="KQJ19" s="725"/>
      <c r="KQK19" s="725"/>
      <c r="KQL19" s="725"/>
      <c r="KQM19" s="725"/>
      <c r="KQN19" s="725"/>
      <c r="KQO19" s="725"/>
      <c r="KQP19" s="725"/>
      <c r="KQQ19" s="725"/>
      <c r="KQR19" s="725"/>
      <c r="KQS19" s="725"/>
      <c r="KQT19" s="726"/>
      <c r="KQU19" s="718"/>
      <c r="KQV19" s="725"/>
      <c r="KQW19" s="725"/>
      <c r="KQX19" s="725"/>
      <c r="KQY19" s="725"/>
      <c r="KQZ19" s="725"/>
      <c r="KRA19" s="725"/>
      <c r="KRB19" s="725"/>
      <c r="KRC19" s="725"/>
      <c r="KRD19" s="725"/>
      <c r="KRE19" s="725"/>
      <c r="KRF19" s="725"/>
      <c r="KRG19" s="725"/>
      <c r="KRH19" s="725"/>
      <c r="KRI19" s="725"/>
      <c r="KRJ19" s="726"/>
      <c r="KRK19" s="718"/>
      <c r="KRL19" s="725"/>
      <c r="KRM19" s="725"/>
      <c r="KRN19" s="725"/>
      <c r="KRO19" s="725"/>
      <c r="KRP19" s="725"/>
      <c r="KRQ19" s="725"/>
      <c r="KRR19" s="725"/>
      <c r="KRS19" s="725"/>
      <c r="KRT19" s="725"/>
      <c r="KRU19" s="725"/>
      <c r="KRV19" s="725"/>
      <c r="KRW19" s="725"/>
      <c r="KRX19" s="725"/>
      <c r="KRY19" s="725"/>
      <c r="KRZ19" s="726"/>
      <c r="KSA19" s="718"/>
      <c r="KSB19" s="725"/>
      <c r="KSC19" s="725"/>
      <c r="KSD19" s="725"/>
      <c r="KSE19" s="725"/>
      <c r="KSF19" s="725"/>
      <c r="KSG19" s="725"/>
      <c r="KSH19" s="725"/>
      <c r="KSI19" s="725"/>
      <c r="KSJ19" s="725"/>
      <c r="KSK19" s="725"/>
      <c r="KSL19" s="725"/>
      <c r="KSM19" s="725"/>
      <c r="KSN19" s="725"/>
      <c r="KSO19" s="725"/>
      <c r="KSP19" s="726"/>
      <c r="KSQ19" s="718"/>
      <c r="KSR19" s="725"/>
      <c r="KSS19" s="725"/>
      <c r="KST19" s="725"/>
      <c r="KSU19" s="725"/>
      <c r="KSV19" s="725"/>
      <c r="KSW19" s="725"/>
      <c r="KSX19" s="725"/>
      <c r="KSY19" s="725"/>
      <c r="KSZ19" s="725"/>
      <c r="KTA19" s="725"/>
      <c r="KTB19" s="725"/>
      <c r="KTC19" s="725"/>
      <c r="KTD19" s="725"/>
      <c r="KTE19" s="725"/>
      <c r="KTF19" s="726"/>
      <c r="KTG19" s="718"/>
      <c r="KTH19" s="725"/>
      <c r="KTI19" s="725"/>
      <c r="KTJ19" s="725"/>
      <c r="KTK19" s="725"/>
      <c r="KTL19" s="725"/>
      <c r="KTM19" s="725"/>
      <c r="KTN19" s="725"/>
      <c r="KTO19" s="725"/>
      <c r="KTP19" s="725"/>
      <c r="KTQ19" s="725"/>
      <c r="KTR19" s="725"/>
      <c r="KTS19" s="725"/>
      <c r="KTT19" s="725"/>
      <c r="KTU19" s="725"/>
      <c r="KTV19" s="726"/>
      <c r="KTW19" s="718"/>
      <c r="KTX19" s="725"/>
      <c r="KTY19" s="725"/>
      <c r="KTZ19" s="725"/>
      <c r="KUA19" s="725"/>
      <c r="KUB19" s="725"/>
      <c r="KUC19" s="725"/>
      <c r="KUD19" s="725"/>
      <c r="KUE19" s="725"/>
      <c r="KUF19" s="725"/>
      <c r="KUG19" s="725"/>
      <c r="KUH19" s="725"/>
      <c r="KUI19" s="725"/>
      <c r="KUJ19" s="725"/>
      <c r="KUK19" s="725"/>
      <c r="KUL19" s="726"/>
      <c r="KUM19" s="718"/>
      <c r="KUN19" s="725"/>
      <c r="KUO19" s="725"/>
      <c r="KUP19" s="725"/>
      <c r="KUQ19" s="725"/>
      <c r="KUR19" s="725"/>
      <c r="KUS19" s="725"/>
      <c r="KUT19" s="725"/>
      <c r="KUU19" s="725"/>
      <c r="KUV19" s="725"/>
      <c r="KUW19" s="725"/>
      <c r="KUX19" s="725"/>
      <c r="KUY19" s="725"/>
      <c r="KUZ19" s="725"/>
      <c r="KVA19" s="725"/>
      <c r="KVB19" s="726"/>
      <c r="KVC19" s="718"/>
      <c r="KVD19" s="725"/>
      <c r="KVE19" s="725"/>
      <c r="KVF19" s="725"/>
      <c r="KVG19" s="725"/>
      <c r="KVH19" s="725"/>
      <c r="KVI19" s="725"/>
      <c r="KVJ19" s="725"/>
      <c r="KVK19" s="725"/>
      <c r="KVL19" s="725"/>
      <c r="KVM19" s="725"/>
      <c r="KVN19" s="725"/>
      <c r="KVO19" s="725"/>
      <c r="KVP19" s="725"/>
      <c r="KVQ19" s="725"/>
      <c r="KVR19" s="726"/>
      <c r="KVS19" s="718"/>
      <c r="KVT19" s="725"/>
      <c r="KVU19" s="725"/>
      <c r="KVV19" s="725"/>
      <c r="KVW19" s="725"/>
      <c r="KVX19" s="725"/>
      <c r="KVY19" s="725"/>
      <c r="KVZ19" s="725"/>
      <c r="KWA19" s="725"/>
      <c r="KWB19" s="725"/>
      <c r="KWC19" s="725"/>
      <c r="KWD19" s="725"/>
      <c r="KWE19" s="725"/>
      <c r="KWF19" s="725"/>
      <c r="KWG19" s="725"/>
      <c r="KWH19" s="726"/>
      <c r="KWI19" s="718"/>
      <c r="KWJ19" s="725"/>
      <c r="KWK19" s="725"/>
      <c r="KWL19" s="725"/>
      <c r="KWM19" s="725"/>
      <c r="KWN19" s="725"/>
      <c r="KWO19" s="725"/>
      <c r="KWP19" s="725"/>
      <c r="KWQ19" s="725"/>
      <c r="KWR19" s="725"/>
      <c r="KWS19" s="725"/>
      <c r="KWT19" s="725"/>
      <c r="KWU19" s="725"/>
      <c r="KWV19" s="725"/>
      <c r="KWW19" s="725"/>
      <c r="KWX19" s="726"/>
      <c r="KWY19" s="718"/>
      <c r="KWZ19" s="725"/>
      <c r="KXA19" s="725"/>
      <c r="KXB19" s="725"/>
      <c r="KXC19" s="725"/>
      <c r="KXD19" s="725"/>
      <c r="KXE19" s="725"/>
      <c r="KXF19" s="725"/>
      <c r="KXG19" s="725"/>
      <c r="KXH19" s="725"/>
      <c r="KXI19" s="725"/>
      <c r="KXJ19" s="725"/>
      <c r="KXK19" s="725"/>
      <c r="KXL19" s="725"/>
      <c r="KXM19" s="725"/>
      <c r="KXN19" s="726"/>
      <c r="KXO19" s="718"/>
      <c r="KXP19" s="725"/>
      <c r="KXQ19" s="725"/>
      <c r="KXR19" s="725"/>
      <c r="KXS19" s="725"/>
      <c r="KXT19" s="725"/>
      <c r="KXU19" s="725"/>
      <c r="KXV19" s="725"/>
      <c r="KXW19" s="725"/>
      <c r="KXX19" s="725"/>
      <c r="KXY19" s="725"/>
      <c r="KXZ19" s="725"/>
      <c r="KYA19" s="725"/>
      <c r="KYB19" s="725"/>
      <c r="KYC19" s="725"/>
      <c r="KYD19" s="726"/>
      <c r="KYE19" s="718"/>
      <c r="KYF19" s="725"/>
      <c r="KYG19" s="725"/>
      <c r="KYH19" s="725"/>
      <c r="KYI19" s="725"/>
      <c r="KYJ19" s="725"/>
      <c r="KYK19" s="725"/>
      <c r="KYL19" s="725"/>
      <c r="KYM19" s="725"/>
      <c r="KYN19" s="725"/>
      <c r="KYO19" s="725"/>
      <c r="KYP19" s="725"/>
      <c r="KYQ19" s="725"/>
      <c r="KYR19" s="725"/>
      <c r="KYS19" s="725"/>
      <c r="KYT19" s="726"/>
      <c r="KYU19" s="718"/>
      <c r="KYV19" s="725"/>
      <c r="KYW19" s="725"/>
      <c r="KYX19" s="725"/>
      <c r="KYY19" s="725"/>
      <c r="KYZ19" s="725"/>
      <c r="KZA19" s="725"/>
      <c r="KZB19" s="725"/>
      <c r="KZC19" s="725"/>
      <c r="KZD19" s="725"/>
      <c r="KZE19" s="725"/>
      <c r="KZF19" s="725"/>
      <c r="KZG19" s="725"/>
      <c r="KZH19" s="725"/>
      <c r="KZI19" s="725"/>
      <c r="KZJ19" s="726"/>
      <c r="KZK19" s="718"/>
      <c r="KZL19" s="725"/>
      <c r="KZM19" s="725"/>
      <c r="KZN19" s="725"/>
      <c r="KZO19" s="725"/>
      <c r="KZP19" s="725"/>
      <c r="KZQ19" s="725"/>
      <c r="KZR19" s="725"/>
      <c r="KZS19" s="725"/>
      <c r="KZT19" s="725"/>
      <c r="KZU19" s="725"/>
      <c r="KZV19" s="725"/>
      <c r="KZW19" s="725"/>
      <c r="KZX19" s="725"/>
      <c r="KZY19" s="725"/>
      <c r="KZZ19" s="726"/>
      <c r="LAA19" s="718"/>
      <c r="LAB19" s="725"/>
      <c r="LAC19" s="725"/>
      <c r="LAD19" s="725"/>
      <c r="LAE19" s="725"/>
      <c r="LAF19" s="725"/>
      <c r="LAG19" s="725"/>
      <c r="LAH19" s="725"/>
      <c r="LAI19" s="725"/>
      <c r="LAJ19" s="725"/>
      <c r="LAK19" s="725"/>
      <c r="LAL19" s="725"/>
      <c r="LAM19" s="725"/>
      <c r="LAN19" s="725"/>
      <c r="LAO19" s="725"/>
      <c r="LAP19" s="726"/>
      <c r="LAQ19" s="718"/>
      <c r="LAR19" s="725"/>
      <c r="LAS19" s="725"/>
      <c r="LAT19" s="725"/>
      <c r="LAU19" s="725"/>
      <c r="LAV19" s="725"/>
      <c r="LAW19" s="725"/>
      <c r="LAX19" s="725"/>
      <c r="LAY19" s="725"/>
      <c r="LAZ19" s="725"/>
      <c r="LBA19" s="725"/>
      <c r="LBB19" s="725"/>
      <c r="LBC19" s="725"/>
      <c r="LBD19" s="725"/>
      <c r="LBE19" s="725"/>
      <c r="LBF19" s="726"/>
      <c r="LBG19" s="718"/>
      <c r="LBH19" s="725"/>
      <c r="LBI19" s="725"/>
      <c r="LBJ19" s="725"/>
      <c r="LBK19" s="725"/>
      <c r="LBL19" s="725"/>
      <c r="LBM19" s="725"/>
      <c r="LBN19" s="725"/>
      <c r="LBO19" s="725"/>
      <c r="LBP19" s="725"/>
      <c r="LBQ19" s="725"/>
      <c r="LBR19" s="725"/>
      <c r="LBS19" s="725"/>
      <c r="LBT19" s="725"/>
      <c r="LBU19" s="725"/>
      <c r="LBV19" s="726"/>
      <c r="LBW19" s="718"/>
      <c r="LBX19" s="725"/>
      <c r="LBY19" s="725"/>
      <c r="LBZ19" s="725"/>
      <c r="LCA19" s="725"/>
      <c r="LCB19" s="725"/>
      <c r="LCC19" s="725"/>
      <c r="LCD19" s="725"/>
      <c r="LCE19" s="725"/>
      <c r="LCF19" s="725"/>
      <c r="LCG19" s="725"/>
      <c r="LCH19" s="725"/>
      <c r="LCI19" s="725"/>
      <c r="LCJ19" s="725"/>
      <c r="LCK19" s="725"/>
      <c r="LCL19" s="726"/>
      <c r="LCM19" s="718"/>
      <c r="LCN19" s="725"/>
      <c r="LCO19" s="725"/>
      <c r="LCP19" s="725"/>
      <c r="LCQ19" s="725"/>
      <c r="LCR19" s="725"/>
      <c r="LCS19" s="725"/>
      <c r="LCT19" s="725"/>
      <c r="LCU19" s="725"/>
      <c r="LCV19" s="725"/>
      <c r="LCW19" s="725"/>
      <c r="LCX19" s="725"/>
      <c r="LCY19" s="725"/>
      <c r="LCZ19" s="725"/>
      <c r="LDA19" s="725"/>
      <c r="LDB19" s="726"/>
      <c r="LDC19" s="718"/>
      <c r="LDD19" s="725"/>
      <c r="LDE19" s="725"/>
      <c r="LDF19" s="725"/>
      <c r="LDG19" s="725"/>
      <c r="LDH19" s="725"/>
      <c r="LDI19" s="725"/>
      <c r="LDJ19" s="725"/>
      <c r="LDK19" s="725"/>
      <c r="LDL19" s="725"/>
      <c r="LDM19" s="725"/>
      <c r="LDN19" s="725"/>
      <c r="LDO19" s="725"/>
      <c r="LDP19" s="725"/>
      <c r="LDQ19" s="725"/>
      <c r="LDR19" s="726"/>
      <c r="LDS19" s="718"/>
      <c r="LDT19" s="725"/>
      <c r="LDU19" s="725"/>
      <c r="LDV19" s="725"/>
      <c r="LDW19" s="725"/>
      <c r="LDX19" s="725"/>
      <c r="LDY19" s="725"/>
      <c r="LDZ19" s="725"/>
      <c r="LEA19" s="725"/>
      <c r="LEB19" s="725"/>
      <c r="LEC19" s="725"/>
      <c r="LED19" s="725"/>
      <c r="LEE19" s="725"/>
      <c r="LEF19" s="725"/>
      <c r="LEG19" s="725"/>
      <c r="LEH19" s="726"/>
      <c r="LEI19" s="718"/>
      <c r="LEJ19" s="725"/>
      <c r="LEK19" s="725"/>
      <c r="LEL19" s="725"/>
      <c r="LEM19" s="725"/>
      <c r="LEN19" s="725"/>
      <c r="LEO19" s="725"/>
      <c r="LEP19" s="725"/>
      <c r="LEQ19" s="725"/>
      <c r="LER19" s="725"/>
      <c r="LES19" s="725"/>
      <c r="LET19" s="725"/>
      <c r="LEU19" s="725"/>
      <c r="LEV19" s="725"/>
      <c r="LEW19" s="725"/>
      <c r="LEX19" s="726"/>
      <c r="LEY19" s="718"/>
      <c r="LEZ19" s="725"/>
      <c r="LFA19" s="725"/>
      <c r="LFB19" s="725"/>
      <c r="LFC19" s="725"/>
      <c r="LFD19" s="725"/>
      <c r="LFE19" s="725"/>
      <c r="LFF19" s="725"/>
      <c r="LFG19" s="725"/>
      <c r="LFH19" s="725"/>
      <c r="LFI19" s="725"/>
      <c r="LFJ19" s="725"/>
      <c r="LFK19" s="725"/>
      <c r="LFL19" s="725"/>
      <c r="LFM19" s="725"/>
      <c r="LFN19" s="726"/>
      <c r="LFO19" s="718"/>
      <c r="LFP19" s="725"/>
      <c r="LFQ19" s="725"/>
      <c r="LFR19" s="725"/>
      <c r="LFS19" s="725"/>
      <c r="LFT19" s="725"/>
      <c r="LFU19" s="725"/>
      <c r="LFV19" s="725"/>
      <c r="LFW19" s="725"/>
      <c r="LFX19" s="725"/>
      <c r="LFY19" s="725"/>
      <c r="LFZ19" s="725"/>
      <c r="LGA19" s="725"/>
      <c r="LGB19" s="725"/>
      <c r="LGC19" s="725"/>
      <c r="LGD19" s="726"/>
      <c r="LGE19" s="718"/>
      <c r="LGF19" s="725"/>
      <c r="LGG19" s="725"/>
      <c r="LGH19" s="725"/>
      <c r="LGI19" s="725"/>
      <c r="LGJ19" s="725"/>
      <c r="LGK19" s="725"/>
      <c r="LGL19" s="725"/>
      <c r="LGM19" s="725"/>
      <c r="LGN19" s="725"/>
      <c r="LGO19" s="725"/>
      <c r="LGP19" s="725"/>
      <c r="LGQ19" s="725"/>
      <c r="LGR19" s="725"/>
      <c r="LGS19" s="725"/>
      <c r="LGT19" s="726"/>
      <c r="LGU19" s="718"/>
      <c r="LGV19" s="725"/>
      <c r="LGW19" s="725"/>
      <c r="LGX19" s="725"/>
      <c r="LGY19" s="725"/>
      <c r="LGZ19" s="725"/>
      <c r="LHA19" s="725"/>
      <c r="LHB19" s="725"/>
      <c r="LHC19" s="725"/>
      <c r="LHD19" s="725"/>
      <c r="LHE19" s="725"/>
      <c r="LHF19" s="725"/>
      <c r="LHG19" s="725"/>
      <c r="LHH19" s="725"/>
      <c r="LHI19" s="725"/>
      <c r="LHJ19" s="726"/>
      <c r="LHK19" s="718"/>
      <c r="LHL19" s="725"/>
      <c r="LHM19" s="725"/>
      <c r="LHN19" s="725"/>
      <c r="LHO19" s="725"/>
      <c r="LHP19" s="725"/>
      <c r="LHQ19" s="725"/>
      <c r="LHR19" s="725"/>
      <c r="LHS19" s="725"/>
      <c r="LHT19" s="725"/>
      <c r="LHU19" s="725"/>
      <c r="LHV19" s="725"/>
      <c r="LHW19" s="725"/>
      <c r="LHX19" s="725"/>
      <c r="LHY19" s="725"/>
      <c r="LHZ19" s="726"/>
      <c r="LIA19" s="718"/>
      <c r="LIB19" s="725"/>
      <c r="LIC19" s="725"/>
      <c r="LID19" s="725"/>
      <c r="LIE19" s="725"/>
      <c r="LIF19" s="725"/>
      <c r="LIG19" s="725"/>
      <c r="LIH19" s="725"/>
      <c r="LII19" s="725"/>
      <c r="LIJ19" s="725"/>
      <c r="LIK19" s="725"/>
      <c r="LIL19" s="725"/>
      <c r="LIM19" s="725"/>
      <c r="LIN19" s="725"/>
      <c r="LIO19" s="725"/>
      <c r="LIP19" s="726"/>
      <c r="LIQ19" s="718"/>
      <c r="LIR19" s="725"/>
      <c r="LIS19" s="725"/>
      <c r="LIT19" s="725"/>
      <c r="LIU19" s="725"/>
      <c r="LIV19" s="725"/>
      <c r="LIW19" s="725"/>
      <c r="LIX19" s="725"/>
      <c r="LIY19" s="725"/>
      <c r="LIZ19" s="725"/>
      <c r="LJA19" s="725"/>
      <c r="LJB19" s="725"/>
      <c r="LJC19" s="725"/>
      <c r="LJD19" s="725"/>
      <c r="LJE19" s="725"/>
      <c r="LJF19" s="726"/>
      <c r="LJG19" s="718"/>
      <c r="LJH19" s="725"/>
      <c r="LJI19" s="725"/>
      <c r="LJJ19" s="725"/>
      <c r="LJK19" s="725"/>
      <c r="LJL19" s="725"/>
      <c r="LJM19" s="725"/>
      <c r="LJN19" s="725"/>
      <c r="LJO19" s="725"/>
      <c r="LJP19" s="725"/>
      <c r="LJQ19" s="725"/>
      <c r="LJR19" s="725"/>
      <c r="LJS19" s="725"/>
      <c r="LJT19" s="725"/>
      <c r="LJU19" s="725"/>
      <c r="LJV19" s="726"/>
      <c r="LJW19" s="718"/>
      <c r="LJX19" s="725"/>
      <c r="LJY19" s="725"/>
      <c r="LJZ19" s="725"/>
      <c r="LKA19" s="725"/>
      <c r="LKB19" s="725"/>
      <c r="LKC19" s="725"/>
      <c r="LKD19" s="725"/>
      <c r="LKE19" s="725"/>
      <c r="LKF19" s="725"/>
      <c r="LKG19" s="725"/>
      <c r="LKH19" s="725"/>
      <c r="LKI19" s="725"/>
      <c r="LKJ19" s="725"/>
      <c r="LKK19" s="725"/>
      <c r="LKL19" s="726"/>
      <c r="LKM19" s="718"/>
      <c r="LKN19" s="725"/>
      <c r="LKO19" s="725"/>
      <c r="LKP19" s="725"/>
      <c r="LKQ19" s="725"/>
      <c r="LKR19" s="725"/>
      <c r="LKS19" s="725"/>
      <c r="LKT19" s="725"/>
      <c r="LKU19" s="725"/>
      <c r="LKV19" s="725"/>
      <c r="LKW19" s="725"/>
      <c r="LKX19" s="725"/>
      <c r="LKY19" s="725"/>
      <c r="LKZ19" s="725"/>
      <c r="LLA19" s="725"/>
      <c r="LLB19" s="726"/>
      <c r="LLC19" s="718"/>
      <c r="LLD19" s="725"/>
      <c r="LLE19" s="725"/>
      <c r="LLF19" s="725"/>
      <c r="LLG19" s="725"/>
      <c r="LLH19" s="725"/>
      <c r="LLI19" s="725"/>
      <c r="LLJ19" s="725"/>
      <c r="LLK19" s="725"/>
      <c r="LLL19" s="725"/>
      <c r="LLM19" s="725"/>
      <c r="LLN19" s="725"/>
      <c r="LLO19" s="725"/>
      <c r="LLP19" s="725"/>
      <c r="LLQ19" s="725"/>
      <c r="LLR19" s="726"/>
      <c r="LLS19" s="718"/>
      <c r="LLT19" s="725"/>
      <c r="LLU19" s="725"/>
      <c r="LLV19" s="725"/>
      <c r="LLW19" s="725"/>
      <c r="LLX19" s="725"/>
      <c r="LLY19" s="725"/>
      <c r="LLZ19" s="725"/>
      <c r="LMA19" s="725"/>
      <c r="LMB19" s="725"/>
      <c r="LMC19" s="725"/>
      <c r="LMD19" s="725"/>
      <c r="LME19" s="725"/>
      <c r="LMF19" s="725"/>
      <c r="LMG19" s="725"/>
      <c r="LMH19" s="726"/>
      <c r="LMI19" s="718"/>
      <c r="LMJ19" s="725"/>
      <c r="LMK19" s="725"/>
      <c r="LML19" s="725"/>
      <c r="LMM19" s="725"/>
      <c r="LMN19" s="725"/>
      <c r="LMO19" s="725"/>
      <c r="LMP19" s="725"/>
      <c r="LMQ19" s="725"/>
      <c r="LMR19" s="725"/>
      <c r="LMS19" s="725"/>
      <c r="LMT19" s="725"/>
      <c r="LMU19" s="725"/>
      <c r="LMV19" s="725"/>
      <c r="LMW19" s="725"/>
      <c r="LMX19" s="726"/>
      <c r="LMY19" s="718"/>
      <c r="LMZ19" s="725"/>
      <c r="LNA19" s="725"/>
      <c r="LNB19" s="725"/>
      <c r="LNC19" s="725"/>
      <c r="LND19" s="725"/>
      <c r="LNE19" s="725"/>
      <c r="LNF19" s="725"/>
      <c r="LNG19" s="725"/>
      <c r="LNH19" s="725"/>
      <c r="LNI19" s="725"/>
      <c r="LNJ19" s="725"/>
      <c r="LNK19" s="725"/>
      <c r="LNL19" s="725"/>
      <c r="LNM19" s="725"/>
      <c r="LNN19" s="726"/>
      <c r="LNO19" s="718"/>
      <c r="LNP19" s="725"/>
      <c r="LNQ19" s="725"/>
      <c r="LNR19" s="725"/>
      <c r="LNS19" s="725"/>
      <c r="LNT19" s="725"/>
      <c r="LNU19" s="725"/>
      <c r="LNV19" s="725"/>
      <c r="LNW19" s="725"/>
      <c r="LNX19" s="725"/>
      <c r="LNY19" s="725"/>
      <c r="LNZ19" s="725"/>
      <c r="LOA19" s="725"/>
      <c r="LOB19" s="725"/>
      <c r="LOC19" s="725"/>
      <c r="LOD19" s="726"/>
      <c r="LOE19" s="718"/>
      <c r="LOF19" s="725"/>
      <c r="LOG19" s="725"/>
      <c r="LOH19" s="725"/>
      <c r="LOI19" s="725"/>
      <c r="LOJ19" s="725"/>
      <c r="LOK19" s="725"/>
      <c r="LOL19" s="725"/>
      <c r="LOM19" s="725"/>
      <c r="LON19" s="725"/>
      <c r="LOO19" s="725"/>
      <c r="LOP19" s="725"/>
      <c r="LOQ19" s="725"/>
      <c r="LOR19" s="725"/>
      <c r="LOS19" s="725"/>
      <c r="LOT19" s="726"/>
      <c r="LOU19" s="718"/>
      <c r="LOV19" s="725"/>
      <c r="LOW19" s="725"/>
      <c r="LOX19" s="725"/>
      <c r="LOY19" s="725"/>
      <c r="LOZ19" s="725"/>
      <c r="LPA19" s="725"/>
      <c r="LPB19" s="725"/>
      <c r="LPC19" s="725"/>
      <c r="LPD19" s="725"/>
      <c r="LPE19" s="725"/>
      <c r="LPF19" s="725"/>
      <c r="LPG19" s="725"/>
      <c r="LPH19" s="725"/>
      <c r="LPI19" s="725"/>
      <c r="LPJ19" s="726"/>
      <c r="LPK19" s="718"/>
      <c r="LPL19" s="725"/>
      <c r="LPM19" s="725"/>
      <c r="LPN19" s="725"/>
      <c r="LPO19" s="725"/>
      <c r="LPP19" s="725"/>
      <c r="LPQ19" s="725"/>
      <c r="LPR19" s="725"/>
      <c r="LPS19" s="725"/>
      <c r="LPT19" s="725"/>
      <c r="LPU19" s="725"/>
      <c r="LPV19" s="725"/>
      <c r="LPW19" s="725"/>
      <c r="LPX19" s="725"/>
      <c r="LPY19" s="725"/>
      <c r="LPZ19" s="726"/>
      <c r="LQA19" s="718"/>
      <c r="LQB19" s="725"/>
      <c r="LQC19" s="725"/>
      <c r="LQD19" s="725"/>
      <c r="LQE19" s="725"/>
      <c r="LQF19" s="725"/>
      <c r="LQG19" s="725"/>
      <c r="LQH19" s="725"/>
      <c r="LQI19" s="725"/>
      <c r="LQJ19" s="725"/>
      <c r="LQK19" s="725"/>
      <c r="LQL19" s="725"/>
      <c r="LQM19" s="725"/>
      <c r="LQN19" s="725"/>
      <c r="LQO19" s="725"/>
      <c r="LQP19" s="726"/>
      <c r="LQQ19" s="718"/>
      <c r="LQR19" s="725"/>
      <c r="LQS19" s="725"/>
      <c r="LQT19" s="725"/>
      <c r="LQU19" s="725"/>
      <c r="LQV19" s="725"/>
      <c r="LQW19" s="725"/>
      <c r="LQX19" s="725"/>
      <c r="LQY19" s="725"/>
      <c r="LQZ19" s="725"/>
      <c r="LRA19" s="725"/>
      <c r="LRB19" s="725"/>
      <c r="LRC19" s="725"/>
      <c r="LRD19" s="725"/>
      <c r="LRE19" s="725"/>
      <c r="LRF19" s="726"/>
      <c r="LRG19" s="718"/>
      <c r="LRH19" s="725"/>
      <c r="LRI19" s="725"/>
      <c r="LRJ19" s="725"/>
      <c r="LRK19" s="725"/>
      <c r="LRL19" s="725"/>
      <c r="LRM19" s="725"/>
      <c r="LRN19" s="725"/>
      <c r="LRO19" s="725"/>
      <c r="LRP19" s="725"/>
      <c r="LRQ19" s="725"/>
      <c r="LRR19" s="725"/>
      <c r="LRS19" s="725"/>
      <c r="LRT19" s="725"/>
      <c r="LRU19" s="725"/>
      <c r="LRV19" s="726"/>
      <c r="LRW19" s="718"/>
      <c r="LRX19" s="725"/>
      <c r="LRY19" s="725"/>
      <c r="LRZ19" s="725"/>
      <c r="LSA19" s="725"/>
      <c r="LSB19" s="725"/>
      <c r="LSC19" s="725"/>
      <c r="LSD19" s="725"/>
      <c r="LSE19" s="725"/>
      <c r="LSF19" s="725"/>
      <c r="LSG19" s="725"/>
      <c r="LSH19" s="725"/>
      <c r="LSI19" s="725"/>
      <c r="LSJ19" s="725"/>
      <c r="LSK19" s="725"/>
      <c r="LSL19" s="726"/>
      <c r="LSM19" s="718"/>
      <c r="LSN19" s="725"/>
      <c r="LSO19" s="725"/>
      <c r="LSP19" s="725"/>
      <c r="LSQ19" s="725"/>
      <c r="LSR19" s="725"/>
      <c r="LSS19" s="725"/>
      <c r="LST19" s="725"/>
      <c r="LSU19" s="725"/>
      <c r="LSV19" s="725"/>
      <c r="LSW19" s="725"/>
      <c r="LSX19" s="725"/>
      <c r="LSY19" s="725"/>
      <c r="LSZ19" s="725"/>
      <c r="LTA19" s="725"/>
      <c r="LTB19" s="726"/>
      <c r="LTC19" s="718"/>
      <c r="LTD19" s="725"/>
      <c r="LTE19" s="725"/>
      <c r="LTF19" s="725"/>
      <c r="LTG19" s="725"/>
      <c r="LTH19" s="725"/>
      <c r="LTI19" s="725"/>
      <c r="LTJ19" s="725"/>
      <c r="LTK19" s="725"/>
      <c r="LTL19" s="725"/>
      <c r="LTM19" s="725"/>
      <c r="LTN19" s="725"/>
      <c r="LTO19" s="725"/>
      <c r="LTP19" s="725"/>
      <c r="LTQ19" s="725"/>
      <c r="LTR19" s="726"/>
      <c r="LTS19" s="718"/>
      <c r="LTT19" s="725"/>
      <c r="LTU19" s="725"/>
      <c r="LTV19" s="725"/>
      <c r="LTW19" s="725"/>
      <c r="LTX19" s="725"/>
      <c r="LTY19" s="725"/>
      <c r="LTZ19" s="725"/>
      <c r="LUA19" s="725"/>
      <c r="LUB19" s="725"/>
      <c r="LUC19" s="725"/>
      <c r="LUD19" s="725"/>
      <c r="LUE19" s="725"/>
      <c r="LUF19" s="725"/>
      <c r="LUG19" s="725"/>
      <c r="LUH19" s="726"/>
      <c r="LUI19" s="718"/>
      <c r="LUJ19" s="725"/>
      <c r="LUK19" s="725"/>
      <c r="LUL19" s="725"/>
      <c r="LUM19" s="725"/>
      <c r="LUN19" s="725"/>
      <c r="LUO19" s="725"/>
      <c r="LUP19" s="725"/>
      <c r="LUQ19" s="725"/>
      <c r="LUR19" s="725"/>
      <c r="LUS19" s="725"/>
      <c r="LUT19" s="725"/>
      <c r="LUU19" s="725"/>
      <c r="LUV19" s="725"/>
      <c r="LUW19" s="725"/>
      <c r="LUX19" s="726"/>
      <c r="LUY19" s="718"/>
      <c r="LUZ19" s="725"/>
      <c r="LVA19" s="725"/>
      <c r="LVB19" s="725"/>
      <c r="LVC19" s="725"/>
      <c r="LVD19" s="725"/>
      <c r="LVE19" s="725"/>
      <c r="LVF19" s="725"/>
      <c r="LVG19" s="725"/>
      <c r="LVH19" s="725"/>
      <c r="LVI19" s="725"/>
      <c r="LVJ19" s="725"/>
      <c r="LVK19" s="725"/>
      <c r="LVL19" s="725"/>
      <c r="LVM19" s="725"/>
      <c r="LVN19" s="726"/>
      <c r="LVO19" s="718"/>
      <c r="LVP19" s="725"/>
      <c r="LVQ19" s="725"/>
      <c r="LVR19" s="725"/>
      <c r="LVS19" s="725"/>
      <c r="LVT19" s="725"/>
      <c r="LVU19" s="725"/>
      <c r="LVV19" s="725"/>
      <c r="LVW19" s="725"/>
      <c r="LVX19" s="725"/>
      <c r="LVY19" s="725"/>
      <c r="LVZ19" s="725"/>
      <c r="LWA19" s="725"/>
      <c r="LWB19" s="725"/>
      <c r="LWC19" s="725"/>
      <c r="LWD19" s="726"/>
      <c r="LWE19" s="718"/>
      <c r="LWF19" s="725"/>
      <c r="LWG19" s="725"/>
      <c r="LWH19" s="725"/>
      <c r="LWI19" s="725"/>
      <c r="LWJ19" s="725"/>
      <c r="LWK19" s="725"/>
      <c r="LWL19" s="725"/>
      <c r="LWM19" s="725"/>
      <c r="LWN19" s="725"/>
      <c r="LWO19" s="725"/>
      <c r="LWP19" s="725"/>
      <c r="LWQ19" s="725"/>
      <c r="LWR19" s="725"/>
      <c r="LWS19" s="725"/>
      <c r="LWT19" s="726"/>
      <c r="LWU19" s="718"/>
      <c r="LWV19" s="725"/>
      <c r="LWW19" s="725"/>
      <c r="LWX19" s="725"/>
      <c r="LWY19" s="725"/>
      <c r="LWZ19" s="725"/>
      <c r="LXA19" s="725"/>
      <c r="LXB19" s="725"/>
      <c r="LXC19" s="725"/>
      <c r="LXD19" s="725"/>
      <c r="LXE19" s="725"/>
      <c r="LXF19" s="725"/>
      <c r="LXG19" s="725"/>
      <c r="LXH19" s="725"/>
      <c r="LXI19" s="725"/>
      <c r="LXJ19" s="726"/>
      <c r="LXK19" s="718"/>
      <c r="LXL19" s="725"/>
      <c r="LXM19" s="725"/>
      <c r="LXN19" s="725"/>
      <c r="LXO19" s="725"/>
      <c r="LXP19" s="725"/>
      <c r="LXQ19" s="725"/>
      <c r="LXR19" s="725"/>
      <c r="LXS19" s="725"/>
      <c r="LXT19" s="725"/>
      <c r="LXU19" s="725"/>
      <c r="LXV19" s="725"/>
      <c r="LXW19" s="725"/>
      <c r="LXX19" s="725"/>
      <c r="LXY19" s="725"/>
      <c r="LXZ19" s="726"/>
      <c r="LYA19" s="718"/>
      <c r="LYB19" s="725"/>
      <c r="LYC19" s="725"/>
      <c r="LYD19" s="725"/>
      <c r="LYE19" s="725"/>
      <c r="LYF19" s="725"/>
      <c r="LYG19" s="725"/>
      <c r="LYH19" s="725"/>
      <c r="LYI19" s="725"/>
      <c r="LYJ19" s="725"/>
      <c r="LYK19" s="725"/>
      <c r="LYL19" s="725"/>
      <c r="LYM19" s="725"/>
      <c r="LYN19" s="725"/>
      <c r="LYO19" s="725"/>
      <c r="LYP19" s="726"/>
      <c r="LYQ19" s="718"/>
      <c r="LYR19" s="725"/>
      <c r="LYS19" s="725"/>
      <c r="LYT19" s="725"/>
      <c r="LYU19" s="725"/>
      <c r="LYV19" s="725"/>
      <c r="LYW19" s="725"/>
      <c r="LYX19" s="725"/>
      <c r="LYY19" s="725"/>
      <c r="LYZ19" s="725"/>
      <c r="LZA19" s="725"/>
      <c r="LZB19" s="725"/>
      <c r="LZC19" s="725"/>
      <c r="LZD19" s="725"/>
      <c r="LZE19" s="725"/>
      <c r="LZF19" s="726"/>
      <c r="LZG19" s="718"/>
      <c r="LZH19" s="725"/>
      <c r="LZI19" s="725"/>
      <c r="LZJ19" s="725"/>
      <c r="LZK19" s="725"/>
      <c r="LZL19" s="725"/>
      <c r="LZM19" s="725"/>
      <c r="LZN19" s="725"/>
      <c r="LZO19" s="725"/>
      <c r="LZP19" s="725"/>
      <c r="LZQ19" s="725"/>
      <c r="LZR19" s="725"/>
      <c r="LZS19" s="725"/>
      <c r="LZT19" s="725"/>
      <c r="LZU19" s="725"/>
      <c r="LZV19" s="726"/>
      <c r="LZW19" s="718"/>
      <c r="LZX19" s="725"/>
      <c r="LZY19" s="725"/>
      <c r="LZZ19" s="725"/>
      <c r="MAA19" s="725"/>
      <c r="MAB19" s="725"/>
      <c r="MAC19" s="725"/>
      <c r="MAD19" s="725"/>
      <c r="MAE19" s="725"/>
      <c r="MAF19" s="725"/>
      <c r="MAG19" s="725"/>
      <c r="MAH19" s="725"/>
      <c r="MAI19" s="725"/>
      <c r="MAJ19" s="725"/>
      <c r="MAK19" s="725"/>
      <c r="MAL19" s="726"/>
      <c r="MAM19" s="718"/>
      <c r="MAN19" s="725"/>
      <c r="MAO19" s="725"/>
      <c r="MAP19" s="725"/>
      <c r="MAQ19" s="725"/>
      <c r="MAR19" s="725"/>
      <c r="MAS19" s="725"/>
      <c r="MAT19" s="725"/>
      <c r="MAU19" s="725"/>
      <c r="MAV19" s="725"/>
      <c r="MAW19" s="725"/>
      <c r="MAX19" s="725"/>
      <c r="MAY19" s="725"/>
      <c r="MAZ19" s="725"/>
      <c r="MBA19" s="725"/>
      <c r="MBB19" s="726"/>
      <c r="MBC19" s="718"/>
      <c r="MBD19" s="725"/>
      <c r="MBE19" s="725"/>
      <c r="MBF19" s="725"/>
      <c r="MBG19" s="725"/>
      <c r="MBH19" s="725"/>
      <c r="MBI19" s="725"/>
      <c r="MBJ19" s="725"/>
      <c r="MBK19" s="725"/>
      <c r="MBL19" s="725"/>
      <c r="MBM19" s="725"/>
      <c r="MBN19" s="725"/>
      <c r="MBO19" s="725"/>
      <c r="MBP19" s="725"/>
      <c r="MBQ19" s="725"/>
      <c r="MBR19" s="726"/>
      <c r="MBS19" s="718"/>
      <c r="MBT19" s="725"/>
      <c r="MBU19" s="725"/>
      <c r="MBV19" s="725"/>
      <c r="MBW19" s="725"/>
      <c r="MBX19" s="725"/>
      <c r="MBY19" s="725"/>
      <c r="MBZ19" s="725"/>
      <c r="MCA19" s="725"/>
      <c r="MCB19" s="725"/>
      <c r="MCC19" s="725"/>
      <c r="MCD19" s="725"/>
      <c r="MCE19" s="725"/>
      <c r="MCF19" s="725"/>
      <c r="MCG19" s="725"/>
      <c r="MCH19" s="726"/>
      <c r="MCI19" s="718"/>
      <c r="MCJ19" s="725"/>
      <c r="MCK19" s="725"/>
      <c r="MCL19" s="725"/>
      <c r="MCM19" s="725"/>
      <c r="MCN19" s="725"/>
      <c r="MCO19" s="725"/>
      <c r="MCP19" s="725"/>
      <c r="MCQ19" s="725"/>
      <c r="MCR19" s="725"/>
      <c r="MCS19" s="725"/>
      <c r="MCT19" s="725"/>
      <c r="MCU19" s="725"/>
      <c r="MCV19" s="725"/>
      <c r="MCW19" s="725"/>
      <c r="MCX19" s="726"/>
      <c r="MCY19" s="718"/>
      <c r="MCZ19" s="725"/>
      <c r="MDA19" s="725"/>
      <c r="MDB19" s="725"/>
      <c r="MDC19" s="725"/>
      <c r="MDD19" s="725"/>
      <c r="MDE19" s="725"/>
      <c r="MDF19" s="725"/>
      <c r="MDG19" s="725"/>
      <c r="MDH19" s="725"/>
      <c r="MDI19" s="725"/>
      <c r="MDJ19" s="725"/>
      <c r="MDK19" s="725"/>
      <c r="MDL19" s="725"/>
      <c r="MDM19" s="725"/>
      <c r="MDN19" s="726"/>
      <c r="MDO19" s="718"/>
      <c r="MDP19" s="725"/>
      <c r="MDQ19" s="725"/>
      <c r="MDR19" s="725"/>
      <c r="MDS19" s="725"/>
      <c r="MDT19" s="725"/>
      <c r="MDU19" s="725"/>
      <c r="MDV19" s="725"/>
      <c r="MDW19" s="725"/>
      <c r="MDX19" s="725"/>
      <c r="MDY19" s="725"/>
      <c r="MDZ19" s="725"/>
      <c r="MEA19" s="725"/>
      <c r="MEB19" s="725"/>
      <c r="MEC19" s="725"/>
      <c r="MED19" s="726"/>
      <c r="MEE19" s="718"/>
      <c r="MEF19" s="725"/>
      <c r="MEG19" s="725"/>
      <c r="MEH19" s="725"/>
      <c r="MEI19" s="725"/>
      <c r="MEJ19" s="725"/>
      <c r="MEK19" s="725"/>
      <c r="MEL19" s="725"/>
      <c r="MEM19" s="725"/>
      <c r="MEN19" s="725"/>
      <c r="MEO19" s="725"/>
      <c r="MEP19" s="725"/>
      <c r="MEQ19" s="725"/>
      <c r="MER19" s="725"/>
      <c r="MES19" s="725"/>
      <c r="MET19" s="726"/>
      <c r="MEU19" s="718"/>
      <c r="MEV19" s="725"/>
      <c r="MEW19" s="725"/>
      <c r="MEX19" s="725"/>
      <c r="MEY19" s="725"/>
      <c r="MEZ19" s="725"/>
      <c r="MFA19" s="725"/>
      <c r="MFB19" s="725"/>
      <c r="MFC19" s="725"/>
      <c r="MFD19" s="725"/>
      <c r="MFE19" s="725"/>
      <c r="MFF19" s="725"/>
      <c r="MFG19" s="725"/>
      <c r="MFH19" s="725"/>
      <c r="MFI19" s="725"/>
      <c r="MFJ19" s="726"/>
      <c r="MFK19" s="718"/>
      <c r="MFL19" s="725"/>
      <c r="MFM19" s="725"/>
      <c r="MFN19" s="725"/>
      <c r="MFO19" s="725"/>
      <c r="MFP19" s="725"/>
      <c r="MFQ19" s="725"/>
      <c r="MFR19" s="725"/>
      <c r="MFS19" s="725"/>
      <c r="MFT19" s="725"/>
      <c r="MFU19" s="725"/>
      <c r="MFV19" s="725"/>
      <c r="MFW19" s="725"/>
      <c r="MFX19" s="725"/>
      <c r="MFY19" s="725"/>
      <c r="MFZ19" s="726"/>
      <c r="MGA19" s="718"/>
      <c r="MGB19" s="725"/>
      <c r="MGC19" s="725"/>
      <c r="MGD19" s="725"/>
      <c r="MGE19" s="725"/>
      <c r="MGF19" s="725"/>
      <c r="MGG19" s="725"/>
      <c r="MGH19" s="725"/>
      <c r="MGI19" s="725"/>
      <c r="MGJ19" s="725"/>
      <c r="MGK19" s="725"/>
      <c r="MGL19" s="725"/>
      <c r="MGM19" s="725"/>
      <c r="MGN19" s="725"/>
      <c r="MGO19" s="725"/>
      <c r="MGP19" s="726"/>
      <c r="MGQ19" s="718"/>
      <c r="MGR19" s="725"/>
      <c r="MGS19" s="725"/>
      <c r="MGT19" s="725"/>
      <c r="MGU19" s="725"/>
      <c r="MGV19" s="725"/>
      <c r="MGW19" s="725"/>
      <c r="MGX19" s="725"/>
      <c r="MGY19" s="725"/>
      <c r="MGZ19" s="725"/>
      <c r="MHA19" s="725"/>
      <c r="MHB19" s="725"/>
      <c r="MHC19" s="725"/>
      <c r="MHD19" s="725"/>
      <c r="MHE19" s="725"/>
      <c r="MHF19" s="726"/>
      <c r="MHG19" s="718"/>
      <c r="MHH19" s="725"/>
      <c r="MHI19" s="725"/>
      <c r="MHJ19" s="725"/>
      <c r="MHK19" s="725"/>
      <c r="MHL19" s="725"/>
      <c r="MHM19" s="725"/>
      <c r="MHN19" s="725"/>
      <c r="MHO19" s="725"/>
      <c r="MHP19" s="725"/>
      <c r="MHQ19" s="725"/>
      <c r="MHR19" s="725"/>
      <c r="MHS19" s="725"/>
      <c r="MHT19" s="725"/>
      <c r="MHU19" s="725"/>
      <c r="MHV19" s="726"/>
      <c r="MHW19" s="718"/>
      <c r="MHX19" s="725"/>
      <c r="MHY19" s="725"/>
      <c r="MHZ19" s="725"/>
      <c r="MIA19" s="725"/>
      <c r="MIB19" s="725"/>
      <c r="MIC19" s="725"/>
      <c r="MID19" s="725"/>
      <c r="MIE19" s="725"/>
      <c r="MIF19" s="725"/>
      <c r="MIG19" s="725"/>
      <c r="MIH19" s="725"/>
      <c r="MII19" s="725"/>
      <c r="MIJ19" s="725"/>
      <c r="MIK19" s="725"/>
      <c r="MIL19" s="726"/>
      <c r="MIM19" s="718"/>
      <c r="MIN19" s="725"/>
      <c r="MIO19" s="725"/>
      <c r="MIP19" s="725"/>
      <c r="MIQ19" s="725"/>
      <c r="MIR19" s="725"/>
      <c r="MIS19" s="725"/>
      <c r="MIT19" s="725"/>
      <c r="MIU19" s="725"/>
      <c r="MIV19" s="725"/>
      <c r="MIW19" s="725"/>
      <c r="MIX19" s="725"/>
      <c r="MIY19" s="725"/>
      <c r="MIZ19" s="725"/>
      <c r="MJA19" s="725"/>
      <c r="MJB19" s="726"/>
      <c r="MJC19" s="718"/>
      <c r="MJD19" s="725"/>
      <c r="MJE19" s="725"/>
      <c r="MJF19" s="725"/>
      <c r="MJG19" s="725"/>
      <c r="MJH19" s="725"/>
      <c r="MJI19" s="725"/>
      <c r="MJJ19" s="725"/>
      <c r="MJK19" s="725"/>
      <c r="MJL19" s="725"/>
      <c r="MJM19" s="725"/>
      <c r="MJN19" s="725"/>
      <c r="MJO19" s="725"/>
      <c r="MJP19" s="725"/>
      <c r="MJQ19" s="725"/>
      <c r="MJR19" s="726"/>
      <c r="MJS19" s="718"/>
      <c r="MJT19" s="725"/>
      <c r="MJU19" s="725"/>
      <c r="MJV19" s="725"/>
      <c r="MJW19" s="725"/>
      <c r="MJX19" s="725"/>
      <c r="MJY19" s="725"/>
      <c r="MJZ19" s="725"/>
      <c r="MKA19" s="725"/>
      <c r="MKB19" s="725"/>
      <c r="MKC19" s="725"/>
      <c r="MKD19" s="725"/>
      <c r="MKE19" s="725"/>
      <c r="MKF19" s="725"/>
      <c r="MKG19" s="725"/>
      <c r="MKH19" s="726"/>
      <c r="MKI19" s="718"/>
      <c r="MKJ19" s="725"/>
      <c r="MKK19" s="725"/>
      <c r="MKL19" s="725"/>
      <c r="MKM19" s="725"/>
      <c r="MKN19" s="725"/>
      <c r="MKO19" s="725"/>
      <c r="MKP19" s="725"/>
      <c r="MKQ19" s="725"/>
      <c r="MKR19" s="725"/>
      <c r="MKS19" s="725"/>
      <c r="MKT19" s="725"/>
      <c r="MKU19" s="725"/>
      <c r="MKV19" s="725"/>
      <c r="MKW19" s="725"/>
      <c r="MKX19" s="726"/>
      <c r="MKY19" s="718"/>
      <c r="MKZ19" s="725"/>
      <c r="MLA19" s="725"/>
      <c r="MLB19" s="725"/>
      <c r="MLC19" s="725"/>
      <c r="MLD19" s="725"/>
      <c r="MLE19" s="725"/>
      <c r="MLF19" s="725"/>
      <c r="MLG19" s="725"/>
      <c r="MLH19" s="725"/>
      <c r="MLI19" s="725"/>
      <c r="MLJ19" s="725"/>
      <c r="MLK19" s="725"/>
      <c r="MLL19" s="725"/>
      <c r="MLM19" s="725"/>
      <c r="MLN19" s="726"/>
      <c r="MLO19" s="718"/>
      <c r="MLP19" s="725"/>
      <c r="MLQ19" s="725"/>
      <c r="MLR19" s="725"/>
      <c r="MLS19" s="725"/>
      <c r="MLT19" s="725"/>
      <c r="MLU19" s="725"/>
      <c r="MLV19" s="725"/>
      <c r="MLW19" s="725"/>
      <c r="MLX19" s="725"/>
      <c r="MLY19" s="725"/>
      <c r="MLZ19" s="725"/>
      <c r="MMA19" s="725"/>
      <c r="MMB19" s="725"/>
      <c r="MMC19" s="725"/>
      <c r="MMD19" s="726"/>
      <c r="MME19" s="718"/>
      <c r="MMF19" s="725"/>
      <c r="MMG19" s="725"/>
      <c r="MMH19" s="725"/>
      <c r="MMI19" s="725"/>
      <c r="MMJ19" s="725"/>
      <c r="MMK19" s="725"/>
      <c r="MML19" s="725"/>
      <c r="MMM19" s="725"/>
      <c r="MMN19" s="725"/>
      <c r="MMO19" s="725"/>
      <c r="MMP19" s="725"/>
      <c r="MMQ19" s="725"/>
      <c r="MMR19" s="725"/>
      <c r="MMS19" s="725"/>
      <c r="MMT19" s="726"/>
      <c r="MMU19" s="718"/>
      <c r="MMV19" s="725"/>
      <c r="MMW19" s="725"/>
      <c r="MMX19" s="725"/>
      <c r="MMY19" s="725"/>
      <c r="MMZ19" s="725"/>
      <c r="MNA19" s="725"/>
      <c r="MNB19" s="725"/>
      <c r="MNC19" s="725"/>
      <c r="MND19" s="725"/>
      <c r="MNE19" s="725"/>
      <c r="MNF19" s="725"/>
      <c r="MNG19" s="725"/>
      <c r="MNH19" s="725"/>
      <c r="MNI19" s="725"/>
      <c r="MNJ19" s="726"/>
      <c r="MNK19" s="718"/>
      <c r="MNL19" s="725"/>
      <c r="MNM19" s="725"/>
      <c r="MNN19" s="725"/>
      <c r="MNO19" s="725"/>
      <c r="MNP19" s="725"/>
      <c r="MNQ19" s="725"/>
      <c r="MNR19" s="725"/>
      <c r="MNS19" s="725"/>
      <c r="MNT19" s="725"/>
      <c r="MNU19" s="725"/>
      <c r="MNV19" s="725"/>
      <c r="MNW19" s="725"/>
      <c r="MNX19" s="725"/>
      <c r="MNY19" s="725"/>
      <c r="MNZ19" s="726"/>
      <c r="MOA19" s="718"/>
      <c r="MOB19" s="725"/>
      <c r="MOC19" s="725"/>
      <c r="MOD19" s="725"/>
      <c r="MOE19" s="725"/>
      <c r="MOF19" s="725"/>
      <c r="MOG19" s="725"/>
      <c r="MOH19" s="725"/>
      <c r="MOI19" s="725"/>
      <c r="MOJ19" s="725"/>
      <c r="MOK19" s="725"/>
      <c r="MOL19" s="725"/>
      <c r="MOM19" s="725"/>
      <c r="MON19" s="725"/>
      <c r="MOO19" s="725"/>
      <c r="MOP19" s="726"/>
      <c r="MOQ19" s="718"/>
      <c r="MOR19" s="725"/>
      <c r="MOS19" s="725"/>
      <c r="MOT19" s="725"/>
      <c r="MOU19" s="725"/>
      <c r="MOV19" s="725"/>
      <c r="MOW19" s="725"/>
      <c r="MOX19" s="725"/>
      <c r="MOY19" s="725"/>
      <c r="MOZ19" s="725"/>
      <c r="MPA19" s="725"/>
      <c r="MPB19" s="725"/>
      <c r="MPC19" s="725"/>
      <c r="MPD19" s="725"/>
      <c r="MPE19" s="725"/>
      <c r="MPF19" s="726"/>
      <c r="MPG19" s="718"/>
      <c r="MPH19" s="725"/>
      <c r="MPI19" s="725"/>
      <c r="MPJ19" s="725"/>
      <c r="MPK19" s="725"/>
      <c r="MPL19" s="725"/>
      <c r="MPM19" s="725"/>
      <c r="MPN19" s="725"/>
      <c r="MPO19" s="725"/>
      <c r="MPP19" s="725"/>
      <c r="MPQ19" s="725"/>
      <c r="MPR19" s="725"/>
      <c r="MPS19" s="725"/>
      <c r="MPT19" s="725"/>
      <c r="MPU19" s="725"/>
      <c r="MPV19" s="726"/>
      <c r="MPW19" s="718"/>
      <c r="MPX19" s="725"/>
      <c r="MPY19" s="725"/>
      <c r="MPZ19" s="725"/>
      <c r="MQA19" s="725"/>
      <c r="MQB19" s="725"/>
      <c r="MQC19" s="725"/>
      <c r="MQD19" s="725"/>
      <c r="MQE19" s="725"/>
      <c r="MQF19" s="725"/>
      <c r="MQG19" s="725"/>
      <c r="MQH19" s="725"/>
      <c r="MQI19" s="725"/>
      <c r="MQJ19" s="725"/>
      <c r="MQK19" s="725"/>
      <c r="MQL19" s="726"/>
      <c r="MQM19" s="718"/>
      <c r="MQN19" s="725"/>
      <c r="MQO19" s="725"/>
      <c r="MQP19" s="725"/>
      <c r="MQQ19" s="725"/>
      <c r="MQR19" s="725"/>
      <c r="MQS19" s="725"/>
      <c r="MQT19" s="725"/>
      <c r="MQU19" s="725"/>
      <c r="MQV19" s="725"/>
      <c r="MQW19" s="725"/>
      <c r="MQX19" s="725"/>
      <c r="MQY19" s="725"/>
      <c r="MQZ19" s="725"/>
      <c r="MRA19" s="725"/>
      <c r="MRB19" s="726"/>
      <c r="MRC19" s="718"/>
      <c r="MRD19" s="725"/>
      <c r="MRE19" s="725"/>
      <c r="MRF19" s="725"/>
      <c r="MRG19" s="725"/>
      <c r="MRH19" s="725"/>
      <c r="MRI19" s="725"/>
      <c r="MRJ19" s="725"/>
      <c r="MRK19" s="725"/>
      <c r="MRL19" s="725"/>
      <c r="MRM19" s="725"/>
      <c r="MRN19" s="725"/>
      <c r="MRO19" s="725"/>
      <c r="MRP19" s="725"/>
      <c r="MRQ19" s="725"/>
      <c r="MRR19" s="726"/>
      <c r="MRS19" s="718"/>
      <c r="MRT19" s="725"/>
      <c r="MRU19" s="725"/>
      <c r="MRV19" s="725"/>
      <c r="MRW19" s="725"/>
      <c r="MRX19" s="725"/>
      <c r="MRY19" s="725"/>
      <c r="MRZ19" s="725"/>
      <c r="MSA19" s="725"/>
      <c r="MSB19" s="725"/>
      <c r="MSC19" s="725"/>
      <c r="MSD19" s="725"/>
      <c r="MSE19" s="725"/>
      <c r="MSF19" s="725"/>
      <c r="MSG19" s="725"/>
      <c r="MSH19" s="726"/>
      <c r="MSI19" s="718"/>
      <c r="MSJ19" s="725"/>
      <c r="MSK19" s="725"/>
      <c r="MSL19" s="725"/>
      <c r="MSM19" s="725"/>
      <c r="MSN19" s="725"/>
      <c r="MSO19" s="725"/>
      <c r="MSP19" s="725"/>
      <c r="MSQ19" s="725"/>
      <c r="MSR19" s="725"/>
      <c r="MSS19" s="725"/>
      <c r="MST19" s="725"/>
      <c r="MSU19" s="725"/>
      <c r="MSV19" s="725"/>
      <c r="MSW19" s="725"/>
      <c r="MSX19" s="726"/>
      <c r="MSY19" s="718"/>
      <c r="MSZ19" s="725"/>
      <c r="MTA19" s="725"/>
      <c r="MTB19" s="725"/>
      <c r="MTC19" s="725"/>
      <c r="MTD19" s="725"/>
      <c r="MTE19" s="725"/>
      <c r="MTF19" s="725"/>
      <c r="MTG19" s="725"/>
      <c r="MTH19" s="725"/>
      <c r="MTI19" s="725"/>
      <c r="MTJ19" s="725"/>
      <c r="MTK19" s="725"/>
      <c r="MTL19" s="725"/>
      <c r="MTM19" s="725"/>
      <c r="MTN19" s="726"/>
      <c r="MTO19" s="718"/>
      <c r="MTP19" s="725"/>
      <c r="MTQ19" s="725"/>
      <c r="MTR19" s="725"/>
      <c r="MTS19" s="725"/>
      <c r="MTT19" s="725"/>
      <c r="MTU19" s="725"/>
      <c r="MTV19" s="725"/>
      <c r="MTW19" s="725"/>
      <c r="MTX19" s="725"/>
      <c r="MTY19" s="725"/>
      <c r="MTZ19" s="725"/>
      <c r="MUA19" s="725"/>
      <c r="MUB19" s="725"/>
      <c r="MUC19" s="725"/>
      <c r="MUD19" s="726"/>
      <c r="MUE19" s="718"/>
      <c r="MUF19" s="725"/>
      <c r="MUG19" s="725"/>
      <c r="MUH19" s="725"/>
      <c r="MUI19" s="725"/>
      <c r="MUJ19" s="725"/>
      <c r="MUK19" s="725"/>
      <c r="MUL19" s="725"/>
      <c r="MUM19" s="725"/>
      <c r="MUN19" s="725"/>
      <c r="MUO19" s="725"/>
      <c r="MUP19" s="725"/>
      <c r="MUQ19" s="725"/>
      <c r="MUR19" s="725"/>
      <c r="MUS19" s="725"/>
      <c r="MUT19" s="726"/>
      <c r="MUU19" s="718"/>
      <c r="MUV19" s="725"/>
      <c r="MUW19" s="725"/>
      <c r="MUX19" s="725"/>
      <c r="MUY19" s="725"/>
      <c r="MUZ19" s="725"/>
      <c r="MVA19" s="725"/>
      <c r="MVB19" s="725"/>
      <c r="MVC19" s="725"/>
      <c r="MVD19" s="725"/>
      <c r="MVE19" s="725"/>
      <c r="MVF19" s="725"/>
      <c r="MVG19" s="725"/>
      <c r="MVH19" s="725"/>
      <c r="MVI19" s="725"/>
      <c r="MVJ19" s="726"/>
      <c r="MVK19" s="718"/>
      <c r="MVL19" s="725"/>
      <c r="MVM19" s="725"/>
      <c r="MVN19" s="725"/>
      <c r="MVO19" s="725"/>
      <c r="MVP19" s="725"/>
      <c r="MVQ19" s="725"/>
      <c r="MVR19" s="725"/>
      <c r="MVS19" s="725"/>
      <c r="MVT19" s="725"/>
      <c r="MVU19" s="725"/>
      <c r="MVV19" s="725"/>
      <c r="MVW19" s="725"/>
      <c r="MVX19" s="725"/>
      <c r="MVY19" s="725"/>
      <c r="MVZ19" s="726"/>
      <c r="MWA19" s="718"/>
      <c r="MWB19" s="725"/>
      <c r="MWC19" s="725"/>
      <c r="MWD19" s="725"/>
      <c r="MWE19" s="725"/>
      <c r="MWF19" s="725"/>
      <c r="MWG19" s="725"/>
      <c r="MWH19" s="725"/>
      <c r="MWI19" s="725"/>
      <c r="MWJ19" s="725"/>
      <c r="MWK19" s="725"/>
      <c r="MWL19" s="725"/>
      <c r="MWM19" s="725"/>
      <c r="MWN19" s="725"/>
      <c r="MWO19" s="725"/>
      <c r="MWP19" s="726"/>
      <c r="MWQ19" s="718"/>
      <c r="MWR19" s="725"/>
      <c r="MWS19" s="725"/>
      <c r="MWT19" s="725"/>
      <c r="MWU19" s="725"/>
      <c r="MWV19" s="725"/>
      <c r="MWW19" s="725"/>
      <c r="MWX19" s="725"/>
      <c r="MWY19" s="725"/>
      <c r="MWZ19" s="725"/>
      <c r="MXA19" s="725"/>
      <c r="MXB19" s="725"/>
      <c r="MXC19" s="725"/>
      <c r="MXD19" s="725"/>
      <c r="MXE19" s="725"/>
      <c r="MXF19" s="726"/>
      <c r="MXG19" s="718"/>
      <c r="MXH19" s="725"/>
      <c r="MXI19" s="725"/>
      <c r="MXJ19" s="725"/>
      <c r="MXK19" s="725"/>
      <c r="MXL19" s="725"/>
      <c r="MXM19" s="725"/>
      <c r="MXN19" s="725"/>
      <c r="MXO19" s="725"/>
      <c r="MXP19" s="725"/>
      <c r="MXQ19" s="725"/>
      <c r="MXR19" s="725"/>
      <c r="MXS19" s="725"/>
      <c r="MXT19" s="725"/>
      <c r="MXU19" s="725"/>
      <c r="MXV19" s="726"/>
      <c r="MXW19" s="718"/>
      <c r="MXX19" s="725"/>
      <c r="MXY19" s="725"/>
      <c r="MXZ19" s="725"/>
      <c r="MYA19" s="725"/>
      <c r="MYB19" s="725"/>
      <c r="MYC19" s="725"/>
      <c r="MYD19" s="725"/>
      <c r="MYE19" s="725"/>
      <c r="MYF19" s="725"/>
      <c r="MYG19" s="725"/>
      <c r="MYH19" s="725"/>
      <c r="MYI19" s="725"/>
      <c r="MYJ19" s="725"/>
      <c r="MYK19" s="725"/>
      <c r="MYL19" s="726"/>
      <c r="MYM19" s="718"/>
      <c r="MYN19" s="725"/>
      <c r="MYO19" s="725"/>
      <c r="MYP19" s="725"/>
      <c r="MYQ19" s="725"/>
      <c r="MYR19" s="725"/>
      <c r="MYS19" s="725"/>
      <c r="MYT19" s="725"/>
      <c r="MYU19" s="725"/>
      <c r="MYV19" s="725"/>
      <c r="MYW19" s="725"/>
      <c r="MYX19" s="725"/>
      <c r="MYY19" s="725"/>
      <c r="MYZ19" s="725"/>
      <c r="MZA19" s="725"/>
      <c r="MZB19" s="726"/>
      <c r="MZC19" s="718"/>
      <c r="MZD19" s="725"/>
      <c r="MZE19" s="725"/>
      <c r="MZF19" s="725"/>
      <c r="MZG19" s="725"/>
      <c r="MZH19" s="725"/>
      <c r="MZI19" s="725"/>
      <c r="MZJ19" s="725"/>
      <c r="MZK19" s="725"/>
      <c r="MZL19" s="725"/>
      <c r="MZM19" s="725"/>
      <c r="MZN19" s="725"/>
      <c r="MZO19" s="725"/>
      <c r="MZP19" s="725"/>
      <c r="MZQ19" s="725"/>
      <c r="MZR19" s="726"/>
      <c r="MZS19" s="718"/>
      <c r="MZT19" s="725"/>
      <c r="MZU19" s="725"/>
      <c r="MZV19" s="725"/>
      <c r="MZW19" s="725"/>
      <c r="MZX19" s="725"/>
      <c r="MZY19" s="725"/>
      <c r="MZZ19" s="725"/>
      <c r="NAA19" s="725"/>
      <c r="NAB19" s="725"/>
      <c r="NAC19" s="725"/>
      <c r="NAD19" s="725"/>
      <c r="NAE19" s="725"/>
      <c r="NAF19" s="725"/>
      <c r="NAG19" s="725"/>
      <c r="NAH19" s="726"/>
      <c r="NAI19" s="718"/>
      <c r="NAJ19" s="725"/>
      <c r="NAK19" s="725"/>
      <c r="NAL19" s="725"/>
      <c r="NAM19" s="725"/>
      <c r="NAN19" s="725"/>
      <c r="NAO19" s="725"/>
      <c r="NAP19" s="725"/>
      <c r="NAQ19" s="725"/>
      <c r="NAR19" s="725"/>
      <c r="NAS19" s="725"/>
      <c r="NAT19" s="725"/>
      <c r="NAU19" s="725"/>
      <c r="NAV19" s="725"/>
      <c r="NAW19" s="725"/>
      <c r="NAX19" s="726"/>
      <c r="NAY19" s="718"/>
      <c r="NAZ19" s="725"/>
      <c r="NBA19" s="725"/>
      <c r="NBB19" s="725"/>
      <c r="NBC19" s="725"/>
      <c r="NBD19" s="725"/>
      <c r="NBE19" s="725"/>
      <c r="NBF19" s="725"/>
      <c r="NBG19" s="725"/>
      <c r="NBH19" s="725"/>
      <c r="NBI19" s="725"/>
      <c r="NBJ19" s="725"/>
      <c r="NBK19" s="725"/>
      <c r="NBL19" s="725"/>
      <c r="NBM19" s="725"/>
      <c r="NBN19" s="726"/>
      <c r="NBO19" s="718"/>
      <c r="NBP19" s="725"/>
      <c r="NBQ19" s="725"/>
      <c r="NBR19" s="725"/>
      <c r="NBS19" s="725"/>
      <c r="NBT19" s="725"/>
      <c r="NBU19" s="725"/>
      <c r="NBV19" s="725"/>
      <c r="NBW19" s="725"/>
      <c r="NBX19" s="725"/>
      <c r="NBY19" s="725"/>
      <c r="NBZ19" s="725"/>
      <c r="NCA19" s="725"/>
      <c r="NCB19" s="725"/>
      <c r="NCC19" s="725"/>
      <c r="NCD19" s="726"/>
      <c r="NCE19" s="718"/>
      <c r="NCF19" s="725"/>
      <c r="NCG19" s="725"/>
      <c r="NCH19" s="725"/>
      <c r="NCI19" s="725"/>
      <c r="NCJ19" s="725"/>
      <c r="NCK19" s="725"/>
      <c r="NCL19" s="725"/>
      <c r="NCM19" s="725"/>
      <c r="NCN19" s="725"/>
      <c r="NCO19" s="725"/>
      <c r="NCP19" s="725"/>
      <c r="NCQ19" s="725"/>
      <c r="NCR19" s="725"/>
      <c r="NCS19" s="725"/>
      <c r="NCT19" s="726"/>
      <c r="NCU19" s="718"/>
      <c r="NCV19" s="725"/>
      <c r="NCW19" s="725"/>
      <c r="NCX19" s="725"/>
      <c r="NCY19" s="725"/>
      <c r="NCZ19" s="725"/>
      <c r="NDA19" s="725"/>
      <c r="NDB19" s="725"/>
      <c r="NDC19" s="725"/>
      <c r="NDD19" s="725"/>
      <c r="NDE19" s="725"/>
      <c r="NDF19" s="725"/>
      <c r="NDG19" s="725"/>
      <c r="NDH19" s="725"/>
      <c r="NDI19" s="725"/>
      <c r="NDJ19" s="726"/>
      <c r="NDK19" s="718"/>
      <c r="NDL19" s="725"/>
      <c r="NDM19" s="725"/>
      <c r="NDN19" s="725"/>
      <c r="NDO19" s="725"/>
      <c r="NDP19" s="725"/>
      <c r="NDQ19" s="725"/>
      <c r="NDR19" s="725"/>
      <c r="NDS19" s="725"/>
      <c r="NDT19" s="725"/>
      <c r="NDU19" s="725"/>
      <c r="NDV19" s="725"/>
      <c r="NDW19" s="725"/>
      <c r="NDX19" s="725"/>
      <c r="NDY19" s="725"/>
      <c r="NDZ19" s="726"/>
      <c r="NEA19" s="718"/>
      <c r="NEB19" s="725"/>
      <c r="NEC19" s="725"/>
      <c r="NED19" s="725"/>
      <c r="NEE19" s="725"/>
      <c r="NEF19" s="725"/>
      <c r="NEG19" s="725"/>
      <c r="NEH19" s="725"/>
      <c r="NEI19" s="725"/>
      <c r="NEJ19" s="725"/>
      <c r="NEK19" s="725"/>
      <c r="NEL19" s="725"/>
      <c r="NEM19" s="725"/>
      <c r="NEN19" s="725"/>
      <c r="NEO19" s="725"/>
      <c r="NEP19" s="726"/>
      <c r="NEQ19" s="718"/>
      <c r="NER19" s="725"/>
      <c r="NES19" s="725"/>
      <c r="NET19" s="725"/>
      <c r="NEU19" s="725"/>
      <c r="NEV19" s="725"/>
      <c r="NEW19" s="725"/>
      <c r="NEX19" s="725"/>
      <c r="NEY19" s="725"/>
      <c r="NEZ19" s="725"/>
      <c r="NFA19" s="725"/>
      <c r="NFB19" s="725"/>
      <c r="NFC19" s="725"/>
      <c r="NFD19" s="725"/>
      <c r="NFE19" s="725"/>
      <c r="NFF19" s="726"/>
      <c r="NFG19" s="718"/>
      <c r="NFH19" s="725"/>
      <c r="NFI19" s="725"/>
      <c r="NFJ19" s="725"/>
      <c r="NFK19" s="725"/>
      <c r="NFL19" s="725"/>
      <c r="NFM19" s="725"/>
      <c r="NFN19" s="725"/>
      <c r="NFO19" s="725"/>
      <c r="NFP19" s="725"/>
      <c r="NFQ19" s="725"/>
      <c r="NFR19" s="725"/>
      <c r="NFS19" s="725"/>
      <c r="NFT19" s="725"/>
      <c r="NFU19" s="725"/>
      <c r="NFV19" s="726"/>
      <c r="NFW19" s="718"/>
      <c r="NFX19" s="725"/>
      <c r="NFY19" s="725"/>
      <c r="NFZ19" s="725"/>
      <c r="NGA19" s="725"/>
      <c r="NGB19" s="725"/>
      <c r="NGC19" s="725"/>
      <c r="NGD19" s="725"/>
      <c r="NGE19" s="725"/>
      <c r="NGF19" s="725"/>
      <c r="NGG19" s="725"/>
      <c r="NGH19" s="725"/>
      <c r="NGI19" s="725"/>
      <c r="NGJ19" s="725"/>
      <c r="NGK19" s="725"/>
      <c r="NGL19" s="726"/>
      <c r="NGM19" s="718"/>
      <c r="NGN19" s="725"/>
      <c r="NGO19" s="725"/>
      <c r="NGP19" s="725"/>
      <c r="NGQ19" s="725"/>
      <c r="NGR19" s="725"/>
      <c r="NGS19" s="725"/>
      <c r="NGT19" s="725"/>
      <c r="NGU19" s="725"/>
      <c r="NGV19" s="725"/>
      <c r="NGW19" s="725"/>
      <c r="NGX19" s="725"/>
      <c r="NGY19" s="725"/>
      <c r="NGZ19" s="725"/>
      <c r="NHA19" s="725"/>
      <c r="NHB19" s="726"/>
      <c r="NHC19" s="718"/>
      <c r="NHD19" s="725"/>
      <c r="NHE19" s="725"/>
      <c r="NHF19" s="725"/>
      <c r="NHG19" s="725"/>
      <c r="NHH19" s="725"/>
      <c r="NHI19" s="725"/>
      <c r="NHJ19" s="725"/>
      <c r="NHK19" s="725"/>
      <c r="NHL19" s="725"/>
      <c r="NHM19" s="725"/>
      <c r="NHN19" s="725"/>
      <c r="NHO19" s="725"/>
      <c r="NHP19" s="725"/>
      <c r="NHQ19" s="725"/>
      <c r="NHR19" s="726"/>
      <c r="NHS19" s="718"/>
      <c r="NHT19" s="725"/>
      <c r="NHU19" s="725"/>
      <c r="NHV19" s="725"/>
      <c r="NHW19" s="725"/>
      <c r="NHX19" s="725"/>
      <c r="NHY19" s="725"/>
      <c r="NHZ19" s="725"/>
      <c r="NIA19" s="725"/>
      <c r="NIB19" s="725"/>
      <c r="NIC19" s="725"/>
      <c r="NID19" s="725"/>
      <c r="NIE19" s="725"/>
      <c r="NIF19" s="725"/>
      <c r="NIG19" s="725"/>
      <c r="NIH19" s="726"/>
      <c r="NII19" s="718"/>
      <c r="NIJ19" s="725"/>
      <c r="NIK19" s="725"/>
      <c r="NIL19" s="725"/>
      <c r="NIM19" s="725"/>
      <c r="NIN19" s="725"/>
      <c r="NIO19" s="725"/>
      <c r="NIP19" s="725"/>
      <c r="NIQ19" s="725"/>
      <c r="NIR19" s="725"/>
      <c r="NIS19" s="725"/>
      <c r="NIT19" s="725"/>
      <c r="NIU19" s="725"/>
      <c r="NIV19" s="725"/>
      <c r="NIW19" s="725"/>
      <c r="NIX19" s="726"/>
      <c r="NIY19" s="718"/>
      <c r="NIZ19" s="725"/>
      <c r="NJA19" s="725"/>
      <c r="NJB19" s="725"/>
      <c r="NJC19" s="725"/>
      <c r="NJD19" s="725"/>
      <c r="NJE19" s="725"/>
      <c r="NJF19" s="725"/>
      <c r="NJG19" s="725"/>
      <c r="NJH19" s="725"/>
      <c r="NJI19" s="725"/>
      <c r="NJJ19" s="725"/>
      <c r="NJK19" s="725"/>
      <c r="NJL19" s="725"/>
      <c r="NJM19" s="725"/>
      <c r="NJN19" s="726"/>
      <c r="NJO19" s="718"/>
      <c r="NJP19" s="725"/>
      <c r="NJQ19" s="725"/>
      <c r="NJR19" s="725"/>
      <c r="NJS19" s="725"/>
      <c r="NJT19" s="725"/>
      <c r="NJU19" s="725"/>
      <c r="NJV19" s="725"/>
      <c r="NJW19" s="725"/>
      <c r="NJX19" s="725"/>
      <c r="NJY19" s="725"/>
      <c r="NJZ19" s="725"/>
      <c r="NKA19" s="725"/>
      <c r="NKB19" s="725"/>
      <c r="NKC19" s="725"/>
      <c r="NKD19" s="726"/>
      <c r="NKE19" s="718"/>
      <c r="NKF19" s="725"/>
      <c r="NKG19" s="725"/>
      <c r="NKH19" s="725"/>
      <c r="NKI19" s="725"/>
      <c r="NKJ19" s="725"/>
      <c r="NKK19" s="725"/>
      <c r="NKL19" s="725"/>
      <c r="NKM19" s="725"/>
      <c r="NKN19" s="725"/>
      <c r="NKO19" s="725"/>
      <c r="NKP19" s="725"/>
      <c r="NKQ19" s="725"/>
      <c r="NKR19" s="725"/>
      <c r="NKS19" s="725"/>
      <c r="NKT19" s="726"/>
      <c r="NKU19" s="718"/>
      <c r="NKV19" s="725"/>
      <c r="NKW19" s="725"/>
      <c r="NKX19" s="725"/>
      <c r="NKY19" s="725"/>
      <c r="NKZ19" s="725"/>
      <c r="NLA19" s="725"/>
      <c r="NLB19" s="725"/>
      <c r="NLC19" s="725"/>
      <c r="NLD19" s="725"/>
      <c r="NLE19" s="725"/>
      <c r="NLF19" s="725"/>
      <c r="NLG19" s="725"/>
      <c r="NLH19" s="725"/>
      <c r="NLI19" s="725"/>
      <c r="NLJ19" s="726"/>
      <c r="NLK19" s="718"/>
      <c r="NLL19" s="725"/>
      <c r="NLM19" s="725"/>
      <c r="NLN19" s="725"/>
      <c r="NLO19" s="725"/>
      <c r="NLP19" s="725"/>
      <c r="NLQ19" s="725"/>
      <c r="NLR19" s="725"/>
      <c r="NLS19" s="725"/>
      <c r="NLT19" s="725"/>
      <c r="NLU19" s="725"/>
      <c r="NLV19" s="725"/>
      <c r="NLW19" s="725"/>
      <c r="NLX19" s="725"/>
      <c r="NLY19" s="725"/>
      <c r="NLZ19" s="726"/>
      <c r="NMA19" s="718"/>
      <c r="NMB19" s="725"/>
      <c r="NMC19" s="725"/>
      <c r="NMD19" s="725"/>
      <c r="NME19" s="725"/>
      <c r="NMF19" s="725"/>
      <c r="NMG19" s="725"/>
      <c r="NMH19" s="725"/>
      <c r="NMI19" s="725"/>
      <c r="NMJ19" s="725"/>
      <c r="NMK19" s="725"/>
      <c r="NML19" s="725"/>
      <c r="NMM19" s="725"/>
      <c r="NMN19" s="725"/>
      <c r="NMO19" s="725"/>
      <c r="NMP19" s="726"/>
      <c r="NMQ19" s="718"/>
      <c r="NMR19" s="725"/>
      <c r="NMS19" s="725"/>
      <c r="NMT19" s="725"/>
      <c r="NMU19" s="725"/>
      <c r="NMV19" s="725"/>
      <c r="NMW19" s="725"/>
      <c r="NMX19" s="725"/>
      <c r="NMY19" s="725"/>
      <c r="NMZ19" s="725"/>
      <c r="NNA19" s="725"/>
      <c r="NNB19" s="725"/>
      <c r="NNC19" s="725"/>
      <c r="NND19" s="725"/>
      <c r="NNE19" s="725"/>
      <c r="NNF19" s="726"/>
      <c r="NNG19" s="718"/>
      <c r="NNH19" s="725"/>
      <c r="NNI19" s="725"/>
      <c r="NNJ19" s="725"/>
      <c r="NNK19" s="725"/>
      <c r="NNL19" s="725"/>
      <c r="NNM19" s="725"/>
      <c r="NNN19" s="725"/>
      <c r="NNO19" s="725"/>
      <c r="NNP19" s="725"/>
      <c r="NNQ19" s="725"/>
      <c r="NNR19" s="725"/>
      <c r="NNS19" s="725"/>
      <c r="NNT19" s="725"/>
      <c r="NNU19" s="725"/>
      <c r="NNV19" s="726"/>
      <c r="NNW19" s="718"/>
      <c r="NNX19" s="725"/>
      <c r="NNY19" s="725"/>
      <c r="NNZ19" s="725"/>
      <c r="NOA19" s="725"/>
      <c r="NOB19" s="725"/>
      <c r="NOC19" s="725"/>
      <c r="NOD19" s="725"/>
      <c r="NOE19" s="725"/>
      <c r="NOF19" s="725"/>
      <c r="NOG19" s="725"/>
      <c r="NOH19" s="725"/>
      <c r="NOI19" s="725"/>
      <c r="NOJ19" s="725"/>
      <c r="NOK19" s="725"/>
      <c r="NOL19" s="726"/>
      <c r="NOM19" s="718"/>
      <c r="NON19" s="725"/>
      <c r="NOO19" s="725"/>
      <c r="NOP19" s="725"/>
      <c r="NOQ19" s="725"/>
      <c r="NOR19" s="725"/>
      <c r="NOS19" s="725"/>
      <c r="NOT19" s="725"/>
      <c r="NOU19" s="725"/>
      <c r="NOV19" s="725"/>
      <c r="NOW19" s="725"/>
      <c r="NOX19" s="725"/>
      <c r="NOY19" s="725"/>
      <c r="NOZ19" s="725"/>
      <c r="NPA19" s="725"/>
      <c r="NPB19" s="726"/>
      <c r="NPC19" s="718"/>
      <c r="NPD19" s="725"/>
      <c r="NPE19" s="725"/>
      <c r="NPF19" s="725"/>
      <c r="NPG19" s="725"/>
      <c r="NPH19" s="725"/>
      <c r="NPI19" s="725"/>
      <c r="NPJ19" s="725"/>
      <c r="NPK19" s="725"/>
      <c r="NPL19" s="725"/>
      <c r="NPM19" s="725"/>
      <c r="NPN19" s="725"/>
      <c r="NPO19" s="725"/>
      <c r="NPP19" s="725"/>
      <c r="NPQ19" s="725"/>
      <c r="NPR19" s="726"/>
      <c r="NPS19" s="718"/>
      <c r="NPT19" s="725"/>
      <c r="NPU19" s="725"/>
      <c r="NPV19" s="725"/>
      <c r="NPW19" s="725"/>
      <c r="NPX19" s="725"/>
      <c r="NPY19" s="725"/>
      <c r="NPZ19" s="725"/>
      <c r="NQA19" s="725"/>
      <c r="NQB19" s="725"/>
      <c r="NQC19" s="725"/>
      <c r="NQD19" s="725"/>
      <c r="NQE19" s="725"/>
      <c r="NQF19" s="725"/>
      <c r="NQG19" s="725"/>
      <c r="NQH19" s="726"/>
      <c r="NQI19" s="718"/>
      <c r="NQJ19" s="725"/>
      <c r="NQK19" s="725"/>
      <c r="NQL19" s="725"/>
      <c r="NQM19" s="725"/>
      <c r="NQN19" s="725"/>
      <c r="NQO19" s="725"/>
      <c r="NQP19" s="725"/>
      <c r="NQQ19" s="725"/>
      <c r="NQR19" s="725"/>
      <c r="NQS19" s="725"/>
      <c r="NQT19" s="725"/>
      <c r="NQU19" s="725"/>
      <c r="NQV19" s="725"/>
      <c r="NQW19" s="725"/>
      <c r="NQX19" s="726"/>
      <c r="NQY19" s="718"/>
      <c r="NQZ19" s="725"/>
      <c r="NRA19" s="725"/>
      <c r="NRB19" s="725"/>
      <c r="NRC19" s="725"/>
      <c r="NRD19" s="725"/>
      <c r="NRE19" s="725"/>
      <c r="NRF19" s="725"/>
      <c r="NRG19" s="725"/>
      <c r="NRH19" s="725"/>
      <c r="NRI19" s="725"/>
      <c r="NRJ19" s="725"/>
      <c r="NRK19" s="725"/>
      <c r="NRL19" s="725"/>
      <c r="NRM19" s="725"/>
      <c r="NRN19" s="726"/>
      <c r="NRO19" s="718"/>
      <c r="NRP19" s="725"/>
      <c r="NRQ19" s="725"/>
      <c r="NRR19" s="725"/>
      <c r="NRS19" s="725"/>
      <c r="NRT19" s="725"/>
      <c r="NRU19" s="725"/>
      <c r="NRV19" s="725"/>
      <c r="NRW19" s="725"/>
      <c r="NRX19" s="725"/>
      <c r="NRY19" s="725"/>
      <c r="NRZ19" s="725"/>
      <c r="NSA19" s="725"/>
      <c r="NSB19" s="725"/>
      <c r="NSC19" s="725"/>
      <c r="NSD19" s="726"/>
      <c r="NSE19" s="718"/>
      <c r="NSF19" s="725"/>
      <c r="NSG19" s="725"/>
      <c r="NSH19" s="725"/>
      <c r="NSI19" s="725"/>
      <c r="NSJ19" s="725"/>
      <c r="NSK19" s="725"/>
      <c r="NSL19" s="725"/>
      <c r="NSM19" s="725"/>
      <c r="NSN19" s="725"/>
      <c r="NSO19" s="725"/>
      <c r="NSP19" s="725"/>
      <c r="NSQ19" s="725"/>
      <c r="NSR19" s="725"/>
      <c r="NSS19" s="725"/>
      <c r="NST19" s="726"/>
      <c r="NSU19" s="718"/>
      <c r="NSV19" s="725"/>
      <c r="NSW19" s="725"/>
      <c r="NSX19" s="725"/>
      <c r="NSY19" s="725"/>
      <c r="NSZ19" s="725"/>
      <c r="NTA19" s="725"/>
      <c r="NTB19" s="725"/>
      <c r="NTC19" s="725"/>
      <c r="NTD19" s="725"/>
      <c r="NTE19" s="725"/>
      <c r="NTF19" s="725"/>
      <c r="NTG19" s="725"/>
      <c r="NTH19" s="725"/>
      <c r="NTI19" s="725"/>
      <c r="NTJ19" s="726"/>
      <c r="NTK19" s="718"/>
      <c r="NTL19" s="725"/>
      <c r="NTM19" s="725"/>
      <c r="NTN19" s="725"/>
      <c r="NTO19" s="725"/>
      <c r="NTP19" s="725"/>
      <c r="NTQ19" s="725"/>
      <c r="NTR19" s="725"/>
      <c r="NTS19" s="725"/>
      <c r="NTT19" s="725"/>
      <c r="NTU19" s="725"/>
      <c r="NTV19" s="725"/>
      <c r="NTW19" s="725"/>
      <c r="NTX19" s="725"/>
      <c r="NTY19" s="725"/>
      <c r="NTZ19" s="726"/>
      <c r="NUA19" s="718"/>
      <c r="NUB19" s="725"/>
      <c r="NUC19" s="725"/>
      <c r="NUD19" s="725"/>
      <c r="NUE19" s="725"/>
      <c r="NUF19" s="725"/>
      <c r="NUG19" s="725"/>
      <c r="NUH19" s="725"/>
      <c r="NUI19" s="725"/>
      <c r="NUJ19" s="725"/>
      <c r="NUK19" s="725"/>
      <c r="NUL19" s="725"/>
      <c r="NUM19" s="725"/>
      <c r="NUN19" s="725"/>
      <c r="NUO19" s="725"/>
      <c r="NUP19" s="726"/>
      <c r="NUQ19" s="718"/>
      <c r="NUR19" s="725"/>
      <c r="NUS19" s="725"/>
      <c r="NUT19" s="725"/>
      <c r="NUU19" s="725"/>
      <c r="NUV19" s="725"/>
      <c r="NUW19" s="725"/>
      <c r="NUX19" s="725"/>
      <c r="NUY19" s="725"/>
      <c r="NUZ19" s="725"/>
      <c r="NVA19" s="725"/>
      <c r="NVB19" s="725"/>
      <c r="NVC19" s="725"/>
      <c r="NVD19" s="725"/>
      <c r="NVE19" s="725"/>
      <c r="NVF19" s="726"/>
      <c r="NVG19" s="718"/>
      <c r="NVH19" s="725"/>
      <c r="NVI19" s="725"/>
      <c r="NVJ19" s="725"/>
      <c r="NVK19" s="725"/>
      <c r="NVL19" s="725"/>
      <c r="NVM19" s="725"/>
      <c r="NVN19" s="725"/>
      <c r="NVO19" s="725"/>
      <c r="NVP19" s="725"/>
      <c r="NVQ19" s="725"/>
      <c r="NVR19" s="725"/>
      <c r="NVS19" s="725"/>
      <c r="NVT19" s="725"/>
      <c r="NVU19" s="725"/>
      <c r="NVV19" s="726"/>
      <c r="NVW19" s="718"/>
      <c r="NVX19" s="725"/>
      <c r="NVY19" s="725"/>
      <c r="NVZ19" s="725"/>
      <c r="NWA19" s="725"/>
      <c r="NWB19" s="725"/>
      <c r="NWC19" s="725"/>
      <c r="NWD19" s="725"/>
      <c r="NWE19" s="725"/>
      <c r="NWF19" s="725"/>
      <c r="NWG19" s="725"/>
      <c r="NWH19" s="725"/>
      <c r="NWI19" s="725"/>
      <c r="NWJ19" s="725"/>
      <c r="NWK19" s="725"/>
      <c r="NWL19" s="726"/>
      <c r="NWM19" s="718"/>
      <c r="NWN19" s="725"/>
      <c r="NWO19" s="725"/>
      <c r="NWP19" s="725"/>
      <c r="NWQ19" s="725"/>
      <c r="NWR19" s="725"/>
      <c r="NWS19" s="725"/>
      <c r="NWT19" s="725"/>
      <c r="NWU19" s="725"/>
      <c r="NWV19" s="725"/>
      <c r="NWW19" s="725"/>
      <c r="NWX19" s="725"/>
      <c r="NWY19" s="725"/>
      <c r="NWZ19" s="725"/>
      <c r="NXA19" s="725"/>
      <c r="NXB19" s="726"/>
      <c r="NXC19" s="718"/>
      <c r="NXD19" s="725"/>
      <c r="NXE19" s="725"/>
      <c r="NXF19" s="725"/>
      <c r="NXG19" s="725"/>
      <c r="NXH19" s="725"/>
      <c r="NXI19" s="725"/>
      <c r="NXJ19" s="725"/>
      <c r="NXK19" s="725"/>
      <c r="NXL19" s="725"/>
      <c r="NXM19" s="725"/>
      <c r="NXN19" s="725"/>
      <c r="NXO19" s="725"/>
      <c r="NXP19" s="725"/>
      <c r="NXQ19" s="725"/>
      <c r="NXR19" s="726"/>
      <c r="NXS19" s="718"/>
      <c r="NXT19" s="725"/>
      <c r="NXU19" s="725"/>
      <c r="NXV19" s="725"/>
      <c r="NXW19" s="725"/>
      <c r="NXX19" s="725"/>
      <c r="NXY19" s="725"/>
      <c r="NXZ19" s="725"/>
      <c r="NYA19" s="725"/>
      <c r="NYB19" s="725"/>
      <c r="NYC19" s="725"/>
      <c r="NYD19" s="725"/>
      <c r="NYE19" s="725"/>
      <c r="NYF19" s="725"/>
      <c r="NYG19" s="725"/>
      <c r="NYH19" s="726"/>
      <c r="NYI19" s="718"/>
      <c r="NYJ19" s="725"/>
      <c r="NYK19" s="725"/>
      <c r="NYL19" s="725"/>
      <c r="NYM19" s="725"/>
      <c r="NYN19" s="725"/>
      <c r="NYO19" s="725"/>
      <c r="NYP19" s="725"/>
      <c r="NYQ19" s="725"/>
      <c r="NYR19" s="725"/>
      <c r="NYS19" s="725"/>
      <c r="NYT19" s="725"/>
      <c r="NYU19" s="725"/>
      <c r="NYV19" s="725"/>
      <c r="NYW19" s="725"/>
      <c r="NYX19" s="726"/>
      <c r="NYY19" s="718"/>
      <c r="NYZ19" s="725"/>
      <c r="NZA19" s="725"/>
      <c r="NZB19" s="725"/>
      <c r="NZC19" s="725"/>
      <c r="NZD19" s="725"/>
      <c r="NZE19" s="725"/>
      <c r="NZF19" s="725"/>
      <c r="NZG19" s="725"/>
      <c r="NZH19" s="725"/>
      <c r="NZI19" s="725"/>
      <c r="NZJ19" s="725"/>
      <c r="NZK19" s="725"/>
      <c r="NZL19" s="725"/>
      <c r="NZM19" s="725"/>
      <c r="NZN19" s="726"/>
      <c r="NZO19" s="718"/>
      <c r="NZP19" s="725"/>
      <c r="NZQ19" s="725"/>
      <c r="NZR19" s="725"/>
      <c r="NZS19" s="725"/>
      <c r="NZT19" s="725"/>
      <c r="NZU19" s="725"/>
      <c r="NZV19" s="725"/>
      <c r="NZW19" s="725"/>
      <c r="NZX19" s="725"/>
      <c r="NZY19" s="725"/>
      <c r="NZZ19" s="725"/>
      <c r="OAA19" s="725"/>
      <c r="OAB19" s="725"/>
      <c r="OAC19" s="725"/>
      <c r="OAD19" s="726"/>
      <c r="OAE19" s="718"/>
      <c r="OAF19" s="725"/>
      <c r="OAG19" s="725"/>
      <c r="OAH19" s="725"/>
      <c r="OAI19" s="725"/>
      <c r="OAJ19" s="725"/>
      <c r="OAK19" s="725"/>
      <c r="OAL19" s="725"/>
      <c r="OAM19" s="725"/>
      <c r="OAN19" s="725"/>
      <c r="OAO19" s="725"/>
      <c r="OAP19" s="725"/>
      <c r="OAQ19" s="725"/>
      <c r="OAR19" s="725"/>
      <c r="OAS19" s="725"/>
      <c r="OAT19" s="726"/>
      <c r="OAU19" s="718"/>
      <c r="OAV19" s="725"/>
      <c r="OAW19" s="725"/>
      <c r="OAX19" s="725"/>
      <c r="OAY19" s="725"/>
      <c r="OAZ19" s="725"/>
      <c r="OBA19" s="725"/>
      <c r="OBB19" s="725"/>
      <c r="OBC19" s="725"/>
      <c r="OBD19" s="725"/>
      <c r="OBE19" s="725"/>
      <c r="OBF19" s="725"/>
      <c r="OBG19" s="725"/>
      <c r="OBH19" s="725"/>
      <c r="OBI19" s="725"/>
      <c r="OBJ19" s="726"/>
      <c r="OBK19" s="718"/>
      <c r="OBL19" s="725"/>
      <c r="OBM19" s="725"/>
      <c r="OBN19" s="725"/>
      <c r="OBO19" s="725"/>
      <c r="OBP19" s="725"/>
      <c r="OBQ19" s="725"/>
      <c r="OBR19" s="725"/>
      <c r="OBS19" s="725"/>
      <c r="OBT19" s="725"/>
      <c r="OBU19" s="725"/>
      <c r="OBV19" s="725"/>
      <c r="OBW19" s="725"/>
      <c r="OBX19" s="725"/>
      <c r="OBY19" s="725"/>
      <c r="OBZ19" s="726"/>
      <c r="OCA19" s="718"/>
      <c r="OCB19" s="725"/>
      <c r="OCC19" s="725"/>
      <c r="OCD19" s="725"/>
      <c r="OCE19" s="725"/>
      <c r="OCF19" s="725"/>
      <c r="OCG19" s="725"/>
      <c r="OCH19" s="725"/>
      <c r="OCI19" s="725"/>
      <c r="OCJ19" s="725"/>
      <c r="OCK19" s="725"/>
      <c r="OCL19" s="725"/>
      <c r="OCM19" s="725"/>
      <c r="OCN19" s="725"/>
      <c r="OCO19" s="725"/>
      <c r="OCP19" s="726"/>
      <c r="OCQ19" s="718"/>
      <c r="OCR19" s="725"/>
      <c r="OCS19" s="725"/>
      <c r="OCT19" s="725"/>
      <c r="OCU19" s="725"/>
      <c r="OCV19" s="725"/>
      <c r="OCW19" s="725"/>
      <c r="OCX19" s="725"/>
      <c r="OCY19" s="725"/>
      <c r="OCZ19" s="725"/>
      <c r="ODA19" s="725"/>
      <c r="ODB19" s="725"/>
      <c r="ODC19" s="725"/>
      <c r="ODD19" s="725"/>
      <c r="ODE19" s="725"/>
      <c r="ODF19" s="726"/>
      <c r="ODG19" s="718"/>
      <c r="ODH19" s="725"/>
      <c r="ODI19" s="725"/>
      <c r="ODJ19" s="725"/>
      <c r="ODK19" s="725"/>
      <c r="ODL19" s="725"/>
      <c r="ODM19" s="725"/>
      <c r="ODN19" s="725"/>
      <c r="ODO19" s="725"/>
      <c r="ODP19" s="725"/>
      <c r="ODQ19" s="725"/>
      <c r="ODR19" s="725"/>
      <c r="ODS19" s="725"/>
      <c r="ODT19" s="725"/>
      <c r="ODU19" s="725"/>
      <c r="ODV19" s="726"/>
      <c r="ODW19" s="718"/>
      <c r="ODX19" s="725"/>
      <c r="ODY19" s="725"/>
      <c r="ODZ19" s="725"/>
      <c r="OEA19" s="725"/>
      <c r="OEB19" s="725"/>
      <c r="OEC19" s="725"/>
      <c r="OED19" s="725"/>
      <c r="OEE19" s="725"/>
      <c r="OEF19" s="725"/>
      <c r="OEG19" s="725"/>
      <c r="OEH19" s="725"/>
      <c r="OEI19" s="725"/>
      <c r="OEJ19" s="725"/>
      <c r="OEK19" s="725"/>
      <c r="OEL19" s="726"/>
      <c r="OEM19" s="718"/>
      <c r="OEN19" s="725"/>
      <c r="OEO19" s="725"/>
      <c r="OEP19" s="725"/>
      <c r="OEQ19" s="725"/>
      <c r="OER19" s="725"/>
      <c r="OES19" s="725"/>
      <c r="OET19" s="725"/>
      <c r="OEU19" s="725"/>
      <c r="OEV19" s="725"/>
      <c r="OEW19" s="725"/>
      <c r="OEX19" s="725"/>
      <c r="OEY19" s="725"/>
      <c r="OEZ19" s="725"/>
      <c r="OFA19" s="725"/>
      <c r="OFB19" s="726"/>
      <c r="OFC19" s="718"/>
      <c r="OFD19" s="725"/>
      <c r="OFE19" s="725"/>
      <c r="OFF19" s="725"/>
      <c r="OFG19" s="725"/>
      <c r="OFH19" s="725"/>
      <c r="OFI19" s="725"/>
      <c r="OFJ19" s="725"/>
      <c r="OFK19" s="725"/>
      <c r="OFL19" s="725"/>
      <c r="OFM19" s="725"/>
      <c r="OFN19" s="725"/>
      <c r="OFO19" s="725"/>
      <c r="OFP19" s="725"/>
      <c r="OFQ19" s="725"/>
      <c r="OFR19" s="726"/>
      <c r="OFS19" s="718"/>
      <c r="OFT19" s="725"/>
      <c r="OFU19" s="725"/>
      <c r="OFV19" s="725"/>
      <c r="OFW19" s="725"/>
      <c r="OFX19" s="725"/>
      <c r="OFY19" s="725"/>
      <c r="OFZ19" s="725"/>
      <c r="OGA19" s="725"/>
      <c r="OGB19" s="725"/>
      <c r="OGC19" s="725"/>
      <c r="OGD19" s="725"/>
      <c r="OGE19" s="725"/>
      <c r="OGF19" s="725"/>
      <c r="OGG19" s="725"/>
      <c r="OGH19" s="726"/>
      <c r="OGI19" s="718"/>
      <c r="OGJ19" s="725"/>
      <c r="OGK19" s="725"/>
      <c r="OGL19" s="725"/>
      <c r="OGM19" s="725"/>
      <c r="OGN19" s="725"/>
      <c r="OGO19" s="725"/>
      <c r="OGP19" s="725"/>
      <c r="OGQ19" s="725"/>
      <c r="OGR19" s="725"/>
      <c r="OGS19" s="725"/>
      <c r="OGT19" s="725"/>
      <c r="OGU19" s="725"/>
      <c r="OGV19" s="725"/>
      <c r="OGW19" s="725"/>
      <c r="OGX19" s="726"/>
      <c r="OGY19" s="718"/>
      <c r="OGZ19" s="725"/>
      <c r="OHA19" s="725"/>
      <c r="OHB19" s="725"/>
      <c r="OHC19" s="725"/>
      <c r="OHD19" s="725"/>
      <c r="OHE19" s="725"/>
      <c r="OHF19" s="725"/>
      <c r="OHG19" s="725"/>
      <c r="OHH19" s="725"/>
      <c r="OHI19" s="725"/>
      <c r="OHJ19" s="725"/>
      <c r="OHK19" s="725"/>
      <c r="OHL19" s="725"/>
      <c r="OHM19" s="725"/>
      <c r="OHN19" s="726"/>
      <c r="OHO19" s="718"/>
      <c r="OHP19" s="725"/>
      <c r="OHQ19" s="725"/>
      <c r="OHR19" s="725"/>
      <c r="OHS19" s="725"/>
      <c r="OHT19" s="725"/>
      <c r="OHU19" s="725"/>
      <c r="OHV19" s="725"/>
      <c r="OHW19" s="725"/>
      <c r="OHX19" s="725"/>
      <c r="OHY19" s="725"/>
      <c r="OHZ19" s="725"/>
      <c r="OIA19" s="725"/>
      <c r="OIB19" s="725"/>
      <c r="OIC19" s="725"/>
      <c r="OID19" s="726"/>
      <c r="OIE19" s="718"/>
      <c r="OIF19" s="725"/>
      <c r="OIG19" s="725"/>
      <c r="OIH19" s="725"/>
      <c r="OII19" s="725"/>
      <c r="OIJ19" s="725"/>
      <c r="OIK19" s="725"/>
      <c r="OIL19" s="725"/>
      <c r="OIM19" s="725"/>
      <c r="OIN19" s="725"/>
      <c r="OIO19" s="725"/>
      <c r="OIP19" s="725"/>
      <c r="OIQ19" s="725"/>
      <c r="OIR19" s="725"/>
      <c r="OIS19" s="725"/>
      <c r="OIT19" s="726"/>
      <c r="OIU19" s="718"/>
      <c r="OIV19" s="725"/>
      <c r="OIW19" s="725"/>
      <c r="OIX19" s="725"/>
      <c r="OIY19" s="725"/>
      <c r="OIZ19" s="725"/>
      <c r="OJA19" s="725"/>
      <c r="OJB19" s="725"/>
      <c r="OJC19" s="725"/>
      <c r="OJD19" s="725"/>
      <c r="OJE19" s="725"/>
      <c r="OJF19" s="725"/>
      <c r="OJG19" s="725"/>
      <c r="OJH19" s="725"/>
      <c r="OJI19" s="725"/>
      <c r="OJJ19" s="726"/>
      <c r="OJK19" s="718"/>
      <c r="OJL19" s="725"/>
      <c r="OJM19" s="725"/>
      <c r="OJN19" s="725"/>
      <c r="OJO19" s="725"/>
      <c r="OJP19" s="725"/>
      <c r="OJQ19" s="725"/>
      <c r="OJR19" s="725"/>
      <c r="OJS19" s="725"/>
      <c r="OJT19" s="725"/>
      <c r="OJU19" s="725"/>
      <c r="OJV19" s="725"/>
      <c r="OJW19" s="725"/>
      <c r="OJX19" s="725"/>
      <c r="OJY19" s="725"/>
      <c r="OJZ19" s="726"/>
      <c r="OKA19" s="718"/>
      <c r="OKB19" s="725"/>
      <c r="OKC19" s="725"/>
      <c r="OKD19" s="725"/>
      <c r="OKE19" s="725"/>
      <c r="OKF19" s="725"/>
      <c r="OKG19" s="725"/>
      <c r="OKH19" s="725"/>
      <c r="OKI19" s="725"/>
      <c r="OKJ19" s="725"/>
      <c r="OKK19" s="725"/>
      <c r="OKL19" s="725"/>
      <c r="OKM19" s="725"/>
      <c r="OKN19" s="725"/>
      <c r="OKO19" s="725"/>
      <c r="OKP19" s="726"/>
      <c r="OKQ19" s="718"/>
      <c r="OKR19" s="725"/>
      <c r="OKS19" s="725"/>
      <c r="OKT19" s="725"/>
      <c r="OKU19" s="725"/>
      <c r="OKV19" s="725"/>
      <c r="OKW19" s="725"/>
      <c r="OKX19" s="725"/>
      <c r="OKY19" s="725"/>
      <c r="OKZ19" s="725"/>
      <c r="OLA19" s="725"/>
      <c r="OLB19" s="725"/>
      <c r="OLC19" s="725"/>
      <c r="OLD19" s="725"/>
      <c r="OLE19" s="725"/>
      <c r="OLF19" s="726"/>
      <c r="OLG19" s="718"/>
      <c r="OLH19" s="725"/>
      <c r="OLI19" s="725"/>
      <c r="OLJ19" s="725"/>
      <c r="OLK19" s="725"/>
      <c r="OLL19" s="725"/>
      <c r="OLM19" s="725"/>
      <c r="OLN19" s="725"/>
      <c r="OLO19" s="725"/>
      <c r="OLP19" s="725"/>
      <c r="OLQ19" s="725"/>
      <c r="OLR19" s="725"/>
      <c r="OLS19" s="725"/>
      <c r="OLT19" s="725"/>
      <c r="OLU19" s="725"/>
      <c r="OLV19" s="726"/>
      <c r="OLW19" s="718"/>
      <c r="OLX19" s="725"/>
      <c r="OLY19" s="725"/>
      <c r="OLZ19" s="725"/>
      <c r="OMA19" s="725"/>
      <c r="OMB19" s="725"/>
      <c r="OMC19" s="725"/>
      <c r="OMD19" s="725"/>
      <c r="OME19" s="725"/>
      <c r="OMF19" s="725"/>
      <c r="OMG19" s="725"/>
      <c r="OMH19" s="725"/>
      <c r="OMI19" s="725"/>
      <c r="OMJ19" s="725"/>
      <c r="OMK19" s="725"/>
      <c r="OML19" s="726"/>
      <c r="OMM19" s="718"/>
      <c r="OMN19" s="725"/>
      <c r="OMO19" s="725"/>
      <c r="OMP19" s="725"/>
      <c r="OMQ19" s="725"/>
      <c r="OMR19" s="725"/>
      <c r="OMS19" s="725"/>
      <c r="OMT19" s="725"/>
      <c r="OMU19" s="725"/>
      <c r="OMV19" s="725"/>
      <c r="OMW19" s="725"/>
      <c r="OMX19" s="725"/>
      <c r="OMY19" s="725"/>
      <c r="OMZ19" s="725"/>
      <c r="ONA19" s="725"/>
      <c r="ONB19" s="726"/>
      <c r="ONC19" s="718"/>
      <c r="OND19" s="725"/>
      <c r="ONE19" s="725"/>
      <c r="ONF19" s="725"/>
      <c r="ONG19" s="725"/>
      <c r="ONH19" s="725"/>
      <c r="ONI19" s="725"/>
      <c r="ONJ19" s="725"/>
      <c r="ONK19" s="725"/>
      <c r="ONL19" s="725"/>
      <c r="ONM19" s="725"/>
      <c r="ONN19" s="725"/>
      <c r="ONO19" s="725"/>
      <c r="ONP19" s="725"/>
      <c r="ONQ19" s="725"/>
      <c r="ONR19" s="726"/>
      <c r="ONS19" s="718"/>
      <c r="ONT19" s="725"/>
      <c r="ONU19" s="725"/>
      <c r="ONV19" s="725"/>
      <c r="ONW19" s="725"/>
      <c r="ONX19" s="725"/>
      <c r="ONY19" s="725"/>
      <c r="ONZ19" s="725"/>
      <c r="OOA19" s="725"/>
      <c r="OOB19" s="725"/>
      <c r="OOC19" s="725"/>
      <c r="OOD19" s="725"/>
      <c r="OOE19" s="725"/>
      <c r="OOF19" s="725"/>
      <c r="OOG19" s="725"/>
      <c r="OOH19" s="726"/>
      <c r="OOI19" s="718"/>
      <c r="OOJ19" s="725"/>
      <c r="OOK19" s="725"/>
      <c r="OOL19" s="725"/>
      <c r="OOM19" s="725"/>
      <c r="OON19" s="725"/>
      <c r="OOO19" s="725"/>
      <c r="OOP19" s="725"/>
      <c r="OOQ19" s="725"/>
      <c r="OOR19" s="725"/>
      <c r="OOS19" s="725"/>
      <c r="OOT19" s="725"/>
      <c r="OOU19" s="725"/>
      <c r="OOV19" s="725"/>
      <c r="OOW19" s="725"/>
      <c r="OOX19" s="726"/>
      <c r="OOY19" s="718"/>
      <c r="OOZ19" s="725"/>
      <c r="OPA19" s="725"/>
      <c r="OPB19" s="725"/>
      <c r="OPC19" s="725"/>
      <c r="OPD19" s="725"/>
      <c r="OPE19" s="725"/>
      <c r="OPF19" s="725"/>
      <c r="OPG19" s="725"/>
      <c r="OPH19" s="725"/>
      <c r="OPI19" s="725"/>
      <c r="OPJ19" s="725"/>
      <c r="OPK19" s="725"/>
      <c r="OPL19" s="725"/>
      <c r="OPM19" s="725"/>
      <c r="OPN19" s="726"/>
      <c r="OPO19" s="718"/>
      <c r="OPP19" s="725"/>
      <c r="OPQ19" s="725"/>
      <c r="OPR19" s="725"/>
      <c r="OPS19" s="725"/>
      <c r="OPT19" s="725"/>
      <c r="OPU19" s="725"/>
      <c r="OPV19" s="725"/>
      <c r="OPW19" s="725"/>
      <c r="OPX19" s="725"/>
      <c r="OPY19" s="725"/>
      <c r="OPZ19" s="725"/>
      <c r="OQA19" s="725"/>
      <c r="OQB19" s="725"/>
      <c r="OQC19" s="725"/>
      <c r="OQD19" s="726"/>
      <c r="OQE19" s="718"/>
      <c r="OQF19" s="725"/>
      <c r="OQG19" s="725"/>
      <c r="OQH19" s="725"/>
      <c r="OQI19" s="725"/>
      <c r="OQJ19" s="725"/>
      <c r="OQK19" s="725"/>
      <c r="OQL19" s="725"/>
      <c r="OQM19" s="725"/>
      <c r="OQN19" s="725"/>
      <c r="OQO19" s="725"/>
      <c r="OQP19" s="725"/>
      <c r="OQQ19" s="725"/>
      <c r="OQR19" s="725"/>
      <c r="OQS19" s="725"/>
      <c r="OQT19" s="726"/>
      <c r="OQU19" s="718"/>
      <c r="OQV19" s="725"/>
      <c r="OQW19" s="725"/>
      <c r="OQX19" s="725"/>
      <c r="OQY19" s="725"/>
      <c r="OQZ19" s="725"/>
      <c r="ORA19" s="725"/>
      <c r="ORB19" s="725"/>
      <c r="ORC19" s="725"/>
      <c r="ORD19" s="725"/>
      <c r="ORE19" s="725"/>
      <c r="ORF19" s="725"/>
      <c r="ORG19" s="725"/>
      <c r="ORH19" s="725"/>
      <c r="ORI19" s="725"/>
      <c r="ORJ19" s="726"/>
      <c r="ORK19" s="718"/>
      <c r="ORL19" s="725"/>
      <c r="ORM19" s="725"/>
      <c r="ORN19" s="725"/>
      <c r="ORO19" s="725"/>
      <c r="ORP19" s="725"/>
      <c r="ORQ19" s="725"/>
      <c r="ORR19" s="725"/>
      <c r="ORS19" s="725"/>
      <c r="ORT19" s="725"/>
      <c r="ORU19" s="725"/>
      <c r="ORV19" s="725"/>
      <c r="ORW19" s="725"/>
      <c r="ORX19" s="725"/>
      <c r="ORY19" s="725"/>
      <c r="ORZ19" s="726"/>
      <c r="OSA19" s="718"/>
      <c r="OSB19" s="725"/>
      <c r="OSC19" s="725"/>
      <c r="OSD19" s="725"/>
      <c r="OSE19" s="725"/>
      <c r="OSF19" s="725"/>
      <c r="OSG19" s="725"/>
      <c r="OSH19" s="725"/>
      <c r="OSI19" s="725"/>
      <c r="OSJ19" s="725"/>
      <c r="OSK19" s="725"/>
      <c r="OSL19" s="725"/>
      <c r="OSM19" s="725"/>
      <c r="OSN19" s="725"/>
      <c r="OSO19" s="725"/>
      <c r="OSP19" s="726"/>
      <c r="OSQ19" s="718"/>
      <c r="OSR19" s="725"/>
      <c r="OSS19" s="725"/>
      <c r="OST19" s="725"/>
      <c r="OSU19" s="725"/>
      <c r="OSV19" s="725"/>
      <c r="OSW19" s="725"/>
      <c r="OSX19" s="725"/>
      <c r="OSY19" s="725"/>
      <c r="OSZ19" s="725"/>
      <c r="OTA19" s="725"/>
      <c r="OTB19" s="725"/>
      <c r="OTC19" s="725"/>
      <c r="OTD19" s="725"/>
      <c r="OTE19" s="725"/>
      <c r="OTF19" s="726"/>
      <c r="OTG19" s="718"/>
      <c r="OTH19" s="725"/>
      <c r="OTI19" s="725"/>
      <c r="OTJ19" s="725"/>
      <c r="OTK19" s="725"/>
      <c r="OTL19" s="725"/>
      <c r="OTM19" s="725"/>
      <c r="OTN19" s="725"/>
      <c r="OTO19" s="725"/>
      <c r="OTP19" s="725"/>
      <c r="OTQ19" s="725"/>
      <c r="OTR19" s="725"/>
      <c r="OTS19" s="725"/>
      <c r="OTT19" s="725"/>
      <c r="OTU19" s="725"/>
      <c r="OTV19" s="726"/>
      <c r="OTW19" s="718"/>
      <c r="OTX19" s="725"/>
      <c r="OTY19" s="725"/>
      <c r="OTZ19" s="725"/>
      <c r="OUA19" s="725"/>
      <c r="OUB19" s="725"/>
      <c r="OUC19" s="725"/>
      <c r="OUD19" s="725"/>
      <c r="OUE19" s="725"/>
      <c r="OUF19" s="725"/>
      <c r="OUG19" s="725"/>
      <c r="OUH19" s="725"/>
      <c r="OUI19" s="725"/>
      <c r="OUJ19" s="725"/>
      <c r="OUK19" s="725"/>
      <c r="OUL19" s="726"/>
      <c r="OUM19" s="718"/>
      <c r="OUN19" s="725"/>
      <c r="OUO19" s="725"/>
      <c r="OUP19" s="725"/>
      <c r="OUQ19" s="725"/>
      <c r="OUR19" s="725"/>
      <c r="OUS19" s="725"/>
      <c r="OUT19" s="725"/>
      <c r="OUU19" s="725"/>
      <c r="OUV19" s="725"/>
      <c r="OUW19" s="725"/>
      <c r="OUX19" s="725"/>
      <c r="OUY19" s="725"/>
      <c r="OUZ19" s="725"/>
      <c r="OVA19" s="725"/>
      <c r="OVB19" s="726"/>
      <c r="OVC19" s="718"/>
      <c r="OVD19" s="725"/>
      <c r="OVE19" s="725"/>
      <c r="OVF19" s="725"/>
      <c r="OVG19" s="725"/>
      <c r="OVH19" s="725"/>
      <c r="OVI19" s="725"/>
      <c r="OVJ19" s="725"/>
      <c r="OVK19" s="725"/>
      <c r="OVL19" s="725"/>
      <c r="OVM19" s="725"/>
      <c r="OVN19" s="725"/>
      <c r="OVO19" s="725"/>
      <c r="OVP19" s="725"/>
      <c r="OVQ19" s="725"/>
      <c r="OVR19" s="726"/>
      <c r="OVS19" s="718"/>
      <c r="OVT19" s="725"/>
      <c r="OVU19" s="725"/>
      <c r="OVV19" s="725"/>
      <c r="OVW19" s="725"/>
      <c r="OVX19" s="725"/>
      <c r="OVY19" s="725"/>
      <c r="OVZ19" s="725"/>
      <c r="OWA19" s="725"/>
      <c r="OWB19" s="725"/>
      <c r="OWC19" s="725"/>
      <c r="OWD19" s="725"/>
      <c r="OWE19" s="725"/>
      <c r="OWF19" s="725"/>
      <c r="OWG19" s="725"/>
      <c r="OWH19" s="726"/>
      <c r="OWI19" s="718"/>
      <c r="OWJ19" s="725"/>
      <c r="OWK19" s="725"/>
      <c r="OWL19" s="725"/>
      <c r="OWM19" s="725"/>
      <c r="OWN19" s="725"/>
      <c r="OWO19" s="725"/>
      <c r="OWP19" s="725"/>
      <c r="OWQ19" s="725"/>
      <c r="OWR19" s="725"/>
      <c r="OWS19" s="725"/>
      <c r="OWT19" s="725"/>
      <c r="OWU19" s="725"/>
      <c r="OWV19" s="725"/>
      <c r="OWW19" s="725"/>
      <c r="OWX19" s="726"/>
      <c r="OWY19" s="718"/>
      <c r="OWZ19" s="725"/>
      <c r="OXA19" s="725"/>
      <c r="OXB19" s="725"/>
      <c r="OXC19" s="725"/>
      <c r="OXD19" s="725"/>
      <c r="OXE19" s="725"/>
      <c r="OXF19" s="725"/>
      <c r="OXG19" s="725"/>
      <c r="OXH19" s="725"/>
      <c r="OXI19" s="725"/>
      <c r="OXJ19" s="725"/>
      <c r="OXK19" s="725"/>
      <c r="OXL19" s="725"/>
      <c r="OXM19" s="725"/>
      <c r="OXN19" s="726"/>
      <c r="OXO19" s="718"/>
      <c r="OXP19" s="725"/>
      <c r="OXQ19" s="725"/>
      <c r="OXR19" s="725"/>
      <c r="OXS19" s="725"/>
      <c r="OXT19" s="725"/>
      <c r="OXU19" s="725"/>
      <c r="OXV19" s="725"/>
      <c r="OXW19" s="725"/>
      <c r="OXX19" s="725"/>
      <c r="OXY19" s="725"/>
      <c r="OXZ19" s="725"/>
      <c r="OYA19" s="725"/>
      <c r="OYB19" s="725"/>
      <c r="OYC19" s="725"/>
      <c r="OYD19" s="726"/>
      <c r="OYE19" s="718"/>
      <c r="OYF19" s="725"/>
      <c r="OYG19" s="725"/>
      <c r="OYH19" s="725"/>
      <c r="OYI19" s="725"/>
      <c r="OYJ19" s="725"/>
      <c r="OYK19" s="725"/>
      <c r="OYL19" s="725"/>
      <c r="OYM19" s="725"/>
      <c r="OYN19" s="725"/>
      <c r="OYO19" s="725"/>
      <c r="OYP19" s="725"/>
      <c r="OYQ19" s="725"/>
      <c r="OYR19" s="725"/>
      <c r="OYS19" s="725"/>
      <c r="OYT19" s="726"/>
      <c r="OYU19" s="718"/>
      <c r="OYV19" s="725"/>
      <c r="OYW19" s="725"/>
      <c r="OYX19" s="725"/>
      <c r="OYY19" s="725"/>
      <c r="OYZ19" s="725"/>
      <c r="OZA19" s="725"/>
      <c r="OZB19" s="725"/>
      <c r="OZC19" s="725"/>
      <c r="OZD19" s="725"/>
      <c r="OZE19" s="725"/>
      <c r="OZF19" s="725"/>
      <c r="OZG19" s="725"/>
      <c r="OZH19" s="725"/>
      <c r="OZI19" s="725"/>
      <c r="OZJ19" s="726"/>
      <c r="OZK19" s="718"/>
      <c r="OZL19" s="725"/>
      <c r="OZM19" s="725"/>
      <c r="OZN19" s="725"/>
      <c r="OZO19" s="725"/>
      <c r="OZP19" s="725"/>
      <c r="OZQ19" s="725"/>
      <c r="OZR19" s="725"/>
      <c r="OZS19" s="725"/>
      <c r="OZT19" s="725"/>
      <c r="OZU19" s="725"/>
      <c r="OZV19" s="725"/>
      <c r="OZW19" s="725"/>
      <c r="OZX19" s="725"/>
      <c r="OZY19" s="725"/>
      <c r="OZZ19" s="726"/>
      <c r="PAA19" s="718"/>
      <c r="PAB19" s="725"/>
      <c r="PAC19" s="725"/>
      <c r="PAD19" s="725"/>
      <c r="PAE19" s="725"/>
      <c r="PAF19" s="725"/>
      <c r="PAG19" s="725"/>
      <c r="PAH19" s="725"/>
      <c r="PAI19" s="725"/>
      <c r="PAJ19" s="725"/>
      <c r="PAK19" s="725"/>
      <c r="PAL19" s="725"/>
      <c r="PAM19" s="725"/>
      <c r="PAN19" s="725"/>
      <c r="PAO19" s="725"/>
      <c r="PAP19" s="726"/>
      <c r="PAQ19" s="718"/>
      <c r="PAR19" s="725"/>
      <c r="PAS19" s="725"/>
      <c r="PAT19" s="725"/>
      <c r="PAU19" s="725"/>
      <c r="PAV19" s="725"/>
      <c r="PAW19" s="725"/>
      <c r="PAX19" s="725"/>
      <c r="PAY19" s="725"/>
      <c r="PAZ19" s="725"/>
      <c r="PBA19" s="725"/>
      <c r="PBB19" s="725"/>
      <c r="PBC19" s="725"/>
      <c r="PBD19" s="725"/>
      <c r="PBE19" s="725"/>
      <c r="PBF19" s="726"/>
      <c r="PBG19" s="718"/>
      <c r="PBH19" s="725"/>
      <c r="PBI19" s="725"/>
      <c r="PBJ19" s="725"/>
      <c r="PBK19" s="725"/>
      <c r="PBL19" s="725"/>
      <c r="PBM19" s="725"/>
      <c r="PBN19" s="725"/>
      <c r="PBO19" s="725"/>
      <c r="PBP19" s="725"/>
      <c r="PBQ19" s="725"/>
      <c r="PBR19" s="725"/>
      <c r="PBS19" s="725"/>
      <c r="PBT19" s="725"/>
      <c r="PBU19" s="725"/>
      <c r="PBV19" s="726"/>
      <c r="PBW19" s="718"/>
      <c r="PBX19" s="725"/>
      <c r="PBY19" s="725"/>
      <c r="PBZ19" s="725"/>
      <c r="PCA19" s="725"/>
      <c r="PCB19" s="725"/>
      <c r="PCC19" s="725"/>
      <c r="PCD19" s="725"/>
      <c r="PCE19" s="725"/>
      <c r="PCF19" s="725"/>
      <c r="PCG19" s="725"/>
      <c r="PCH19" s="725"/>
      <c r="PCI19" s="725"/>
      <c r="PCJ19" s="725"/>
      <c r="PCK19" s="725"/>
      <c r="PCL19" s="726"/>
      <c r="PCM19" s="718"/>
      <c r="PCN19" s="725"/>
      <c r="PCO19" s="725"/>
      <c r="PCP19" s="725"/>
      <c r="PCQ19" s="725"/>
      <c r="PCR19" s="725"/>
      <c r="PCS19" s="725"/>
      <c r="PCT19" s="725"/>
      <c r="PCU19" s="725"/>
      <c r="PCV19" s="725"/>
      <c r="PCW19" s="725"/>
      <c r="PCX19" s="725"/>
      <c r="PCY19" s="725"/>
      <c r="PCZ19" s="725"/>
      <c r="PDA19" s="725"/>
      <c r="PDB19" s="726"/>
      <c r="PDC19" s="718"/>
      <c r="PDD19" s="725"/>
      <c r="PDE19" s="725"/>
      <c r="PDF19" s="725"/>
      <c r="PDG19" s="725"/>
      <c r="PDH19" s="725"/>
      <c r="PDI19" s="725"/>
      <c r="PDJ19" s="725"/>
      <c r="PDK19" s="725"/>
      <c r="PDL19" s="725"/>
      <c r="PDM19" s="725"/>
      <c r="PDN19" s="725"/>
      <c r="PDO19" s="725"/>
      <c r="PDP19" s="725"/>
      <c r="PDQ19" s="725"/>
      <c r="PDR19" s="726"/>
      <c r="PDS19" s="718"/>
      <c r="PDT19" s="725"/>
      <c r="PDU19" s="725"/>
      <c r="PDV19" s="725"/>
      <c r="PDW19" s="725"/>
      <c r="PDX19" s="725"/>
      <c r="PDY19" s="725"/>
      <c r="PDZ19" s="725"/>
      <c r="PEA19" s="725"/>
      <c r="PEB19" s="725"/>
      <c r="PEC19" s="725"/>
      <c r="PED19" s="725"/>
      <c r="PEE19" s="725"/>
      <c r="PEF19" s="725"/>
      <c r="PEG19" s="725"/>
      <c r="PEH19" s="726"/>
      <c r="PEI19" s="718"/>
      <c r="PEJ19" s="725"/>
      <c r="PEK19" s="725"/>
      <c r="PEL19" s="725"/>
      <c r="PEM19" s="725"/>
      <c r="PEN19" s="725"/>
      <c r="PEO19" s="725"/>
      <c r="PEP19" s="725"/>
      <c r="PEQ19" s="725"/>
      <c r="PER19" s="725"/>
      <c r="PES19" s="725"/>
      <c r="PET19" s="725"/>
      <c r="PEU19" s="725"/>
      <c r="PEV19" s="725"/>
      <c r="PEW19" s="725"/>
      <c r="PEX19" s="726"/>
      <c r="PEY19" s="718"/>
      <c r="PEZ19" s="725"/>
      <c r="PFA19" s="725"/>
      <c r="PFB19" s="725"/>
      <c r="PFC19" s="725"/>
      <c r="PFD19" s="725"/>
      <c r="PFE19" s="725"/>
      <c r="PFF19" s="725"/>
      <c r="PFG19" s="725"/>
      <c r="PFH19" s="725"/>
      <c r="PFI19" s="725"/>
      <c r="PFJ19" s="725"/>
      <c r="PFK19" s="725"/>
      <c r="PFL19" s="725"/>
      <c r="PFM19" s="725"/>
      <c r="PFN19" s="726"/>
      <c r="PFO19" s="718"/>
      <c r="PFP19" s="725"/>
      <c r="PFQ19" s="725"/>
      <c r="PFR19" s="725"/>
      <c r="PFS19" s="725"/>
      <c r="PFT19" s="725"/>
      <c r="PFU19" s="725"/>
      <c r="PFV19" s="725"/>
      <c r="PFW19" s="725"/>
      <c r="PFX19" s="725"/>
      <c r="PFY19" s="725"/>
      <c r="PFZ19" s="725"/>
      <c r="PGA19" s="725"/>
      <c r="PGB19" s="725"/>
      <c r="PGC19" s="725"/>
      <c r="PGD19" s="726"/>
      <c r="PGE19" s="718"/>
      <c r="PGF19" s="725"/>
      <c r="PGG19" s="725"/>
      <c r="PGH19" s="725"/>
      <c r="PGI19" s="725"/>
      <c r="PGJ19" s="725"/>
      <c r="PGK19" s="725"/>
      <c r="PGL19" s="725"/>
      <c r="PGM19" s="725"/>
      <c r="PGN19" s="725"/>
      <c r="PGO19" s="725"/>
      <c r="PGP19" s="725"/>
      <c r="PGQ19" s="725"/>
      <c r="PGR19" s="725"/>
      <c r="PGS19" s="725"/>
      <c r="PGT19" s="726"/>
      <c r="PGU19" s="718"/>
      <c r="PGV19" s="725"/>
      <c r="PGW19" s="725"/>
      <c r="PGX19" s="725"/>
      <c r="PGY19" s="725"/>
      <c r="PGZ19" s="725"/>
      <c r="PHA19" s="725"/>
      <c r="PHB19" s="725"/>
      <c r="PHC19" s="725"/>
      <c r="PHD19" s="725"/>
      <c r="PHE19" s="725"/>
      <c r="PHF19" s="725"/>
      <c r="PHG19" s="725"/>
      <c r="PHH19" s="725"/>
      <c r="PHI19" s="725"/>
      <c r="PHJ19" s="726"/>
      <c r="PHK19" s="718"/>
      <c r="PHL19" s="725"/>
      <c r="PHM19" s="725"/>
      <c r="PHN19" s="725"/>
      <c r="PHO19" s="725"/>
      <c r="PHP19" s="725"/>
      <c r="PHQ19" s="725"/>
      <c r="PHR19" s="725"/>
      <c r="PHS19" s="725"/>
      <c r="PHT19" s="725"/>
      <c r="PHU19" s="725"/>
      <c r="PHV19" s="725"/>
      <c r="PHW19" s="725"/>
      <c r="PHX19" s="725"/>
      <c r="PHY19" s="725"/>
      <c r="PHZ19" s="726"/>
      <c r="PIA19" s="718"/>
      <c r="PIB19" s="725"/>
      <c r="PIC19" s="725"/>
      <c r="PID19" s="725"/>
      <c r="PIE19" s="725"/>
      <c r="PIF19" s="725"/>
      <c r="PIG19" s="725"/>
      <c r="PIH19" s="725"/>
      <c r="PII19" s="725"/>
      <c r="PIJ19" s="725"/>
      <c r="PIK19" s="725"/>
      <c r="PIL19" s="725"/>
      <c r="PIM19" s="725"/>
      <c r="PIN19" s="725"/>
      <c r="PIO19" s="725"/>
      <c r="PIP19" s="726"/>
      <c r="PIQ19" s="718"/>
      <c r="PIR19" s="725"/>
      <c r="PIS19" s="725"/>
      <c r="PIT19" s="725"/>
      <c r="PIU19" s="725"/>
      <c r="PIV19" s="725"/>
      <c r="PIW19" s="725"/>
      <c r="PIX19" s="725"/>
      <c r="PIY19" s="725"/>
      <c r="PIZ19" s="725"/>
      <c r="PJA19" s="725"/>
      <c r="PJB19" s="725"/>
      <c r="PJC19" s="725"/>
      <c r="PJD19" s="725"/>
      <c r="PJE19" s="725"/>
      <c r="PJF19" s="726"/>
      <c r="PJG19" s="718"/>
      <c r="PJH19" s="725"/>
      <c r="PJI19" s="725"/>
      <c r="PJJ19" s="725"/>
      <c r="PJK19" s="725"/>
      <c r="PJL19" s="725"/>
      <c r="PJM19" s="725"/>
      <c r="PJN19" s="725"/>
      <c r="PJO19" s="725"/>
      <c r="PJP19" s="725"/>
      <c r="PJQ19" s="725"/>
      <c r="PJR19" s="725"/>
      <c r="PJS19" s="725"/>
      <c r="PJT19" s="725"/>
      <c r="PJU19" s="725"/>
      <c r="PJV19" s="726"/>
      <c r="PJW19" s="718"/>
      <c r="PJX19" s="725"/>
      <c r="PJY19" s="725"/>
      <c r="PJZ19" s="725"/>
      <c r="PKA19" s="725"/>
      <c r="PKB19" s="725"/>
      <c r="PKC19" s="725"/>
      <c r="PKD19" s="725"/>
      <c r="PKE19" s="725"/>
      <c r="PKF19" s="725"/>
      <c r="PKG19" s="725"/>
      <c r="PKH19" s="725"/>
      <c r="PKI19" s="725"/>
      <c r="PKJ19" s="725"/>
      <c r="PKK19" s="725"/>
      <c r="PKL19" s="726"/>
      <c r="PKM19" s="718"/>
      <c r="PKN19" s="725"/>
      <c r="PKO19" s="725"/>
      <c r="PKP19" s="725"/>
      <c r="PKQ19" s="725"/>
      <c r="PKR19" s="725"/>
      <c r="PKS19" s="725"/>
      <c r="PKT19" s="725"/>
      <c r="PKU19" s="725"/>
      <c r="PKV19" s="725"/>
      <c r="PKW19" s="725"/>
      <c r="PKX19" s="725"/>
      <c r="PKY19" s="725"/>
      <c r="PKZ19" s="725"/>
      <c r="PLA19" s="725"/>
      <c r="PLB19" s="726"/>
      <c r="PLC19" s="718"/>
      <c r="PLD19" s="725"/>
      <c r="PLE19" s="725"/>
      <c r="PLF19" s="725"/>
      <c r="PLG19" s="725"/>
      <c r="PLH19" s="725"/>
      <c r="PLI19" s="725"/>
      <c r="PLJ19" s="725"/>
      <c r="PLK19" s="725"/>
      <c r="PLL19" s="725"/>
      <c r="PLM19" s="725"/>
      <c r="PLN19" s="725"/>
      <c r="PLO19" s="725"/>
      <c r="PLP19" s="725"/>
      <c r="PLQ19" s="725"/>
      <c r="PLR19" s="726"/>
      <c r="PLS19" s="718"/>
      <c r="PLT19" s="725"/>
      <c r="PLU19" s="725"/>
      <c r="PLV19" s="725"/>
      <c r="PLW19" s="725"/>
      <c r="PLX19" s="725"/>
      <c r="PLY19" s="725"/>
      <c r="PLZ19" s="725"/>
      <c r="PMA19" s="725"/>
      <c r="PMB19" s="725"/>
      <c r="PMC19" s="725"/>
      <c r="PMD19" s="725"/>
      <c r="PME19" s="725"/>
      <c r="PMF19" s="725"/>
      <c r="PMG19" s="725"/>
      <c r="PMH19" s="726"/>
      <c r="PMI19" s="718"/>
      <c r="PMJ19" s="725"/>
      <c r="PMK19" s="725"/>
      <c r="PML19" s="725"/>
      <c r="PMM19" s="725"/>
      <c r="PMN19" s="725"/>
      <c r="PMO19" s="725"/>
      <c r="PMP19" s="725"/>
      <c r="PMQ19" s="725"/>
      <c r="PMR19" s="725"/>
      <c r="PMS19" s="725"/>
      <c r="PMT19" s="725"/>
      <c r="PMU19" s="725"/>
      <c r="PMV19" s="725"/>
      <c r="PMW19" s="725"/>
      <c r="PMX19" s="726"/>
      <c r="PMY19" s="718"/>
      <c r="PMZ19" s="725"/>
      <c r="PNA19" s="725"/>
      <c r="PNB19" s="725"/>
      <c r="PNC19" s="725"/>
      <c r="PND19" s="725"/>
      <c r="PNE19" s="725"/>
      <c r="PNF19" s="725"/>
      <c r="PNG19" s="725"/>
      <c r="PNH19" s="725"/>
      <c r="PNI19" s="725"/>
      <c r="PNJ19" s="725"/>
      <c r="PNK19" s="725"/>
      <c r="PNL19" s="725"/>
      <c r="PNM19" s="725"/>
      <c r="PNN19" s="726"/>
      <c r="PNO19" s="718"/>
      <c r="PNP19" s="725"/>
      <c r="PNQ19" s="725"/>
      <c r="PNR19" s="725"/>
      <c r="PNS19" s="725"/>
      <c r="PNT19" s="725"/>
      <c r="PNU19" s="725"/>
      <c r="PNV19" s="725"/>
      <c r="PNW19" s="725"/>
      <c r="PNX19" s="725"/>
      <c r="PNY19" s="725"/>
      <c r="PNZ19" s="725"/>
      <c r="POA19" s="725"/>
      <c r="POB19" s="725"/>
      <c r="POC19" s="725"/>
      <c r="POD19" s="726"/>
      <c r="POE19" s="718"/>
      <c r="POF19" s="725"/>
      <c r="POG19" s="725"/>
      <c r="POH19" s="725"/>
      <c r="POI19" s="725"/>
      <c r="POJ19" s="725"/>
      <c r="POK19" s="725"/>
      <c r="POL19" s="725"/>
      <c r="POM19" s="725"/>
      <c r="PON19" s="725"/>
      <c r="POO19" s="725"/>
      <c r="POP19" s="725"/>
      <c r="POQ19" s="725"/>
      <c r="POR19" s="725"/>
      <c r="POS19" s="725"/>
      <c r="POT19" s="726"/>
      <c r="POU19" s="718"/>
      <c r="POV19" s="725"/>
      <c r="POW19" s="725"/>
      <c r="POX19" s="725"/>
      <c r="POY19" s="725"/>
      <c r="POZ19" s="725"/>
      <c r="PPA19" s="725"/>
      <c r="PPB19" s="725"/>
      <c r="PPC19" s="725"/>
      <c r="PPD19" s="725"/>
      <c r="PPE19" s="725"/>
      <c r="PPF19" s="725"/>
      <c r="PPG19" s="725"/>
      <c r="PPH19" s="725"/>
      <c r="PPI19" s="725"/>
      <c r="PPJ19" s="726"/>
      <c r="PPK19" s="718"/>
      <c r="PPL19" s="725"/>
      <c r="PPM19" s="725"/>
      <c r="PPN19" s="725"/>
      <c r="PPO19" s="725"/>
      <c r="PPP19" s="725"/>
      <c r="PPQ19" s="725"/>
      <c r="PPR19" s="725"/>
      <c r="PPS19" s="725"/>
      <c r="PPT19" s="725"/>
      <c r="PPU19" s="725"/>
      <c r="PPV19" s="725"/>
      <c r="PPW19" s="725"/>
      <c r="PPX19" s="725"/>
      <c r="PPY19" s="725"/>
      <c r="PPZ19" s="726"/>
      <c r="PQA19" s="718"/>
      <c r="PQB19" s="725"/>
      <c r="PQC19" s="725"/>
      <c r="PQD19" s="725"/>
      <c r="PQE19" s="725"/>
      <c r="PQF19" s="725"/>
      <c r="PQG19" s="725"/>
      <c r="PQH19" s="725"/>
      <c r="PQI19" s="725"/>
      <c r="PQJ19" s="725"/>
      <c r="PQK19" s="725"/>
      <c r="PQL19" s="725"/>
      <c r="PQM19" s="725"/>
      <c r="PQN19" s="725"/>
      <c r="PQO19" s="725"/>
      <c r="PQP19" s="726"/>
      <c r="PQQ19" s="718"/>
      <c r="PQR19" s="725"/>
      <c r="PQS19" s="725"/>
      <c r="PQT19" s="725"/>
      <c r="PQU19" s="725"/>
      <c r="PQV19" s="725"/>
      <c r="PQW19" s="725"/>
      <c r="PQX19" s="725"/>
      <c r="PQY19" s="725"/>
      <c r="PQZ19" s="725"/>
      <c r="PRA19" s="725"/>
      <c r="PRB19" s="725"/>
      <c r="PRC19" s="725"/>
      <c r="PRD19" s="725"/>
      <c r="PRE19" s="725"/>
      <c r="PRF19" s="726"/>
      <c r="PRG19" s="718"/>
      <c r="PRH19" s="725"/>
      <c r="PRI19" s="725"/>
      <c r="PRJ19" s="725"/>
      <c r="PRK19" s="725"/>
      <c r="PRL19" s="725"/>
      <c r="PRM19" s="725"/>
      <c r="PRN19" s="725"/>
      <c r="PRO19" s="725"/>
      <c r="PRP19" s="725"/>
      <c r="PRQ19" s="725"/>
      <c r="PRR19" s="725"/>
      <c r="PRS19" s="725"/>
      <c r="PRT19" s="725"/>
      <c r="PRU19" s="725"/>
      <c r="PRV19" s="726"/>
      <c r="PRW19" s="718"/>
      <c r="PRX19" s="725"/>
      <c r="PRY19" s="725"/>
      <c r="PRZ19" s="725"/>
      <c r="PSA19" s="725"/>
      <c r="PSB19" s="725"/>
      <c r="PSC19" s="725"/>
      <c r="PSD19" s="725"/>
      <c r="PSE19" s="725"/>
      <c r="PSF19" s="725"/>
      <c r="PSG19" s="725"/>
      <c r="PSH19" s="725"/>
      <c r="PSI19" s="725"/>
      <c r="PSJ19" s="725"/>
      <c r="PSK19" s="725"/>
      <c r="PSL19" s="726"/>
      <c r="PSM19" s="718"/>
      <c r="PSN19" s="725"/>
      <c r="PSO19" s="725"/>
      <c r="PSP19" s="725"/>
      <c r="PSQ19" s="725"/>
      <c r="PSR19" s="725"/>
      <c r="PSS19" s="725"/>
      <c r="PST19" s="725"/>
      <c r="PSU19" s="725"/>
      <c r="PSV19" s="725"/>
      <c r="PSW19" s="725"/>
      <c r="PSX19" s="725"/>
      <c r="PSY19" s="725"/>
      <c r="PSZ19" s="725"/>
      <c r="PTA19" s="725"/>
      <c r="PTB19" s="726"/>
      <c r="PTC19" s="718"/>
      <c r="PTD19" s="725"/>
      <c r="PTE19" s="725"/>
      <c r="PTF19" s="725"/>
      <c r="PTG19" s="725"/>
      <c r="PTH19" s="725"/>
      <c r="PTI19" s="725"/>
      <c r="PTJ19" s="725"/>
      <c r="PTK19" s="725"/>
      <c r="PTL19" s="725"/>
      <c r="PTM19" s="725"/>
      <c r="PTN19" s="725"/>
      <c r="PTO19" s="725"/>
      <c r="PTP19" s="725"/>
      <c r="PTQ19" s="725"/>
      <c r="PTR19" s="726"/>
      <c r="PTS19" s="718"/>
      <c r="PTT19" s="725"/>
      <c r="PTU19" s="725"/>
      <c r="PTV19" s="725"/>
      <c r="PTW19" s="725"/>
      <c r="PTX19" s="725"/>
      <c r="PTY19" s="725"/>
      <c r="PTZ19" s="725"/>
      <c r="PUA19" s="725"/>
      <c r="PUB19" s="725"/>
      <c r="PUC19" s="725"/>
      <c r="PUD19" s="725"/>
      <c r="PUE19" s="725"/>
      <c r="PUF19" s="725"/>
      <c r="PUG19" s="725"/>
      <c r="PUH19" s="726"/>
      <c r="PUI19" s="718"/>
      <c r="PUJ19" s="725"/>
      <c r="PUK19" s="725"/>
      <c r="PUL19" s="725"/>
      <c r="PUM19" s="725"/>
      <c r="PUN19" s="725"/>
      <c r="PUO19" s="725"/>
      <c r="PUP19" s="725"/>
      <c r="PUQ19" s="725"/>
      <c r="PUR19" s="725"/>
      <c r="PUS19" s="725"/>
      <c r="PUT19" s="725"/>
      <c r="PUU19" s="725"/>
      <c r="PUV19" s="725"/>
      <c r="PUW19" s="725"/>
      <c r="PUX19" s="726"/>
      <c r="PUY19" s="718"/>
      <c r="PUZ19" s="725"/>
      <c r="PVA19" s="725"/>
      <c r="PVB19" s="725"/>
      <c r="PVC19" s="725"/>
      <c r="PVD19" s="725"/>
      <c r="PVE19" s="725"/>
      <c r="PVF19" s="725"/>
      <c r="PVG19" s="725"/>
      <c r="PVH19" s="725"/>
      <c r="PVI19" s="725"/>
      <c r="PVJ19" s="725"/>
      <c r="PVK19" s="725"/>
      <c r="PVL19" s="725"/>
      <c r="PVM19" s="725"/>
      <c r="PVN19" s="726"/>
      <c r="PVO19" s="718"/>
      <c r="PVP19" s="725"/>
      <c r="PVQ19" s="725"/>
      <c r="PVR19" s="725"/>
      <c r="PVS19" s="725"/>
      <c r="PVT19" s="725"/>
      <c r="PVU19" s="725"/>
      <c r="PVV19" s="725"/>
      <c r="PVW19" s="725"/>
      <c r="PVX19" s="725"/>
      <c r="PVY19" s="725"/>
      <c r="PVZ19" s="725"/>
      <c r="PWA19" s="725"/>
      <c r="PWB19" s="725"/>
      <c r="PWC19" s="725"/>
      <c r="PWD19" s="726"/>
      <c r="PWE19" s="718"/>
      <c r="PWF19" s="725"/>
      <c r="PWG19" s="725"/>
      <c r="PWH19" s="725"/>
      <c r="PWI19" s="725"/>
      <c r="PWJ19" s="725"/>
      <c r="PWK19" s="725"/>
      <c r="PWL19" s="725"/>
      <c r="PWM19" s="725"/>
      <c r="PWN19" s="725"/>
      <c r="PWO19" s="725"/>
      <c r="PWP19" s="725"/>
      <c r="PWQ19" s="725"/>
      <c r="PWR19" s="725"/>
      <c r="PWS19" s="725"/>
      <c r="PWT19" s="726"/>
      <c r="PWU19" s="718"/>
      <c r="PWV19" s="725"/>
      <c r="PWW19" s="725"/>
      <c r="PWX19" s="725"/>
      <c r="PWY19" s="725"/>
      <c r="PWZ19" s="725"/>
      <c r="PXA19" s="725"/>
      <c r="PXB19" s="725"/>
      <c r="PXC19" s="725"/>
      <c r="PXD19" s="725"/>
      <c r="PXE19" s="725"/>
      <c r="PXF19" s="725"/>
      <c r="PXG19" s="725"/>
      <c r="PXH19" s="725"/>
      <c r="PXI19" s="725"/>
      <c r="PXJ19" s="726"/>
      <c r="PXK19" s="718"/>
      <c r="PXL19" s="725"/>
      <c r="PXM19" s="725"/>
      <c r="PXN19" s="725"/>
      <c r="PXO19" s="725"/>
      <c r="PXP19" s="725"/>
      <c r="PXQ19" s="725"/>
      <c r="PXR19" s="725"/>
      <c r="PXS19" s="725"/>
      <c r="PXT19" s="725"/>
      <c r="PXU19" s="725"/>
      <c r="PXV19" s="725"/>
      <c r="PXW19" s="725"/>
      <c r="PXX19" s="725"/>
      <c r="PXY19" s="725"/>
      <c r="PXZ19" s="726"/>
      <c r="PYA19" s="718"/>
      <c r="PYB19" s="725"/>
      <c r="PYC19" s="725"/>
      <c r="PYD19" s="725"/>
      <c r="PYE19" s="725"/>
      <c r="PYF19" s="725"/>
      <c r="PYG19" s="725"/>
      <c r="PYH19" s="725"/>
      <c r="PYI19" s="725"/>
      <c r="PYJ19" s="725"/>
      <c r="PYK19" s="725"/>
      <c r="PYL19" s="725"/>
      <c r="PYM19" s="725"/>
      <c r="PYN19" s="725"/>
      <c r="PYO19" s="725"/>
      <c r="PYP19" s="726"/>
      <c r="PYQ19" s="718"/>
      <c r="PYR19" s="725"/>
      <c r="PYS19" s="725"/>
      <c r="PYT19" s="725"/>
      <c r="PYU19" s="725"/>
      <c r="PYV19" s="725"/>
      <c r="PYW19" s="725"/>
      <c r="PYX19" s="725"/>
      <c r="PYY19" s="725"/>
      <c r="PYZ19" s="725"/>
      <c r="PZA19" s="725"/>
      <c r="PZB19" s="725"/>
      <c r="PZC19" s="725"/>
      <c r="PZD19" s="725"/>
      <c r="PZE19" s="725"/>
      <c r="PZF19" s="726"/>
      <c r="PZG19" s="718"/>
      <c r="PZH19" s="725"/>
      <c r="PZI19" s="725"/>
      <c r="PZJ19" s="725"/>
      <c r="PZK19" s="725"/>
      <c r="PZL19" s="725"/>
      <c r="PZM19" s="725"/>
      <c r="PZN19" s="725"/>
      <c r="PZO19" s="725"/>
      <c r="PZP19" s="725"/>
      <c r="PZQ19" s="725"/>
      <c r="PZR19" s="725"/>
      <c r="PZS19" s="725"/>
      <c r="PZT19" s="725"/>
      <c r="PZU19" s="725"/>
      <c r="PZV19" s="726"/>
      <c r="PZW19" s="718"/>
      <c r="PZX19" s="725"/>
      <c r="PZY19" s="725"/>
      <c r="PZZ19" s="725"/>
      <c r="QAA19" s="725"/>
      <c r="QAB19" s="725"/>
      <c r="QAC19" s="725"/>
      <c r="QAD19" s="725"/>
      <c r="QAE19" s="725"/>
      <c r="QAF19" s="725"/>
      <c r="QAG19" s="725"/>
      <c r="QAH19" s="725"/>
      <c r="QAI19" s="725"/>
      <c r="QAJ19" s="725"/>
      <c r="QAK19" s="725"/>
      <c r="QAL19" s="726"/>
      <c r="QAM19" s="718"/>
      <c r="QAN19" s="725"/>
      <c r="QAO19" s="725"/>
      <c r="QAP19" s="725"/>
      <c r="QAQ19" s="725"/>
      <c r="QAR19" s="725"/>
      <c r="QAS19" s="725"/>
      <c r="QAT19" s="725"/>
      <c r="QAU19" s="725"/>
      <c r="QAV19" s="725"/>
      <c r="QAW19" s="725"/>
      <c r="QAX19" s="725"/>
      <c r="QAY19" s="725"/>
      <c r="QAZ19" s="725"/>
      <c r="QBA19" s="725"/>
      <c r="QBB19" s="726"/>
      <c r="QBC19" s="718"/>
      <c r="QBD19" s="725"/>
      <c r="QBE19" s="725"/>
      <c r="QBF19" s="725"/>
      <c r="QBG19" s="725"/>
      <c r="QBH19" s="725"/>
      <c r="QBI19" s="725"/>
      <c r="QBJ19" s="725"/>
      <c r="QBK19" s="725"/>
      <c r="QBL19" s="725"/>
      <c r="QBM19" s="725"/>
      <c r="QBN19" s="725"/>
      <c r="QBO19" s="725"/>
      <c r="QBP19" s="725"/>
      <c r="QBQ19" s="725"/>
      <c r="QBR19" s="726"/>
      <c r="QBS19" s="718"/>
      <c r="QBT19" s="725"/>
      <c r="QBU19" s="725"/>
      <c r="QBV19" s="725"/>
      <c r="QBW19" s="725"/>
      <c r="QBX19" s="725"/>
      <c r="QBY19" s="725"/>
      <c r="QBZ19" s="725"/>
      <c r="QCA19" s="725"/>
      <c r="QCB19" s="725"/>
      <c r="QCC19" s="725"/>
      <c r="QCD19" s="725"/>
      <c r="QCE19" s="725"/>
      <c r="QCF19" s="725"/>
      <c r="QCG19" s="725"/>
      <c r="QCH19" s="726"/>
      <c r="QCI19" s="718"/>
      <c r="QCJ19" s="725"/>
      <c r="QCK19" s="725"/>
      <c r="QCL19" s="725"/>
      <c r="QCM19" s="725"/>
      <c r="QCN19" s="725"/>
      <c r="QCO19" s="725"/>
      <c r="QCP19" s="725"/>
      <c r="QCQ19" s="725"/>
      <c r="QCR19" s="725"/>
      <c r="QCS19" s="725"/>
      <c r="QCT19" s="725"/>
      <c r="QCU19" s="725"/>
      <c r="QCV19" s="725"/>
      <c r="QCW19" s="725"/>
      <c r="QCX19" s="726"/>
      <c r="QCY19" s="718"/>
      <c r="QCZ19" s="725"/>
      <c r="QDA19" s="725"/>
      <c r="QDB19" s="725"/>
      <c r="QDC19" s="725"/>
      <c r="QDD19" s="725"/>
      <c r="QDE19" s="725"/>
      <c r="QDF19" s="725"/>
      <c r="QDG19" s="725"/>
      <c r="QDH19" s="725"/>
      <c r="QDI19" s="725"/>
      <c r="QDJ19" s="725"/>
      <c r="QDK19" s="725"/>
      <c r="QDL19" s="725"/>
      <c r="QDM19" s="725"/>
      <c r="QDN19" s="726"/>
      <c r="QDO19" s="718"/>
      <c r="QDP19" s="725"/>
      <c r="QDQ19" s="725"/>
      <c r="QDR19" s="725"/>
      <c r="QDS19" s="725"/>
      <c r="QDT19" s="725"/>
      <c r="QDU19" s="725"/>
      <c r="QDV19" s="725"/>
      <c r="QDW19" s="725"/>
      <c r="QDX19" s="725"/>
      <c r="QDY19" s="725"/>
      <c r="QDZ19" s="725"/>
      <c r="QEA19" s="725"/>
      <c r="QEB19" s="725"/>
      <c r="QEC19" s="725"/>
      <c r="QED19" s="726"/>
      <c r="QEE19" s="718"/>
      <c r="QEF19" s="725"/>
      <c r="QEG19" s="725"/>
      <c r="QEH19" s="725"/>
      <c r="QEI19" s="725"/>
      <c r="QEJ19" s="725"/>
      <c r="QEK19" s="725"/>
      <c r="QEL19" s="725"/>
      <c r="QEM19" s="725"/>
      <c r="QEN19" s="725"/>
      <c r="QEO19" s="725"/>
      <c r="QEP19" s="725"/>
      <c r="QEQ19" s="725"/>
      <c r="QER19" s="725"/>
      <c r="QES19" s="725"/>
      <c r="QET19" s="726"/>
      <c r="QEU19" s="718"/>
      <c r="QEV19" s="725"/>
      <c r="QEW19" s="725"/>
      <c r="QEX19" s="725"/>
      <c r="QEY19" s="725"/>
      <c r="QEZ19" s="725"/>
      <c r="QFA19" s="725"/>
      <c r="QFB19" s="725"/>
      <c r="QFC19" s="725"/>
      <c r="QFD19" s="725"/>
      <c r="QFE19" s="725"/>
      <c r="QFF19" s="725"/>
      <c r="QFG19" s="725"/>
      <c r="QFH19" s="725"/>
      <c r="QFI19" s="725"/>
      <c r="QFJ19" s="726"/>
      <c r="QFK19" s="718"/>
      <c r="QFL19" s="725"/>
      <c r="QFM19" s="725"/>
      <c r="QFN19" s="725"/>
      <c r="QFO19" s="725"/>
      <c r="QFP19" s="725"/>
      <c r="QFQ19" s="725"/>
      <c r="QFR19" s="725"/>
      <c r="QFS19" s="725"/>
      <c r="QFT19" s="725"/>
      <c r="QFU19" s="725"/>
      <c r="QFV19" s="725"/>
      <c r="QFW19" s="725"/>
      <c r="QFX19" s="725"/>
      <c r="QFY19" s="725"/>
      <c r="QFZ19" s="726"/>
      <c r="QGA19" s="718"/>
      <c r="QGB19" s="725"/>
      <c r="QGC19" s="725"/>
      <c r="QGD19" s="725"/>
      <c r="QGE19" s="725"/>
      <c r="QGF19" s="725"/>
      <c r="QGG19" s="725"/>
      <c r="QGH19" s="725"/>
      <c r="QGI19" s="725"/>
      <c r="QGJ19" s="725"/>
      <c r="QGK19" s="725"/>
      <c r="QGL19" s="725"/>
      <c r="QGM19" s="725"/>
      <c r="QGN19" s="725"/>
      <c r="QGO19" s="725"/>
      <c r="QGP19" s="726"/>
      <c r="QGQ19" s="718"/>
      <c r="QGR19" s="725"/>
      <c r="QGS19" s="725"/>
      <c r="QGT19" s="725"/>
      <c r="QGU19" s="725"/>
      <c r="QGV19" s="725"/>
      <c r="QGW19" s="725"/>
      <c r="QGX19" s="725"/>
      <c r="QGY19" s="725"/>
      <c r="QGZ19" s="725"/>
      <c r="QHA19" s="725"/>
      <c r="QHB19" s="725"/>
      <c r="QHC19" s="725"/>
      <c r="QHD19" s="725"/>
      <c r="QHE19" s="725"/>
      <c r="QHF19" s="726"/>
      <c r="QHG19" s="718"/>
      <c r="QHH19" s="725"/>
      <c r="QHI19" s="725"/>
      <c r="QHJ19" s="725"/>
      <c r="QHK19" s="725"/>
      <c r="QHL19" s="725"/>
      <c r="QHM19" s="725"/>
      <c r="QHN19" s="725"/>
      <c r="QHO19" s="725"/>
      <c r="QHP19" s="725"/>
      <c r="QHQ19" s="725"/>
      <c r="QHR19" s="725"/>
      <c r="QHS19" s="725"/>
      <c r="QHT19" s="725"/>
      <c r="QHU19" s="725"/>
      <c r="QHV19" s="726"/>
      <c r="QHW19" s="718"/>
      <c r="QHX19" s="725"/>
      <c r="QHY19" s="725"/>
      <c r="QHZ19" s="725"/>
      <c r="QIA19" s="725"/>
      <c r="QIB19" s="725"/>
      <c r="QIC19" s="725"/>
      <c r="QID19" s="725"/>
      <c r="QIE19" s="725"/>
      <c r="QIF19" s="725"/>
      <c r="QIG19" s="725"/>
      <c r="QIH19" s="725"/>
      <c r="QII19" s="725"/>
      <c r="QIJ19" s="725"/>
      <c r="QIK19" s="725"/>
      <c r="QIL19" s="726"/>
      <c r="QIM19" s="718"/>
      <c r="QIN19" s="725"/>
      <c r="QIO19" s="725"/>
      <c r="QIP19" s="725"/>
      <c r="QIQ19" s="725"/>
      <c r="QIR19" s="725"/>
      <c r="QIS19" s="725"/>
      <c r="QIT19" s="725"/>
      <c r="QIU19" s="725"/>
      <c r="QIV19" s="725"/>
      <c r="QIW19" s="725"/>
      <c r="QIX19" s="725"/>
      <c r="QIY19" s="725"/>
      <c r="QIZ19" s="725"/>
      <c r="QJA19" s="725"/>
      <c r="QJB19" s="726"/>
      <c r="QJC19" s="718"/>
      <c r="QJD19" s="725"/>
      <c r="QJE19" s="725"/>
      <c r="QJF19" s="725"/>
      <c r="QJG19" s="725"/>
      <c r="QJH19" s="725"/>
      <c r="QJI19" s="725"/>
      <c r="QJJ19" s="725"/>
      <c r="QJK19" s="725"/>
      <c r="QJL19" s="725"/>
      <c r="QJM19" s="725"/>
      <c r="QJN19" s="725"/>
      <c r="QJO19" s="725"/>
      <c r="QJP19" s="725"/>
      <c r="QJQ19" s="725"/>
      <c r="QJR19" s="726"/>
      <c r="QJS19" s="718"/>
      <c r="QJT19" s="725"/>
      <c r="QJU19" s="725"/>
      <c r="QJV19" s="725"/>
      <c r="QJW19" s="725"/>
      <c r="QJX19" s="725"/>
      <c r="QJY19" s="725"/>
      <c r="QJZ19" s="725"/>
      <c r="QKA19" s="725"/>
      <c r="QKB19" s="725"/>
      <c r="QKC19" s="725"/>
      <c r="QKD19" s="725"/>
      <c r="QKE19" s="725"/>
      <c r="QKF19" s="725"/>
      <c r="QKG19" s="725"/>
      <c r="QKH19" s="726"/>
      <c r="QKI19" s="718"/>
      <c r="QKJ19" s="725"/>
      <c r="QKK19" s="725"/>
      <c r="QKL19" s="725"/>
      <c r="QKM19" s="725"/>
      <c r="QKN19" s="725"/>
      <c r="QKO19" s="725"/>
      <c r="QKP19" s="725"/>
      <c r="QKQ19" s="725"/>
      <c r="QKR19" s="725"/>
      <c r="QKS19" s="725"/>
      <c r="QKT19" s="725"/>
      <c r="QKU19" s="725"/>
      <c r="QKV19" s="725"/>
      <c r="QKW19" s="725"/>
      <c r="QKX19" s="726"/>
      <c r="QKY19" s="718"/>
      <c r="QKZ19" s="725"/>
      <c r="QLA19" s="725"/>
      <c r="QLB19" s="725"/>
      <c r="QLC19" s="725"/>
      <c r="QLD19" s="725"/>
      <c r="QLE19" s="725"/>
      <c r="QLF19" s="725"/>
      <c r="QLG19" s="725"/>
      <c r="QLH19" s="725"/>
      <c r="QLI19" s="725"/>
      <c r="QLJ19" s="725"/>
      <c r="QLK19" s="725"/>
      <c r="QLL19" s="725"/>
      <c r="QLM19" s="725"/>
      <c r="QLN19" s="726"/>
      <c r="QLO19" s="718"/>
      <c r="QLP19" s="725"/>
      <c r="QLQ19" s="725"/>
      <c r="QLR19" s="725"/>
      <c r="QLS19" s="725"/>
      <c r="QLT19" s="725"/>
      <c r="QLU19" s="725"/>
      <c r="QLV19" s="725"/>
      <c r="QLW19" s="725"/>
      <c r="QLX19" s="725"/>
      <c r="QLY19" s="725"/>
      <c r="QLZ19" s="725"/>
      <c r="QMA19" s="725"/>
      <c r="QMB19" s="725"/>
      <c r="QMC19" s="725"/>
      <c r="QMD19" s="726"/>
      <c r="QME19" s="718"/>
      <c r="QMF19" s="725"/>
      <c r="QMG19" s="725"/>
      <c r="QMH19" s="725"/>
      <c r="QMI19" s="725"/>
      <c r="QMJ19" s="725"/>
      <c r="QMK19" s="725"/>
      <c r="QML19" s="725"/>
      <c r="QMM19" s="725"/>
      <c r="QMN19" s="725"/>
      <c r="QMO19" s="725"/>
      <c r="QMP19" s="725"/>
      <c r="QMQ19" s="725"/>
      <c r="QMR19" s="725"/>
      <c r="QMS19" s="725"/>
      <c r="QMT19" s="726"/>
      <c r="QMU19" s="718"/>
      <c r="QMV19" s="725"/>
      <c r="QMW19" s="725"/>
      <c r="QMX19" s="725"/>
      <c r="QMY19" s="725"/>
      <c r="QMZ19" s="725"/>
      <c r="QNA19" s="725"/>
      <c r="QNB19" s="725"/>
      <c r="QNC19" s="725"/>
      <c r="QND19" s="725"/>
      <c r="QNE19" s="725"/>
      <c r="QNF19" s="725"/>
      <c r="QNG19" s="725"/>
      <c r="QNH19" s="725"/>
      <c r="QNI19" s="725"/>
      <c r="QNJ19" s="726"/>
      <c r="QNK19" s="718"/>
      <c r="QNL19" s="725"/>
      <c r="QNM19" s="725"/>
      <c r="QNN19" s="725"/>
      <c r="QNO19" s="725"/>
      <c r="QNP19" s="725"/>
      <c r="QNQ19" s="725"/>
      <c r="QNR19" s="725"/>
      <c r="QNS19" s="725"/>
      <c r="QNT19" s="725"/>
      <c r="QNU19" s="725"/>
      <c r="QNV19" s="725"/>
      <c r="QNW19" s="725"/>
      <c r="QNX19" s="725"/>
      <c r="QNY19" s="725"/>
      <c r="QNZ19" s="726"/>
      <c r="QOA19" s="718"/>
      <c r="QOB19" s="725"/>
      <c r="QOC19" s="725"/>
      <c r="QOD19" s="725"/>
      <c r="QOE19" s="725"/>
      <c r="QOF19" s="725"/>
      <c r="QOG19" s="725"/>
      <c r="QOH19" s="725"/>
      <c r="QOI19" s="725"/>
      <c r="QOJ19" s="725"/>
      <c r="QOK19" s="725"/>
      <c r="QOL19" s="725"/>
      <c r="QOM19" s="725"/>
      <c r="QON19" s="725"/>
      <c r="QOO19" s="725"/>
      <c r="QOP19" s="726"/>
      <c r="QOQ19" s="718"/>
      <c r="QOR19" s="725"/>
      <c r="QOS19" s="725"/>
      <c r="QOT19" s="725"/>
      <c r="QOU19" s="725"/>
      <c r="QOV19" s="725"/>
      <c r="QOW19" s="725"/>
      <c r="QOX19" s="725"/>
      <c r="QOY19" s="725"/>
      <c r="QOZ19" s="725"/>
      <c r="QPA19" s="725"/>
      <c r="QPB19" s="725"/>
      <c r="QPC19" s="725"/>
      <c r="QPD19" s="725"/>
      <c r="QPE19" s="725"/>
      <c r="QPF19" s="726"/>
      <c r="QPG19" s="718"/>
      <c r="QPH19" s="725"/>
      <c r="QPI19" s="725"/>
      <c r="QPJ19" s="725"/>
      <c r="QPK19" s="725"/>
      <c r="QPL19" s="725"/>
      <c r="QPM19" s="725"/>
      <c r="QPN19" s="725"/>
      <c r="QPO19" s="725"/>
      <c r="QPP19" s="725"/>
      <c r="QPQ19" s="725"/>
      <c r="QPR19" s="725"/>
      <c r="QPS19" s="725"/>
      <c r="QPT19" s="725"/>
      <c r="QPU19" s="725"/>
      <c r="QPV19" s="726"/>
      <c r="QPW19" s="718"/>
      <c r="QPX19" s="725"/>
      <c r="QPY19" s="725"/>
      <c r="QPZ19" s="725"/>
      <c r="QQA19" s="725"/>
      <c r="QQB19" s="725"/>
      <c r="QQC19" s="725"/>
      <c r="QQD19" s="725"/>
      <c r="QQE19" s="725"/>
      <c r="QQF19" s="725"/>
      <c r="QQG19" s="725"/>
      <c r="QQH19" s="725"/>
      <c r="QQI19" s="725"/>
      <c r="QQJ19" s="725"/>
      <c r="QQK19" s="725"/>
      <c r="QQL19" s="726"/>
      <c r="QQM19" s="718"/>
      <c r="QQN19" s="725"/>
      <c r="QQO19" s="725"/>
      <c r="QQP19" s="725"/>
      <c r="QQQ19" s="725"/>
      <c r="QQR19" s="725"/>
      <c r="QQS19" s="725"/>
      <c r="QQT19" s="725"/>
      <c r="QQU19" s="725"/>
      <c r="QQV19" s="725"/>
      <c r="QQW19" s="725"/>
      <c r="QQX19" s="725"/>
      <c r="QQY19" s="725"/>
      <c r="QQZ19" s="725"/>
      <c r="QRA19" s="725"/>
      <c r="QRB19" s="726"/>
      <c r="QRC19" s="718"/>
      <c r="QRD19" s="725"/>
      <c r="QRE19" s="725"/>
      <c r="QRF19" s="725"/>
      <c r="QRG19" s="725"/>
      <c r="QRH19" s="725"/>
      <c r="QRI19" s="725"/>
      <c r="QRJ19" s="725"/>
      <c r="QRK19" s="725"/>
      <c r="QRL19" s="725"/>
      <c r="QRM19" s="725"/>
      <c r="QRN19" s="725"/>
      <c r="QRO19" s="725"/>
      <c r="QRP19" s="725"/>
      <c r="QRQ19" s="725"/>
      <c r="QRR19" s="726"/>
      <c r="QRS19" s="718"/>
      <c r="QRT19" s="725"/>
      <c r="QRU19" s="725"/>
      <c r="QRV19" s="725"/>
      <c r="QRW19" s="725"/>
      <c r="QRX19" s="725"/>
      <c r="QRY19" s="725"/>
      <c r="QRZ19" s="725"/>
      <c r="QSA19" s="725"/>
      <c r="QSB19" s="725"/>
      <c r="QSC19" s="725"/>
      <c r="QSD19" s="725"/>
      <c r="QSE19" s="725"/>
      <c r="QSF19" s="725"/>
      <c r="QSG19" s="725"/>
      <c r="QSH19" s="726"/>
      <c r="QSI19" s="718"/>
      <c r="QSJ19" s="725"/>
      <c r="QSK19" s="725"/>
      <c r="QSL19" s="725"/>
      <c r="QSM19" s="725"/>
      <c r="QSN19" s="725"/>
      <c r="QSO19" s="725"/>
      <c r="QSP19" s="725"/>
      <c r="QSQ19" s="725"/>
      <c r="QSR19" s="725"/>
      <c r="QSS19" s="725"/>
      <c r="QST19" s="725"/>
      <c r="QSU19" s="725"/>
      <c r="QSV19" s="725"/>
      <c r="QSW19" s="725"/>
      <c r="QSX19" s="726"/>
      <c r="QSY19" s="718"/>
      <c r="QSZ19" s="725"/>
      <c r="QTA19" s="725"/>
      <c r="QTB19" s="725"/>
      <c r="QTC19" s="725"/>
      <c r="QTD19" s="725"/>
      <c r="QTE19" s="725"/>
      <c r="QTF19" s="725"/>
      <c r="QTG19" s="725"/>
      <c r="QTH19" s="725"/>
      <c r="QTI19" s="725"/>
      <c r="QTJ19" s="725"/>
      <c r="QTK19" s="725"/>
      <c r="QTL19" s="725"/>
      <c r="QTM19" s="725"/>
      <c r="QTN19" s="726"/>
      <c r="QTO19" s="718"/>
      <c r="QTP19" s="725"/>
      <c r="QTQ19" s="725"/>
      <c r="QTR19" s="725"/>
      <c r="QTS19" s="725"/>
      <c r="QTT19" s="725"/>
      <c r="QTU19" s="725"/>
      <c r="QTV19" s="725"/>
      <c r="QTW19" s="725"/>
      <c r="QTX19" s="725"/>
      <c r="QTY19" s="725"/>
      <c r="QTZ19" s="725"/>
      <c r="QUA19" s="725"/>
      <c r="QUB19" s="725"/>
      <c r="QUC19" s="725"/>
      <c r="QUD19" s="726"/>
      <c r="QUE19" s="718"/>
      <c r="QUF19" s="725"/>
      <c r="QUG19" s="725"/>
      <c r="QUH19" s="725"/>
      <c r="QUI19" s="725"/>
      <c r="QUJ19" s="725"/>
      <c r="QUK19" s="725"/>
      <c r="QUL19" s="725"/>
      <c r="QUM19" s="725"/>
      <c r="QUN19" s="725"/>
      <c r="QUO19" s="725"/>
      <c r="QUP19" s="725"/>
      <c r="QUQ19" s="725"/>
      <c r="QUR19" s="725"/>
      <c r="QUS19" s="725"/>
      <c r="QUT19" s="726"/>
      <c r="QUU19" s="718"/>
      <c r="QUV19" s="725"/>
      <c r="QUW19" s="725"/>
      <c r="QUX19" s="725"/>
      <c r="QUY19" s="725"/>
      <c r="QUZ19" s="725"/>
      <c r="QVA19" s="725"/>
      <c r="QVB19" s="725"/>
      <c r="QVC19" s="725"/>
      <c r="QVD19" s="725"/>
      <c r="QVE19" s="725"/>
      <c r="QVF19" s="725"/>
      <c r="QVG19" s="725"/>
      <c r="QVH19" s="725"/>
      <c r="QVI19" s="725"/>
      <c r="QVJ19" s="726"/>
      <c r="QVK19" s="718"/>
      <c r="QVL19" s="725"/>
      <c r="QVM19" s="725"/>
      <c r="QVN19" s="725"/>
      <c r="QVO19" s="725"/>
      <c r="QVP19" s="725"/>
      <c r="QVQ19" s="725"/>
      <c r="QVR19" s="725"/>
      <c r="QVS19" s="725"/>
      <c r="QVT19" s="725"/>
      <c r="QVU19" s="725"/>
      <c r="QVV19" s="725"/>
      <c r="QVW19" s="725"/>
      <c r="QVX19" s="725"/>
      <c r="QVY19" s="725"/>
      <c r="QVZ19" s="726"/>
      <c r="QWA19" s="718"/>
      <c r="QWB19" s="725"/>
      <c r="QWC19" s="725"/>
      <c r="QWD19" s="725"/>
      <c r="QWE19" s="725"/>
      <c r="QWF19" s="725"/>
      <c r="QWG19" s="725"/>
      <c r="QWH19" s="725"/>
      <c r="QWI19" s="725"/>
      <c r="QWJ19" s="725"/>
      <c r="QWK19" s="725"/>
      <c r="QWL19" s="725"/>
      <c r="QWM19" s="725"/>
      <c r="QWN19" s="725"/>
      <c r="QWO19" s="725"/>
      <c r="QWP19" s="726"/>
      <c r="QWQ19" s="718"/>
      <c r="QWR19" s="725"/>
      <c r="QWS19" s="725"/>
      <c r="QWT19" s="725"/>
      <c r="QWU19" s="725"/>
      <c r="QWV19" s="725"/>
      <c r="QWW19" s="725"/>
      <c r="QWX19" s="725"/>
      <c r="QWY19" s="725"/>
      <c r="QWZ19" s="725"/>
      <c r="QXA19" s="725"/>
      <c r="QXB19" s="725"/>
      <c r="QXC19" s="725"/>
      <c r="QXD19" s="725"/>
      <c r="QXE19" s="725"/>
      <c r="QXF19" s="726"/>
      <c r="QXG19" s="718"/>
      <c r="QXH19" s="725"/>
      <c r="QXI19" s="725"/>
      <c r="QXJ19" s="725"/>
      <c r="QXK19" s="725"/>
      <c r="QXL19" s="725"/>
      <c r="QXM19" s="725"/>
      <c r="QXN19" s="725"/>
      <c r="QXO19" s="725"/>
      <c r="QXP19" s="725"/>
      <c r="QXQ19" s="725"/>
      <c r="QXR19" s="725"/>
      <c r="QXS19" s="725"/>
      <c r="QXT19" s="725"/>
      <c r="QXU19" s="725"/>
      <c r="QXV19" s="726"/>
      <c r="QXW19" s="718"/>
      <c r="QXX19" s="725"/>
      <c r="QXY19" s="725"/>
      <c r="QXZ19" s="725"/>
      <c r="QYA19" s="725"/>
      <c r="QYB19" s="725"/>
      <c r="QYC19" s="725"/>
      <c r="QYD19" s="725"/>
      <c r="QYE19" s="725"/>
      <c r="QYF19" s="725"/>
      <c r="QYG19" s="725"/>
      <c r="QYH19" s="725"/>
      <c r="QYI19" s="725"/>
      <c r="QYJ19" s="725"/>
      <c r="QYK19" s="725"/>
      <c r="QYL19" s="726"/>
      <c r="QYM19" s="718"/>
      <c r="QYN19" s="725"/>
      <c r="QYO19" s="725"/>
      <c r="QYP19" s="725"/>
      <c r="QYQ19" s="725"/>
      <c r="QYR19" s="725"/>
      <c r="QYS19" s="725"/>
      <c r="QYT19" s="725"/>
      <c r="QYU19" s="725"/>
      <c r="QYV19" s="725"/>
      <c r="QYW19" s="725"/>
      <c r="QYX19" s="725"/>
      <c r="QYY19" s="725"/>
      <c r="QYZ19" s="725"/>
      <c r="QZA19" s="725"/>
      <c r="QZB19" s="726"/>
      <c r="QZC19" s="718"/>
      <c r="QZD19" s="725"/>
      <c r="QZE19" s="725"/>
      <c r="QZF19" s="725"/>
      <c r="QZG19" s="725"/>
      <c r="QZH19" s="725"/>
      <c r="QZI19" s="725"/>
      <c r="QZJ19" s="725"/>
      <c r="QZK19" s="725"/>
      <c r="QZL19" s="725"/>
      <c r="QZM19" s="725"/>
      <c r="QZN19" s="725"/>
      <c r="QZO19" s="725"/>
      <c r="QZP19" s="725"/>
      <c r="QZQ19" s="725"/>
      <c r="QZR19" s="726"/>
      <c r="QZS19" s="718"/>
      <c r="QZT19" s="725"/>
      <c r="QZU19" s="725"/>
      <c r="QZV19" s="725"/>
      <c r="QZW19" s="725"/>
      <c r="QZX19" s="725"/>
      <c r="QZY19" s="725"/>
      <c r="QZZ19" s="725"/>
      <c r="RAA19" s="725"/>
      <c r="RAB19" s="725"/>
      <c r="RAC19" s="725"/>
      <c r="RAD19" s="725"/>
      <c r="RAE19" s="725"/>
      <c r="RAF19" s="725"/>
      <c r="RAG19" s="725"/>
      <c r="RAH19" s="726"/>
      <c r="RAI19" s="718"/>
      <c r="RAJ19" s="725"/>
      <c r="RAK19" s="725"/>
      <c r="RAL19" s="725"/>
      <c r="RAM19" s="725"/>
      <c r="RAN19" s="725"/>
      <c r="RAO19" s="725"/>
      <c r="RAP19" s="725"/>
      <c r="RAQ19" s="725"/>
      <c r="RAR19" s="725"/>
      <c r="RAS19" s="725"/>
      <c r="RAT19" s="725"/>
      <c r="RAU19" s="725"/>
      <c r="RAV19" s="725"/>
      <c r="RAW19" s="725"/>
      <c r="RAX19" s="726"/>
      <c r="RAY19" s="718"/>
      <c r="RAZ19" s="725"/>
      <c r="RBA19" s="725"/>
      <c r="RBB19" s="725"/>
      <c r="RBC19" s="725"/>
      <c r="RBD19" s="725"/>
      <c r="RBE19" s="725"/>
      <c r="RBF19" s="725"/>
      <c r="RBG19" s="725"/>
      <c r="RBH19" s="725"/>
      <c r="RBI19" s="725"/>
      <c r="RBJ19" s="725"/>
      <c r="RBK19" s="725"/>
      <c r="RBL19" s="725"/>
      <c r="RBM19" s="725"/>
      <c r="RBN19" s="726"/>
      <c r="RBO19" s="718"/>
      <c r="RBP19" s="725"/>
      <c r="RBQ19" s="725"/>
      <c r="RBR19" s="725"/>
      <c r="RBS19" s="725"/>
      <c r="RBT19" s="725"/>
      <c r="RBU19" s="725"/>
      <c r="RBV19" s="725"/>
      <c r="RBW19" s="725"/>
      <c r="RBX19" s="725"/>
      <c r="RBY19" s="725"/>
      <c r="RBZ19" s="725"/>
      <c r="RCA19" s="725"/>
      <c r="RCB19" s="725"/>
      <c r="RCC19" s="725"/>
      <c r="RCD19" s="726"/>
      <c r="RCE19" s="718"/>
      <c r="RCF19" s="725"/>
      <c r="RCG19" s="725"/>
      <c r="RCH19" s="725"/>
      <c r="RCI19" s="725"/>
      <c r="RCJ19" s="725"/>
      <c r="RCK19" s="725"/>
      <c r="RCL19" s="725"/>
      <c r="RCM19" s="725"/>
      <c r="RCN19" s="725"/>
      <c r="RCO19" s="725"/>
      <c r="RCP19" s="725"/>
      <c r="RCQ19" s="725"/>
      <c r="RCR19" s="725"/>
      <c r="RCS19" s="725"/>
      <c r="RCT19" s="726"/>
      <c r="RCU19" s="718"/>
      <c r="RCV19" s="725"/>
      <c r="RCW19" s="725"/>
      <c r="RCX19" s="725"/>
      <c r="RCY19" s="725"/>
      <c r="RCZ19" s="725"/>
      <c r="RDA19" s="725"/>
      <c r="RDB19" s="725"/>
      <c r="RDC19" s="725"/>
      <c r="RDD19" s="725"/>
      <c r="RDE19" s="725"/>
      <c r="RDF19" s="725"/>
      <c r="RDG19" s="725"/>
      <c r="RDH19" s="725"/>
      <c r="RDI19" s="725"/>
      <c r="RDJ19" s="726"/>
      <c r="RDK19" s="718"/>
      <c r="RDL19" s="725"/>
      <c r="RDM19" s="725"/>
      <c r="RDN19" s="725"/>
      <c r="RDO19" s="725"/>
      <c r="RDP19" s="725"/>
      <c r="RDQ19" s="725"/>
      <c r="RDR19" s="725"/>
      <c r="RDS19" s="725"/>
      <c r="RDT19" s="725"/>
      <c r="RDU19" s="725"/>
      <c r="RDV19" s="725"/>
      <c r="RDW19" s="725"/>
      <c r="RDX19" s="725"/>
      <c r="RDY19" s="725"/>
      <c r="RDZ19" s="726"/>
      <c r="REA19" s="718"/>
      <c r="REB19" s="725"/>
      <c r="REC19" s="725"/>
      <c r="RED19" s="725"/>
      <c r="REE19" s="725"/>
      <c r="REF19" s="725"/>
      <c r="REG19" s="725"/>
      <c r="REH19" s="725"/>
      <c r="REI19" s="725"/>
      <c r="REJ19" s="725"/>
      <c r="REK19" s="725"/>
      <c r="REL19" s="725"/>
      <c r="REM19" s="725"/>
      <c r="REN19" s="725"/>
      <c r="REO19" s="725"/>
      <c r="REP19" s="726"/>
      <c r="REQ19" s="718"/>
      <c r="RER19" s="725"/>
      <c r="RES19" s="725"/>
      <c r="RET19" s="725"/>
      <c r="REU19" s="725"/>
      <c r="REV19" s="725"/>
      <c r="REW19" s="725"/>
      <c r="REX19" s="725"/>
      <c r="REY19" s="725"/>
      <c r="REZ19" s="725"/>
      <c r="RFA19" s="725"/>
      <c r="RFB19" s="725"/>
      <c r="RFC19" s="725"/>
      <c r="RFD19" s="725"/>
      <c r="RFE19" s="725"/>
      <c r="RFF19" s="726"/>
      <c r="RFG19" s="718"/>
      <c r="RFH19" s="725"/>
      <c r="RFI19" s="725"/>
      <c r="RFJ19" s="725"/>
      <c r="RFK19" s="725"/>
      <c r="RFL19" s="725"/>
      <c r="RFM19" s="725"/>
      <c r="RFN19" s="725"/>
      <c r="RFO19" s="725"/>
      <c r="RFP19" s="725"/>
      <c r="RFQ19" s="725"/>
      <c r="RFR19" s="725"/>
      <c r="RFS19" s="725"/>
      <c r="RFT19" s="725"/>
      <c r="RFU19" s="725"/>
      <c r="RFV19" s="726"/>
      <c r="RFW19" s="718"/>
      <c r="RFX19" s="725"/>
      <c r="RFY19" s="725"/>
      <c r="RFZ19" s="725"/>
      <c r="RGA19" s="725"/>
      <c r="RGB19" s="725"/>
      <c r="RGC19" s="725"/>
      <c r="RGD19" s="725"/>
      <c r="RGE19" s="725"/>
      <c r="RGF19" s="725"/>
      <c r="RGG19" s="725"/>
      <c r="RGH19" s="725"/>
      <c r="RGI19" s="725"/>
      <c r="RGJ19" s="725"/>
      <c r="RGK19" s="725"/>
      <c r="RGL19" s="726"/>
      <c r="RGM19" s="718"/>
      <c r="RGN19" s="725"/>
      <c r="RGO19" s="725"/>
      <c r="RGP19" s="725"/>
      <c r="RGQ19" s="725"/>
      <c r="RGR19" s="725"/>
      <c r="RGS19" s="725"/>
      <c r="RGT19" s="725"/>
      <c r="RGU19" s="725"/>
      <c r="RGV19" s="725"/>
      <c r="RGW19" s="725"/>
      <c r="RGX19" s="725"/>
      <c r="RGY19" s="725"/>
      <c r="RGZ19" s="725"/>
      <c r="RHA19" s="725"/>
      <c r="RHB19" s="726"/>
      <c r="RHC19" s="718"/>
      <c r="RHD19" s="725"/>
      <c r="RHE19" s="725"/>
      <c r="RHF19" s="725"/>
      <c r="RHG19" s="725"/>
      <c r="RHH19" s="725"/>
      <c r="RHI19" s="725"/>
      <c r="RHJ19" s="725"/>
      <c r="RHK19" s="725"/>
      <c r="RHL19" s="725"/>
      <c r="RHM19" s="725"/>
      <c r="RHN19" s="725"/>
      <c r="RHO19" s="725"/>
      <c r="RHP19" s="725"/>
      <c r="RHQ19" s="725"/>
      <c r="RHR19" s="726"/>
      <c r="RHS19" s="718"/>
      <c r="RHT19" s="725"/>
      <c r="RHU19" s="725"/>
      <c r="RHV19" s="725"/>
      <c r="RHW19" s="725"/>
      <c r="RHX19" s="725"/>
      <c r="RHY19" s="725"/>
      <c r="RHZ19" s="725"/>
      <c r="RIA19" s="725"/>
      <c r="RIB19" s="725"/>
      <c r="RIC19" s="725"/>
      <c r="RID19" s="725"/>
      <c r="RIE19" s="725"/>
      <c r="RIF19" s="725"/>
      <c r="RIG19" s="725"/>
      <c r="RIH19" s="726"/>
      <c r="RII19" s="718"/>
      <c r="RIJ19" s="725"/>
      <c r="RIK19" s="725"/>
      <c r="RIL19" s="725"/>
      <c r="RIM19" s="725"/>
      <c r="RIN19" s="725"/>
      <c r="RIO19" s="725"/>
      <c r="RIP19" s="725"/>
      <c r="RIQ19" s="725"/>
      <c r="RIR19" s="725"/>
      <c r="RIS19" s="725"/>
      <c r="RIT19" s="725"/>
      <c r="RIU19" s="725"/>
      <c r="RIV19" s="725"/>
      <c r="RIW19" s="725"/>
      <c r="RIX19" s="726"/>
      <c r="RIY19" s="718"/>
      <c r="RIZ19" s="725"/>
      <c r="RJA19" s="725"/>
      <c r="RJB19" s="725"/>
      <c r="RJC19" s="725"/>
      <c r="RJD19" s="725"/>
      <c r="RJE19" s="725"/>
      <c r="RJF19" s="725"/>
      <c r="RJG19" s="725"/>
      <c r="RJH19" s="725"/>
      <c r="RJI19" s="725"/>
      <c r="RJJ19" s="725"/>
      <c r="RJK19" s="725"/>
      <c r="RJL19" s="725"/>
      <c r="RJM19" s="725"/>
      <c r="RJN19" s="726"/>
      <c r="RJO19" s="718"/>
      <c r="RJP19" s="725"/>
      <c r="RJQ19" s="725"/>
      <c r="RJR19" s="725"/>
      <c r="RJS19" s="725"/>
      <c r="RJT19" s="725"/>
      <c r="RJU19" s="725"/>
      <c r="RJV19" s="725"/>
      <c r="RJW19" s="725"/>
      <c r="RJX19" s="725"/>
      <c r="RJY19" s="725"/>
      <c r="RJZ19" s="725"/>
      <c r="RKA19" s="725"/>
      <c r="RKB19" s="725"/>
      <c r="RKC19" s="725"/>
      <c r="RKD19" s="726"/>
      <c r="RKE19" s="718"/>
      <c r="RKF19" s="725"/>
      <c r="RKG19" s="725"/>
      <c r="RKH19" s="725"/>
      <c r="RKI19" s="725"/>
      <c r="RKJ19" s="725"/>
      <c r="RKK19" s="725"/>
      <c r="RKL19" s="725"/>
      <c r="RKM19" s="725"/>
      <c r="RKN19" s="725"/>
      <c r="RKO19" s="725"/>
      <c r="RKP19" s="725"/>
      <c r="RKQ19" s="725"/>
      <c r="RKR19" s="725"/>
      <c r="RKS19" s="725"/>
      <c r="RKT19" s="726"/>
      <c r="RKU19" s="718"/>
      <c r="RKV19" s="725"/>
      <c r="RKW19" s="725"/>
      <c r="RKX19" s="725"/>
      <c r="RKY19" s="725"/>
      <c r="RKZ19" s="725"/>
      <c r="RLA19" s="725"/>
      <c r="RLB19" s="725"/>
      <c r="RLC19" s="725"/>
      <c r="RLD19" s="725"/>
      <c r="RLE19" s="725"/>
      <c r="RLF19" s="725"/>
      <c r="RLG19" s="725"/>
      <c r="RLH19" s="725"/>
      <c r="RLI19" s="725"/>
      <c r="RLJ19" s="726"/>
      <c r="RLK19" s="718"/>
      <c r="RLL19" s="725"/>
      <c r="RLM19" s="725"/>
      <c r="RLN19" s="725"/>
      <c r="RLO19" s="725"/>
      <c r="RLP19" s="725"/>
      <c r="RLQ19" s="725"/>
      <c r="RLR19" s="725"/>
      <c r="RLS19" s="725"/>
      <c r="RLT19" s="725"/>
      <c r="RLU19" s="725"/>
      <c r="RLV19" s="725"/>
      <c r="RLW19" s="725"/>
      <c r="RLX19" s="725"/>
      <c r="RLY19" s="725"/>
      <c r="RLZ19" s="726"/>
      <c r="RMA19" s="718"/>
      <c r="RMB19" s="725"/>
      <c r="RMC19" s="725"/>
      <c r="RMD19" s="725"/>
      <c r="RME19" s="725"/>
      <c r="RMF19" s="725"/>
      <c r="RMG19" s="725"/>
      <c r="RMH19" s="725"/>
      <c r="RMI19" s="725"/>
      <c r="RMJ19" s="725"/>
      <c r="RMK19" s="725"/>
      <c r="RML19" s="725"/>
      <c r="RMM19" s="725"/>
      <c r="RMN19" s="725"/>
      <c r="RMO19" s="725"/>
      <c r="RMP19" s="726"/>
      <c r="RMQ19" s="718"/>
      <c r="RMR19" s="725"/>
      <c r="RMS19" s="725"/>
      <c r="RMT19" s="725"/>
      <c r="RMU19" s="725"/>
      <c r="RMV19" s="725"/>
      <c r="RMW19" s="725"/>
      <c r="RMX19" s="725"/>
      <c r="RMY19" s="725"/>
      <c r="RMZ19" s="725"/>
      <c r="RNA19" s="725"/>
      <c r="RNB19" s="725"/>
      <c r="RNC19" s="725"/>
      <c r="RND19" s="725"/>
      <c r="RNE19" s="725"/>
      <c r="RNF19" s="726"/>
      <c r="RNG19" s="718"/>
      <c r="RNH19" s="725"/>
      <c r="RNI19" s="725"/>
      <c r="RNJ19" s="725"/>
      <c r="RNK19" s="725"/>
      <c r="RNL19" s="725"/>
      <c r="RNM19" s="725"/>
      <c r="RNN19" s="725"/>
      <c r="RNO19" s="725"/>
      <c r="RNP19" s="725"/>
      <c r="RNQ19" s="725"/>
      <c r="RNR19" s="725"/>
      <c r="RNS19" s="725"/>
      <c r="RNT19" s="725"/>
      <c r="RNU19" s="725"/>
      <c r="RNV19" s="726"/>
      <c r="RNW19" s="718"/>
      <c r="RNX19" s="725"/>
      <c r="RNY19" s="725"/>
      <c r="RNZ19" s="725"/>
      <c r="ROA19" s="725"/>
      <c r="ROB19" s="725"/>
      <c r="ROC19" s="725"/>
      <c r="ROD19" s="725"/>
      <c r="ROE19" s="725"/>
      <c r="ROF19" s="725"/>
      <c r="ROG19" s="725"/>
      <c r="ROH19" s="725"/>
      <c r="ROI19" s="725"/>
      <c r="ROJ19" s="725"/>
      <c r="ROK19" s="725"/>
      <c r="ROL19" s="726"/>
      <c r="ROM19" s="718"/>
      <c r="RON19" s="725"/>
      <c r="ROO19" s="725"/>
      <c r="ROP19" s="725"/>
      <c r="ROQ19" s="725"/>
      <c r="ROR19" s="725"/>
      <c r="ROS19" s="725"/>
      <c r="ROT19" s="725"/>
      <c r="ROU19" s="725"/>
      <c r="ROV19" s="725"/>
      <c r="ROW19" s="725"/>
      <c r="ROX19" s="725"/>
      <c r="ROY19" s="725"/>
      <c r="ROZ19" s="725"/>
      <c r="RPA19" s="725"/>
      <c r="RPB19" s="726"/>
      <c r="RPC19" s="718"/>
      <c r="RPD19" s="725"/>
      <c r="RPE19" s="725"/>
      <c r="RPF19" s="725"/>
      <c r="RPG19" s="725"/>
      <c r="RPH19" s="725"/>
      <c r="RPI19" s="725"/>
      <c r="RPJ19" s="725"/>
      <c r="RPK19" s="725"/>
      <c r="RPL19" s="725"/>
      <c r="RPM19" s="725"/>
      <c r="RPN19" s="725"/>
      <c r="RPO19" s="725"/>
      <c r="RPP19" s="725"/>
      <c r="RPQ19" s="725"/>
      <c r="RPR19" s="726"/>
      <c r="RPS19" s="718"/>
      <c r="RPT19" s="725"/>
      <c r="RPU19" s="725"/>
      <c r="RPV19" s="725"/>
      <c r="RPW19" s="725"/>
      <c r="RPX19" s="725"/>
      <c r="RPY19" s="725"/>
      <c r="RPZ19" s="725"/>
      <c r="RQA19" s="725"/>
      <c r="RQB19" s="725"/>
      <c r="RQC19" s="725"/>
      <c r="RQD19" s="725"/>
      <c r="RQE19" s="725"/>
      <c r="RQF19" s="725"/>
      <c r="RQG19" s="725"/>
      <c r="RQH19" s="726"/>
      <c r="RQI19" s="718"/>
      <c r="RQJ19" s="725"/>
      <c r="RQK19" s="725"/>
      <c r="RQL19" s="725"/>
      <c r="RQM19" s="725"/>
      <c r="RQN19" s="725"/>
      <c r="RQO19" s="725"/>
      <c r="RQP19" s="725"/>
      <c r="RQQ19" s="725"/>
      <c r="RQR19" s="725"/>
      <c r="RQS19" s="725"/>
      <c r="RQT19" s="725"/>
      <c r="RQU19" s="725"/>
      <c r="RQV19" s="725"/>
      <c r="RQW19" s="725"/>
      <c r="RQX19" s="726"/>
      <c r="RQY19" s="718"/>
      <c r="RQZ19" s="725"/>
      <c r="RRA19" s="725"/>
      <c r="RRB19" s="725"/>
      <c r="RRC19" s="725"/>
      <c r="RRD19" s="725"/>
      <c r="RRE19" s="725"/>
      <c r="RRF19" s="725"/>
      <c r="RRG19" s="725"/>
      <c r="RRH19" s="725"/>
      <c r="RRI19" s="725"/>
      <c r="RRJ19" s="725"/>
      <c r="RRK19" s="725"/>
      <c r="RRL19" s="725"/>
      <c r="RRM19" s="725"/>
      <c r="RRN19" s="726"/>
      <c r="RRO19" s="718"/>
      <c r="RRP19" s="725"/>
      <c r="RRQ19" s="725"/>
      <c r="RRR19" s="725"/>
      <c r="RRS19" s="725"/>
      <c r="RRT19" s="725"/>
      <c r="RRU19" s="725"/>
      <c r="RRV19" s="725"/>
      <c r="RRW19" s="725"/>
      <c r="RRX19" s="725"/>
      <c r="RRY19" s="725"/>
      <c r="RRZ19" s="725"/>
      <c r="RSA19" s="725"/>
      <c r="RSB19" s="725"/>
      <c r="RSC19" s="725"/>
      <c r="RSD19" s="726"/>
      <c r="RSE19" s="718"/>
      <c r="RSF19" s="725"/>
      <c r="RSG19" s="725"/>
      <c r="RSH19" s="725"/>
      <c r="RSI19" s="725"/>
      <c r="RSJ19" s="725"/>
      <c r="RSK19" s="725"/>
      <c r="RSL19" s="725"/>
      <c r="RSM19" s="725"/>
      <c r="RSN19" s="725"/>
      <c r="RSO19" s="725"/>
      <c r="RSP19" s="725"/>
      <c r="RSQ19" s="725"/>
      <c r="RSR19" s="725"/>
      <c r="RSS19" s="725"/>
      <c r="RST19" s="726"/>
      <c r="RSU19" s="718"/>
      <c r="RSV19" s="725"/>
      <c r="RSW19" s="725"/>
      <c r="RSX19" s="725"/>
      <c r="RSY19" s="725"/>
      <c r="RSZ19" s="725"/>
      <c r="RTA19" s="725"/>
      <c r="RTB19" s="725"/>
      <c r="RTC19" s="725"/>
      <c r="RTD19" s="725"/>
      <c r="RTE19" s="725"/>
      <c r="RTF19" s="725"/>
      <c r="RTG19" s="725"/>
      <c r="RTH19" s="725"/>
      <c r="RTI19" s="725"/>
      <c r="RTJ19" s="726"/>
      <c r="RTK19" s="718"/>
      <c r="RTL19" s="725"/>
      <c r="RTM19" s="725"/>
      <c r="RTN19" s="725"/>
      <c r="RTO19" s="725"/>
      <c r="RTP19" s="725"/>
      <c r="RTQ19" s="725"/>
      <c r="RTR19" s="725"/>
      <c r="RTS19" s="725"/>
      <c r="RTT19" s="725"/>
      <c r="RTU19" s="725"/>
      <c r="RTV19" s="725"/>
      <c r="RTW19" s="725"/>
      <c r="RTX19" s="725"/>
      <c r="RTY19" s="725"/>
      <c r="RTZ19" s="726"/>
      <c r="RUA19" s="718"/>
      <c r="RUB19" s="725"/>
      <c r="RUC19" s="725"/>
      <c r="RUD19" s="725"/>
      <c r="RUE19" s="725"/>
      <c r="RUF19" s="725"/>
      <c r="RUG19" s="725"/>
      <c r="RUH19" s="725"/>
      <c r="RUI19" s="725"/>
      <c r="RUJ19" s="725"/>
      <c r="RUK19" s="725"/>
      <c r="RUL19" s="725"/>
      <c r="RUM19" s="725"/>
      <c r="RUN19" s="725"/>
      <c r="RUO19" s="725"/>
      <c r="RUP19" s="726"/>
      <c r="RUQ19" s="718"/>
      <c r="RUR19" s="725"/>
      <c r="RUS19" s="725"/>
      <c r="RUT19" s="725"/>
      <c r="RUU19" s="725"/>
      <c r="RUV19" s="725"/>
      <c r="RUW19" s="725"/>
      <c r="RUX19" s="725"/>
      <c r="RUY19" s="725"/>
      <c r="RUZ19" s="725"/>
      <c r="RVA19" s="725"/>
      <c r="RVB19" s="725"/>
      <c r="RVC19" s="725"/>
      <c r="RVD19" s="725"/>
      <c r="RVE19" s="725"/>
      <c r="RVF19" s="726"/>
      <c r="RVG19" s="718"/>
      <c r="RVH19" s="725"/>
      <c r="RVI19" s="725"/>
      <c r="RVJ19" s="725"/>
      <c r="RVK19" s="725"/>
      <c r="RVL19" s="725"/>
      <c r="RVM19" s="725"/>
      <c r="RVN19" s="725"/>
      <c r="RVO19" s="725"/>
      <c r="RVP19" s="725"/>
      <c r="RVQ19" s="725"/>
      <c r="RVR19" s="725"/>
      <c r="RVS19" s="725"/>
      <c r="RVT19" s="725"/>
      <c r="RVU19" s="725"/>
      <c r="RVV19" s="726"/>
      <c r="RVW19" s="718"/>
      <c r="RVX19" s="725"/>
      <c r="RVY19" s="725"/>
      <c r="RVZ19" s="725"/>
      <c r="RWA19" s="725"/>
      <c r="RWB19" s="725"/>
      <c r="RWC19" s="725"/>
      <c r="RWD19" s="725"/>
      <c r="RWE19" s="725"/>
      <c r="RWF19" s="725"/>
      <c r="RWG19" s="725"/>
      <c r="RWH19" s="725"/>
      <c r="RWI19" s="725"/>
      <c r="RWJ19" s="725"/>
      <c r="RWK19" s="725"/>
      <c r="RWL19" s="726"/>
      <c r="RWM19" s="718"/>
      <c r="RWN19" s="725"/>
      <c r="RWO19" s="725"/>
      <c r="RWP19" s="725"/>
      <c r="RWQ19" s="725"/>
      <c r="RWR19" s="725"/>
      <c r="RWS19" s="725"/>
      <c r="RWT19" s="725"/>
      <c r="RWU19" s="725"/>
      <c r="RWV19" s="725"/>
      <c r="RWW19" s="725"/>
      <c r="RWX19" s="725"/>
      <c r="RWY19" s="725"/>
      <c r="RWZ19" s="725"/>
      <c r="RXA19" s="725"/>
      <c r="RXB19" s="726"/>
      <c r="RXC19" s="718"/>
      <c r="RXD19" s="725"/>
      <c r="RXE19" s="725"/>
      <c r="RXF19" s="725"/>
      <c r="RXG19" s="725"/>
      <c r="RXH19" s="725"/>
      <c r="RXI19" s="725"/>
      <c r="RXJ19" s="725"/>
      <c r="RXK19" s="725"/>
      <c r="RXL19" s="725"/>
      <c r="RXM19" s="725"/>
      <c r="RXN19" s="725"/>
      <c r="RXO19" s="725"/>
      <c r="RXP19" s="725"/>
      <c r="RXQ19" s="725"/>
      <c r="RXR19" s="726"/>
      <c r="RXS19" s="718"/>
      <c r="RXT19" s="725"/>
      <c r="RXU19" s="725"/>
      <c r="RXV19" s="725"/>
      <c r="RXW19" s="725"/>
      <c r="RXX19" s="725"/>
      <c r="RXY19" s="725"/>
      <c r="RXZ19" s="725"/>
      <c r="RYA19" s="725"/>
      <c r="RYB19" s="725"/>
      <c r="RYC19" s="725"/>
      <c r="RYD19" s="725"/>
      <c r="RYE19" s="725"/>
      <c r="RYF19" s="725"/>
      <c r="RYG19" s="725"/>
      <c r="RYH19" s="726"/>
      <c r="RYI19" s="718"/>
      <c r="RYJ19" s="725"/>
      <c r="RYK19" s="725"/>
      <c r="RYL19" s="725"/>
      <c r="RYM19" s="725"/>
      <c r="RYN19" s="725"/>
      <c r="RYO19" s="725"/>
      <c r="RYP19" s="725"/>
      <c r="RYQ19" s="725"/>
      <c r="RYR19" s="725"/>
      <c r="RYS19" s="725"/>
      <c r="RYT19" s="725"/>
      <c r="RYU19" s="725"/>
      <c r="RYV19" s="725"/>
      <c r="RYW19" s="725"/>
      <c r="RYX19" s="726"/>
      <c r="RYY19" s="718"/>
      <c r="RYZ19" s="725"/>
      <c r="RZA19" s="725"/>
      <c r="RZB19" s="725"/>
      <c r="RZC19" s="725"/>
      <c r="RZD19" s="725"/>
      <c r="RZE19" s="725"/>
      <c r="RZF19" s="725"/>
      <c r="RZG19" s="725"/>
      <c r="RZH19" s="725"/>
      <c r="RZI19" s="725"/>
      <c r="RZJ19" s="725"/>
      <c r="RZK19" s="725"/>
      <c r="RZL19" s="725"/>
      <c r="RZM19" s="725"/>
      <c r="RZN19" s="726"/>
      <c r="RZO19" s="718"/>
      <c r="RZP19" s="725"/>
      <c r="RZQ19" s="725"/>
      <c r="RZR19" s="725"/>
      <c r="RZS19" s="725"/>
      <c r="RZT19" s="725"/>
      <c r="RZU19" s="725"/>
      <c r="RZV19" s="725"/>
      <c r="RZW19" s="725"/>
      <c r="RZX19" s="725"/>
      <c r="RZY19" s="725"/>
      <c r="RZZ19" s="725"/>
      <c r="SAA19" s="725"/>
      <c r="SAB19" s="725"/>
      <c r="SAC19" s="725"/>
      <c r="SAD19" s="726"/>
      <c r="SAE19" s="718"/>
      <c r="SAF19" s="725"/>
      <c r="SAG19" s="725"/>
      <c r="SAH19" s="725"/>
      <c r="SAI19" s="725"/>
      <c r="SAJ19" s="725"/>
      <c r="SAK19" s="725"/>
      <c r="SAL19" s="725"/>
      <c r="SAM19" s="725"/>
      <c r="SAN19" s="725"/>
      <c r="SAO19" s="725"/>
      <c r="SAP19" s="725"/>
      <c r="SAQ19" s="725"/>
      <c r="SAR19" s="725"/>
      <c r="SAS19" s="725"/>
      <c r="SAT19" s="726"/>
      <c r="SAU19" s="718"/>
      <c r="SAV19" s="725"/>
      <c r="SAW19" s="725"/>
      <c r="SAX19" s="725"/>
      <c r="SAY19" s="725"/>
      <c r="SAZ19" s="725"/>
      <c r="SBA19" s="725"/>
      <c r="SBB19" s="725"/>
      <c r="SBC19" s="725"/>
      <c r="SBD19" s="725"/>
      <c r="SBE19" s="725"/>
      <c r="SBF19" s="725"/>
      <c r="SBG19" s="725"/>
      <c r="SBH19" s="725"/>
      <c r="SBI19" s="725"/>
      <c r="SBJ19" s="726"/>
      <c r="SBK19" s="718"/>
      <c r="SBL19" s="725"/>
      <c r="SBM19" s="725"/>
      <c r="SBN19" s="725"/>
      <c r="SBO19" s="725"/>
      <c r="SBP19" s="725"/>
      <c r="SBQ19" s="725"/>
      <c r="SBR19" s="725"/>
      <c r="SBS19" s="725"/>
      <c r="SBT19" s="725"/>
      <c r="SBU19" s="725"/>
      <c r="SBV19" s="725"/>
      <c r="SBW19" s="725"/>
      <c r="SBX19" s="725"/>
      <c r="SBY19" s="725"/>
      <c r="SBZ19" s="726"/>
      <c r="SCA19" s="718"/>
      <c r="SCB19" s="725"/>
      <c r="SCC19" s="725"/>
      <c r="SCD19" s="725"/>
      <c r="SCE19" s="725"/>
      <c r="SCF19" s="725"/>
      <c r="SCG19" s="725"/>
      <c r="SCH19" s="725"/>
      <c r="SCI19" s="725"/>
      <c r="SCJ19" s="725"/>
      <c r="SCK19" s="725"/>
      <c r="SCL19" s="725"/>
      <c r="SCM19" s="725"/>
      <c r="SCN19" s="725"/>
      <c r="SCO19" s="725"/>
      <c r="SCP19" s="726"/>
      <c r="SCQ19" s="718"/>
      <c r="SCR19" s="725"/>
      <c r="SCS19" s="725"/>
      <c r="SCT19" s="725"/>
      <c r="SCU19" s="725"/>
      <c r="SCV19" s="725"/>
      <c r="SCW19" s="725"/>
      <c r="SCX19" s="725"/>
      <c r="SCY19" s="725"/>
      <c r="SCZ19" s="725"/>
      <c r="SDA19" s="725"/>
      <c r="SDB19" s="725"/>
      <c r="SDC19" s="725"/>
      <c r="SDD19" s="725"/>
      <c r="SDE19" s="725"/>
      <c r="SDF19" s="726"/>
      <c r="SDG19" s="718"/>
      <c r="SDH19" s="725"/>
      <c r="SDI19" s="725"/>
      <c r="SDJ19" s="725"/>
      <c r="SDK19" s="725"/>
      <c r="SDL19" s="725"/>
      <c r="SDM19" s="725"/>
      <c r="SDN19" s="725"/>
      <c r="SDO19" s="725"/>
      <c r="SDP19" s="725"/>
      <c r="SDQ19" s="725"/>
      <c r="SDR19" s="725"/>
      <c r="SDS19" s="725"/>
      <c r="SDT19" s="725"/>
      <c r="SDU19" s="725"/>
      <c r="SDV19" s="726"/>
      <c r="SDW19" s="718"/>
      <c r="SDX19" s="725"/>
      <c r="SDY19" s="725"/>
      <c r="SDZ19" s="725"/>
      <c r="SEA19" s="725"/>
      <c r="SEB19" s="725"/>
      <c r="SEC19" s="725"/>
      <c r="SED19" s="725"/>
      <c r="SEE19" s="725"/>
      <c r="SEF19" s="725"/>
      <c r="SEG19" s="725"/>
      <c r="SEH19" s="725"/>
      <c r="SEI19" s="725"/>
      <c r="SEJ19" s="725"/>
      <c r="SEK19" s="725"/>
      <c r="SEL19" s="726"/>
      <c r="SEM19" s="718"/>
      <c r="SEN19" s="725"/>
      <c r="SEO19" s="725"/>
      <c r="SEP19" s="725"/>
      <c r="SEQ19" s="725"/>
      <c r="SER19" s="725"/>
      <c r="SES19" s="725"/>
      <c r="SET19" s="725"/>
      <c r="SEU19" s="725"/>
      <c r="SEV19" s="725"/>
      <c r="SEW19" s="725"/>
      <c r="SEX19" s="725"/>
      <c r="SEY19" s="725"/>
      <c r="SEZ19" s="725"/>
      <c r="SFA19" s="725"/>
      <c r="SFB19" s="726"/>
      <c r="SFC19" s="718"/>
      <c r="SFD19" s="725"/>
      <c r="SFE19" s="725"/>
      <c r="SFF19" s="725"/>
      <c r="SFG19" s="725"/>
      <c r="SFH19" s="725"/>
      <c r="SFI19" s="725"/>
      <c r="SFJ19" s="725"/>
      <c r="SFK19" s="725"/>
      <c r="SFL19" s="725"/>
      <c r="SFM19" s="725"/>
      <c r="SFN19" s="725"/>
      <c r="SFO19" s="725"/>
      <c r="SFP19" s="725"/>
      <c r="SFQ19" s="725"/>
      <c r="SFR19" s="726"/>
      <c r="SFS19" s="718"/>
      <c r="SFT19" s="725"/>
      <c r="SFU19" s="725"/>
      <c r="SFV19" s="725"/>
      <c r="SFW19" s="725"/>
      <c r="SFX19" s="725"/>
      <c r="SFY19" s="725"/>
      <c r="SFZ19" s="725"/>
      <c r="SGA19" s="725"/>
      <c r="SGB19" s="725"/>
      <c r="SGC19" s="725"/>
      <c r="SGD19" s="725"/>
      <c r="SGE19" s="725"/>
      <c r="SGF19" s="725"/>
      <c r="SGG19" s="725"/>
      <c r="SGH19" s="726"/>
      <c r="SGI19" s="718"/>
      <c r="SGJ19" s="725"/>
      <c r="SGK19" s="725"/>
      <c r="SGL19" s="725"/>
      <c r="SGM19" s="725"/>
      <c r="SGN19" s="725"/>
      <c r="SGO19" s="725"/>
      <c r="SGP19" s="725"/>
      <c r="SGQ19" s="725"/>
      <c r="SGR19" s="725"/>
      <c r="SGS19" s="725"/>
      <c r="SGT19" s="725"/>
      <c r="SGU19" s="725"/>
      <c r="SGV19" s="725"/>
      <c r="SGW19" s="725"/>
      <c r="SGX19" s="726"/>
      <c r="SGY19" s="718"/>
      <c r="SGZ19" s="725"/>
      <c r="SHA19" s="725"/>
      <c r="SHB19" s="725"/>
      <c r="SHC19" s="725"/>
      <c r="SHD19" s="725"/>
      <c r="SHE19" s="725"/>
      <c r="SHF19" s="725"/>
      <c r="SHG19" s="725"/>
      <c r="SHH19" s="725"/>
      <c r="SHI19" s="725"/>
      <c r="SHJ19" s="725"/>
      <c r="SHK19" s="725"/>
      <c r="SHL19" s="725"/>
      <c r="SHM19" s="725"/>
      <c r="SHN19" s="726"/>
      <c r="SHO19" s="718"/>
      <c r="SHP19" s="725"/>
      <c r="SHQ19" s="725"/>
      <c r="SHR19" s="725"/>
      <c r="SHS19" s="725"/>
      <c r="SHT19" s="725"/>
      <c r="SHU19" s="725"/>
      <c r="SHV19" s="725"/>
      <c r="SHW19" s="725"/>
      <c r="SHX19" s="725"/>
      <c r="SHY19" s="725"/>
      <c r="SHZ19" s="725"/>
      <c r="SIA19" s="725"/>
      <c r="SIB19" s="725"/>
      <c r="SIC19" s="725"/>
      <c r="SID19" s="726"/>
      <c r="SIE19" s="718"/>
      <c r="SIF19" s="725"/>
      <c r="SIG19" s="725"/>
      <c r="SIH19" s="725"/>
      <c r="SII19" s="725"/>
      <c r="SIJ19" s="725"/>
      <c r="SIK19" s="725"/>
      <c r="SIL19" s="725"/>
      <c r="SIM19" s="725"/>
      <c r="SIN19" s="725"/>
      <c r="SIO19" s="725"/>
      <c r="SIP19" s="725"/>
      <c r="SIQ19" s="725"/>
      <c r="SIR19" s="725"/>
      <c r="SIS19" s="725"/>
      <c r="SIT19" s="726"/>
      <c r="SIU19" s="718"/>
      <c r="SIV19" s="725"/>
      <c r="SIW19" s="725"/>
      <c r="SIX19" s="725"/>
      <c r="SIY19" s="725"/>
      <c r="SIZ19" s="725"/>
      <c r="SJA19" s="725"/>
      <c r="SJB19" s="725"/>
      <c r="SJC19" s="725"/>
      <c r="SJD19" s="725"/>
      <c r="SJE19" s="725"/>
      <c r="SJF19" s="725"/>
      <c r="SJG19" s="725"/>
      <c r="SJH19" s="725"/>
      <c r="SJI19" s="725"/>
      <c r="SJJ19" s="726"/>
      <c r="SJK19" s="718"/>
      <c r="SJL19" s="725"/>
      <c r="SJM19" s="725"/>
      <c r="SJN19" s="725"/>
      <c r="SJO19" s="725"/>
      <c r="SJP19" s="725"/>
      <c r="SJQ19" s="725"/>
      <c r="SJR19" s="725"/>
      <c r="SJS19" s="725"/>
      <c r="SJT19" s="725"/>
      <c r="SJU19" s="725"/>
      <c r="SJV19" s="725"/>
      <c r="SJW19" s="725"/>
      <c r="SJX19" s="725"/>
      <c r="SJY19" s="725"/>
      <c r="SJZ19" s="726"/>
      <c r="SKA19" s="718"/>
      <c r="SKB19" s="725"/>
      <c r="SKC19" s="725"/>
      <c r="SKD19" s="725"/>
      <c r="SKE19" s="725"/>
      <c r="SKF19" s="725"/>
      <c r="SKG19" s="725"/>
      <c r="SKH19" s="725"/>
      <c r="SKI19" s="725"/>
      <c r="SKJ19" s="725"/>
      <c r="SKK19" s="725"/>
      <c r="SKL19" s="725"/>
      <c r="SKM19" s="725"/>
      <c r="SKN19" s="725"/>
      <c r="SKO19" s="725"/>
      <c r="SKP19" s="726"/>
      <c r="SKQ19" s="718"/>
      <c r="SKR19" s="725"/>
      <c r="SKS19" s="725"/>
      <c r="SKT19" s="725"/>
      <c r="SKU19" s="725"/>
      <c r="SKV19" s="725"/>
      <c r="SKW19" s="725"/>
      <c r="SKX19" s="725"/>
      <c r="SKY19" s="725"/>
      <c r="SKZ19" s="725"/>
      <c r="SLA19" s="725"/>
      <c r="SLB19" s="725"/>
      <c r="SLC19" s="725"/>
      <c r="SLD19" s="725"/>
      <c r="SLE19" s="725"/>
      <c r="SLF19" s="726"/>
      <c r="SLG19" s="718"/>
      <c r="SLH19" s="725"/>
      <c r="SLI19" s="725"/>
      <c r="SLJ19" s="725"/>
      <c r="SLK19" s="725"/>
      <c r="SLL19" s="725"/>
      <c r="SLM19" s="725"/>
      <c r="SLN19" s="725"/>
      <c r="SLO19" s="725"/>
      <c r="SLP19" s="725"/>
      <c r="SLQ19" s="725"/>
      <c r="SLR19" s="725"/>
      <c r="SLS19" s="725"/>
      <c r="SLT19" s="725"/>
      <c r="SLU19" s="725"/>
      <c r="SLV19" s="726"/>
      <c r="SLW19" s="718"/>
      <c r="SLX19" s="725"/>
      <c r="SLY19" s="725"/>
      <c r="SLZ19" s="725"/>
      <c r="SMA19" s="725"/>
      <c r="SMB19" s="725"/>
      <c r="SMC19" s="725"/>
      <c r="SMD19" s="725"/>
      <c r="SME19" s="725"/>
      <c r="SMF19" s="725"/>
      <c r="SMG19" s="725"/>
      <c r="SMH19" s="725"/>
      <c r="SMI19" s="725"/>
      <c r="SMJ19" s="725"/>
      <c r="SMK19" s="725"/>
      <c r="SML19" s="726"/>
      <c r="SMM19" s="718"/>
      <c r="SMN19" s="725"/>
      <c r="SMO19" s="725"/>
      <c r="SMP19" s="725"/>
      <c r="SMQ19" s="725"/>
      <c r="SMR19" s="725"/>
      <c r="SMS19" s="725"/>
      <c r="SMT19" s="725"/>
      <c r="SMU19" s="725"/>
      <c r="SMV19" s="725"/>
      <c r="SMW19" s="725"/>
      <c r="SMX19" s="725"/>
      <c r="SMY19" s="725"/>
      <c r="SMZ19" s="725"/>
      <c r="SNA19" s="725"/>
      <c r="SNB19" s="726"/>
      <c r="SNC19" s="718"/>
      <c r="SND19" s="725"/>
      <c r="SNE19" s="725"/>
      <c r="SNF19" s="725"/>
      <c r="SNG19" s="725"/>
      <c r="SNH19" s="725"/>
      <c r="SNI19" s="725"/>
      <c r="SNJ19" s="725"/>
      <c r="SNK19" s="725"/>
      <c r="SNL19" s="725"/>
      <c r="SNM19" s="725"/>
      <c r="SNN19" s="725"/>
      <c r="SNO19" s="725"/>
      <c r="SNP19" s="725"/>
      <c r="SNQ19" s="725"/>
      <c r="SNR19" s="726"/>
      <c r="SNS19" s="718"/>
      <c r="SNT19" s="725"/>
      <c r="SNU19" s="725"/>
      <c r="SNV19" s="725"/>
      <c r="SNW19" s="725"/>
      <c r="SNX19" s="725"/>
      <c r="SNY19" s="725"/>
      <c r="SNZ19" s="725"/>
      <c r="SOA19" s="725"/>
      <c r="SOB19" s="725"/>
      <c r="SOC19" s="725"/>
      <c r="SOD19" s="725"/>
      <c r="SOE19" s="725"/>
      <c r="SOF19" s="725"/>
      <c r="SOG19" s="725"/>
      <c r="SOH19" s="726"/>
      <c r="SOI19" s="718"/>
      <c r="SOJ19" s="725"/>
      <c r="SOK19" s="725"/>
      <c r="SOL19" s="725"/>
      <c r="SOM19" s="725"/>
      <c r="SON19" s="725"/>
      <c r="SOO19" s="725"/>
      <c r="SOP19" s="725"/>
      <c r="SOQ19" s="725"/>
      <c r="SOR19" s="725"/>
      <c r="SOS19" s="725"/>
      <c r="SOT19" s="725"/>
      <c r="SOU19" s="725"/>
      <c r="SOV19" s="725"/>
      <c r="SOW19" s="725"/>
      <c r="SOX19" s="726"/>
      <c r="SOY19" s="718"/>
      <c r="SOZ19" s="725"/>
      <c r="SPA19" s="725"/>
      <c r="SPB19" s="725"/>
      <c r="SPC19" s="725"/>
      <c r="SPD19" s="725"/>
      <c r="SPE19" s="725"/>
      <c r="SPF19" s="725"/>
      <c r="SPG19" s="725"/>
      <c r="SPH19" s="725"/>
      <c r="SPI19" s="725"/>
      <c r="SPJ19" s="725"/>
      <c r="SPK19" s="725"/>
      <c r="SPL19" s="725"/>
      <c r="SPM19" s="725"/>
      <c r="SPN19" s="726"/>
      <c r="SPO19" s="718"/>
      <c r="SPP19" s="725"/>
      <c r="SPQ19" s="725"/>
      <c r="SPR19" s="725"/>
      <c r="SPS19" s="725"/>
      <c r="SPT19" s="725"/>
      <c r="SPU19" s="725"/>
      <c r="SPV19" s="725"/>
      <c r="SPW19" s="725"/>
      <c r="SPX19" s="725"/>
      <c r="SPY19" s="725"/>
      <c r="SPZ19" s="725"/>
      <c r="SQA19" s="725"/>
      <c r="SQB19" s="725"/>
      <c r="SQC19" s="725"/>
      <c r="SQD19" s="726"/>
      <c r="SQE19" s="718"/>
      <c r="SQF19" s="725"/>
      <c r="SQG19" s="725"/>
      <c r="SQH19" s="725"/>
      <c r="SQI19" s="725"/>
      <c r="SQJ19" s="725"/>
      <c r="SQK19" s="725"/>
      <c r="SQL19" s="725"/>
      <c r="SQM19" s="725"/>
      <c r="SQN19" s="725"/>
      <c r="SQO19" s="725"/>
      <c r="SQP19" s="725"/>
      <c r="SQQ19" s="725"/>
      <c r="SQR19" s="725"/>
      <c r="SQS19" s="725"/>
      <c r="SQT19" s="726"/>
      <c r="SQU19" s="718"/>
      <c r="SQV19" s="725"/>
      <c r="SQW19" s="725"/>
      <c r="SQX19" s="725"/>
      <c r="SQY19" s="725"/>
      <c r="SQZ19" s="725"/>
      <c r="SRA19" s="725"/>
      <c r="SRB19" s="725"/>
      <c r="SRC19" s="725"/>
      <c r="SRD19" s="725"/>
      <c r="SRE19" s="725"/>
      <c r="SRF19" s="725"/>
      <c r="SRG19" s="725"/>
      <c r="SRH19" s="725"/>
      <c r="SRI19" s="725"/>
      <c r="SRJ19" s="726"/>
      <c r="SRK19" s="718"/>
      <c r="SRL19" s="725"/>
      <c r="SRM19" s="725"/>
      <c r="SRN19" s="725"/>
      <c r="SRO19" s="725"/>
      <c r="SRP19" s="725"/>
      <c r="SRQ19" s="725"/>
      <c r="SRR19" s="725"/>
      <c r="SRS19" s="725"/>
      <c r="SRT19" s="725"/>
      <c r="SRU19" s="725"/>
      <c r="SRV19" s="725"/>
      <c r="SRW19" s="725"/>
      <c r="SRX19" s="725"/>
      <c r="SRY19" s="725"/>
      <c r="SRZ19" s="726"/>
      <c r="SSA19" s="718"/>
      <c r="SSB19" s="725"/>
      <c r="SSC19" s="725"/>
      <c r="SSD19" s="725"/>
      <c r="SSE19" s="725"/>
      <c r="SSF19" s="725"/>
      <c r="SSG19" s="725"/>
      <c r="SSH19" s="725"/>
      <c r="SSI19" s="725"/>
      <c r="SSJ19" s="725"/>
      <c r="SSK19" s="725"/>
      <c r="SSL19" s="725"/>
      <c r="SSM19" s="725"/>
      <c r="SSN19" s="725"/>
      <c r="SSO19" s="725"/>
      <c r="SSP19" s="726"/>
      <c r="SSQ19" s="718"/>
      <c r="SSR19" s="725"/>
      <c r="SSS19" s="725"/>
      <c r="SST19" s="725"/>
      <c r="SSU19" s="725"/>
      <c r="SSV19" s="725"/>
      <c r="SSW19" s="725"/>
      <c r="SSX19" s="725"/>
      <c r="SSY19" s="725"/>
      <c r="SSZ19" s="725"/>
      <c r="STA19" s="725"/>
      <c r="STB19" s="725"/>
      <c r="STC19" s="725"/>
      <c r="STD19" s="725"/>
      <c r="STE19" s="725"/>
      <c r="STF19" s="726"/>
      <c r="STG19" s="718"/>
      <c r="STH19" s="725"/>
      <c r="STI19" s="725"/>
      <c r="STJ19" s="725"/>
      <c r="STK19" s="725"/>
      <c r="STL19" s="725"/>
      <c r="STM19" s="725"/>
      <c r="STN19" s="725"/>
      <c r="STO19" s="725"/>
      <c r="STP19" s="725"/>
      <c r="STQ19" s="725"/>
      <c r="STR19" s="725"/>
      <c r="STS19" s="725"/>
      <c r="STT19" s="725"/>
      <c r="STU19" s="725"/>
      <c r="STV19" s="726"/>
      <c r="STW19" s="718"/>
      <c r="STX19" s="725"/>
      <c r="STY19" s="725"/>
      <c r="STZ19" s="725"/>
      <c r="SUA19" s="725"/>
      <c r="SUB19" s="725"/>
      <c r="SUC19" s="725"/>
      <c r="SUD19" s="725"/>
      <c r="SUE19" s="725"/>
      <c r="SUF19" s="725"/>
      <c r="SUG19" s="725"/>
      <c r="SUH19" s="725"/>
      <c r="SUI19" s="725"/>
      <c r="SUJ19" s="725"/>
      <c r="SUK19" s="725"/>
      <c r="SUL19" s="726"/>
      <c r="SUM19" s="718"/>
      <c r="SUN19" s="725"/>
      <c r="SUO19" s="725"/>
      <c r="SUP19" s="725"/>
      <c r="SUQ19" s="725"/>
      <c r="SUR19" s="725"/>
      <c r="SUS19" s="725"/>
      <c r="SUT19" s="725"/>
      <c r="SUU19" s="725"/>
      <c r="SUV19" s="725"/>
      <c r="SUW19" s="725"/>
      <c r="SUX19" s="725"/>
      <c r="SUY19" s="725"/>
      <c r="SUZ19" s="725"/>
      <c r="SVA19" s="725"/>
      <c r="SVB19" s="726"/>
      <c r="SVC19" s="718"/>
      <c r="SVD19" s="725"/>
      <c r="SVE19" s="725"/>
      <c r="SVF19" s="725"/>
      <c r="SVG19" s="725"/>
      <c r="SVH19" s="725"/>
      <c r="SVI19" s="725"/>
      <c r="SVJ19" s="725"/>
      <c r="SVK19" s="725"/>
      <c r="SVL19" s="725"/>
      <c r="SVM19" s="725"/>
      <c r="SVN19" s="725"/>
      <c r="SVO19" s="725"/>
      <c r="SVP19" s="725"/>
      <c r="SVQ19" s="725"/>
      <c r="SVR19" s="726"/>
      <c r="SVS19" s="718"/>
      <c r="SVT19" s="725"/>
      <c r="SVU19" s="725"/>
      <c r="SVV19" s="725"/>
      <c r="SVW19" s="725"/>
      <c r="SVX19" s="725"/>
      <c r="SVY19" s="725"/>
      <c r="SVZ19" s="725"/>
      <c r="SWA19" s="725"/>
      <c r="SWB19" s="725"/>
      <c r="SWC19" s="725"/>
      <c r="SWD19" s="725"/>
      <c r="SWE19" s="725"/>
      <c r="SWF19" s="725"/>
      <c r="SWG19" s="725"/>
      <c r="SWH19" s="726"/>
      <c r="SWI19" s="718"/>
      <c r="SWJ19" s="725"/>
      <c r="SWK19" s="725"/>
      <c r="SWL19" s="725"/>
      <c r="SWM19" s="725"/>
      <c r="SWN19" s="725"/>
      <c r="SWO19" s="725"/>
      <c r="SWP19" s="725"/>
      <c r="SWQ19" s="725"/>
      <c r="SWR19" s="725"/>
      <c r="SWS19" s="725"/>
      <c r="SWT19" s="725"/>
      <c r="SWU19" s="725"/>
      <c r="SWV19" s="725"/>
      <c r="SWW19" s="725"/>
      <c r="SWX19" s="726"/>
      <c r="SWY19" s="718"/>
      <c r="SWZ19" s="725"/>
      <c r="SXA19" s="725"/>
      <c r="SXB19" s="725"/>
      <c r="SXC19" s="725"/>
      <c r="SXD19" s="725"/>
      <c r="SXE19" s="725"/>
      <c r="SXF19" s="725"/>
      <c r="SXG19" s="725"/>
      <c r="SXH19" s="725"/>
      <c r="SXI19" s="725"/>
      <c r="SXJ19" s="725"/>
      <c r="SXK19" s="725"/>
      <c r="SXL19" s="725"/>
      <c r="SXM19" s="725"/>
      <c r="SXN19" s="726"/>
      <c r="SXO19" s="718"/>
      <c r="SXP19" s="725"/>
      <c r="SXQ19" s="725"/>
      <c r="SXR19" s="725"/>
      <c r="SXS19" s="725"/>
      <c r="SXT19" s="725"/>
      <c r="SXU19" s="725"/>
      <c r="SXV19" s="725"/>
      <c r="SXW19" s="725"/>
      <c r="SXX19" s="725"/>
      <c r="SXY19" s="725"/>
      <c r="SXZ19" s="725"/>
      <c r="SYA19" s="725"/>
      <c r="SYB19" s="725"/>
      <c r="SYC19" s="725"/>
      <c r="SYD19" s="726"/>
      <c r="SYE19" s="718"/>
      <c r="SYF19" s="725"/>
      <c r="SYG19" s="725"/>
      <c r="SYH19" s="725"/>
      <c r="SYI19" s="725"/>
      <c r="SYJ19" s="725"/>
      <c r="SYK19" s="725"/>
      <c r="SYL19" s="725"/>
      <c r="SYM19" s="725"/>
      <c r="SYN19" s="725"/>
      <c r="SYO19" s="725"/>
      <c r="SYP19" s="725"/>
      <c r="SYQ19" s="725"/>
      <c r="SYR19" s="725"/>
      <c r="SYS19" s="725"/>
      <c r="SYT19" s="726"/>
      <c r="SYU19" s="718"/>
      <c r="SYV19" s="725"/>
      <c r="SYW19" s="725"/>
      <c r="SYX19" s="725"/>
      <c r="SYY19" s="725"/>
      <c r="SYZ19" s="725"/>
      <c r="SZA19" s="725"/>
      <c r="SZB19" s="725"/>
      <c r="SZC19" s="725"/>
      <c r="SZD19" s="725"/>
      <c r="SZE19" s="725"/>
      <c r="SZF19" s="725"/>
      <c r="SZG19" s="725"/>
      <c r="SZH19" s="725"/>
      <c r="SZI19" s="725"/>
      <c r="SZJ19" s="726"/>
      <c r="SZK19" s="718"/>
      <c r="SZL19" s="725"/>
      <c r="SZM19" s="725"/>
      <c r="SZN19" s="725"/>
      <c r="SZO19" s="725"/>
      <c r="SZP19" s="725"/>
      <c r="SZQ19" s="725"/>
      <c r="SZR19" s="725"/>
      <c r="SZS19" s="725"/>
      <c r="SZT19" s="725"/>
      <c r="SZU19" s="725"/>
      <c r="SZV19" s="725"/>
      <c r="SZW19" s="725"/>
      <c r="SZX19" s="725"/>
      <c r="SZY19" s="725"/>
      <c r="SZZ19" s="726"/>
      <c r="TAA19" s="718"/>
      <c r="TAB19" s="725"/>
      <c r="TAC19" s="725"/>
      <c r="TAD19" s="725"/>
      <c r="TAE19" s="725"/>
      <c r="TAF19" s="725"/>
      <c r="TAG19" s="725"/>
      <c r="TAH19" s="725"/>
      <c r="TAI19" s="725"/>
      <c r="TAJ19" s="725"/>
      <c r="TAK19" s="725"/>
      <c r="TAL19" s="725"/>
      <c r="TAM19" s="725"/>
      <c r="TAN19" s="725"/>
      <c r="TAO19" s="725"/>
      <c r="TAP19" s="726"/>
      <c r="TAQ19" s="718"/>
      <c r="TAR19" s="725"/>
      <c r="TAS19" s="725"/>
      <c r="TAT19" s="725"/>
      <c r="TAU19" s="725"/>
      <c r="TAV19" s="725"/>
      <c r="TAW19" s="725"/>
      <c r="TAX19" s="725"/>
      <c r="TAY19" s="725"/>
      <c r="TAZ19" s="725"/>
      <c r="TBA19" s="725"/>
      <c r="TBB19" s="725"/>
      <c r="TBC19" s="725"/>
      <c r="TBD19" s="725"/>
      <c r="TBE19" s="725"/>
      <c r="TBF19" s="726"/>
      <c r="TBG19" s="718"/>
      <c r="TBH19" s="725"/>
      <c r="TBI19" s="725"/>
      <c r="TBJ19" s="725"/>
      <c r="TBK19" s="725"/>
      <c r="TBL19" s="725"/>
      <c r="TBM19" s="725"/>
      <c r="TBN19" s="725"/>
      <c r="TBO19" s="725"/>
      <c r="TBP19" s="725"/>
      <c r="TBQ19" s="725"/>
      <c r="TBR19" s="725"/>
      <c r="TBS19" s="725"/>
      <c r="TBT19" s="725"/>
      <c r="TBU19" s="725"/>
      <c r="TBV19" s="726"/>
      <c r="TBW19" s="718"/>
      <c r="TBX19" s="725"/>
      <c r="TBY19" s="725"/>
      <c r="TBZ19" s="725"/>
      <c r="TCA19" s="725"/>
      <c r="TCB19" s="725"/>
      <c r="TCC19" s="725"/>
      <c r="TCD19" s="725"/>
      <c r="TCE19" s="725"/>
      <c r="TCF19" s="725"/>
      <c r="TCG19" s="725"/>
      <c r="TCH19" s="725"/>
      <c r="TCI19" s="725"/>
      <c r="TCJ19" s="725"/>
      <c r="TCK19" s="725"/>
      <c r="TCL19" s="726"/>
      <c r="TCM19" s="718"/>
      <c r="TCN19" s="725"/>
      <c r="TCO19" s="725"/>
      <c r="TCP19" s="725"/>
      <c r="TCQ19" s="725"/>
      <c r="TCR19" s="725"/>
      <c r="TCS19" s="725"/>
      <c r="TCT19" s="725"/>
      <c r="TCU19" s="725"/>
      <c r="TCV19" s="725"/>
      <c r="TCW19" s="725"/>
      <c r="TCX19" s="725"/>
      <c r="TCY19" s="725"/>
      <c r="TCZ19" s="725"/>
      <c r="TDA19" s="725"/>
      <c r="TDB19" s="726"/>
      <c r="TDC19" s="718"/>
      <c r="TDD19" s="725"/>
      <c r="TDE19" s="725"/>
      <c r="TDF19" s="725"/>
      <c r="TDG19" s="725"/>
      <c r="TDH19" s="725"/>
      <c r="TDI19" s="725"/>
      <c r="TDJ19" s="725"/>
      <c r="TDK19" s="725"/>
      <c r="TDL19" s="725"/>
      <c r="TDM19" s="725"/>
      <c r="TDN19" s="725"/>
      <c r="TDO19" s="725"/>
      <c r="TDP19" s="725"/>
      <c r="TDQ19" s="725"/>
      <c r="TDR19" s="726"/>
      <c r="TDS19" s="718"/>
      <c r="TDT19" s="725"/>
      <c r="TDU19" s="725"/>
      <c r="TDV19" s="725"/>
      <c r="TDW19" s="725"/>
      <c r="TDX19" s="725"/>
      <c r="TDY19" s="725"/>
      <c r="TDZ19" s="725"/>
      <c r="TEA19" s="725"/>
      <c r="TEB19" s="725"/>
      <c r="TEC19" s="725"/>
      <c r="TED19" s="725"/>
      <c r="TEE19" s="725"/>
      <c r="TEF19" s="725"/>
      <c r="TEG19" s="725"/>
      <c r="TEH19" s="726"/>
      <c r="TEI19" s="718"/>
      <c r="TEJ19" s="725"/>
      <c r="TEK19" s="725"/>
      <c r="TEL19" s="725"/>
      <c r="TEM19" s="725"/>
      <c r="TEN19" s="725"/>
      <c r="TEO19" s="725"/>
      <c r="TEP19" s="725"/>
      <c r="TEQ19" s="725"/>
      <c r="TER19" s="725"/>
      <c r="TES19" s="725"/>
      <c r="TET19" s="725"/>
      <c r="TEU19" s="725"/>
      <c r="TEV19" s="725"/>
      <c r="TEW19" s="725"/>
      <c r="TEX19" s="726"/>
      <c r="TEY19" s="718"/>
      <c r="TEZ19" s="725"/>
      <c r="TFA19" s="725"/>
      <c r="TFB19" s="725"/>
      <c r="TFC19" s="725"/>
      <c r="TFD19" s="725"/>
      <c r="TFE19" s="725"/>
      <c r="TFF19" s="725"/>
      <c r="TFG19" s="725"/>
      <c r="TFH19" s="725"/>
      <c r="TFI19" s="725"/>
      <c r="TFJ19" s="725"/>
      <c r="TFK19" s="725"/>
      <c r="TFL19" s="725"/>
      <c r="TFM19" s="725"/>
      <c r="TFN19" s="726"/>
      <c r="TFO19" s="718"/>
      <c r="TFP19" s="725"/>
      <c r="TFQ19" s="725"/>
      <c r="TFR19" s="725"/>
      <c r="TFS19" s="725"/>
      <c r="TFT19" s="725"/>
      <c r="TFU19" s="725"/>
      <c r="TFV19" s="725"/>
      <c r="TFW19" s="725"/>
      <c r="TFX19" s="725"/>
      <c r="TFY19" s="725"/>
      <c r="TFZ19" s="725"/>
      <c r="TGA19" s="725"/>
      <c r="TGB19" s="725"/>
      <c r="TGC19" s="725"/>
      <c r="TGD19" s="726"/>
      <c r="TGE19" s="718"/>
      <c r="TGF19" s="725"/>
      <c r="TGG19" s="725"/>
      <c r="TGH19" s="725"/>
      <c r="TGI19" s="725"/>
      <c r="TGJ19" s="725"/>
      <c r="TGK19" s="725"/>
      <c r="TGL19" s="725"/>
      <c r="TGM19" s="725"/>
      <c r="TGN19" s="725"/>
      <c r="TGO19" s="725"/>
      <c r="TGP19" s="725"/>
      <c r="TGQ19" s="725"/>
      <c r="TGR19" s="725"/>
      <c r="TGS19" s="725"/>
      <c r="TGT19" s="726"/>
      <c r="TGU19" s="718"/>
      <c r="TGV19" s="725"/>
      <c r="TGW19" s="725"/>
      <c r="TGX19" s="725"/>
      <c r="TGY19" s="725"/>
      <c r="TGZ19" s="725"/>
      <c r="THA19" s="725"/>
      <c r="THB19" s="725"/>
      <c r="THC19" s="725"/>
      <c r="THD19" s="725"/>
      <c r="THE19" s="725"/>
      <c r="THF19" s="725"/>
      <c r="THG19" s="725"/>
      <c r="THH19" s="725"/>
      <c r="THI19" s="725"/>
      <c r="THJ19" s="726"/>
      <c r="THK19" s="718"/>
      <c r="THL19" s="725"/>
      <c r="THM19" s="725"/>
      <c r="THN19" s="725"/>
      <c r="THO19" s="725"/>
      <c r="THP19" s="725"/>
      <c r="THQ19" s="725"/>
      <c r="THR19" s="725"/>
      <c r="THS19" s="725"/>
      <c r="THT19" s="725"/>
      <c r="THU19" s="725"/>
      <c r="THV19" s="725"/>
      <c r="THW19" s="725"/>
      <c r="THX19" s="725"/>
      <c r="THY19" s="725"/>
      <c r="THZ19" s="726"/>
      <c r="TIA19" s="718"/>
      <c r="TIB19" s="725"/>
      <c r="TIC19" s="725"/>
      <c r="TID19" s="725"/>
      <c r="TIE19" s="725"/>
      <c r="TIF19" s="725"/>
      <c r="TIG19" s="725"/>
      <c r="TIH19" s="725"/>
      <c r="TII19" s="725"/>
      <c r="TIJ19" s="725"/>
      <c r="TIK19" s="725"/>
      <c r="TIL19" s="725"/>
      <c r="TIM19" s="725"/>
      <c r="TIN19" s="725"/>
      <c r="TIO19" s="725"/>
      <c r="TIP19" s="726"/>
      <c r="TIQ19" s="718"/>
      <c r="TIR19" s="725"/>
      <c r="TIS19" s="725"/>
      <c r="TIT19" s="725"/>
      <c r="TIU19" s="725"/>
      <c r="TIV19" s="725"/>
      <c r="TIW19" s="725"/>
      <c r="TIX19" s="725"/>
      <c r="TIY19" s="725"/>
      <c r="TIZ19" s="725"/>
      <c r="TJA19" s="725"/>
      <c r="TJB19" s="725"/>
      <c r="TJC19" s="725"/>
      <c r="TJD19" s="725"/>
      <c r="TJE19" s="725"/>
      <c r="TJF19" s="726"/>
      <c r="TJG19" s="718"/>
      <c r="TJH19" s="725"/>
      <c r="TJI19" s="725"/>
      <c r="TJJ19" s="725"/>
      <c r="TJK19" s="725"/>
      <c r="TJL19" s="725"/>
      <c r="TJM19" s="725"/>
      <c r="TJN19" s="725"/>
      <c r="TJO19" s="725"/>
      <c r="TJP19" s="725"/>
      <c r="TJQ19" s="725"/>
      <c r="TJR19" s="725"/>
      <c r="TJS19" s="725"/>
      <c r="TJT19" s="725"/>
      <c r="TJU19" s="725"/>
      <c r="TJV19" s="726"/>
      <c r="TJW19" s="718"/>
      <c r="TJX19" s="725"/>
      <c r="TJY19" s="725"/>
      <c r="TJZ19" s="725"/>
      <c r="TKA19" s="725"/>
      <c r="TKB19" s="725"/>
      <c r="TKC19" s="725"/>
      <c r="TKD19" s="725"/>
      <c r="TKE19" s="725"/>
      <c r="TKF19" s="725"/>
      <c r="TKG19" s="725"/>
      <c r="TKH19" s="725"/>
      <c r="TKI19" s="725"/>
      <c r="TKJ19" s="725"/>
      <c r="TKK19" s="725"/>
      <c r="TKL19" s="726"/>
      <c r="TKM19" s="718"/>
      <c r="TKN19" s="725"/>
      <c r="TKO19" s="725"/>
      <c r="TKP19" s="725"/>
      <c r="TKQ19" s="725"/>
      <c r="TKR19" s="725"/>
      <c r="TKS19" s="725"/>
      <c r="TKT19" s="725"/>
      <c r="TKU19" s="725"/>
      <c r="TKV19" s="725"/>
      <c r="TKW19" s="725"/>
      <c r="TKX19" s="725"/>
      <c r="TKY19" s="725"/>
      <c r="TKZ19" s="725"/>
      <c r="TLA19" s="725"/>
      <c r="TLB19" s="726"/>
      <c r="TLC19" s="718"/>
      <c r="TLD19" s="725"/>
      <c r="TLE19" s="725"/>
      <c r="TLF19" s="725"/>
      <c r="TLG19" s="725"/>
      <c r="TLH19" s="725"/>
      <c r="TLI19" s="725"/>
      <c r="TLJ19" s="725"/>
      <c r="TLK19" s="725"/>
      <c r="TLL19" s="725"/>
      <c r="TLM19" s="725"/>
      <c r="TLN19" s="725"/>
      <c r="TLO19" s="725"/>
      <c r="TLP19" s="725"/>
      <c r="TLQ19" s="725"/>
      <c r="TLR19" s="726"/>
      <c r="TLS19" s="718"/>
      <c r="TLT19" s="725"/>
      <c r="TLU19" s="725"/>
      <c r="TLV19" s="725"/>
      <c r="TLW19" s="725"/>
      <c r="TLX19" s="725"/>
      <c r="TLY19" s="725"/>
      <c r="TLZ19" s="725"/>
      <c r="TMA19" s="725"/>
      <c r="TMB19" s="725"/>
      <c r="TMC19" s="725"/>
      <c r="TMD19" s="725"/>
      <c r="TME19" s="725"/>
      <c r="TMF19" s="725"/>
      <c r="TMG19" s="725"/>
      <c r="TMH19" s="726"/>
      <c r="TMI19" s="718"/>
      <c r="TMJ19" s="725"/>
      <c r="TMK19" s="725"/>
      <c r="TML19" s="725"/>
      <c r="TMM19" s="725"/>
      <c r="TMN19" s="725"/>
      <c r="TMO19" s="725"/>
      <c r="TMP19" s="725"/>
      <c r="TMQ19" s="725"/>
      <c r="TMR19" s="725"/>
      <c r="TMS19" s="725"/>
      <c r="TMT19" s="725"/>
      <c r="TMU19" s="725"/>
      <c r="TMV19" s="725"/>
      <c r="TMW19" s="725"/>
      <c r="TMX19" s="726"/>
      <c r="TMY19" s="718"/>
      <c r="TMZ19" s="725"/>
      <c r="TNA19" s="725"/>
      <c r="TNB19" s="725"/>
      <c r="TNC19" s="725"/>
      <c r="TND19" s="725"/>
      <c r="TNE19" s="725"/>
      <c r="TNF19" s="725"/>
      <c r="TNG19" s="725"/>
      <c r="TNH19" s="725"/>
      <c r="TNI19" s="725"/>
      <c r="TNJ19" s="725"/>
      <c r="TNK19" s="725"/>
      <c r="TNL19" s="725"/>
      <c r="TNM19" s="725"/>
      <c r="TNN19" s="726"/>
      <c r="TNO19" s="718"/>
      <c r="TNP19" s="725"/>
      <c r="TNQ19" s="725"/>
      <c r="TNR19" s="725"/>
      <c r="TNS19" s="725"/>
      <c r="TNT19" s="725"/>
      <c r="TNU19" s="725"/>
      <c r="TNV19" s="725"/>
      <c r="TNW19" s="725"/>
      <c r="TNX19" s="725"/>
      <c r="TNY19" s="725"/>
      <c r="TNZ19" s="725"/>
      <c r="TOA19" s="725"/>
      <c r="TOB19" s="725"/>
      <c r="TOC19" s="725"/>
      <c r="TOD19" s="726"/>
      <c r="TOE19" s="718"/>
      <c r="TOF19" s="725"/>
      <c r="TOG19" s="725"/>
      <c r="TOH19" s="725"/>
      <c r="TOI19" s="725"/>
      <c r="TOJ19" s="725"/>
      <c r="TOK19" s="725"/>
      <c r="TOL19" s="725"/>
      <c r="TOM19" s="725"/>
      <c r="TON19" s="725"/>
      <c r="TOO19" s="725"/>
      <c r="TOP19" s="725"/>
      <c r="TOQ19" s="725"/>
      <c r="TOR19" s="725"/>
      <c r="TOS19" s="725"/>
      <c r="TOT19" s="726"/>
      <c r="TOU19" s="718"/>
      <c r="TOV19" s="725"/>
      <c r="TOW19" s="725"/>
      <c r="TOX19" s="725"/>
      <c r="TOY19" s="725"/>
      <c r="TOZ19" s="725"/>
      <c r="TPA19" s="725"/>
      <c r="TPB19" s="725"/>
      <c r="TPC19" s="725"/>
      <c r="TPD19" s="725"/>
      <c r="TPE19" s="725"/>
      <c r="TPF19" s="725"/>
      <c r="TPG19" s="725"/>
      <c r="TPH19" s="725"/>
      <c r="TPI19" s="725"/>
      <c r="TPJ19" s="726"/>
      <c r="TPK19" s="718"/>
      <c r="TPL19" s="725"/>
      <c r="TPM19" s="725"/>
      <c r="TPN19" s="725"/>
      <c r="TPO19" s="725"/>
      <c r="TPP19" s="725"/>
      <c r="TPQ19" s="725"/>
      <c r="TPR19" s="725"/>
      <c r="TPS19" s="725"/>
      <c r="TPT19" s="725"/>
      <c r="TPU19" s="725"/>
      <c r="TPV19" s="725"/>
      <c r="TPW19" s="725"/>
      <c r="TPX19" s="725"/>
      <c r="TPY19" s="725"/>
      <c r="TPZ19" s="726"/>
      <c r="TQA19" s="718"/>
      <c r="TQB19" s="725"/>
      <c r="TQC19" s="725"/>
      <c r="TQD19" s="725"/>
      <c r="TQE19" s="725"/>
      <c r="TQF19" s="725"/>
      <c r="TQG19" s="725"/>
      <c r="TQH19" s="725"/>
      <c r="TQI19" s="725"/>
      <c r="TQJ19" s="725"/>
      <c r="TQK19" s="725"/>
      <c r="TQL19" s="725"/>
      <c r="TQM19" s="725"/>
      <c r="TQN19" s="725"/>
      <c r="TQO19" s="725"/>
      <c r="TQP19" s="726"/>
      <c r="TQQ19" s="718"/>
      <c r="TQR19" s="725"/>
      <c r="TQS19" s="725"/>
      <c r="TQT19" s="725"/>
      <c r="TQU19" s="725"/>
      <c r="TQV19" s="725"/>
      <c r="TQW19" s="725"/>
      <c r="TQX19" s="725"/>
      <c r="TQY19" s="725"/>
      <c r="TQZ19" s="725"/>
      <c r="TRA19" s="725"/>
      <c r="TRB19" s="725"/>
      <c r="TRC19" s="725"/>
      <c r="TRD19" s="725"/>
      <c r="TRE19" s="725"/>
      <c r="TRF19" s="726"/>
      <c r="TRG19" s="718"/>
      <c r="TRH19" s="725"/>
      <c r="TRI19" s="725"/>
      <c r="TRJ19" s="725"/>
      <c r="TRK19" s="725"/>
      <c r="TRL19" s="725"/>
      <c r="TRM19" s="725"/>
      <c r="TRN19" s="725"/>
      <c r="TRO19" s="725"/>
      <c r="TRP19" s="725"/>
      <c r="TRQ19" s="725"/>
      <c r="TRR19" s="725"/>
      <c r="TRS19" s="725"/>
      <c r="TRT19" s="725"/>
      <c r="TRU19" s="725"/>
      <c r="TRV19" s="726"/>
      <c r="TRW19" s="718"/>
      <c r="TRX19" s="725"/>
      <c r="TRY19" s="725"/>
      <c r="TRZ19" s="725"/>
      <c r="TSA19" s="725"/>
      <c r="TSB19" s="725"/>
      <c r="TSC19" s="725"/>
      <c r="TSD19" s="725"/>
      <c r="TSE19" s="725"/>
      <c r="TSF19" s="725"/>
      <c r="TSG19" s="725"/>
      <c r="TSH19" s="725"/>
      <c r="TSI19" s="725"/>
      <c r="TSJ19" s="725"/>
      <c r="TSK19" s="725"/>
      <c r="TSL19" s="726"/>
      <c r="TSM19" s="718"/>
      <c r="TSN19" s="725"/>
      <c r="TSO19" s="725"/>
      <c r="TSP19" s="725"/>
      <c r="TSQ19" s="725"/>
      <c r="TSR19" s="725"/>
      <c r="TSS19" s="725"/>
      <c r="TST19" s="725"/>
      <c r="TSU19" s="725"/>
      <c r="TSV19" s="725"/>
      <c r="TSW19" s="725"/>
      <c r="TSX19" s="725"/>
      <c r="TSY19" s="725"/>
      <c r="TSZ19" s="725"/>
      <c r="TTA19" s="725"/>
      <c r="TTB19" s="726"/>
      <c r="TTC19" s="718"/>
      <c r="TTD19" s="725"/>
      <c r="TTE19" s="725"/>
      <c r="TTF19" s="725"/>
      <c r="TTG19" s="725"/>
      <c r="TTH19" s="725"/>
      <c r="TTI19" s="725"/>
      <c r="TTJ19" s="725"/>
      <c r="TTK19" s="725"/>
      <c r="TTL19" s="725"/>
      <c r="TTM19" s="725"/>
      <c r="TTN19" s="725"/>
      <c r="TTO19" s="725"/>
      <c r="TTP19" s="725"/>
      <c r="TTQ19" s="725"/>
      <c r="TTR19" s="726"/>
      <c r="TTS19" s="718"/>
      <c r="TTT19" s="725"/>
      <c r="TTU19" s="725"/>
      <c r="TTV19" s="725"/>
      <c r="TTW19" s="725"/>
      <c r="TTX19" s="725"/>
      <c r="TTY19" s="725"/>
      <c r="TTZ19" s="725"/>
      <c r="TUA19" s="725"/>
      <c r="TUB19" s="725"/>
      <c r="TUC19" s="725"/>
      <c r="TUD19" s="725"/>
      <c r="TUE19" s="725"/>
      <c r="TUF19" s="725"/>
      <c r="TUG19" s="725"/>
      <c r="TUH19" s="726"/>
      <c r="TUI19" s="718"/>
      <c r="TUJ19" s="725"/>
      <c r="TUK19" s="725"/>
      <c r="TUL19" s="725"/>
      <c r="TUM19" s="725"/>
      <c r="TUN19" s="725"/>
      <c r="TUO19" s="725"/>
      <c r="TUP19" s="725"/>
      <c r="TUQ19" s="725"/>
      <c r="TUR19" s="725"/>
      <c r="TUS19" s="725"/>
      <c r="TUT19" s="725"/>
      <c r="TUU19" s="725"/>
      <c r="TUV19" s="725"/>
      <c r="TUW19" s="725"/>
      <c r="TUX19" s="726"/>
      <c r="TUY19" s="718"/>
      <c r="TUZ19" s="725"/>
      <c r="TVA19" s="725"/>
      <c r="TVB19" s="725"/>
      <c r="TVC19" s="725"/>
      <c r="TVD19" s="725"/>
      <c r="TVE19" s="725"/>
      <c r="TVF19" s="725"/>
      <c r="TVG19" s="725"/>
      <c r="TVH19" s="725"/>
      <c r="TVI19" s="725"/>
      <c r="TVJ19" s="725"/>
      <c r="TVK19" s="725"/>
      <c r="TVL19" s="725"/>
      <c r="TVM19" s="725"/>
      <c r="TVN19" s="726"/>
      <c r="TVO19" s="718"/>
      <c r="TVP19" s="725"/>
      <c r="TVQ19" s="725"/>
      <c r="TVR19" s="725"/>
      <c r="TVS19" s="725"/>
      <c r="TVT19" s="725"/>
      <c r="TVU19" s="725"/>
      <c r="TVV19" s="725"/>
      <c r="TVW19" s="725"/>
      <c r="TVX19" s="725"/>
      <c r="TVY19" s="725"/>
      <c r="TVZ19" s="725"/>
      <c r="TWA19" s="725"/>
      <c r="TWB19" s="725"/>
      <c r="TWC19" s="725"/>
      <c r="TWD19" s="726"/>
      <c r="TWE19" s="718"/>
      <c r="TWF19" s="725"/>
      <c r="TWG19" s="725"/>
      <c r="TWH19" s="725"/>
      <c r="TWI19" s="725"/>
      <c r="TWJ19" s="725"/>
      <c r="TWK19" s="725"/>
      <c r="TWL19" s="725"/>
      <c r="TWM19" s="725"/>
      <c r="TWN19" s="725"/>
      <c r="TWO19" s="725"/>
      <c r="TWP19" s="725"/>
      <c r="TWQ19" s="725"/>
      <c r="TWR19" s="725"/>
      <c r="TWS19" s="725"/>
      <c r="TWT19" s="726"/>
      <c r="TWU19" s="718"/>
      <c r="TWV19" s="725"/>
      <c r="TWW19" s="725"/>
      <c r="TWX19" s="725"/>
      <c r="TWY19" s="725"/>
      <c r="TWZ19" s="725"/>
      <c r="TXA19" s="725"/>
      <c r="TXB19" s="725"/>
      <c r="TXC19" s="725"/>
      <c r="TXD19" s="725"/>
      <c r="TXE19" s="725"/>
      <c r="TXF19" s="725"/>
      <c r="TXG19" s="725"/>
      <c r="TXH19" s="725"/>
      <c r="TXI19" s="725"/>
      <c r="TXJ19" s="726"/>
      <c r="TXK19" s="718"/>
      <c r="TXL19" s="725"/>
      <c r="TXM19" s="725"/>
      <c r="TXN19" s="725"/>
      <c r="TXO19" s="725"/>
      <c r="TXP19" s="725"/>
      <c r="TXQ19" s="725"/>
      <c r="TXR19" s="725"/>
      <c r="TXS19" s="725"/>
      <c r="TXT19" s="725"/>
      <c r="TXU19" s="725"/>
      <c r="TXV19" s="725"/>
      <c r="TXW19" s="725"/>
      <c r="TXX19" s="725"/>
      <c r="TXY19" s="725"/>
      <c r="TXZ19" s="726"/>
      <c r="TYA19" s="718"/>
      <c r="TYB19" s="725"/>
      <c r="TYC19" s="725"/>
      <c r="TYD19" s="725"/>
      <c r="TYE19" s="725"/>
      <c r="TYF19" s="725"/>
      <c r="TYG19" s="725"/>
      <c r="TYH19" s="725"/>
      <c r="TYI19" s="725"/>
      <c r="TYJ19" s="725"/>
      <c r="TYK19" s="725"/>
      <c r="TYL19" s="725"/>
      <c r="TYM19" s="725"/>
      <c r="TYN19" s="725"/>
      <c r="TYO19" s="725"/>
      <c r="TYP19" s="726"/>
      <c r="TYQ19" s="718"/>
      <c r="TYR19" s="725"/>
      <c r="TYS19" s="725"/>
      <c r="TYT19" s="725"/>
      <c r="TYU19" s="725"/>
      <c r="TYV19" s="725"/>
      <c r="TYW19" s="725"/>
      <c r="TYX19" s="725"/>
      <c r="TYY19" s="725"/>
      <c r="TYZ19" s="725"/>
      <c r="TZA19" s="725"/>
      <c r="TZB19" s="725"/>
      <c r="TZC19" s="725"/>
      <c r="TZD19" s="725"/>
      <c r="TZE19" s="725"/>
      <c r="TZF19" s="726"/>
      <c r="TZG19" s="718"/>
      <c r="TZH19" s="725"/>
      <c r="TZI19" s="725"/>
      <c r="TZJ19" s="725"/>
      <c r="TZK19" s="725"/>
      <c r="TZL19" s="725"/>
      <c r="TZM19" s="725"/>
      <c r="TZN19" s="725"/>
      <c r="TZO19" s="725"/>
      <c r="TZP19" s="725"/>
      <c r="TZQ19" s="725"/>
      <c r="TZR19" s="725"/>
      <c r="TZS19" s="725"/>
      <c r="TZT19" s="725"/>
      <c r="TZU19" s="725"/>
      <c r="TZV19" s="726"/>
      <c r="TZW19" s="718"/>
      <c r="TZX19" s="725"/>
      <c r="TZY19" s="725"/>
      <c r="TZZ19" s="725"/>
      <c r="UAA19" s="725"/>
      <c r="UAB19" s="725"/>
      <c r="UAC19" s="725"/>
      <c r="UAD19" s="725"/>
      <c r="UAE19" s="725"/>
      <c r="UAF19" s="725"/>
      <c r="UAG19" s="725"/>
      <c r="UAH19" s="725"/>
      <c r="UAI19" s="725"/>
      <c r="UAJ19" s="725"/>
      <c r="UAK19" s="725"/>
      <c r="UAL19" s="726"/>
      <c r="UAM19" s="718"/>
      <c r="UAN19" s="725"/>
      <c r="UAO19" s="725"/>
      <c r="UAP19" s="725"/>
      <c r="UAQ19" s="725"/>
      <c r="UAR19" s="725"/>
      <c r="UAS19" s="725"/>
      <c r="UAT19" s="725"/>
      <c r="UAU19" s="725"/>
      <c r="UAV19" s="725"/>
      <c r="UAW19" s="725"/>
      <c r="UAX19" s="725"/>
      <c r="UAY19" s="725"/>
      <c r="UAZ19" s="725"/>
      <c r="UBA19" s="725"/>
      <c r="UBB19" s="726"/>
      <c r="UBC19" s="718"/>
      <c r="UBD19" s="725"/>
      <c r="UBE19" s="725"/>
      <c r="UBF19" s="725"/>
      <c r="UBG19" s="725"/>
      <c r="UBH19" s="725"/>
      <c r="UBI19" s="725"/>
      <c r="UBJ19" s="725"/>
      <c r="UBK19" s="725"/>
      <c r="UBL19" s="725"/>
      <c r="UBM19" s="725"/>
      <c r="UBN19" s="725"/>
      <c r="UBO19" s="725"/>
      <c r="UBP19" s="725"/>
      <c r="UBQ19" s="725"/>
      <c r="UBR19" s="726"/>
      <c r="UBS19" s="718"/>
      <c r="UBT19" s="725"/>
      <c r="UBU19" s="725"/>
      <c r="UBV19" s="725"/>
      <c r="UBW19" s="725"/>
      <c r="UBX19" s="725"/>
      <c r="UBY19" s="725"/>
      <c r="UBZ19" s="725"/>
      <c r="UCA19" s="725"/>
      <c r="UCB19" s="725"/>
      <c r="UCC19" s="725"/>
      <c r="UCD19" s="725"/>
      <c r="UCE19" s="725"/>
      <c r="UCF19" s="725"/>
      <c r="UCG19" s="725"/>
      <c r="UCH19" s="726"/>
      <c r="UCI19" s="718"/>
      <c r="UCJ19" s="725"/>
      <c r="UCK19" s="725"/>
      <c r="UCL19" s="725"/>
      <c r="UCM19" s="725"/>
      <c r="UCN19" s="725"/>
      <c r="UCO19" s="725"/>
      <c r="UCP19" s="725"/>
      <c r="UCQ19" s="725"/>
      <c r="UCR19" s="725"/>
      <c r="UCS19" s="725"/>
      <c r="UCT19" s="725"/>
      <c r="UCU19" s="725"/>
      <c r="UCV19" s="725"/>
      <c r="UCW19" s="725"/>
      <c r="UCX19" s="726"/>
      <c r="UCY19" s="718"/>
      <c r="UCZ19" s="725"/>
      <c r="UDA19" s="725"/>
      <c r="UDB19" s="725"/>
      <c r="UDC19" s="725"/>
      <c r="UDD19" s="725"/>
      <c r="UDE19" s="725"/>
      <c r="UDF19" s="725"/>
      <c r="UDG19" s="725"/>
      <c r="UDH19" s="725"/>
      <c r="UDI19" s="725"/>
      <c r="UDJ19" s="725"/>
      <c r="UDK19" s="725"/>
      <c r="UDL19" s="725"/>
      <c r="UDM19" s="725"/>
      <c r="UDN19" s="726"/>
      <c r="UDO19" s="718"/>
      <c r="UDP19" s="725"/>
      <c r="UDQ19" s="725"/>
      <c r="UDR19" s="725"/>
      <c r="UDS19" s="725"/>
      <c r="UDT19" s="725"/>
      <c r="UDU19" s="725"/>
      <c r="UDV19" s="725"/>
      <c r="UDW19" s="725"/>
      <c r="UDX19" s="725"/>
      <c r="UDY19" s="725"/>
      <c r="UDZ19" s="725"/>
      <c r="UEA19" s="725"/>
      <c r="UEB19" s="725"/>
      <c r="UEC19" s="725"/>
      <c r="UED19" s="726"/>
      <c r="UEE19" s="718"/>
      <c r="UEF19" s="725"/>
      <c r="UEG19" s="725"/>
      <c r="UEH19" s="725"/>
      <c r="UEI19" s="725"/>
      <c r="UEJ19" s="725"/>
      <c r="UEK19" s="725"/>
      <c r="UEL19" s="725"/>
      <c r="UEM19" s="725"/>
      <c r="UEN19" s="725"/>
      <c r="UEO19" s="725"/>
      <c r="UEP19" s="725"/>
      <c r="UEQ19" s="725"/>
      <c r="UER19" s="725"/>
      <c r="UES19" s="725"/>
      <c r="UET19" s="726"/>
      <c r="UEU19" s="718"/>
      <c r="UEV19" s="725"/>
      <c r="UEW19" s="725"/>
      <c r="UEX19" s="725"/>
      <c r="UEY19" s="725"/>
      <c r="UEZ19" s="725"/>
      <c r="UFA19" s="725"/>
      <c r="UFB19" s="725"/>
      <c r="UFC19" s="725"/>
      <c r="UFD19" s="725"/>
      <c r="UFE19" s="725"/>
      <c r="UFF19" s="725"/>
      <c r="UFG19" s="725"/>
      <c r="UFH19" s="725"/>
      <c r="UFI19" s="725"/>
      <c r="UFJ19" s="726"/>
      <c r="UFK19" s="718"/>
      <c r="UFL19" s="725"/>
      <c r="UFM19" s="725"/>
      <c r="UFN19" s="725"/>
      <c r="UFO19" s="725"/>
      <c r="UFP19" s="725"/>
      <c r="UFQ19" s="725"/>
      <c r="UFR19" s="725"/>
      <c r="UFS19" s="725"/>
      <c r="UFT19" s="725"/>
      <c r="UFU19" s="725"/>
      <c r="UFV19" s="725"/>
      <c r="UFW19" s="725"/>
      <c r="UFX19" s="725"/>
      <c r="UFY19" s="725"/>
      <c r="UFZ19" s="726"/>
      <c r="UGA19" s="718"/>
      <c r="UGB19" s="725"/>
      <c r="UGC19" s="725"/>
      <c r="UGD19" s="725"/>
      <c r="UGE19" s="725"/>
      <c r="UGF19" s="725"/>
      <c r="UGG19" s="725"/>
      <c r="UGH19" s="725"/>
      <c r="UGI19" s="725"/>
      <c r="UGJ19" s="725"/>
      <c r="UGK19" s="725"/>
      <c r="UGL19" s="725"/>
      <c r="UGM19" s="725"/>
      <c r="UGN19" s="725"/>
      <c r="UGO19" s="725"/>
      <c r="UGP19" s="726"/>
      <c r="UGQ19" s="718"/>
      <c r="UGR19" s="725"/>
      <c r="UGS19" s="725"/>
      <c r="UGT19" s="725"/>
      <c r="UGU19" s="725"/>
      <c r="UGV19" s="725"/>
      <c r="UGW19" s="725"/>
      <c r="UGX19" s="725"/>
      <c r="UGY19" s="725"/>
      <c r="UGZ19" s="725"/>
      <c r="UHA19" s="725"/>
      <c r="UHB19" s="725"/>
      <c r="UHC19" s="725"/>
      <c r="UHD19" s="725"/>
      <c r="UHE19" s="725"/>
      <c r="UHF19" s="726"/>
      <c r="UHG19" s="718"/>
      <c r="UHH19" s="725"/>
      <c r="UHI19" s="725"/>
      <c r="UHJ19" s="725"/>
      <c r="UHK19" s="725"/>
      <c r="UHL19" s="725"/>
      <c r="UHM19" s="725"/>
      <c r="UHN19" s="725"/>
      <c r="UHO19" s="725"/>
      <c r="UHP19" s="725"/>
      <c r="UHQ19" s="725"/>
      <c r="UHR19" s="725"/>
      <c r="UHS19" s="725"/>
      <c r="UHT19" s="725"/>
      <c r="UHU19" s="725"/>
      <c r="UHV19" s="726"/>
      <c r="UHW19" s="718"/>
      <c r="UHX19" s="725"/>
      <c r="UHY19" s="725"/>
      <c r="UHZ19" s="725"/>
      <c r="UIA19" s="725"/>
      <c r="UIB19" s="725"/>
      <c r="UIC19" s="725"/>
      <c r="UID19" s="725"/>
      <c r="UIE19" s="725"/>
      <c r="UIF19" s="725"/>
      <c r="UIG19" s="725"/>
      <c r="UIH19" s="725"/>
      <c r="UII19" s="725"/>
      <c r="UIJ19" s="725"/>
      <c r="UIK19" s="725"/>
      <c r="UIL19" s="726"/>
      <c r="UIM19" s="718"/>
      <c r="UIN19" s="725"/>
      <c r="UIO19" s="725"/>
      <c r="UIP19" s="725"/>
      <c r="UIQ19" s="725"/>
      <c r="UIR19" s="725"/>
      <c r="UIS19" s="725"/>
      <c r="UIT19" s="725"/>
      <c r="UIU19" s="725"/>
      <c r="UIV19" s="725"/>
      <c r="UIW19" s="725"/>
      <c r="UIX19" s="725"/>
      <c r="UIY19" s="725"/>
      <c r="UIZ19" s="725"/>
      <c r="UJA19" s="725"/>
      <c r="UJB19" s="726"/>
      <c r="UJC19" s="718"/>
      <c r="UJD19" s="725"/>
      <c r="UJE19" s="725"/>
      <c r="UJF19" s="725"/>
      <c r="UJG19" s="725"/>
      <c r="UJH19" s="725"/>
      <c r="UJI19" s="725"/>
      <c r="UJJ19" s="725"/>
      <c r="UJK19" s="725"/>
      <c r="UJL19" s="725"/>
      <c r="UJM19" s="725"/>
      <c r="UJN19" s="725"/>
      <c r="UJO19" s="725"/>
      <c r="UJP19" s="725"/>
      <c r="UJQ19" s="725"/>
      <c r="UJR19" s="726"/>
      <c r="UJS19" s="718"/>
      <c r="UJT19" s="725"/>
      <c r="UJU19" s="725"/>
      <c r="UJV19" s="725"/>
      <c r="UJW19" s="725"/>
      <c r="UJX19" s="725"/>
      <c r="UJY19" s="725"/>
      <c r="UJZ19" s="725"/>
      <c r="UKA19" s="725"/>
      <c r="UKB19" s="725"/>
      <c r="UKC19" s="725"/>
      <c r="UKD19" s="725"/>
      <c r="UKE19" s="725"/>
      <c r="UKF19" s="725"/>
      <c r="UKG19" s="725"/>
      <c r="UKH19" s="726"/>
      <c r="UKI19" s="718"/>
      <c r="UKJ19" s="725"/>
      <c r="UKK19" s="725"/>
      <c r="UKL19" s="725"/>
      <c r="UKM19" s="725"/>
      <c r="UKN19" s="725"/>
      <c r="UKO19" s="725"/>
      <c r="UKP19" s="725"/>
      <c r="UKQ19" s="725"/>
      <c r="UKR19" s="725"/>
      <c r="UKS19" s="725"/>
      <c r="UKT19" s="725"/>
      <c r="UKU19" s="725"/>
      <c r="UKV19" s="725"/>
      <c r="UKW19" s="725"/>
      <c r="UKX19" s="726"/>
      <c r="UKY19" s="718"/>
      <c r="UKZ19" s="725"/>
      <c r="ULA19" s="725"/>
      <c r="ULB19" s="725"/>
      <c r="ULC19" s="725"/>
      <c r="ULD19" s="725"/>
      <c r="ULE19" s="725"/>
      <c r="ULF19" s="725"/>
      <c r="ULG19" s="725"/>
      <c r="ULH19" s="725"/>
      <c r="ULI19" s="725"/>
      <c r="ULJ19" s="725"/>
      <c r="ULK19" s="725"/>
      <c r="ULL19" s="725"/>
      <c r="ULM19" s="725"/>
      <c r="ULN19" s="726"/>
      <c r="ULO19" s="718"/>
      <c r="ULP19" s="725"/>
      <c r="ULQ19" s="725"/>
      <c r="ULR19" s="725"/>
      <c r="ULS19" s="725"/>
      <c r="ULT19" s="725"/>
      <c r="ULU19" s="725"/>
      <c r="ULV19" s="725"/>
      <c r="ULW19" s="725"/>
      <c r="ULX19" s="725"/>
      <c r="ULY19" s="725"/>
      <c r="ULZ19" s="725"/>
      <c r="UMA19" s="725"/>
      <c r="UMB19" s="725"/>
      <c r="UMC19" s="725"/>
      <c r="UMD19" s="726"/>
      <c r="UME19" s="718"/>
      <c r="UMF19" s="725"/>
      <c r="UMG19" s="725"/>
      <c r="UMH19" s="725"/>
      <c r="UMI19" s="725"/>
      <c r="UMJ19" s="725"/>
      <c r="UMK19" s="725"/>
      <c r="UML19" s="725"/>
      <c r="UMM19" s="725"/>
      <c r="UMN19" s="725"/>
      <c r="UMO19" s="725"/>
      <c r="UMP19" s="725"/>
      <c r="UMQ19" s="725"/>
      <c r="UMR19" s="725"/>
      <c r="UMS19" s="725"/>
      <c r="UMT19" s="726"/>
      <c r="UMU19" s="718"/>
      <c r="UMV19" s="725"/>
      <c r="UMW19" s="725"/>
      <c r="UMX19" s="725"/>
      <c r="UMY19" s="725"/>
      <c r="UMZ19" s="725"/>
      <c r="UNA19" s="725"/>
      <c r="UNB19" s="725"/>
      <c r="UNC19" s="725"/>
      <c r="UND19" s="725"/>
      <c r="UNE19" s="725"/>
      <c r="UNF19" s="725"/>
      <c r="UNG19" s="725"/>
      <c r="UNH19" s="725"/>
      <c r="UNI19" s="725"/>
      <c r="UNJ19" s="726"/>
      <c r="UNK19" s="718"/>
      <c r="UNL19" s="725"/>
      <c r="UNM19" s="725"/>
      <c r="UNN19" s="725"/>
      <c r="UNO19" s="725"/>
      <c r="UNP19" s="725"/>
      <c r="UNQ19" s="725"/>
      <c r="UNR19" s="725"/>
      <c r="UNS19" s="725"/>
      <c r="UNT19" s="725"/>
      <c r="UNU19" s="725"/>
      <c r="UNV19" s="725"/>
      <c r="UNW19" s="725"/>
      <c r="UNX19" s="725"/>
      <c r="UNY19" s="725"/>
      <c r="UNZ19" s="726"/>
      <c r="UOA19" s="718"/>
      <c r="UOB19" s="725"/>
      <c r="UOC19" s="725"/>
      <c r="UOD19" s="725"/>
      <c r="UOE19" s="725"/>
      <c r="UOF19" s="725"/>
      <c r="UOG19" s="725"/>
      <c r="UOH19" s="725"/>
      <c r="UOI19" s="725"/>
      <c r="UOJ19" s="725"/>
      <c r="UOK19" s="725"/>
      <c r="UOL19" s="725"/>
      <c r="UOM19" s="725"/>
      <c r="UON19" s="725"/>
      <c r="UOO19" s="725"/>
      <c r="UOP19" s="726"/>
      <c r="UOQ19" s="718"/>
      <c r="UOR19" s="725"/>
      <c r="UOS19" s="725"/>
      <c r="UOT19" s="725"/>
      <c r="UOU19" s="725"/>
      <c r="UOV19" s="725"/>
      <c r="UOW19" s="725"/>
      <c r="UOX19" s="725"/>
      <c r="UOY19" s="725"/>
      <c r="UOZ19" s="725"/>
      <c r="UPA19" s="725"/>
      <c r="UPB19" s="725"/>
      <c r="UPC19" s="725"/>
      <c r="UPD19" s="725"/>
      <c r="UPE19" s="725"/>
      <c r="UPF19" s="726"/>
      <c r="UPG19" s="718"/>
      <c r="UPH19" s="725"/>
      <c r="UPI19" s="725"/>
      <c r="UPJ19" s="725"/>
      <c r="UPK19" s="725"/>
      <c r="UPL19" s="725"/>
      <c r="UPM19" s="725"/>
      <c r="UPN19" s="725"/>
      <c r="UPO19" s="725"/>
      <c r="UPP19" s="725"/>
      <c r="UPQ19" s="725"/>
      <c r="UPR19" s="725"/>
      <c r="UPS19" s="725"/>
      <c r="UPT19" s="725"/>
      <c r="UPU19" s="725"/>
      <c r="UPV19" s="726"/>
      <c r="UPW19" s="718"/>
      <c r="UPX19" s="725"/>
      <c r="UPY19" s="725"/>
      <c r="UPZ19" s="725"/>
      <c r="UQA19" s="725"/>
      <c r="UQB19" s="725"/>
      <c r="UQC19" s="725"/>
      <c r="UQD19" s="725"/>
      <c r="UQE19" s="725"/>
      <c r="UQF19" s="725"/>
      <c r="UQG19" s="725"/>
      <c r="UQH19" s="725"/>
      <c r="UQI19" s="725"/>
      <c r="UQJ19" s="725"/>
      <c r="UQK19" s="725"/>
      <c r="UQL19" s="726"/>
      <c r="UQM19" s="718"/>
      <c r="UQN19" s="725"/>
      <c r="UQO19" s="725"/>
      <c r="UQP19" s="725"/>
      <c r="UQQ19" s="725"/>
      <c r="UQR19" s="725"/>
      <c r="UQS19" s="725"/>
      <c r="UQT19" s="725"/>
      <c r="UQU19" s="725"/>
      <c r="UQV19" s="725"/>
      <c r="UQW19" s="725"/>
      <c r="UQX19" s="725"/>
      <c r="UQY19" s="725"/>
      <c r="UQZ19" s="725"/>
      <c r="URA19" s="725"/>
      <c r="URB19" s="726"/>
      <c r="URC19" s="718"/>
      <c r="URD19" s="725"/>
      <c r="URE19" s="725"/>
      <c r="URF19" s="725"/>
      <c r="URG19" s="725"/>
      <c r="URH19" s="725"/>
      <c r="URI19" s="725"/>
      <c r="URJ19" s="725"/>
      <c r="URK19" s="725"/>
      <c r="URL19" s="725"/>
      <c r="URM19" s="725"/>
      <c r="URN19" s="725"/>
      <c r="URO19" s="725"/>
      <c r="URP19" s="725"/>
      <c r="URQ19" s="725"/>
      <c r="URR19" s="726"/>
      <c r="URS19" s="718"/>
      <c r="URT19" s="725"/>
      <c r="URU19" s="725"/>
      <c r="URV19" s="725"/>
      <c r="URW19" s="725"/>
      <c r="URX19" s="725"/>
      <c r="URY19" s="725"/>
      <c r="URZ19" s="725"/>
      <c r="USA19" s="725"/>
      <c r="USB19" s="725"/>
      <c r="USC19" s="725"/>
      <c r="USD19" s="725"/>
      <c r="USE19" s="725"/>
      <c r="USF19" s="725"/>
      <c r="USG19" s="725"/>
      <c r="USH19" s="726"/>
      <c r="USI19" s="718"/>
      <c r="USJ19" s="725"/>
      <c r="USK19" s="725"/>
      <c r="USL19" s="725"/>
      <c r="USM19" s="725"/>
      <c r="USN19" s="725"/>
      <c r="USO19" s="725"/>
      <c r="USP19" s="725"/>
      <c r="USQ19" s="725"/>
      <c r="USR19" s="725"/>
      <c r="USS19" s="725"/>
      <c r="UST19" s="725"/>
      <c r="USU19" s="725"/>
      <c r="USV19" s="725"/>
      <c r="USW19" s="725"/>
      <c r="USX19" s="726"/>
      <c r="USY19" s="718"/>
      <c r="USZ19" s="725"/>
      <c r="UTA19" s="725"/>
      <c r="UTB19" s="725"/>
      <c r="UTC19" s="725"/>
      <c r="UTD19" s="725"/>
      <c r="UTE19" s="725"/>
      <c r="UTF19" s="725"/>
      <c r="UTG19" s="725"/>
      <c r="UTH19" s="725"/>
      <c r="UTI19" s="725"/>
      <c r="UTJ19" s="725"/>
      <c r="UTK19" s="725"/>
      <c r="UTL19" s="725"/>
      <c r="UTM19" s="725"/>
      <c r="UTN19" s="726"/>
      <c r="UTO19" s="718"/>
      <c r="UTP19" s="725"/>
      <c r="UTQ19" s="725"/>
      <c r="UTR19" s="725"/>
      <c r="UTS19" s="725"/>
      <c r="UTT19" s="725"/>
      <c r="UTU19" s="725"/>
      <c r="UTV19" s="725"/>
      <c r="UTW19" s="725"/>
      <c r="UTX19" s="725"/>
      <c r="UTY19" s="725"/>
      <c r="UTZ19" s="725"/>
      <c r="UUA19" s="725"/>
      <c r="UUB19" s="725"/>
      <c r="UUC19" s="725"/>
      <c r="UUD19" s="726"/>
      <c r="UUE19" s="718"/>
      <c r="UUF19" s="725"/>
      <c r="UUG19" s="725"/>
      <c r="UUH19" s="725"/>
      <c r="UUI19" s="725"/>
      <c r="UUJ19" s="725"/>
      <c r="UUK19" s="725"/>
      <c r="UUL19" s="725"/>
      <c r="UUM19" s="725"/>
      <c r="UUN19" s="725"/>
      <c r="UUO19" s="725"/>
      <c r="UUP19" s="725"/>
      <c r="UUQ19" s="725"/>
      <c r="UUR19" s="725"/>
      <c r="UUS19" s="725"/>
      <c r="UUT19" s="726"/>
      <c r="UUU19" s="718"/>
      <c r="UUV19" s="725"/>
      <c r="UUW19" s="725"/>
      <c r="UUX19" s="725"/>
      <c r="UUY19" s="725"/>
      <c r="UUZ19" s="725"/>
      <c r="UVA19" s="725"/>
      <c r="UVB19" s="725"/>
      <c r="UVC19" s="725"/>
      <c r="UVD19" s="725"/>
      <c r="UVE19" s="725"/>
      <c r="UVF19" s="725"/>
      <c r="UVG19" s="725"/>
      <c r="UVH19" s="725"/>
      <c r="UVI19" s="725"/>
      <c r="UVJ19" s="726"/>
      <c r="UVK19" s="718"/>
      <c r="UVL19" s="725"/>
      <c r="UVM19" s="725"/>
      <c r="UVN19" s="725"/>
      <c r="UVO19" s="725"/>
      <c r="UVP19" s="725"/>
      <c r="UVQ19" s="725"/>
      <c r="UVR19" s="725"/>
      <c r="UVS19" s="725"/>
      <c r="UVT19" s="725"/>
      <c r="UVU19" s="725"/>
      <c r="UVV19" s="725"/>
      <c r="UVW19" s="725"/>
      <c r="UVX19" s="725"/>
      <c r="UVY19" s="725"/>
      <c r="UVZ19" s="726"/>
      <c r="UWA19" s="718"/>
      <c r="UWB19" s="725"/>
      <c r="UWC19" s="725"/>
      <c r="UWD19" s="725"/>
      <c r="UWE19" s="725"/>
      <c r="UWF19" s="725"/>
      <c r="UWG19" s="725"/>
      <c r="UWH19" s="725"/>
      <c r="UWI19" s="725"/>
      <c r="UWJ19" s="725"/>
      <c r="UWK19" s="725"/>
      <c r="UWL19" s="725"/>
      <c r="UWM19" s="725"/>
      <c r="UWN19" s="725"/>
      <c r="UWO19" s="725"/>
      <c r="UWP19" s="726"/>
      <c r="UWQ19" s="718"/>
      <c r="UWR19" s="725"/>
      <c r="UWS19" s="725"/>
      <c r="UWT19" s="725"/>
      <c r="UWU19" s="725"/>
      <c r="UWV19" s="725"/>
      <c r="UWW19" s="725"/>
      <c r="UWX19" s="725"/>
      <c r="UWY19" s="725"/>
      <c r="UWZ19" s="725"/>
      <c r="UXA19" s="725"/>
      <c r="UXB19" s="725"/>
      <c r="UXC19" s="725"/>
      <c r="UXD19" s="725"/>
      <c r="UXE19" s="725"/>
      <c r="UXF19" s="726"/>
      <c r="UXG19" s="718"/>
      <c r="UXH19" s="725"/>
      <c r="UXI19" s="725"/>
      <c r="UXJ19" s="725"/>
      <c r="UXK19" s="725"/>
      <c r="UXL19" s="725"/>
      <c r="UXM19" s="725"/>
      <c r="UXN19" s="725"/>
      <c r="UXO19" s="725"/>
      <c r="UXP19" s="725"/>
      <c r="UXQ19" s="725"/>
      <c r="UXR19" s="725"/>
      <c r="UXS19" s="725"/>
      <c r="UXT19" s="725"/>
      <c r="UXU19" s="725"/>
      <c r="UXV19" s="726"/>
      <c r="UXW19" s="718"/>
      <c r="UXX19" s="725"/>
      <c r="UXY19" s="725"/>
      <c r="UXZ19" s="725"/>
      <c r="UYA19" s="725"/>
      <c r="UYB19" s="725"/>
      <c r="UYC19" s="725"/>
      <c r="UYD19" s="725"/>
      <c r="UYE19" s="725"/>
      <c r="UYF19" s="725"/>
      <c r="UYG19" s="725"/>
      <c r="UYH19" s="725"/>
      <c r="UYI19" s="725"/>
      <c r="UYJ19" s="725"/>
      <c r="UYK19" s="725"/>
      <c r="UYL19" s="726"/>
      <c r="UYM19" s="718"/>
      <c r="UYN19" s="725"/>
      <c r="UYO19" s="725"/>
      <c r="UYP19" s="725"/>
      <c r="UYQ19" s="725"/>
      <c r="UYR19" s="725"/>
      <c r="UYS19" s="725"/>
      <c r="UYT19" s="725"/>
      <c r="UYU19" s="725"/>
      <c r="UYV19" s="725"/>
      <c r="UYW19" s="725"/>
      <c r="UYX19" s="725"/>
      <c r="UYY19" s="725"/>
      <c r="UYZ19" s="725"/>
      <c r="UZA19" s="725"/>
      <c r="UZB19" s="726"/>
      <c r="UZC19" s="718"/>
      <c r="UZD19" s="725"/>
      <c r="UZE19" s="725"/>
      <c r="UZF19" s="725"/>
      <c r="UZG19" s="725"/>
      <c r="UZH19" s="725"/>
      <c r="UZI19" s="725"/>
      <c r="UZJ19" s="725"/>
      <c r="UZK19" s="725"/>
      <c r="UZL19" s="725"/>
      <c r="UZM19" s="725"/>
      <c r="UZN19" s="725"/>
      <c r="UZO19" s="725"/>
      <c r="UZP19" s="725"/>
      <c r="UZQ19" s="725"/>
      <c r="UZR19" s="726"/>
      <c r="UZS19" s="718"/>
      <c r="UZT19" s="725"/>
      <c r="UZU19" s="725"/>
      <c r="UZV19" s="725"/>
      <c r="UZW19" s="725"/>
      <c r="UZX19" s="725"/>
      <c r="UZY19" s="725"/>
      <c r="UZZ19" s="725"/>
      <c r="VAA19" s="725"/>
      <c r="VAB19" s="725"/>
      <c r="VAC19" s="725"/>
      <c r="VAD19" s="725"/>
      <c r="VAE19" s="725"/>
      <c r="VAF19" s="725"/>
      <c r="VAG19" s="725"/>
      <c r="VAH19" s="726"/>
      <c r="VAI19" s="718"/>
      <c r="VAJ19" s="725"/>
      <c r="VAK19" s="725"/>
      <c r="VAL19" s="725"/>
      <c r="VAM19" s="725"/>
      <c r="VAN19" s="725"/>
      <c r="VAO19" s="725"/>
      <c r="VAP19" s="725"/>
      <c r="VAQ19" s="725"/>
      <c r="VAR19" s="725"/>
      <c r="VAS19" s="725"/>
      <c r="VAT19" s="725"/>
      <c r="VAU19" s="725"/>
      <c r="VAV19" s="725"/>
      <c r="VAW19" s="725"/>
      <c r="VAX19" s="726"/>
      <c r="VAY19" s="718"/>
      <c r="VAZ19" s="725"/>
      <c r="VBA19" s="725"/>
      <c r="VBB19" s="725"/>
      <c r="VBC19" s="725"/>
      <c r="VBD19" s="725"/>
      <c r="VBE19" s="725"/>
      <c r="VBF19" s="725"/>
      <c r="VBG19" s="725"/>
      <c r="VBH19" s="725"/>
      <c r="VBI19" s="725"/>
      <c r="VBJ19" s="725"/>
      <c r="VBK19" s="725"/>
      <c r="VBL19" s="725"/>
      <c r="VBM19" s="725"/>
      <c r="VBN19" s="726"/>
      <c r="VBO19" s="718"/>
      <c r="VBP19" s="725"/>
      <c r="VBQ19" s="725"/>
      <c r="VBR19" s="725"/>
      <c r="VBS19" s="725"/>
      <c r="VBT19" s="725"/>
      <c r="VBU19" s="725"/>
      <c r="VBV19" s="725"/>
      <c r="VBW19" s="725"/>
      <c r="VBX19" s="725"/>
      <c r="VBY19" s="725"/>
      <c r="VBZ19" s="725"/>
      <c r="VCA19" s="725"/>
      <c r="VCB19" s="725"/>
      <c r="VCC19" s="725"/>
      <c r="VCD19" s="726"/>
      <c r="VCE19" s="718"/>
      <c r="VCF19" s="725"/>
      <c r="VCG19" s="725"/>
      <c r="VCH19" s="725"/>
      <c r="VCI19" s="725"/>
      <c r="VCJ19" s="725"/>
      <c r="VCK19" s="725"/>
      <c r="VCL19" s="725"/>
      <c r="VCM19" s="725"/>
      <c r="VCN19" s="725"/>
      <c r="VCO19" s="725"/>
      <c r="VCP19" s="725"/>
      <c r="VCQ19" s="725"/>
      <c r="VCR19" s="725"/>
      <c r="VCS19" s="725"/>
      <c r="VCT19" s="726"/>
      <c r="VCU19" s="718"/>
      <c r="VCV19" s="725"/>
      <c r="VCW19" s="725"/>
      <c r="VCX19" s="725"/>
      <c r="VCY19" s="725"/>
      <c r="VCZ19" s="725"/>
      <c r="VDA19" s="725"/>
      <c r="VDB19" s="725"/>
      <c r="VDC19" s="725"/>
      <c r="VDD19" s="725"/>
      <c r="VDE19" s="725"/>
      <c r="VDF19" s="725"/>
      <c r="VDG19" s="725"/>
      <c r="VDH19" s="725"/>
      <c r="VDI19" s="725"/>
      <c r="VDJ19" s="726"/>
      <c r="VDK19" s="718"/>
      <c r="VDL19" s="725"/>
      <c r="VDM19" s="725"/>
      <c r="VDN19" s="725"/>
      <c r="VDO19" s="725"/>
      <c r="VDP19" s="725"/>
      <c r="VDQ19" s="725"/>
      <c r="VDR19" s="725"/>
      <c r="VDS19" s="725"/>
      <c r="VDT19" s="725"/>
      <c r="VDU19" s="725"/>
      <c r="VDV19" s="725"/>
      <c r="VDW19" s="725"/>
      <c r="VDX19" s="725"/>
      <c r="VDY19" s="725"/>
      <c r="VDZ19" s="726"/>
      <c r="VEA19" s="718"/>
      <c r="VEB19" s="725"/>
      <c r="VEC19" s="725"/>
      <c r="VED19" s="725"/>
      <c r="VEE19" s="725"/>
      <c r="VEF19" s="725"/>
      <c r="VEG19" s="725"/>
      <c r="VEH19" s="725"/>
      <c r="VEI19" s="725"/>
      <c r="VEJ19" s="725"/>
      <c r="VEK19" s="725"/>
      <c r="VEL19" s="725"/>
      <c r="VEM19" s="725"/>
      <c r="VEN19" s="725"/>
      <c r="VEO19" s="725"/>
      <c r="VEP19" s="726"/>
      <c r="VEQ19" s="718"/>
      <c r="VER19" s="725"/>
      <c r="VES19" s="725"/>
      <c r="VET19" s="725"/>
      <c r="VEU19" s="725"/>
      <c r="VEV19" s="725"/>
      <c r="VEW19" s="725"/>
      <c r="VEX19" s="725"/>
      <c r="VEY19" s="725"/>
      <c r="VEZ19" s="725"/>
      <c r="VFA19" s="725"/>
      <c r="VFB19" s="725"/>
      <c r="VFC19" s="725"/>
      <c r="VFD19" s="725"/>
      <c r="VFE19" s="725"/>
      <c r="VFF19" s="726"/>
      <c r="VFG19" s="718"/>
      <c r="VFH19" s="725"/>
      <c r="VFI19" s="725"/>
      <c r="VFJ19" s="725"/>
      <c r="VFK19" s="725"/>
      <c r="VFL19" s="725"/>
      <c r="VFM19" s="725"/>
      <c r="VFN19" s="725"/>
      <c r="VFO19" s="725"/>
      <c r="VFP19" s="725"/>
      <c r="VFQ19" s="725"/>
      <c r="VFR19" s="725"/>
      <c r="VFS19" s="725"/>
      <c r="VFT19" s="725"/>
      <c r="VFU19" s="725"/>
      <c r="VFV19" s="726"/>
      <c r="VFW19" s="718"/>
      <c r="VFX19" s="725"/>
      <c r="VFY19" s="725"/>
      <c r="VFZ19" s="725"/>
      <c r="VGA19" s="725"/>
      <c r="VGB19" s="725"/>
      <c r="VGC19" s="725"/>
      <c r="VGD19" s="725"/>
      <c r="VGE19" s="725"/>
      <c r="VGF19" s="725"/>
      <c r="VGG19" s="725"/>
      <c r="VGH19" s="725"/>
      <c r="VGI19" s="725"/>
      <c r="VGJ19" s="725"/>
      <c r="VGK19" s="725"/>
      <c r="VGL19" s="726"/>
      <c r="VGM19" s="718"/>
      <c r="VGN19" s="725"/>
      <c r="VGO19" s="725"/>
      <c r="VGP19" s="725"/>
      <c r="VGQ19" s="725"/>
      <c r="VGR19" s="725"/>
      <c r="VGS19" s="725"/>
      <c r="VGT19" s="725"/>
      <c r="VGU19" s="725"/>
      <c r="VGV19" s="725"/>
      <c r="VGW19" s="725"/>
      <c r="VGX19" s="725"/>
      <c r="VGY19" s="725"/>
      <c r="VGZ19" s="725"/>
      <c r="VHA19" s="725"/>
      <c r="VHB19" s="726"/>
      <c r="VHC19" s="718"/>
      <c r="VHD19" s="725"/>
      <c r="VHE19" s="725"/>
      <c r="VHF19" s="725"/>
      <c r="VHG19" s="725"/>
      <c r="VHH19" s="725"/>
      <c r="VHI19" s="725"/>
      <c r="VHJ19" s="725"/>
      <c r="VHK19" s="725"/>
      <c r="VHL19" s="725"/>
      <c r="VHM19" s="725"/>
      <c r="VHN19" s="725"/>
      <c r="VHO19" s="725"/>
      <c r="VHP19" s="725"/>
      <c r="VHQ19" s="725"/>
      <c r="VHR19" s="726"/>
      <c r="VHS19" s="718"/>
      <c r="VHT19" s="725"/>
      <c r="VHU19" s="725"/>
      <c r="VHV19" s="725"/>
      <c r="VHW19" s="725"/>
      <c r="VHX19" s="725"/>
      <c r="VHY19" s="725"/>
      <c r="VHZ19" s="725"/>
      <c r="VIA19" s="725"/>
      <c r="VIB19" s="725"/>
      <c r="VIC19" s="725"/>
      <c r="VID19" s="725"/>
      <c r="VIE19" s="725"/>
      <c r="VIF19" s="725"/>
      <c r="VIG19" s="725"/>
      <c r="VIH19" s="726"/>
      <c r="VII19" s="718"/>
      <c r="VIJ19" s="725"/>
      <c r="VIK19" s="725"/>
      <c r="VIL19" s="725"/>
      <c r="VIM19" s="725"/>
      <c r="VIN19" s="725"/>
      <c r="VIO19" s="725"/>
      <c r="VIP19" s="725"/>
      <c r="VIQ19" s="725"/>
      <c r="VIR19" s="725"/>
      <c r="VIS19" s="725"/>
      <c r="VIT19" s="725"/>
      <c r="VIU19" s="725"/>
      <c r="VIV19" s="725"/>
      <c r="VIW19" s="725"/>
      <c r="VIX19" s="726"/>
      <c r="VIY19" s="718"/>
      <c r="VIZ19" s="725"/>
      <c r="VJA19" s="725"/>
      <c r="VJB19" s="725"/>
      <c r="VJC19" s="725"/>
      <c r="VJD19" s="725"/>
      <c r="VJE19" s="725"/>
      <c r="VJF19" s="725"/>
      <c r="VJG19" s="725"/>
      <c r="VJH19" s="725"/>
      <c r="VJI19" s="725"/>
      <c r="VJJ19" s="725"/>
      <c r="VJK19" s="725"/>
      <c r="VJL19" s="725"/>
      <c r="VJM19" s="725"/>
      <c r="VJN19" s="726"/>
      <c r="VJO19" s="718"/>
      <c r="VJP19" s="725"/>
      <c r="VJQ19" s="725"/>
      <c r="VJR19" s="725"/>
      <c r="VJS19" s="725"/>
      <c r="VJT19" s="725"/>
      <c r="VJU19" s="725"/>
      <c r="VJV19" s="725"/>
      <c r="VJW19" s="725"/>
      <c r="VJX19" s="725"/>
      <c r="VJY19" s="725"/>
      <c r="VJZ19" s="725"/>
      <c r="VKA19" s="725"/>
      <c r="VKB19" s="725"/>
      <c r="VKC19" s="725"/>
      <c r="VKD19" s="726"/>
      <c r="VKE19" s="718"/>
      <c r="VKF19" s="725"/>
      <c r="VKG19" s="725"/>
      <c r="VKH19" s="725"/>
      <c r="VKI19" s="725"/>
      <c r="VKJ19" s="725"/>
      <c r="VKK19" s="725"/>
      <c r="VKL19" s="725"/>
      <c r="VKM19" s="725"/>
      <c r="VKN19" s="725"/>
      <c r="VKO19" s="725"/>
      <c r="VKP19" s="725"/>
      <c r="VKQ19" s="725"/>
      <c r="VKR19" s="725"/>
      <c r="VKS19" s="725"/>
      <c r="VKT19" s="726"/>
      <c r="VKU19" s="718"/>
      <c r="VKV19" s="725"/>
      <c r="VKW19" s="725"/>
      <c r="VKX19" s="725"/>
      <c r="VKY19" s="725"/>
      <c r="VKZ19" s="725"/>
      <c r="VLA19" s="725"/>
      <c r="VLB19" s="725"/>
      <c r="VLC19" s="725"/>
      <c r="VLD19" s="725"/>
      <c r="VLE19" s="725"/>
      <c r="VLF19" s="725"/>
      <c r="VLG19" s="725"/>
      <c r="VLH19" s="725"/>
      <c r="VLI19" s="725"/>
      <c r="VLJ19" s="726"/>
      <c r="VLK19" s="718"/>
      <c r="VLL19" s="725"/>
      <c r="VLM19" s="725"/>
      <c r="VLN19" s="725"/>
      <c r="VLO19" s="725"/>
      <c r="VLP19" s="725"/>
      <c r="VLQ19" s="725"/>
      <c r="VLR19" s="725"/>
      <c r="VLS19" s="725"/>
      <c r="VLT19" s="725"/>
      <c r="VLU19" s="725"/>
      <c r="VLV19" s="725"/>
      <c r="VLW19" s="725"/>
      <c r="VLX19" s="725"/>
      <c r="VLY19" s="725"/>
      <c r="VLZ19" s="726"/>
      <c r="VMA19" s="718"/>
      <c r="VMB19" s="725"/>
      <c r="VMC19" s="725"/>
      <c r="VMD19" s="725"/>
      <c r="VME19" s="725"/>
      <c r="VMF19" s="725"/>
      <c r="VMG19" s="725"/>
      <c r="VMH19" s="725"/>
      <c r="VMI19" s="725"/>
      <c r="VMJ19" s="725"/>
      <c r="VMK19" s="725"/>
      <c r="VML19" s="725"/>
      <c r="VMM19" s="725"/>
      <c r="VMN19" s="725"/>
      <c r="VMO19" s="725"/>
      <c r="VMP19" s="726"/>
      <c r="VMQ19" s="718"/>
      <c r="VMR19" s="725"/>
      <c r="VMS19" s="725"/>
      <c r="VMT19" s="725"/>
      <c r="VMU19" s="725"/>
      <c r="VMV19" s="725"/>
      <c r="VMW19" s="725"/>
      <c r="VMX19" s="725"/>
      <c r="VMY19" s="725"/>
      <c r="VMZ19" s="725"/>
      <c r="VNA19" s="725"/>
      <c r="VNB19" s="725"/>
      <c r="VNC19" s="725"/>
      <c r="VND19" s="725"/>
      <c r="VNE19" s="725"/>
      <c r="VNF19" s="726"/>
      <c r="VNG19" s="718"/>
      <c r="VNH19" s="725"/>
      <c r="VNI19" s="725"/>
      <c r="VNJ19" s="725"/>
      <c r="VNK19" s="725"/>
      <c r="VNL19" s="725"/>
      <c r="VNM19" s="725"/>
      <c r="VNN19" s="725"/>
      <c r="VNO19" s="725"/>
      <c r="VNP19" s="725"/>
      <c r="VNQ19" s="725"/>
      <c r="VNR19" s="725"/>
      <c r="VNS19" s="725"/>
      <c r="VNT19" s="725"/>
      <c r="VNU19" s="725"/>
      <c r="VNV19" s="726"/>
      <c r="VNW19" s="718"/>
      <c r="VNX19" s="725"/>
      <c r="VNY19" s="725"/>
      <c r="VNZ19" s="725"/>
      <c r="VOA19" s="725"/>
      <c r="VOB19" s="725"/>
      <c r="VOC19" s="725"/>
      <c r="VOD19" s="725"/>
      <c r="VOE19" s="725"/>
      <c r="VOF19" s="725"/>
      <c r="VOG19" s="725"/>
      <c r="VOH19" s="725"/>
      <c r="VOI19" s="725"/>
      <c r="VOJ19" s="725"/>
      <c r="VOK19" s="725"/>
      <c r="VOL19" s="726"/>
      <c r="VOM19" s="718"/>
      <c r="VON19" s="725"/>
      <c r="VOO19" s="725"/>
      <c r="VOP19" s="725"/>
      <c r="VOQ19" s="725"/>
      <c r="VOR19" s="725"/>
      <c r="VOS19" s="725"/>
      <c r="VOT19" s="725"/>
      <c r="VOU19" s="725"/>
      <c r="VOV19" s="725"/>
      <c r="VOW19" s="725"/>
      <c r="VOX19" s="725"/>
      <c r="VOY19" s="725"/>
      <c r="VOZ19" s="725"/>
      <c r="VPA19" s="725"/>
      <c r="VPB19" s="726"/>
      <c r="VPC19" s="718"/>
      <c r="VPD19" s="725"/>
      <c r="VPE19" s="725"/>
      <c r="VPF19" s="725"/>
      <c r="VPG19" s="725"/>
      <c r="VPH19" s="725"/>
      <c r="VPI19" s="725"/>
      <c r="VPJ19" s="725"/>
      <c r="VPK19" s="725"/>
      <c r="VPL19" s="725"/>
      <c r="VPM19" s="725"/>
      <c r="VPN19" s="725"/>
      <c r="VPO19" s="725"/>
      <c r="VPP19" s="725"/>
      <c r="VPQ19" s="725"/>
      <c r="VPR19" s="726"/>
      <c r="VPS19" s="718"/>
      <c r="VPT19" s="725"/>
      <c r="VPU19" s="725"/>
      <c r="VPV19" s="725"/>
      <c r="VPW19" s="725"/>
      <c r="VPX19" s="725"/>
      <c r="VPY19" s="725"/>
      <c r="VPZ19" s="725"/>
      <c r="VQA19" s="725"/>
      <c r="VQB19" s="725"/>
      <c r="VQC19" s="725"/>
      <c r="VQD19" s="725"/>
      <c r="VQE19" s="725"/>
      <c r="VQF19" s="725"/>
      <c r="VQG19" s="725"/>
      <c r="VQH19" s="726"/>
      <c r="VQI19" s="718"/>
      <c r="VQJ19" s="725"/>
      <c r="VQK19" s="725"/>
      <c r="VQL19" s="725"/>
      <c r="VQM19" s="725"/>
      <c r="VQN19" s="725"/>
      <c r="VQO19" s="725"/>
      <c r="VQP19" s="725"/>
      <c r="VQQ19" s="725"/>
      <c r="VQR19" s="725"/>
      <c r="VQS19" s="725"/>
      <c r="VQT19" s="725"/>
      <c r="VQU19" s="725"/>
      <c r="VQV19" s="725"/>
      <c r="VQW19" s="725"/>
      <c r="VQX19" s="726"/>
      <c r="VQY19" s="718"/>
      <c r="VQZ19" s="725"/>
      <c r="VRA19" s="725"/>
      <c r="VRB19" s="725"/>
      <c r="VRC19" s="725"/>
      <c r="VRD19" s="725"/>
      <c r="VRE19" s="725"/>
      <c r="VRF19" s="725"/>
      <c r="VRG19" s="725"/>
      <c r="VRH19" s="725"/>
      <c r="VRI19" s="725"/>
      <c r="VRJ19" s="725"/>
      <c r="VRK19" s="725"/>
      <c r="VRL19" s="725"/>
      <c r="VRM19" s="725"/>
      <c r="VRN19" s="726"/>
      <c r="VRO19" s="718"/>
      <c r="VRP19" s="725"/>
      <c r="VRQ19" s="725"/>
      <c r="VRR19" s="725"/>
      <c r="VRS19" s="725"/>
      <c r="VRT19" s="725"/>
      <c r="VRU19" s="725"/>
      <c r="VRV19" s="725"/>
      <c r="VRW19" s="725"/>
      <c r="VRX19" s="725"/>
      <c r="VRY19" s="725"/>
      <c r="VRZ19" s="725"/>
      <c r="VSA19" s="725"/>
      <c r="VSB19" s="725"/>
      <c r="VSC19" s="725"/>
      <c r="VSD19" s="726"/>
      <c r="VSE19" s="718"/>
      <c r="VSF19" s="725"/>
      <c r="VSG19" s="725"/>
      <c r="VSH19" s="725"/>
      <c r="VSI19" s="725"/>
      <c r="VSJ19" s="725"/>
      <c r="VSK19" s="725"/>
      <c r="VSL19" s="725"/>
      <c r="VSM19" s="725"/>
      <c r="VSN19" s="725"/>
      <c r="VSO19" s="725"/>
      <c r="VSP19" s="725"/>
      <c r="VSQ19" s="725"/>
      <c r="VSR19" s="725"/>
      <c r="VSS19" s="725"/>
      <c r="VST19" s="726"/>
      <c r="VSU19" s="718"/>
      <c r="VSV19" s="725"/>
      <c r="VSW19" s="725"/>
      <c r="VSX19" s="725"/>
      <c r="VSY19" s="725"/>
      <c r="VSZ19" s="725"/>
      <c r="VTA19" s="725"/>
      <c r="VTB19" s="725"/>
      <c r="VTC19" s="725"/>
      <c r="VTD19" s="725"/>
      <c r="VTE19" s="725"/>
      <c r="VTF19" s="725"/>
      <c r="VTG19" s="725"/>
      <c r="VTH19" s="725"/>
      <c r="VTI19" s="725"/>
      <c r="VTJ19" s="726"/>
      <c r="VTK19" s="718"/>
      <c r="VTL19" s="725"/>
      <c r="VTM19" s="725"/>
      <c r="VTN19" s="725"/>
      <c r="VTO19" s="725"/>
      <c r="VTP19" s="725"/>
      <c r="VTQ19" s="725"/>
      <c r="VTR19" s="725"/>
      <c r="VTS19" s="725"/>
      <c r="VTT19" s="725"/>
      <c r="VTU19" s="725"/>
      <c r="VTV19" s="725"/>
      <c r="VTW19" s="725"/>
      <c r="VTX19" s="725"/>
      <c r="VTY19" s="725"/>
      <c r="VTZ19" s="726"/>
      <c r="VUA19" s="718"/>
      <c r="VUB19" s="725"/>
      <c r="VUC19" s="725"/>
      <c r="VUD19" s="725"/>
      <c r="VUE19" s="725"/>
      <c r="VUF19" s="725"/>
      <c r="VUG19" s="725"/>
      <c r="VUH19" s="725"/>
      <c r="VUI19" s="725"/>
      <c r="VUJ19" s="725"/>
      <c r="VUK19" s="725"/>
      <c r="VUL19" s="725"/>
      <c r="VUM19" s="725"/>
      <c r="VUN19" s="725"/>
      <c r="VUO19" s="725"/>
      <c r="VUP19" s="726"/>
      <c r="VUQ19" s="718"/>
      <c r="VUR19" s="725"/>
      <c r="VUS19" s="725"/>
      <c r="VUT19" s="725"/>
      <c r="VUU19" s="725"/>
      <c r="VUV19" s="725"/>
      <c r="VUW19" s="725"/>
      <c r="VUX19" s="725"/>
      <c r="VUY19" s="725"/>
      <c r="VUZ19" s="725"/>
      <c r="VVA19" s="725"/>
      <c r="VVB19" s="725"/>
      <c r="VVC19" s="725"/>
      <c r="VVD19" s="725"/>
      <c r="VVE19" s="725"/>
      <c r="VVF19" s="726"/>
      <c r="VVG19" s="718"/>
      <c r="VVH19" s="725"/>
      <c r="VVI19" s="725"/>
      <c r="VVJ19" s="725"/>
      <c r="VVK19" s="725"/>
      <c r="VVL19" s="725"/>
      <c r="VVM19" s="725"/>
      <c r="VVN19" s="725"/>
      <c r="VVO19" s="725"/>
      <c r="VVP19" s="725"/>
      <c r="VVQ19" s="725"/>
      <c r="VVR19" s="725"/>
      <c r="VVS19" s="725"/>
      <c r="VVT19" s="725"/>
      <c r="VVU19" s="725"/>
      <c r="VVV19" s="726"/>
      <c r="VVW19" s="718"/>
      <c r="VVX19" s="725"/>
      <c r="VVY19" s="725"/>
      <c r="VVZ19" s="725"/>
      <c r="VWA19" s="725"/>
      <c r="VWB19" s="725"/>
      <c r="VWC19" s="725"/>
      <c r="VWD19" s="725"/>
      <c r="VWE19" s="725"/>
      <c r="VWF19" s="725"/>
      <c r="VWG19" s="725"/>
      <c r="VWH19" s="725"/>
      <c r="VWI19" s="725"/>
      <c r="VWJ19" s="725"/>
      <c r="VWK19" s="725"/>
      <c r="VWL19" s="726"/>
      <c r="VWM19" s="718"/>
      <c r="VWN19" s="725"/>
      <c r="VWO19" s="725"/>
      <c r="VWP19" s="725"/>
      <c r="VWQ19" s="725"/>
      <c r="VWR19" s="725"/>
      <c r="VWS19" s="725"/>
      <c r="VWT19" s="725"/>
      <c r="VWU19" s="725"/>
      <c r="VWV19" s="725"/>
      <c r="VWW19" s="725"/>
      <c r="VWX19" s="725"/>
      <c r="VWY19" s="725"/>
      <c r="VWZ19" s="725"/>
      <c r="VXA19" s="725"/>
      <c r="VXB19" s="726"/>
      <c r="VXC19" s="718"/>
      <c r="VXD19" s="725"/>
      <c r="VXE19" s="725"/>
      <c r="VXF19" s="725"/>
      <c r="VXG19" s="725"/>
      <c r="VXH19" s="725"/>
      <c r="VXI19" s="725"/>
      <c r="VXJ19" s="725"/>
      <c r="VXK19" s="725"/>
      <c r="VXL19" s="725"/>
      <c r="VXM19" s="725"/>
      <c r="VXN19" s="725"/>
      <c r="VXO19" s="725"/>
      <c r="VXP19" s="725"/>
      <c r="VXQ19" s="725"/>
      <c r="VXR19" s="726"/>
      <c r="VXS19" s="718"/>
      <c r="VXT19" s="725"/>
      <c r="VXU19" s="725"/>
      <c r="VXV19" s="725"/>
      <c r="VXW19" s="725"/>
      <c r="VXX19" s="725"/>
      <c r="VXY19" s="725"/>
      <c r="VXZ19" s="725"/>
      <c r="VYA19" s="725"/>
      <c r="VYB19" s="725"/>
      <c r="VYC19" s="725"/>
      <c r="VYD19" s="725"/>
      <c r="VYE19" s="725"/>
      <c r="VYF19" s="725"/>
      <c r="VYG19" s="725"/>
      <c r="VYH19" s="726"/>
      <c r="VYI19" s="718"/>
      <c r="VYJ19" s="725"/>
      <c r="VYK19" s="725"/>
      <c r="VYL19" s="725"/>
      <c r="VYM19" s="725"/>
      <c r="VYN19" s="725"/>
      <c r="VYO19" s="725"/>
      <c r="VYP19" s="725"/>
      <c r="VYQ19" s="725"/>
      <c r="VYR19" s="725"/>
      <c r="VYS19" s="725"/>
      <c r="VYT19" s="725"/>
      <c r="VYU19" s="725"/>
      <c r="VYV19" s="725"/>
      <c r="VYW19" s="725"/>
      <c r="VYX19" s="726"/>
      <c r="VYY19" s="718"/>
      <c r="VYZ19" s="725"/>
      <c r="VZA19" s="725"/>
      <c r="VZB19" s="725"/>
      <c r="VZC19" s="725"/>
      <c r="VZD19" s="725"/>
      <c r="VZE19" s="725"/>
      <c r="VZF19" s="725"/>
      <c r="VZG19" s="725"/>
      <c r="VZH19" s="725"/>
      <c r="VZI19" s="725"/>
      <c r="VZJ19" s="725"/>
      <c r="VZK19" s="725"/>
      <c r="VZL19" s="725"/>
      <c r="VZM19" s="725"/>
      <c r="VZN19" s="726"/>
      <c r="VZO19" s="718"/>
      <c r="VZP19" s="725"/>
      <c r="VZQ19" s="725"/>
      <c r="VZR19" s="725"/>
      <c r="VZS19" s="725"/>
      <c r="VZT19" s="725"/>
      <c r="VZU19" s="725"/>
      <c r="VZV19" s="725"/>
      <c r="VZW19" s="725"/>
      <c r="VZX19" s="725"/>
      <c r="VZY19" s="725"/>
      <c r="VZZ19" s="725"/>
      <c r="WAA19" s="725"/>
      <c r="WAB19" s="725"/>
      <c r="WAC19" s="725"/>
      <c r="WAD19" s="726"/>
      <c r="WAE19" s="718"/>
      <c r="WAF19" s="725"/>
      <c r="WAG19" s="725"/>
      <c r="WAH19" s="725"/>
      <c r="WAI19" s="725"/>
      <c r="WAJ19" s="725"/>
      <c r="WAK19" s="725"/>
      <c r="WAL19" s="725"/>
      <c r="WAM19" s="725"/>
      <c r="WAN19" s="725"/>
      <c r="WAO19" s="725"/>
      <c r="WAP19" s="725"/>
      <c r="WAQ19" s="725"/>
      <c r="WAR19" s="725"/>
      <c r="WAS19" s="725"/>
      <c r="WAT19" s="726"/>
      <c r="WAU19" s="718"/>
      <c r="WAV19" s="725"/>
      <c r="WAW19" s="725"/>
      <c r="WAX19" s="725"/>
      <c r="WAY19" s="725"/>
      <c r="WAZ19" s="725"/>
      <c r="WBA19" s="725"/>
      <c r="WBB19" s="725"/>
      <c r="WBC19" s="725"/>
      <c r="WBD19" s="725"/>
      <c r="WBE19" s="725"/>
      <c r="WBF19" s="725"/>
      <c r="WBG19" s="725"/>
      <c r="WBH19" s="725"/>
      <c r="WBI19" s="725"/>
      <c r="WBJ19" s="726"/>
      <c r="WBK19" s="718"/>
      <c r="WBL19" s="725"/>
      <c r="WBM19" s="725"/>
      <c r="WBN19" s="725"/>
      <c r="WBO19" s="725"/>
      <c r="WBP19" s="725"/>
      <c r="WBQ19" s="725"/>
      <c r="WBR19" s="725"/>
      <c r="WBS19" s="725"/>
      <c r="WBT19" s="725"/>
      <c r="WBU19" s="725"/>
      <c r="WBV19" s="725"/>
      <c r="WBW19" s="725"/>
      <c r="WBX19" s="725"/>
      <c r="WBY19" s="725"/>
      <c r="WBZ19" s="726"/>
      <c r="WCA19" s="718"/>
      <c r="WCB19" s="725"/>
      <c r="WCC19" s="725"/>
      <c r="WCD19" s="725"/>
      <c r="WCE19" s="725"/>
      <c r="WCF19" s="725"/>
      <c r="WCG19" s="725"/>
      <c r="WCH19" s="725"/>
      <c r="WCI19" s="725"/>
      <c r="WCJ19" s="725"/>
      <c r="WCK19" s="725"/>
      <c r="WCL19" s="725"/>
      <c r="WCM19" s="725"/>
      <c r="WCN19" s="725"/>
      <c r="WCO19" s="725"/>
      <c r="WCP19" s="726"/>
      <c r="WCQ19" s="718"/>
      <c r="WCR19" s="725"/>
      <c r="WCS19" s="725"/>
      <c r="WCT19" s="725"/>
      <c r="WCU19" s="725"/>
      <c r="WCV19" s="725"/>
      <c r="WCW19" s="725"/>
      <c r="WCX19" s="725"/>
      <c r="WCY19" s="725"/>
      <c r="WCZ19" s="725"/>
      <c r="WDA19" s="725"/>
      <c r="WDB19" s="725"/>
      <c r="WDC19" s="725"/>
      <c r="WDD19" s="725"/>
      <c r="WDE19" s="725"/>
      <c r="WDF19" s="726"/>
      <c r="WDG19" s="718"/>
      <c r="WDH19" s="725"/>
      <c r="WDI19" s="725"/>
      <c r="WDJ19" s="725"/>
      <c r="WDK19" s="725"/>
      <c r="WDL19" s="725"/>
      <c r="WDM19" s="725"/>
      <c r="WDN19" s="725"/>
      <c r="WDO19" s="725"/>
      <c r="WDP19" s="725"/>
      <c r="WDQ19" s="725"/>
      <c r="WDR19" s="725"/>
      <c r="WDS19" s="725"/>
      <c r="WDT19" s="725"/>
      <c r="WDU19" s="725"/>
      <c r="WDV19" s="726"/>
      <c r="WDW19" s="718"/>
      <c r="WDX19" s="725"/>
      <c r="WDY19" s="725"/>
      <c r="WDZ19" s="725"/>
      <c r="WEA19" s="725"/>
      <c r="WEB19" s="725"/>
      <c r="WEC19" s="725"/>
      <c r="WED19" s="725"/>
      <c r="WEE19" s="725"/>
      <c r="WEF19" s="725"/>
      <c r="WEG19" s="725"/>
      <c r="WEH19" s="725"/>
      <c r="WEI19" s="725"/>
      <c r="WEJ19" s="725"/>
      <c r="WEK19" s="725"/>
      <c r="WEL19" s="726"/>
      <c r="WEM19" s="718"/>
      <c r="WEN19" s="725"/>
      <c r="WEO19" s="725"/>
      <c r="WEP19" s="725"/>
      <c r="WEQ19" s="725"/>
      <c r="WER19" s="725"/>
      <c r="WES19" s="725"/>
      <c r="WET19" s="725"/>
      <c r="WEU19" s="725"/>
      <c r="WEV19" s="725"/>
      <c r="WEW19" s="725"/>
      <c r="WEX19" s="725"/>
      <c r="WEY19" s="725"/>
      <c r="WEZ19" s="725"/>
      <c r="WFA19" s="725"/>
      <c r="WFB19" s="726"/>
      <c r="WFC19" s="718"/>
      <c r="WFD19" s="725"/>
      <c r="WFE19" s="725"/>
      <c r="WFF19" s="725"/>
      <c r="WFG19" s="725"/>
      <c r="WFH19" s="725"/>
      <c r="WFI19" s="725"/>
      <c r="WFJ19" s="725"/>
      <c r="WFK19" s="725"/>
      <c r="WFL19" s="725"/>
      <c r="WFM19" s="725"/>
      <c r="WFN19" s="725"/>
      <c r="WFO19" s="725"/>
      <c r="WFP19" s="725"/>
      <c r="WFQ19" s="725"/>
      <c r="WFR19" s="726"/>
      <c r="WFS19" s="718"/>
      <c r="WFT19" s="725"/>
      <c r="WFU19" s="725"/>
      <c r="WFV19" s="725"/>
      <c r="WFW19" s="725"/>
      <c r="WFX19" s="725"/>
      <c r="WFY19" s="725"/>
      <c r="WFZ19" s="725"/>
      <c r="WGA19" s="725"/>
      <c r="WGB19" s="725"/>
      <c r="WGC19" s="725"/>
      <c r="WGD19" s="725"/>
      <c r="WGE19" s="725"/>
      <c r="WGF19" s="725"/>
      <c r="WGG19" s="725"/>
      <c r="WGH19" s="726"/>
      <c r="WGI19" s="718"/>
      <c r="WGJ19" s="725"/>
      <c r="WGK19" s="725"/>
      <c r="WGL19" s="725"/>
      <c r="WGM19" s="725"/>
      <c r="WGN19" s="725"/>
      <c r="WGO19" s="725"/>
      <c r="WGP19" s="725"/>
      <c r="WGQ19" s="725"/>
      <c r="WGR19" s="725"/>
      <c r="WGS19" s="725"/>
      <c r="WGT19" s="725"/>
      <c r="WGU19" s="725"/>
      <c r="WGV19" s="725"/>
      <c r="WGW19" s="725"/>
      <c r="WGX19" s="726"/>
      <c r="WGY19" s="718"/>
      <c r="WGZ19" s="725"/>
      <c r="WHA19" s="725"/>
      <c r="WHB19" s="725"/>
      <c r="WHC19" s="725"/>
      <c r="WHD19" s="725"/>
      <c r="WHE19" s="725"/>
      <c r="WHF19" s="725"/>
      <c r="WHG19" s="725"/>
      <c r="WHH19" s="725"/>
      <c r="WHI19" s="725"/>
      <c r="WHJ19" s="725"/>
      <c r="WHK19" s="725"/>
      <c r="WHL19" s="725"/>
      <c r="WHM19" s="725"/>
      <c r="WHN19" s="726"/>
      <c r="WHO19" s="718"/>
      <c r="WHP19" s="725"/>
      <c r="WHQ19" s="725"/>
      <c r="WHR19" s="725"/>
      <c r="WHS19" s="725"/>
      <c r="WHT19" s="725"/>
      <c r="WHU19" s="725"/>
      <c r="WHV19" s="725"/>
      <c r="WHW19" s="725"/>
      <c r="WHX19" s="725"/>
      <c r="WHY19" s="725"/>
      <c r="WHZ19" s="725"/>
      <c r="WIA19" s="725"/>
      <c r="WIB19" s="725"/>
      <c r="WIC19" s="725"/>
      <c r="WID19" s="726"/>
      <c r="WIE19" s="718"/>
      <c r="WIF19" s="725"/>
      <c r="WIG19" s="725"/>
      <c r="WIH19" s="725"/>
      <c r="WII19" s="725"/>
      <c r="WIJ19" s="725"/>
      <c r="WIK19" s="725"/>
      <c r="WIL19" s="725"/>
      <c r="WIM19" s="725"/>
      <c r="WIN19" s="725"/>
      <c r="WIO19" s="725"/>
      <c r="WIP19" s="725"/>
      <c r="WIQ19" s="725"/>
      <c r="WIR19" s="725"/>
      <c r="WIS19" s="725"/>
      <c r="WIT19" s="726"/>
      <c r="WIU19" s="718"/>
      <c r="WIV19" s="725"/>
      <c r="WIW19" s="725"/>
      <c r="WIX19" s="725"/>
      <c r="WIY19" s="725"/>
      <c r="WIZ19" s="725"/>
      <c r="WJA19" s="725"/>
      <c r="WJB19" s="725"/>
      <c r="WJC19" s="725"/>
      <c r="WJD19" s="725"/>
      <c r="WJE19" s="725"/>
      <c r="WJF19" s="725"/>
      <c r="WJG19" s="725"/>
      <c r="WJH19" s="725"/>
      <c r="WJI19" s="725"/>
      <c r="WJJ19" s="726"/>
      <c r="WJK19" s="718"/>
      <c r="WJL19" s="725"/>
      <c r="WJM19" s="725"/>
      <c r="WJN19" s="725"/>
      <c r="WJO19" s="725"/>
      <c r="WJP19" s="725"/>
      <c r="WJQ19" s="725"/>
      <c r="WJR19" s="725"/>
      <c r="WJS19" s="725"/>
      <c r="WJT19" s="725"/>
      <c r="WJU19" s="725"/>
      <c r="WJV19" s="725"/>
      <c r="WJW19" s="725"/>
      <c r="WJX19" s="725"/>
      <c r="WJY19" s="725"/>
      <c r="WJZ19" s="726"/>
      <c r="WKA19" s="718"/>
      <c r="WKB19" s="725"/>
      <c r="WKC19" s="725"/>
      <c r="WKD19" s="725"/>
      <c r="WKE19" s="725"/>
      <c r="WKF19" s="725"/>
      <c r="WKG19" s="725"/>
      <c r="WKH19" s="725"/>
      <c r="WKI19" s="725"/>
      <c r="WKJ19" s="725"/>
      <c r="WKK19" s="725"/>
      <c r="WKL19" s="725"/>
      <c r="WKM19" s="725"/>
      <c r="WKN19" s="725"/>
      <c r="WKO19" s="725"/>
      <c r="WKP19" s="726"/>
      <c r="WKQ19" s="718"/>
      <c r="WKR19" s="725"/>
      <c r="WKS19" s="725"/>
      <c r="WKT19" s="725"/>
      <c r="WKU19" s="725"/>
      <c r="WKV19" s="725"/>
      <c r="WKW19" s="725"/>
      <c r="WKX19" s="725"/>
      <c r="WKY19" s="725"/>
      <c r="WKZ19" s="725"/>
      <c r="WLA19" s="725"/>
      <c r="WLB19" s="725"/>
      <c r="WLC19" s="725"/>
      <c r="WLD19" s="725"/>
      <c r="WLE19" s="725"/>
      <c r="WLF19" s="726"/>
      <c r="WLG19" s="718"/>
      <c r="WLH19" s="725"/>
      <c r="WLI19" s="725"/>
      <c r="WLJ19" s="725"/>
      <c r="WLK19" s="725"/>
      <c r="WLL19" s="725"/>
      <c r="WLM19" s="725"/>
      <c r="WLN19" s="725"/>
      <c r="WLO19" s="725"/>
      <c r="WLP19" s="725"/>
      <c r="WLQ19" s="725"/>
      <c r="WLR19" s="725"/>
      <c r="WLS19" s="725"/>
      <c r="WLT19" s="725"/>
      <c r="WLU19" s="725"/>
      <c r="WLV19" s="726"/>
      <c r="WLW19" s="718"/>
      <c r="WLX19" s="725"/>
      <c r="WLY19" s="725"/>
      <c r="WLZ19" s="725"/>
      <c r="WMA19" s="725"/>
      <c r="WMB19" s="725"/>
      <c r="WMC19" s="725"/>
      <c r="WMD19" s="725"/>
      <c r="WME19" s="725"/>
      <c r="WMF19" s="725"/>
      <c r="WMG19" s="725"/>
      <c r="WMH19" s="725"/>
      <c r="WMI19" s="725"/>
      <c r="WMJ19" s="725"/>
      <c r="WMK19" s="725"/>
      <c r="WML19" s="726"/>
      <c r="WMM19" s="718"/>
      <c r="WMN19" s="725"/>
      <c r="WMO19" s="725"/>
      <c r="WMP19" s="725"/>
      <c r="WMQ19" s="725"/>
      <c r="WMR19" s="725"/>
      <c r="WMS19" s="725"/>
      <c r="WMT19" s="725"/>
      <c r="WMU19" s="725"/>
      <c r="WMV19" s="725"/>
      <c r="WMW19" s="725"/>
      <c r="WMX19" s="725"/>
      <c r="WMY19" s="725"/>
      <c r="WMZ19" s="725"/>
      <c r="WNA19" s="725"/>
      <c r="WNB19" s="726"/>
      <c r="WNC19" s="718"/>
      <c r="WND19" s="725"/>
      <c r="WNE19" s="725"/>
      <c r="WNF19" s="725"/>
      <c r="WNG19" s="725"/>
      <c r="WNH19" s="725"/>
      <c r="WNI19" s="725"/>
      <c r="WNJ19" s="725"/>
      <c r="WNK19" s="725"/>
      <c r="WNL19" s="725"/>
      <c r="WNM19" s="725"/>
      <c r="WNN19" s="725"/>
      <c r="WNO19" s="725"/>
      <c r="WNP19" s="725"/>
      <c r="WNQ19" s="725"/>
      <c r="WNR19" s="726"/>
      <c r="WNS19" s="718"/>
      <c r="WNT19" s="725"/>
      <c r="WNU19" s="725"/>
      <c r="WNV19" s="725"/>
      <c r="WNW19" s="725"/>
      <c r="WNX19" s="725"/>
      <c r="WNY19" s="725"/>
      <c r="WNZ19" s="725"/>
      <c r="WOA19" s="725"/>
      <c r="WOB19" s="725"/>
      <c r="WOC19" s="725"/>
      <c r="WOD19" s="725"/>
      <c r="WOE19" s="725"/>
      <c r="WOF19" s="725"/>
      <c r="WOG19" s="725"/>
      <c r="WOH19" s="726"/>
      <c r="WOI19" s="718"/>
      <c r="WOJ19" s="725"/>
      <c r="WOK19" s="725"/>
      <c r="WOL19" s="725"/>
      <c r="WOM19" s="725"/>
      <c r="WON19" s="725"/>
      <c r="WOO19" s="725"/>
      <c r="WOP19" s="725"/>
      <c r="WOQ19" s="725"/>
      <c r="WOR19" s="725"/>
      <c r="WOS19" s="725"/>
      <c r="WOT19" s="725"/>
      <c r="WOU19" s="725"/>
      <c r="WOV19" s="725"/>
      <c r="WOW19" s="725"/>
      <c r="WOX19" s="726"/>
      <c r="WOY19" s="718"/>
      <c r="WOZ19" s="725"/>
      <c r="WPA19" s="725"/>
      <c r="WPB19" s="725"/>
      <c r="WPC19" s="725"/>
      <c r="WPD19" s="725"/>
      <c r="WPE19" s="725"/>
      <c r="WPF19" s="725"/>
      <c r="WPG19" s="725"/>
      <c r="WPH19" s="725"/>
      <c r="WPI19" s="725"/>
      <c r="WPJ19" s="725"/>
      <c r="WPK19" s="725"/>
      <c r="WPL19" s="725"/>
      <c r="WPM19" s="725"/>
      <c r="WPN19" s="726"/>
      <c r="WPO19" s="718"/>
      <c r="WPP19" s="725"/>
      <c r="WPQ19" s="725"/>
      <c r="WPR19" s="725"/>
      <c r="WPS19" s="725"/>
      <c r="WPT19" s="725"/>
      <c r="WPU19" s="725"/>
      <c r="WPV19" s="725"/>
      <c r="WPW19" s="725"/>
      <c r="WPX19" s="725"/>
      <c r="WPY19" s="725"/>
      <c r="WPZ19" s="725"/>
      <c r="WQA19" s="725"/>
      <c r="WQB19" s="725"/>
      <c r="WQC19" s="725"/>
      <c r="WQD19" s="726"/>
      <c r="WQE19" s="718"/>
      <c r="WQF19" s="725"/>
      <c r="WQG19" s="725"/>
      <c r="WQH19" s="725"/>
      <c r="WQI19" s="725"/>
      <c r="WQJ19" s="725"/>
      <c r="WQK19" s="725"/>
      <c r="WQL19" s="725"/>
      <c r="WQM19" s="725"/>
      <c r="WQN19" s="725"/>
      <c r="WQO19" s="725"/>
      <c r="WQP19" s="725"/>
      <c r="WQQ19" s="725"/>
      <c r="WQR19" s="725"/>
      <c r="WQS19" s="725"/>
      <c r="WQT19" s="726"/>
      <c r="WQU19" s="718"/>
      <c r="WQV19" s="725"/>
      <c r="WQW19" s="725"/>
      <c r="WQX19" s="725"/>
      <c r="WQY19" s="725"/>
      <c r="WQZ19" s="725"/>
      <c r="WRA19" s="725"/>
      <c r="WRB19" s="725"/>
      <c r="WRC19" s="725"/>
      <c r="WRD19" s="725"/>
      <c r="WRE19" s="725"/>
      <c r="WRF19" s="725"/>
      <c r="WRG19" s="725"/>
      <c r="WRH19" s="725"/>
      <c r="WRI19" s="725"/>
      <c r="WRJ19" s="726"/>
      <c r="WRK19" s="718"/>
      <c r="WRL19" s="725"/>
      <c r="WRM19" s="725"/>
      <c r="WRN19" s="725"/>
      <c r="WRO19" s="725"/>
      <c r="WRP19" s="725"/>
      <c r="WRQ19" s="725"/>
      <c r="WRR19" s="725"/>
      <c r="WRS19" s="725"/>
      <c r="WRT19" s="725"/>
      <c r="WRU19" s="725"/>
      <c r="WRV19" s="725"/>
      <c r="WRW19" s="725"/>
      <c r="WRX19" s="725"/>
      <c r="WRY19" s="725"/>
      <c r="WRZ19" s="726"/>
      <c r="WSA19" s="718"/>
      <c r="WSB19" s="725"/>
      <c r="WSC19" s="725"/>
      <c r="WSD19" s="725"/>
      <c r="WSE19" s="725"/>
      <c r="WSF19" s="725"/>
      <c r="WSG19" s="725"/>
      <c r="WSH19" s="725"/>
      <c r="WSI19" s="725"/>
      <c r="WSJ19" s="725"/>
      <c r="WSK19" s="725"/>
      <c r="WSL19" s="725"/>
      <c r="WSM19" s="725"/>
      <c r="WSN19" s="725"/>
      <c r="WSO19" s="725"/>
      <c r="WSP19" s="726"/>
      <c r="WSQ19" s="718"/>
      <c r="WSR19" s="725"/>
      <c r="WSS19" s="725"/>
      <c r="WST19" s="725"/>
      <c r="WSU19" s="725"/>
      <c r="WSV19" s="725"/>
      <c r="WSW19" s="725"/>
      <c r="WSX19" s="725"/>
      <c r="WSY19" s="725"/>
      <c r="WSZ19" s="725"/>
      <c r="WTA19" s="725"/>
      <c r="WTB19" s="725"/>
      <c r="WTC19" s="725"/>
      <c r="WTD19" s="725"/>
      <c r="WTE19" s="725"/>
      <c r="WTF19" s="726"/>
      <c r="WTG19" s="718"/>
      <c r="WTH19" s="725"/>
      <c r="WTI19" s="725"/>
      <c r="WTJ19" s="725"/>
      <c r="WTK19" s="725"/>
      <c r="WTL19" s="725"/>
      <c r="WTM19" s="725"/>
      <c r="WTN19" s="725"/>
      <c r="WTO19" s="725"/>
      <c r="WTP19" s="725"/>
      <c r="WTQ19" s="725"/>
      <c r="WTR19" s="725"/>
      <c r="WTS19" s="725"/>
      <c r="WTT19" s="725"/>
      <c r="WTU19" s="725"/>
      <c r="WTV19" s="726"/>
      <c r="WTW19" s="718"/>
      <c r="WTX19" s="725"/>
      <c r="WTY19" s="725"/>
      <c r="WTZ19" s="725"/>
      <c r="WUA19" s="725"/>
      <c r="WUB19" s="725"/>
      <c r="WUC19" s="725"/>
      <c r="WUD19" s="725"/>
      <c r="WUE19" s="725"/>
      <c r="WUF19" s="725"/>
      <c r="WUG19" s="725"/>
      <c r="WUH19" s="725"/>
      <c r="WUI19" s="725"/>
      <c r="WUJ19" s="725"/>
      <c r="WUK19" s="725"/>
      <c r="WUL19" s="726"/>
      <c r="WUM19" s="718"/>
      <c r="WUN19" s="725"/>
      <c r="WUO19" s="725"/>
      <c r="WUP19" s="725"/>
      <c r="WUQ19" s="725"/>
      <c r="WUR19" s="725"/>
      <c r="WUS19" s="725"/>
      <c r="WUT19" s="725"/>
      <c r="WUU19" s="725"/>
      <c r="WUV19" s="725"/>
      <c r="WUW19" s="725"/>
      <c r="WUX19" s="725"/>
      <c r="WUY19" s="725"/>
      <c r="WUZ19" s="725"/>
      <c r="WVA19" s="725"/>
      <c r="WVB19" s="726"/>
      <c r="WVC19" s="718"/>
      <c r="WVD19" s="725"/>
      <c r="WVE19" s="725"/>
      <c r="WVF19" s="725"/>
      <c r="WVG19" s="725"/>
      <c r="WVH19" s="725"/>
      <c r="WVI19" s="725"/>
      <c r="WVJ19" s="725"/>
      <c r="WVK19" s="725"/>
      <c r="WVL19" s="725"/>
      <c r="WVM19" s="725"/>
      <c r="WVN19" s="725"/>
      <c r="WVO19" s="725"/>
      <c r="WVP19" s="725"/>
      <c r="WVQ19" s="725"/>
      <c r="WVR19" s="726"/>
      <c r="WVS19" s="718"/>
      <c r="WVT19" s="725"/>
      <c r="WVU19" s="725"/>
      <c r="WVV19" s="725"/>
      <c r="WVW19" s="725"/>
      <c r="WVX19" s="725"/>
      <c r="WVY19" s="725"/>
      <c r="WVZ19" s="725"/>
      <c r="WWA19" s="725"/>
      <c r="WWB19" s="725"/>
      <c r="WWC19" s="725"/>
      <c r="WWD19" s="725"/>
      <c r="WWE19" s="725"/>
      <c r="WWF19" s="725"/>
      <c r="WWG19" s="725"/>
      <c r="WWH19" s="726"/>
      <c r="WWI19" s="718"/>
      <c r="WWJ19" s="725"/>
      <c r="WWK19" s="725"/>
      <c r="WWL19" s="725"/>
      <c r="WWM19" s="725"/>
      <c r="WWN19" s="725"/>
      <c r="WWO19" s="725"/>
      <c r="WWP19" s="725"/>
      <c r="WWQ19" s="725"/>
      <c r="WWR19" s="725"/>
      <c r="WWS19" s="725"/>
      <c r="WWT19" s="725"/>
      <c r="WWU19" s="725"/>
      <c r="WWV19" s="725"/>
      <c r="WWW19" s="725"/>
      <c r="WWX19" s="726"/>
      <c r="WWY19" s="718"/>
      <c r="WWZ19" s="725"/>
      <c r="WXA19" s="725"/>
      <c r="WXB19" s="725"/>
      <c r="WXC19" s="725"/>
      <c r="WXD19" s="725"/>
      <c r="WXE19" s="725"/>
      <c r="WXF19" s="725"/>
      <c r="WXG19" s="725"/>
      <c r="WXH19" s="725"/>
      <c r="WXI19" s="725"/>
      <c r="WXJ19" s="725"/>
      <c r="WXK19" s="725"/>
      <c r="WXL19" s="725"/>
      <c r="WXM19" s="725"/>
      <c r="WXN19" s="726"/>
      <c r="WXO19" s="718"/>
      <c r="WXP19" s="725"/>
      <c r="WXQ19" s="725"/>
      <c r="WXR19" s="725"/>
      <c r="WXS19" s="725"/>
      <c r="WXT19" s="725"/>
      <c r="WXU19" s="725"/>
      <c r="WXV19" s="725"/>
      <c r="WXW19" s="725"/>
      <c r="WXX19" s="725"/>
      <c r="WXY19" s="725"/>
      <c r="WXZ19" s="725"/>
      <c r="WYA19" s="725"/>
      <c r="WYB19" s="725"/>
      <c r="WYC19" s="725"/>
      <c r="WYD19" s="726"/>
      <c r="WYE19" s="718"/>
      <c r="WYF19" s="725"/>
      <c r="WYG19" s="725"/>
      <c r="WYH19" s="725"/>
      <c r="WYI19" s="725"/>
      <c r="WYJ19" s="725"/>
      <c r="WYK19" s="725"/>
      <c r="WYL19" s="725"/>
      <c r="WYM19" s="725"/>
      <c r="WYN19" s="725"/>
      <c r="WYO19" s="725"/>
      <c r="WYP19" s="725"/>
      <c r="WYQ19" s="725"/>
      <c r="WYR19" s="725"/>
      <c r="WYS19" s="725"/>
      <c r="WYT19" s="726"/>
      <c r="WYU19" s="718"/>
      <c r="WYV19" s="725"/>
      <c r="WYW19" s="725"/>
      <c r="WYX19" s="725"/>
      <c r="WYY19" s="725"/>
      <c r="WYZ19" s="725"/>
      <c r="WZA19" s="725"/>
      <c r="WZB19" s="725"/>
      <c r="WZC19" s="725"/>
      <c r="WZD19" s="725"/>
      <c r="WZE19" s="725"/>
      <c r="WZF19" s="725"/>
      <c r="WZG19" s="725"/>
      <c r="WZH19" s="725"/>
      <c r="WZI19" s="725"/>
      <c r="WZJ19" s="726"/>
      <c r="WZK19" s="718"/>
      <c r="WZL19" s="725"/>
      <c r="WZM19" s="725"/>
      <c r="WZN19" s="725"/>
      <c r="WZO19" s="725"/>
      <c r="WZP19" s="725"/>
      <c r="WZQ19" s="725"/>
      <c r="WZR19" s="725"/>
      <c r="WZS19" s="725"/>
      <c r="WZT19" s="725"/>
      <c r="WZU19" s="725"/>
      <c r="WZV19" s="725"/>
      <c r="WZW19" s="725"/>
      <c r="WZX19" s="725"/>
      <c r="WZY19" s="725"/>
      <c r="WZZ19" s="726"/>
      <c r="XAA19" s="718"/>
      <c r="XAB19" s="725"/>
      <c r="XAC19" s="725"/>
      <c r="XAD19" s="725"/>
      <c r="XAE19" s="725"/>
      <c r="XAF19" s="725"/>
      <c r="XAG19" s="725"/>
      <c r="XAH19" s="725"/>
      <c r="XAI19" s="725"/>
      <c r="XAJ19" s="725"/>
      <c r="XAK19" s="725"/>
      <c r="XAL19" s="725"/>
      <c r="XAM19" s="725"/>
      <c r="XAN19" s="725"/>
      <c r="XAO19" s="725"/>
      <c r="XAP19" s="726"/>
      <c r="XAQ19" s="718"/>
      <c r="XAR19" s="725"/>
      <c r="XAS19" s="725"/>
      <c r="XAT19" s="725"/>
      <c r="XAU19" s="725"/>
      <c r="XAV19" s="725"/>
      <c r="XAW19" s="725"/>
      <c r="XAX19" s="725"/>
      <c r="XAY19" s="725"/>
      <c r="XAZ19" s="725"/>
      <c r="XBA19" s="725"/>
      <c r="XBB19" s="725"/>
      <c r="XBC19" s="725"/>
      <c r="XBD19" s="725"/>
      <c r="XBE19" s="725"/>
      <c r="XBF19" s="726"/>
      <c r="XBG19" s="718"/>
      <c r="XBH19" s="725"/>
      <c r="XBI19" s="725"/>
      <c r="XBJ19" s="725"/>
      <c r="XBK19" s="725"/>
      <c r="XBL19" s="725"/>
      <c r="XBM19" s="725"/>
      <c r="XBN19" s="725"/>
      <c r="XBO19" s="725"/>
      <c r="XBP19" s="725"/>
      <c r="XBQ19" s="725"/>
      <c r="XBR19" s="725"/>
      <c r="XBS19" s="725"/>
      <c r="XBT19" s="725"/>
      <c r="XBU19" s="725"/>
      <c r="XBV19" s="726"/>
      <c r="XBW19" s="718"/>
      <c r="XBX19" s="725"/>
      <c r="XBY19" s="725"/>
      <c r="XBZ19" s="725"/>
      <c r="XCA19" s="725"/>
      <c r="XCB19" s="725"/>
      <c r="XCC19" s="725"/>
      <c r="XCD19" s="725"/>
      <c r="XCE19" s="725"/>
      <c r="XCF19" s="725"/>
      <c r="XCG19" s="725"/>
      <c r="XCH19" s="725"/>
      <c r="XCI19" s="725"/>
      <c r="XCJ19" s="725"/>
      <c r="XCK19" s="725"/>
      <c r="XCL19" s="726"/>
      <c r="XCM19" s="718"/>
      <c r="XCN19" s="725"/>
      <c r="XCO19" s="725"/>
      <c r="XCP19" s="725"/>
      <c r="XCQ19" s="725"/>
      <c r="XCR19" s="725"/>
      <c r="XCS19" s="725"/>
      <c r="XCT19" s="725"/>
      <c r="XCU19" s="725"/>
      <c r="XCV19" s="725"/>
      <c r="XCW19" s="725"/>
      <c r="XCX19" s="725"/>
      <c r="XCY19" s="725"/>
      <c r="XCZ19" s="725"/>
      <c r="XDA19" s="725"/>
      <c r="XDB19" s="726"/>
      <c r="XDC19" s="718"/>
      <c r="XDD19" s="725"/>
      <c r="XDE19" s="725"/>
      <c r="XDF19" s="725"/>
      <c r="XDG19" s="725"/>
      <c r="XDH19" s="725"/>
      <c r="XDI19" s="725"/>
      <c r="XDJ19" s="725"/>
      <c r="XDK19" s="725"/>
      <c r="XDL19" s="725"/>
      <c r="XDM19" s="725"/>
      <c r="XDN19" s="725"/>
      <c r="XDO19" s="725"/>
      <c r="XDP19" s="725"/>
      <c r="XDQ19" s="725"/>
      <c r="XDR19" s="726"/>
      <c r="XDS19" s="718"/>
      <c r="XDT19" s="725"/>
      <c r="XDU19" s="725"/>
      <c r="XDV19" s="725"/>
      <c r="XDW19" s="725"/>
      <c r="XDX19" s="725"/>
      <c r="XDY19" s="725"/>
      <c r="XDZ19" s="725"/>
      <c r="XEA19" s="725"/>
      <c r="XEB19" s="725"/>
      <c r="XEC19" s="725"/>
      <c r="XED19" s="725"/>
      <c r="XEE19" s="725"/>
      <c r="XEF19" s="725"/>
      <c r="XEG19" s="725"/>
      <c r="XEH19" s="726"/>
      <c r="XEI19" s="718"/>
      <c r="XEJ19" s="718"/>
      <c r="XEK19" s="718"/>
      <c r="XEL19" s="718"/>
      <c r="XEM19" s="718"/>
      <c r="XEN19" s="718"/>
      <c r="XEO19" s="718"/>
      <c r="XEP19" s="718"/>
      <c r="XEQ19" s="718"/>
      <c r="XER19" s="718"/>
      <c r="XES19" s="718"/>
      <c r="XET19" s="718"/>
      <c r="XEU19" s="718"/>
      <c r="XEV19" s="718"/>
      <c r="XEW19" s="718"/>
      <c r="XEX19" s="718"/>
    </row>
    <row r="20" spans="1:16378" ht="14.1" customHeight="1" x14ac:dyDescent="0.25">
      <c r="A20" s="268" t="s">
        <v>264</v>
      </c>
      <c r="B20" s="723" t="s">
        <v>461</v>
      </c>
      <c r="C20" s="738"/>
      <c r="D20" s="738"/>
      <c r="E20" s="738"/>
      <c r="F20" s="724"/>
      <c r="G20" s="283">
        <f>SUM(G21:G23)</f>
        <v>629298.12586062192</v>
      </c>
      <c r="H20" s="284">
        <f>SUM(H21:H23)</f>
        <v>629298.12586062192</v>
      </c>
      <c r="I20" s="284">
        <f t="shared" ref="I20:K20" si="4">SUM(I21:I23)</f>
        <v>629298.12586062192</v>
      </c>
      <c r="J20" s="284">
        <f t="shared" si="4"/>
        <v>629298.12586062192</v>
      </c>
      <c r="K20" s="284">
        <f t="shared" si="4"/>
        <v>629298.12586062192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</row>
    <row r="21" spans="1:16378" s="241" customFormat="1" ht="5.0999999999999996" customHeight="1" x14ac:dyDescent="0.25">
      <c r="A21" s="685"/>
      <c r="B21" s="685"/>
      <c r="C21" s="685"/>
      <c r="D21" s="685"/>
      <c r="E21" s="685"/>
      <c r="F21" s="685"/>
      <c r="G21" s="685"/>
      <c r="H21" s="685"/>
      <c r="I21" s="685"/>
      <c r="J21" s="685"/>
      <c r="K21" s="685"/>
    </row>
    <row r="22" spans="1:16378" ht="14.1" customHeight="1" x14ac:dyDescent="0.25">
      <c r="A22" s="285" t="s">
        <v>462</v>
      </c>
      <c r="B22" s="715" t="s">
        <v>393</v>
      </c>
      <c r="C22" s="716"/>
      <c r="D22" s="716"/>
      <c r="E22" s="716"/>
      <c r="F22" s="717"/>
      <c r="G22" s="286">
        <f>SUM(G23:G24)</f>
        <v>347207.94775339781</v>
      </c>
      <c r="H22" s="286">
        <f>SUM(H23:H24)</f>
        <v>347207.94775339781</v>
      </c>
      <c r="I22" s="286">
        <f>SUM(I23:I24)</f>
        <v>347207.94775339781</v>
      </c>
      <c r="J22" s="286">
        <f>SUM(J23:J24)</f>
        <v>347207.94775339781</v>
      </c>
      <c r="K22" s="286">
        <f>SUM(K23:K24)</f>
        <v>347207.94775339781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</row>
    <row r="23" spans="1:16378" ht="14.1" customHeight="1" x14ac:dyDescent="0.25">
      <c r="A23" s="712"/>
      <c r="B23" s="271" t="s">
        <v>202</v>
      </c>
      <c r="C23" s="696" t="s">
        <v>19</v>
      </c>
      <c r="D23" s="697"/>
      <c r="E23" s="697"/>
      <c r="F23" s="698"/>
      <c r="G23" s="287">
        <f>'(14)Orç.Tot'!I5</f>
        <v>282090.17810722417</v>
      </c>
      <c r="H23" s="287">
        <f>G23</f>
        <v>282090.17810722417</v>
      </c>
      <c r="I23" s="287">
        <f t="shared" ref="I23:K23" si="5">H23</f>
        <v>282090.17810722417</v>
      </c>
      <c r="J23" s="287">
        <f t="shared" si="5"/>
        <v>282090.17810722417</v>
      </c>
      <c r="K23" s="287">
        <f t="shared" si="5"/>
        <v>282090.17810722417</v>
      </c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</row>
    <row r="24" spans="1:16378" ht="14.1" customHeight="1" x14ac:dyDescent="0.25">
      <c r="A24" s="713"/>
      <c r="B24" s="271" t="s">
        <v>203</v>
      </c>
      <c r="C24" s="696" t="s">
        <v>20</v>
      </c>
      <c r="D24" s="697"/>
      <c r="E24" s="697"/>
      <c r="F24" s="698"/>
      <c r="G24" s="287">
        <f>'(14)Orç.Tot'!I7</f>
        <v>65117.769646173634</v>
      </c>
      <c r="H24" s="287">
        <f t="shared" ref="H24:K24" si="6">G24</f>
        <v>65117.769646173634</v>
      </c>
      <c r="I24" s="287">
        <f t="shared" si="6"/>
        <v>65117.769646173634</v>
      </c>
      <c r="J24" s="287">
        <f t="shared" si="6"/>
        <v>65117.769646173634</v>
      </c>
      <c r="K24" s="287">
        <f t="shared" si="6"/>
        <v>65117.769646173634</v>
      </c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</row>
    <row r="25" spans="1:16378" ht="14.1" customHeight="1" x14ac:dyDescent="0.25">
      <c r="A25" s="285" t="s">
        <v>463</v>
      </c>
      <c r="B25" s="715" t="s">
        <v>394</v>
      </c>
      <c r="C25" s="716"/>
      <c r="D25" s="716"/>
      <c r="E25" s="716"/>
      <c r="F25" s="717"/>
      <c r="G25" s="286">
        <f>SUM(G26:G31)</f>
        <v>68451.712</v>
      </c>
      <c r="H25" s="286">
        <f t="shared" ref="H25" si="7">SUM(H26:H31)</f>
        <v>68451.712</v>
      </c>
      <c r="I25" s="286">
        <f>SUM(I26:I31)</f>
        <v>68451.712</v>
      </c>
      <c r="J25" s="286">
        <f t="shared" ref="J25" si="8">SUM(J26:J31)</f>
        <v>68451.712</v>
      </c>
      <c r="K25" s="286">
        <f t="shared" ref="K25" si="9">SUM(K26:K31)</f>
        <v>68451.712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</row>
    <row r="26" spans="1:16378" ht="14.1" customHeight="1" x14ac:dyDescent="0.25">
      <c r="A26" s="712"/>
      <c r="B26" s="271" t="s">
        <v>202</v>
      </c>
      <c r="C26" s="696" t="s">
        <v>338</v>
      </c>
      <c r="D26" s="697"/>
      <c r="E26" s="697"/>
      <c r="F26" s="698"/>
      <c r="G26" s="287">
        <f>'(14)Orç.Tot'!I10</f>
        <v>14112</v>
      </c>
      <c r="H26" s="287">
        <f>G26</f>
        <v>14112</v>
      </c>
      <c r="I26" s="287">
        <f t="shared" ref="I26:K26" si="10">H26</f>
        <v>14112</v>
      </c>
      <c r="J26" s="287">
        <f t="shared" si="10"/>
        <v>14112</v>
      </c>
      <c r="K26" s="287">
        <f t="shared" si="10"/>
        <v>14112</v>
      </c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</row>
    <row r="27" spans="1:16378" ht="14.1" customHeight="1" x14ac:dyDescent="0.25">
      <c r="A27" s="713"/>
      <c r="B27" s="271" t="s">
        <v>203</v>
      </c>
      <c r="C27" s="696" t="s">
        <v>339</v>
      </c>
      <c r="D27" s="697"/>
      <c r="E27" s="697"/>
      <c r="F27" s="698"/>
      <c r="G27" s="287">
        <f>'(14)Orç.Tot'!I13</f>
        <v>21638.400000000001</v>
      </c>
      <c r="H27" s="287">
        <f t="shared" ref="H27:K31" si="11">G27</f>
        <v>21638.400000000001</v>
      </c>
      <c r="I27" s="287">
        <f t="shared" si="11"/>
        <v>21638.400000000001</v>
      </c>
      <c r="J27" s="287">
        <f t="shared" si="11"/>
        <v>21638.400000000001</v>
      </c>
      <c r="K27" s="287">
        <f t="shared" si="11"/>
        <v>21638.400000000001</v>
      </c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</row>
    <row r="28" spans="1:16378" ht="14.1" customHeight="1" x14ac:dyDescent="0.25">
      <c r="A28" s="713"/>
      <c r="B28" s="271" t="s">
        <v>204</v>
      </c>
      <c r="C28" s="696" t="s">
        <v>326</v>
      </c>
      <c r="D28" s="697"/>
      <c r="E28" s="697"/>
      <c r="F28" s="698"/>
      <c r="G28" s="287">
        <f>'(14)Orç.Tot'!I16</f>
        <v>12230.4</v>
      </c>
      <c r="H28" s="287">
        <f t="shared" si="11"/>
        <v>12230.4</v>
      </c>
      <c r="I28" s="287">
        <f t="shared" si="11"/>
        <v>12230.4</v>
      </c>
      <c r="J28" s="287">
        <f t="shared" si="11"/>
        <v>12230.4</v>
      </c>
      <c r="K28" s="287">
        <f t="shared" si="11"/>
        <v>12230.4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</row>
    <row r="29" spans="1:16378" ht="14.1" customHeight="1" x14ac:dyDescent="0.25">
      <c r="A29" s="713"/>
      <c r="B29" s="271" t="s">
        <v>205</v>
      </c>
      <c r="C29" s="696" t="s">
        <v>291</v>
      </c>
      <c r="D29" s="697"/>
      <c r="E29" s="697"/>
      <c r="F29" s="698"/>
      <c r="G29" s="287">
        <f>'(14)Orç.Tot'!I19</f>
        <v>4609.92</v>
      </c>
      <c r="H29" s="287">
        <f t="shared" si="11"/>
        <v>4609.92</v>
      </c>
      <c r="I29" s="287">
        <f t="shared" si="11"/>
        <v>4609.92</v>
      </c>
      <c r="J29" s="287">
        <f t="shared" si="11"/>
        <v>4609.92</v>
      </c>
      <c r="K29" s="287">
        <f t="shared" si="11"/>
        <v>4609.92</v>
      </c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</row>
    <row r="30" spans="1:16378" ht="14.1" customHeight="1" x14ac:dyDescent="0.25">
      <c r="A30" s="713"/>
      <c r="B30" s="271" t="s">
        <v>236</v>
      </c>
      <c r="C30" s="696" t="s">
        <v>327</v>
      </c>
      <c r="D30" s="697"/>
      <c r="E30" s="697"/>
      <c r="F30" s="698"/>
      <c r="G30" s="287">
        <f>'(14)Orç.Tot'!I22</f>
        <v>12107.199999999997</v>
      </c>
      <c r="H30" s="287">
        <f t="shared" si="11"/>
        <v>12107.199999999997</v>
      </c>
      <c r="I30" s="287">
        <f t="shared" si="11"/>
        <v>12107.199999999997</v>
      </c>
      <c r="J30" s="287">
        <f t="shared" si="11"/>
        <v>12107.199999999997</v>
      </c>
      <c r="K30" s="287">
        <f t="shared" si="11"/>
        <v>12107.199999999997</v>
      </c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</row>
    <row r="31" spans="1:16378" ht="14.1" customHeight="1" x14ac:dyDescent="0.25">
      <c r="A31" s="714"/>
      <c r="B31" s="271" t="s">
        <v>237</v>
      </c>
      <c r="C31" s="696" t="s">
        <v>328</v>
      </c>
      <c r="D31" s="697"/>
      <c r="E31" s="697"/>
      <c r="F31" s="698"/>
      <c r="G31" s="287">
        <f>'(14)Orç.Tot'!I30</f>
        <v>3753.7919999999995</v>
      </c>
      <c r="H31" s="287">
        <f t="shared" si="11"/>
        <v>3753.7919999999995</v>
      </c>
      <c r="I31" s="287">
        <f t="shared" si="11"/>
        <v>3753.7919999999995</v>
      </c>
      <c r="J31" s="287">
        <f t="shared" si="11"/>
        <v>3753.7919999999995</v>
      </c>
      <c r="K31" s="287">
        <f t="shared" si="11"/>
        <v>3753.7919999999995</v>
      </c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</row>
    <row r="32" spans="1:16378" ht="14.1" customHeight="1" x14ac:dyDescent="0.25">
      <c r="A32" s="285" t="s">
        <v>464</v>
      </c>
      <c r="B32" s="715" t="s">
        <v>21</v>
      </c>
      <c r="C32" s="716"/>
      <c r="D32" s="716"/>
      <c r="E32" s="716"/>
      <c r="F32" s="717"/>
      <c r="G32" s="286">
        <f>SUM(G33:G35)</f>
        <v>85081.920000000013</v>
      </c>
      <c r="H32" s="286">
        <f>SUM(H33:H35)</f>
        <v>85081.920000000013</v>
      </c>
      <c r="I32" s="286">
        <f>SUM(I33:I35)</f>
        <v>85081.920000000013</v>
      </c>
      <c r="J32" s="286">
        <f t="shared" ref="J32" si="12">SUM(J33:J35)</f>
        <v>85081.920000000013</v>
      </c>
      <c r="K32" s="286">
        <f>SUM(K33:K35)</f>
        <v>85081.920000000013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</row>
    <row r="33" spans="1:236" ht="14.1" customHeight="1" x14ac:dyDescent="0.25">
      <c r="A33" s="712"/>
      <c r="B33" s="271" t="s">
        <v>202</v>
      </c>
      <c r="C33" s="696" t="s">
        <v>342</v>
      </c>
      <c r="D33" s="697"/>
      <c r="E33" s="697"/>
      <c r="F33" s="698"/>
      <c r="G33" s="287">
        <f>'(14)Orç.Tot'!I33</f>
        <v>34669.199999999997</v>
      </c>
      <c r="H33" s="287">
        <f>G33</f>
        <v>34669.199999999997</v>
      </c>
      <c r="I33" s="287">
        <f t="shared" ref="I33:K33" si="13">H33</f>
        <v>34669.199999999997</v>
      </c>
      <c r="J33" s="287">
        <f t="shared" si="13"/>
        <v>34669.199999999997</v>
      </c>
      <c r="K33" s="287">
        <f t="shared" si="13"/>
        <v>34669.199999999997</v>
      </c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</row>
    <row r="34" spans="1:236" ht="14.1" customHeight="1" x14ac:dyDescent="0.25">
      <c r="A34" s="713"/>
      <c r="B34" s="271" t="s">
        <v>203</v>
      </c>
      <c r="C34" s="696" t="s">
        <v>343</v>
      </c>
      <c r="D34" s="697"/>
      <c r="E34" s="697"/>
      <c r="F34" s="698"/>
      <c r="G34" s="287">
        <f>'(14)Orç.Tot'!I43</f>
        <v>10198.799999999999</v>
      </c>
      <c r="H34" s="287">
        <f t="shared" ref="H34:K35" si="14">G34</f>
        <v>10198.799999999999</v>
      </c>
      <c r="I34" s="287">
        <f t="shared" si="14"/>
        <v>10198.799999999999</v>
      </c>
      <c r="J34" s="287">
        <f t="shared" si="14"/>
        <v>10198.799999999999</v>
      </c>
      <c r="K34" s="287">
        <f t="shared" si="14"/>
        <v>10198.799999999999</v>
      </c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</row>
    <row r="35" spans="1:236" ht="14.1" customHeight="1" x14ac:dyDescent="0.25">
      <c r="A35" s="714"/>
      <c r="B35" s="271" t="s">
        <v>204</v>
      </c>
      <c r="C35" s="696" t="s">
        <v>344</v>
      </c>
      <c r="D35" s="697"/>
      <c r="E35" s="697"/>
      <c r="F35" s="698"/>
      <c r="G35" s="287">
        <f>'(14)Orç.Tot'!I49</f>
        <v>40213.920000000006</v>
      </c>
      <c r="H35" s="287">
        <f t="shared" si="14"/>
        <v>40213.920000000006</v>
      </c>
      <c r="I35" s="287">
        <f t="shared" si="14"/>
        <v>40213.920000000006</v>
      </c>
      <c r="J35" s="287">
        <f t="shared" si="14"/>
        <v>40213.920000000006</v>
      </c>
      <c r="K35" s="287">
        <f t="shared" si="14"/>
        <v>40213.920000000006</v>
      </c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</row>
    <row r="36" spans="1:236" ht="14.1" customHeight="1" x14ac:dyDescent="0.25">
      <c r="A36" s="285" t="s">
        <v>465</v>
      </c>
      <c r="B36" s="715" t="s">
        <v>231</v>
      </c>
      <c r="C36" s="716"/>
      <c r="D36" s="716"/>
      <c r="E36" s="716"/>
      <c r="F36" s="717"/>
      <c r="G36" s="286">
        <f>SUM(G37:G37)</f>
        <v>15237.900000000001</v>
      </c>
      <c r="H36" s="286">
        <f>SUM(H37:H37)</f>
        <v>15237.900000000001</v>
      </c>
      <c r="I36" s="286">
        <f>SUM(I37:I37)</f>
        <v>15237.900000000001</v>
      </c>
      <c r="J36" s="286">
        <f>SUM(J37:J37)</f>
        <v>15237.900000000001</v>
      </c>
      <c r="K36" s="286">
        <f>SUM(K37:K37)</f>
        <v>15237.900000000001</v>
      </c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</row>
    <row r="37" spans="1:236" ht="14.1" customHeight="1" x14ac:dyDescent="0.25">
      <c r="A37" s="275"/>
      <c r="B37" s="271" t="s">
        <v>202</v>
      </c>
      <c r="C37" s="696" t="str">
        <f>'(14)Orç.Tot'!C57:D57</f>
        <v>Veículo de Fiscalização OCR</v>
      </c>
      <c r="D37" s="697"/>
      <c r="E37" s="697"/>
      <c r="F37" s="698"/>
      <c r="G37" s="287">
        <f>'(14)Orç.Tot'!I57</f>
        <v>15237.900000000001</v>
      </c>
      <c r="H37" s="287">
        <f t="shared" ref="H37:K37" si="15">G37</f>
        <v>15237.900000000001</v>
      </c>
      <c r="I37" s="287">
        <f t="shared" si="15"/>
        <v>15237.900000000001</v>
      </c>
      <c r="J37" s="287">
        <f t="shared" si="15"/>
        <v>15237.900000000001</v>
      </c>
      <c r="K37" s="287">
        <f t="shared" si="15"/>
        <v>15237.900000000001</v>
      </c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</row>
    <row r="38" spans="1:236" s="15" customFormat="1" ht="5.0999999999999996" customHeight="1" x14ac:dyDescent="0.25">
      <c r="A38" s="690"/>
      <c r="B38" s="690"/>
      <c r="C38" s="690"/>
      <c r="D38" s="690"/>
      <c r="E38" s="690"/>
      <c r="F38" s="690"/>
      <c r="G38" s="690"/>
      <c r="H38" s="690"/>
      <c r="I38" s="690"/>
      <c r="J38" s="690"/>
      <c r="K38" s="690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</row>
    <row r="39" spans="1:236" s="244" customFormat="1" ht="14.1" customHeight="1" x14ac:dyDescent="0.25">
      <c r="A39" s="288" t="s">
        <v>268</v>
      </c>
      <c r="B39" s="739" t="s">
        <v>498</v>
      </c>
      <c r="C39" s="739"/>
      <c r="D39" s="739"/>
      <c r="E39" s="739"/>
      <c r="F39" s="739"/>
      <c r="G39" s="289">
        <f>G18-G20</f>
        <v>3309064.4341393784</v>
      </c>
      <c r="H39" s="289">
        <f>H18-H20</f>
        <v>3528037.3924753778</v>
      </c>
      <c r="I39" s="289">
        <f>I18-I20</f>
        <v>3752693.4079854572</v>
      </c>
      <c r="J39" s="289">
        <f>J18-J20</f>
        <v>3983153.7034692159</v>
      </c>
      <c r="K39" s="289">
        <f>K18-K20</f>
        <v>4219541.8597223703</v>
      </c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  <c r="AP39" s="243"/>
      <c r="AQ39" s="243"/>
      <c r="AR39" s="243"/>
      <c r="AS39" s="243"/>
      <c r="AT39" s="243"/>
      <c r="AU39" s="243"/>
      <c r="AV39" s="243"/>
      <c r="AW39" s="243"/>
      <c r="AX39" s="243"/>
      <c r="AY39" s="243"/>
      <c r="AZ39" s="243"/>
      <c r="BA39" s="243"/>
      <c r="BB39" s="243"/>
      <c r="BC39" s="243"/>
      <c r="BD39" s="243"/>
      <c r="BE39" s="243"/>
      <c r="BF39" s="243"/>
      <c r="BG39" s="243"/>
      <c r="BH39" s="243"/>
      <c r="BI39" s="243"/>
      <c r="BJ39" s="243"/>
      <c r="BK39" s="243"/>
      <c r="BL39" s="243"/>
      <c r="BM39" s="243"/>
      <c r="BN39" s="243"/>
      <c r="BO39" s="243"/>
      <c r="BP39" s="243"/>
      <c r="BQ39" s="243"/>
      <c r="BR39" s="243"/>
      <c r="BS39" s="243"/>
      <c r="BT39" s="243"/>
      <c r="BU39" s="243"/>
      <c r="BV39" s="243"/>
      <c r="BW39" s="243"/>
      <c r="BX39" s="243"/>
      <c r="BY39" s="243"/>
      <c r="BZ39" s="243"/>
      <c r="CA39" s="243"/>
      <c r="CB39" s="243"/>
      <c r="CC39" s="243"/>
      <c r="CD39" s="243"/>
      <c r="CE39" s="243"/>
      <c r="CF39" s="243"/>
      <c r="CG39" s="243"/>
      <c r="CH39" s="243"/>
      <c r="CI39" s="243"/>
      <c r="CJ39" s="243"/>
      <c r="CK39" s="243"/>
      <c r="CL39" s="243"/>
      <c r="CM39" s="243"/>
      <c r="CN39" s="243"/>
      <c r="CO39" s="243"/>
      <c r="CP39" s="243"/>
      <c r="CQ39" s="243"/>
      <c r="CR39" s="243"/>
      <c r="CS39" s="243"/>
      <c r="CT39" s="243"/>
      <c r="CU39" s="243"/>
      <c r="CV39" s="243"/>
      <c r="CW39" s="243"/>
      <c r="CX39" s="243"/>
      <c r="CY39" s="243"/>
      <c r="CZ39" s="243"/>
      <c r="DA39" s="243"/>
      <c r="DB39" s="243"/>
      <c r="DC39" s="243"/>
      <c r="DD39" s="243"/>
      <c r="DE39" s="243"/>
      <c r="DF39" s="243"/>
      <c r="DG39" s="243"/>
      <c r="DH39" s="243"/>
      <c r="DI39" s="243"/>
      <c r="DJ39" s="243"/>
      <c r="DK39" s="243"/>
      <c r="DL39" s="243"/>
      <c r="DM39" s="243"/>
      <c r="DN39" s="243"/>
      <c r="DO39" s="243"/>
      <c r="DP39" s="243"/>
      <c r="DQ39" s="243"/>
      <c r="DR39" s="243"/>
      <c r="DS39" s="243"/>
      <c r="DT39" s="243"/>
      <c r="DU39" s="243"/>
      <c r="DV39" s="243"/>
      <c r="DW39" s="243"/>
      <c r="DX39" s="243"/>
      <c r="DY39" s="243"/>
      <c r="DZ39" s="243"/>
      <c r="EA39" s="243"/>
      <c r="EB39" s="243"/>
      <c r="EC39" s="243"/>
      <c r="ED39" s="243"/>
      <c r="EE39" s="243"/>
      <c r="EF39" s="243"/>
      <c r="EG39" s="243"/>
      <c r="EH39" s="243"/>
      <c r="EI39" s="243"/>
      <c r="EJ39" s="243"/>
      <c r="EK39" s="243"/>
      <c r="EL39" s="243"/>
      <c r="EM39" s="243"/>
      <c r="EN39" s="243"/>
      <c r="EO39" s="243"/>
      <c r="EP39" s="243"/>
      <c r="EQ39" s="243"/>
      <c r="ER39" s="243"/>
      <c r="ES39" s="243"/>
      <c r="ET39" s="243"/>
      <c r="EU39" s="243"/>
      <c r="EV39" s="243"/>
      <c r="EW39" s="243"/>
      <c r="EX39" s="243"/>
      <c r="EY39" s="243"/>
      <c r="EZ39" s="243"/>
      <c r="FA39" s="243"/>
      <c r="FB39" s="243"/>
      <c r="FC39" s="243"/>
      <c r="FD39" s="243"/>
      <c r="FE39" s="243"/>
      <c r="FF39" s="243"/>
      <c r="FG39" s="243"/>
      <c r="FH39" s="243"/>
      <c r="FI39" s="243"/>
      <c r="FJ39" s="243"/>
      <c r="FK39" s="243"/>
      <c r="FL39" s="243"/>
      <c r="FM39" s="243"/>
      <c r="FN39" s="243"/>
      <c r="FO39" s="243"/>
      <c r="FP39" s="243"/>
      <c r="FQ39" s="243"/>
      <c r="FR39" s="243"/>
      <c r="FS39" s="243"/>
      <c r="FT39" s="243"/>
      <c r="FU39" s="243"/>
      <c r="FV39" s="243"/>
      <c r="FW39" s="243"/>
      <c r="FX39" s="243"/>
      <c r="FY39" s="243"/>
      <c r="FZ39" s="243"/>
      <c r="GA39" s="243"/>
      <c r="GB39" s="243"/>
      <c r="GC39" s="243"/>
      <c r="GD39" s="243"/>
      <c r="GE39" s="243"/>
      <c r="GF39" s="243"/>
      <c r="GG39" s="243"/>
      <c r="GH39" s="243"/>
      <c r="GI39" s="243"/>
      <c r="GJ39" s="243"/>
      <c r="GK39" s="243"/>
      <c r="GL39" s="243"/>
      <c r="GM39" s="243"/>
      <c r="GN39" s="243"/>
      <c r="GO39" s="243"/>
      <c r="GP39" s="243"/>
      <c r="GQ39" s="243"/>
      <c r="GR39" s="243"/>
      <c r="GS39" s="243"/>
      <c r="GT39" s="243"/>
      <c r="GU39" s="243"/>
      <c r="GV39" s="243"/>
      <c r="GW39" s="243"/>
      <c r="GX39" s="243"/>
      <c r="GY39" s="243"/>
      <c r="GZ39" s="243"/>
      <c r="HA39" s="243"/>
      <c r="HB39" s="243"/>
      <c r="HC39" s="243"/>
      <c r="HD39" s="243"/>
      <c r="HE39" s="243"/>
      <c r="HF39" s="243"/>
      <c r="HG39" s="243"/>
      <c r="HH39" s="243"/>
      <c r="HI39" s="243"/>
      <c r="HJ39" s="243"/>
      <c r="HK39" s="243"/>
      <c r="HL39" s="243"/>
      <c r="HM39" s="243"/>
      <c r="HN39" s="243"/>
      <c r="HO39" s="243"/>
      <c r="HP39" s="243"/>
      <c r="HQ39" s="243"/>
      <c r="HR39" s="243"/>
      <c r="HS39" s="243"/>
      <c r="HT39" s="243"/>
      <c r="HU39" s="243"/>
      <c r="HV39" s="243"/>
      <c r="HW39" s="243"/>
      <c r="HX39" s="243"/>
      <c r="HY39" s="243"/>
      <c r="HZ39" s="243"/>
      <c r="IA39" s="243"/>
      <c r="IB39" s="243"/>
    </row>
    <row r="40" spans="1:236" ht="14.1" customHeight="1" x14ac:dyDescent="0.25">
      <c r="A40" s="290"/>
      <c r="B40" s="271" t="s">
        <v>202</v>
      </c>
      <c r="C40" s="696" t="s">
        <v>256</v>
      </c>
      <c r="D40" s="697"/>
      <c r="E40" s="697"/>
      <c r="F40" s="698"/>
      <c r="G40" s="291">
        <f>G39/G6</f>
        <v>0.61083503790451632</v>
      </c>
      <c r="H40" s="291">
        <f>H39/H6</f>
        <v>0.61695361680988658</v>
      </c>
      <c r="I40" s="291">
        <f>I39/I6</f>
        <v>0.62259547663043413</v>
      </c>
      <c r="J40" s="291">
        <f>J39/J6</f>
        <v>0.62781202917036338</v>
      </c>
      <c r="K40" s="291">
        <f>K39/K6</f>
        <v>0.63264759017394856</v>
      </c>
    </row>
    <row r="41" spans="1:236" ht="5.0999999999999996" customHeight="1" x14ac:dyDescent="0.25">
      <c r="A41" s="685"/>
      <c r="B41" s="685"/>
      <c r="C41" s="685"/>
      <c r="D41" s="685"/>
      <c r="E41" s="685"/>
      <c r="F41" s="685"/>
      <c r="G41" s="685"/>
      <c r="H41" s="685"/>
      <c r="I41" s="685"/>
      <c r="J41" s="685"/>
      <c r="K41" s="685"/>
    </row>
    <row r="42" spans="1:236" ht="14.1" customHeight="1" x14ac:dyDescent="0.25">
      <c r="A42" s="268" t="s">
        <v>269</v>
      </c>
      <c r="B42" s="740" t="s">
        <v>396</v>
      </c>
      <c r="C42" s="741"/>
      <c r="D42" s="741"/>
      <c r="E42" s="741"/>
      <c r="F42" s="742"/>
      <c r="G42" s="283">
        <f>SUM(G43:G47)</f>
        <v>85538</v>
      </c>
      <c r="H42" s="283">
        <f>SUM(H43:H47)</f>
        <v>85538</v>
      </c>
      <c r="I42" s="283">
        <f>SUM(I43:I47)</f>
        <v>85538</v>
      </c>
      <c r="J42" s="283">
        <f>SUM(J43:J47)</f>
        <v>85538</v>
      </c>
      <c r="K42" s="283">
        <f>SUM(K43:K47)</f>
        <v>85538</v>
      </c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</row>
    <row r="43" spans="1:236" ht="14.1" customHeight="1" x14ac:dyDescent="0.25">
      <c r="A43" s="685"/>
      <c r="B43" s="271" t="s">
        <v>202</v>
      </c>
      <c r="C43" s="696" t="s">
        <v>467</v>
      </c>
      <c r="D43" s="697"/>
      <c r="E43" s="697"/>
      <c r="F43" s="698"/>
      <c r="G43" s="292">
        <f>'(14)Orç.Tot'!I61</f>
        <v>4800</v>
      </c>
      <c r="H43" s="292">
        <f t="shared" ref="H43:K47" si="16">G43</f>
        <v>4800</v>
      </c>
      <c r="I43" s="292">
        <f t="shared" si="16"/>
        <v>4800</v>
      </c>
      <c r="J43" s="292">
        <f t="shared" si="16"/>
        <v>4800</v>
      </c>
      <c r="K43" s="292">
        <f t="shared" si="16"/>
        <v>4800</v>
      </c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</row>
    <row r="44" spans="1:236" ht="14.1" customHeight="1" x14ac:dyDescent="0.25">
      <c r="A44" s="685"/>
      <c r="B44" s="271" t="s">
        <v>203</v>
      </c>
      <c r="C44" s="696" t="s">
        <v>466</v>
      </c>
      <c r="D44" s="697"/>
      <c r="E44" s="697"/>
      <c r="F44" s="698"/>
      <c r="G44" s="292">
        <f>'(14)Orç.Tot'!I63</f>
        <v>1000</v>
      </c>
      <c r="H44" s="292">
        <f t="shared" si="16"/>
        <v>1000</v>
      </c>
      <c r="I44" s="292">
        <f t="shared" si="16"/>
        <v>1000</v>
      </c>
      <c r="J44" s="292">
        <f t="shared" si="16"/>
        <v>1000</v>
      </c>
      <c r="K44" s="292">
        <f t="shared" si="16"/>
        <v>1000</v>
      </c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</row>
    <row r="45" spans="1:236" ht="14.1" customHeight="1" x14ac:dyDescent="0.25">
      <c r="A45" s="685"/>
      <c r="B45" s="271" t="s">
        <v>204</v>
      </c>
      <c r="C45" s="696" t="s">
        <v>251</v>
      </c>
      <c r="D45" s="697"/>
      <c r="E45" s="697"/>
      <c r="F45" s="698"/>
      <c r="G45" s="292">
        <f>'(14)Orç.Tot'!I65</f>
        <v>6910</v>
      </c>
      <c r="H45" s="292">
        <f t="shared" si="16"/>
        <v>6910</v>
      </c>
      <c r="I45" s="292">
        <f t="shared" si="16"/>
        <v>6910</v>
      </c>
      <c r="J45" s="292">
        <f t="shared" si="16"/>
        <v>6910</v>
      </c>
      <c r="K45" s="292">
        <f t="shared" si="16"/>
        <v>6910</v>
      </c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</row>
    <row r="46" spans="1:236" ht="14.1" customHeight="1" x14ac:dyDescent="0.25">
      <c r="A46" s="685"/>
      <c r="B46" s="271" t="s">
        <v>205</v>
      </c>
      <c r="C46" s="696" t="s">
        <v>303</v>
      </c>
      <c r="D46" s="697"/>
      <c r="E46" s="697"/>
      <c r="F46" s="698"/>
      <c r="G46" s="292">
        <f>'(14)Orç.Tot'!I67</f>
        <v>3060</v>
      </c>
      <c r="H46" s="292">
        <f t="shared" si="16"/>
        <v>3060</v>
      </c>
      <c r="I46" s="292">
        <f t="shared" si="16"/>
        <v>3060</v>
      </c>
      <c r="J46" s="292">
        <f t="shared" si="16"/>
        <v>3060</v>
      </c>
      <c r="K46" s="292">
        <f t="shared" si="16"/>
        <v>3060</v>
      </c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</row>
    <row r="47" spans="1:236" ht="14.1" customHeight="1" x14ac:dyDescent="0.25">
      <c r="A47" s="685"/>
      <c r="B47" s="271" t="s">
        <v>236</v>
      </c>
      <c r="C47" s="696" t="s">
        <v>304</v>
      </c>
      <c r="D47" s="697"/>
      <c r="E47" s="697"/>
      <c r="F47" s="698"/>
      <c r="G47" s="292">
        <f>'(14)Orç.Tot'!I69</f>
        <v>69768</v>
      </c>
      <c r="H47" s="292">
        <f t="shared" si="16"/>
        <v>69768</v>
      </c>
      <c r="I47" s="292">
        <f t="shared" si="16"/>
        <v>69768</v>
      </c>
      <c r="J47" s="292">
        <f t="shared" si="16"/>
        <v>69768</v>
      </c>
      <c r="K47" s="292">
        <f t="shared" si="16"/>
        <v>69768</v>
      </c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</row>
    <row r="48" spans="1:236" ht="5.0999999999999996" customHeight="1" x14ac:dyDescent="0.25">
      <c r="A48" s="734"/>
      <c r="B48" s="682"/>
      <c r="C48" s="682"/>
      <c r="D48" s="682"/>
      <c r="E48" s="682"/>
      <c r="F48" s="682"/>
      <c r="G48" s="682"/>
      <c r="H48" s="682"/>
      <c r="I48" s="682"/>
      <c r="J48" s="682"/>
      <c r="K48" s="682"/>
    </row>
    <row r="49" spans="1:236" ht="14.1" customHeight="1" x14ac:dyDescent="0.25">
      <c r="A49" s="277" t="s">
        <v>270</v>
      </c>
      <c r="B49" s="676" t="s">
        <v>499</v>
      </c>
      <c r="C49" s="677"/>
      <c r="D49" s="677"/>
      <c r="E49" s="677"/>
      <c r="F49" s="678"/>
      <c r="G49" s="293">
        <f>G39-G42</f>
        <v>3223526.4341393784</v>
      </c>
      <c r="H49" s="294">
        <f>H39-H42</f>
        <v>3442499.3924753778</v>
      </c>
      <c r="I49" s="294">
        <f>I39-I42</f>
        <v>3667155.4079854572</v>
      </c>
      <c r="J49" s="294">
        <f>J39-J42</f>
        <v>3897615.7034692159</v>
      </c>
      <c r="K49" s="294">
        <f>K39-K42</f>
        <v>4134003.8597223703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  <c r="FW49" s="11"/>
      <c r="FX49" s="11"/>
      <c r="FY49" s="11"/>
      <c r="FZ49" s="11"/>
      <c r="GA49" s="11"/>
      <c r="GB49" s="11"/>
      <c r="GC49" s="11"/>
      <c r="GD49" s="11"/>
      <c r="GE49" s="11"/>
      <c r="GF49" s="11"/>
      <c r="GG49" s="11"/>
      <c r="GH49" s="11"/>
      <c r="GI49" s="11"/>
      <c r="GJ49" s="11"/>
      <c r="GK49" s="11"/>
      <c r="GL49" s="11"/>
      <c r="GM49" s="11"/>
      <c r="GN49" s="11"/>
      <c r="GO49" s="11"/>
      <c r="GP49" s="11"/>
      <c r="GQ49" s="11"/>
      <c r="GR49" s="11"/>
      <c r="GS49" s="11"/>
      <c r="GT49" s="11"/>
      <c r="GU49" s="11"/>
      <c r="GV49" s="11"/>
      <c r="GW49" s="11"/>
      <c r="GX49" s="11"/>
      <c r="GY49" s="11"/>
      <c r="GZ49" s="11"/>
      <c r="HA49" s="11"/>
      <c r="HB49" s="11"/>
      <c r="HC49" s="11"/>
      <c r="HD49" s="11"/>
      <c r="HE49" s="11"/>
      <c r="HF49" s="11"/>
      <c r="HG49" s="11"/>
      <c r="HH49" s="11"/>
      <c r="HI49" s="11"/>
      <c r="HJ49" s="11"/>
      <c r="HK49" s="11"/>
      <c r="HL49" s="11"/>
      <c r="HM49" s="11"/>
      <c r="HN49" s="11"/>
      <c r="HO49" s="11"/>
      <c r="HP49" s="11"/>
      <c r="HQ49" s="11"/>
      <c r="HR49" s="11"/>
      <c r="HS49" s="11"/>
      <c r="HT49" s="11"/>
      <c r="HU49" s="11"/>
      <c r="HV49" s="11"/>
      <c r="HW49" s="11"/>
      <c r="HX49" s="11"/>
      <c r="HY49" s="11"/>
      <c r="HZ49" s="11"/>
      <c r="IA49" s="11"/>
      <c r="IB49" s="11"/>
    </row>
    <row r="50" spans="1:236" ht="5.0999999999999996" customHeight="1" x14ac:dyDescent="0.25">
      <c r="A50" s="685"/>
      <c r="B50" s="685"/>
      <c r="C50" s="685"/>
      <c r="D50" s="685"/>
      <c r="E50" s="685"/>
      <c r="F50" s="685"/>
      <c r="G50" s="685"/>
      <c r="H50" s="685"/>
      <c r="I50" s="685"/>
      <c r="J50" s="685"/>
      <c r="K50" s="685"/>
    </row>
    <row r="51" spans="1:236" ht="14.1" customHeight="1" x14ac:dyDescent="0.25">
      <c r="A51" s="268" t="s">
        <v>271</v>
      </c>
      <c r="B51" s="704" t="s">
        <v>468</v>
      </c>
      <c r="C51" s="704"/>
      <c r="D51" s="704"/>
      <c r="E51" s="704"/>
      <c r="F51" s="704"/>
      <c r="G51" s="295">
        <f>'(14)Orç.Tot'!I71</f>
        <v>135432</v>
      </c>
      <c r="H51" s="296">
        <f>$G$51</f>
        <v>135432</v>
      </c>
      <c r="I51" s="296">
        <f>$G$51</f>
        <v>135432</v>
      </c>
      <c r="J51" s="296">
        <f>$G$51</f>
        <v>135432</v>
      </c>
      <c r="K51" s="296">
        <f>$G$51</f>
        <v>135432</v>
      </c>
    </row>
    <row r="52" spans="1:236" ht="5.0999999999999996" customHeight="1" x14ac:dyDescent="0.25">
      <c r="A52" s="685"/>
      <c r="B52" s="685"/>
      <c r="C52" s="685"/>
      <c r="D52" s="685"/>
      <c r="E52" s="685"/>
      <c r="F52" s="685"/>
      <c r="G52" s="685"/>
      <c r="H52" s="685"/>
      <c r="I52" s="685"/>
      <c r="J52" s="685"/>
      <c r="K52" s="685"/>
    </row>
    <row r="53" spans="1:236" ht="14.1" customHeight="1" x14ac:dyDescent="0.25">
      <c r="A53" s="277" t="s">
        <v>272</v>
      </c>
      <c r="B53" s="676" t="s">
        <v>500</v>
      </c>
      <c r="C53" s="677"/>
      <c r="D53" s="677"/>
      <c r="E53" s="677"/>
      <c r="F53" s="678"/>
      <c r="G53" s="297">
        <f>G49-G51</f>
        <v>3088094.4341393784</v>
      </c>
      <c r="H53" s="297">
        <f t="shared" ref="H53:K53" si="17">H49-H51</f>
        <v>3307067.3924753778</v>
      </c>
      <c r="I53" s="297">
        <f t="shared" si="17"/>
        <v>3531723.4079854572</v>
      </c>
      <c r="J53" s="297">
        <f t="shared" si="17"/>
        <v>3762183.7034692159</v>
      </c>
      <c r="K53" s="297">
        <f t="shared" si="17"/>
        <v>3998571.8597223703</v>
      </c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  <c r="EA53" s="11"/>
      <c r="EB53" s="11"/>
      <c r="EC53" s="11"/>
      <c r="ED53" s="11"/>
      <c r="EE53" s="11"/>
      <c r="EF53" s="11"/>
      <c r="EG53" s="11"/>
      <c r="EH53" s="11"/>
      <c r="EI53" s="11"/>
      <c r="EJ53" s="11"/>
      <c r="EK53" s="11"/>
      <c r="EL53" s="11"/>
      <c r="EM53" s="11"/>
      <c r="EN53" s="11"/>
      <c r="EO53" s="11"/>
      <c r="EP53" s="11"/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  <c r="FG53" s="11"/>
      <c r="FH53" s="11"/>
      <c r="FI53" s="11"/>
      <c r="FJ53" s="11"/>
      <c r="FK53" s="11"/>
      <c r="FL53" s="11"/>
      <c r="FM53" s="11"/>
      <c r="FN53" s="11"/>
      <c r="FO53" s="11"/>
      <c r="FP53" s="11"/>
      <c r="FQ53" s="11"/>
      <c r="FR53" s="11"/>
      <c r="FS53" s="11"/>
      <c r="FT53" s="11"/>
      <c r="FU53" s="11"/>
      <c r="FV53" s="11"/>
      <c r="FW53" s="11"/>
      <c r="FX53" s="11"/>
      <c r="FY53" s="11"/>
      <c r="FZ53" s="11"/>
      <c r="GA53" s="11"/>
      <c r="GB53" s="11"/>
      <c r="GC53" s="11"/>
      <c r="GD53" s="11"/>
      <c r="GE53" s="11"/>
      <c r="GF53" s="11"/>
      <c r="GG53" s="11"/>
      <c r="GH53" s="11"/>
      <c r="GI53" s="11"/>
      <c r="GJ53" s="11"/>
      <c r="GK53" s="11"/>
      <c r="GL53" s="11"/>
      <c r="GM53" s="11"/>
      <c r="GN53" s="11"/>
      <c r="GO53" s="11"/>
      <c r="GP53" s="11"/>
      <c r="GQ53" s="11"/>
      <c r="GR53" s="11"/>
      <c r="GS53" s="11"/>
      <c r="GT53" s="11"/>
      <c r="GU53" s="11"/>
      <c r="GV53" s="11"/>
      <c r="GW53" s="11"/>
      <c r="GX53" s="11"/>
      <c r="GY53" s="11"/>
      <c r="GZ53" s="11"/>
      <c r="HA53" s="11"/>
      <c r="HB53" s="11"/>
      <c r="HC53" s="11"/>
      <c r="HD53" s="11"/>
      <c r="HE53" s="11"/>
      <c r="HF53" s="11"/>
      <c r="HG53" s="11"/>
      <c r="HH53" s="11"/>
      <c r="HI53" s="11"/>
      <c r="HJ53" s="11"/>
      <c r="HK53" s="11"/>
      <c r="HL53" s="11"/>
      <c r="HM53" s="11"/>
      <c r="HN53" s="11"/>
      <c r="HO53" s="11"/>
      <c r="HP53" s="11"/>
      <c r="HQ53" s="11"/>
      <c r="HR53" s="11"/>
      <c r="HS53" s="11"/>
      <c r="HT53" s="11"/>
      <c r="HU53" s="11"/>
      <c r="HV53" s="11"/>
      <c r="HW53" s="11"/>
      <c r="HX53" s="11"/>
      <c r="HY53" s="11"/>
      <c r="HZ53" s="11"/>
      <c r="IA53" s="11"/>
      <c r="IB53" s="11"/>
    </row>
    <row r="54" spans="1:236" ht="5.0999999999999996" customHeight="1" x14ac:dyDescent="0.25">
      <c r="A54" s="682"/>
      <c r="B54" s="682"/>
      <c r="C54" s="682"/>
      <c r="D54" s="682"/>
      <c r="E54" s="682"/>
      <c r="F54" s="682"/>
      <c r="G54" s="682"/>
      <c r="H54" s="682"/>
      <c r="I54" s="682"/>
      <c r="J54" s="682"/>
      <c r="K54" s="682"/>
    </row>
    <row r="55" spans="1:236" ht="14.1" customHeight="1" x14ac:dyDescent="0.25">
      <c r="A55" s="268" t="s">
        <v>273</v>
      </c>
      <c r="B55" s="298" t="s">
        <v>373</v>
      </c>
      <c r="C55" s="299"/>
      <c r="D55" s="300" t="s">
        <v>3</v>
      </c>
      <c r="E55" s="708"/>
      <c r="F55" s="709"/>
      <c r="G55" s="301">
        <f>SUM(G56:G58)</f>
        <v>1025952.1076073886</v>
      </c>
      <c r="H55" s="284">
        <f t="shared" ref="H55" si="18">SUM(H56:H58)</f>
        <v>1100402.9134416285</v>
      </c>
      <c r="I55" s="284">
        <f>SUM(I56:I58)</f>
        <v>1176785.9587150556</v>
      </c>
      <c r="J55" s="284">
        <f t="shared" ref="J55:K55" si="19">SUM(J56:J58)</f>
        <v>1255142.4591795334</v>
      </c>
      <c r="K55" s="284">
        <f t="shared" si="19"/>
        <v>1335514.4323056058</v>
      </c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</row>
    <row r="56" spans="1:236" ht="14.1" customHeight="1" x14ac:dyDescent="0.25">
      <c r="A56" s="705"/>
      <c r="B56" s="271" t="s">
        <v>202</v>
      </c>
      <c r="C56" s="272" t="s">
        <v>257</v>
      </c>
      <c r="D56" s="302">
        <v>0.09</v>
      </c>
      <c r="E56" s="710"/>
      <c r="F56" s="711"/>
      <c r="G56" s="303">
        <f>IF(G53&gt;=0,$D$56*G53,0)</f>
        <v>277928.49907254404</v>
      </c>
      <c r="H56" s="303">
        <f>IF(H53&gt;=0,$D$56*H53,0)</f>
        <v>297636.06532278401</v>
      </c>
      <c r="I56" s="303">
        <f>IF(I53&gt;=0,$D$56*I53,0)</f>
        <v>317855.10671869112</v>
      </c>
      <c r="J56" s="303">
        <f>IF(J53&gt;=0,$D$56*J53,0)</f>
        <v>338596.53331222944</v>
      </c>
      <c r="K56" s="303">
        <f>IF(K53&gt;=0,$D$56*K53,0)</f>
        <v>359871.46737501334</v>
      </c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  <c r="EO56" s="43"/>
      <c r="EP56" s="43"/>
      <c r="EQ56" s="43"/>
      <c r="ER56" s="43"/>
      <c r="ES56" s="43"/>
      <c r="ET56" s="43"/>
      <c r="EU56" s="43"/>
      <c r="EV56" s="43"/>
      <c r="EW56" s="43"/>
      <c r="EX56" s="43"/>
      <c r="EY56" s="43"/>
      <c r="EZ56" s="43"/>
      <c r="FA56" s="43"/>
      <c r="FB56" s="43"/>
      <c r="FC56" s="43"/>
      <c r="FD56" s="43"/>
      <c r="FE56" s="43"/>
      <c r="FF56" s="43"/>
      <c r="FG56" s="43"/>
      <c r="FH56" s="43"/>
      <c r="FI56" s="43"/>
      <c r="FJ56" s="43"/>
      <c r="FK56" s="43"/>
      <c r="FL56" s="43"/>
      <c r="FM56" s="43"/>
      <c r="FN56" s="43"/>
      <c r="FO56" s="43"/>
      <c r="FP56" s="43"/>
      <c r="FQ56" s="43"/>
      <c r="FR56" s="43"/>
      <c r="FS56" s="43"/>
      <c r="FT56" s="43"/>
      <c r="FU56" s="43"/>
      <c r="FV56" s="43"/>
      <c r="FW56" s="43"/>
      <c r="FX56" s="43"/>
      <c r="FY56" s="43"/>
      <c r="FZ56" s="43"/>
      <c r="GA56" s="43"/>
      <c r="GB56" s="43"/>
      <c r="GC56" s="43"/>
      <c r="GD56" s="43"/>
      <c r="GE56" s="43"/>
      <c r="GF56" s="43"/>
      <c r="GG56" s="43"/>
      <c r="GH56" s="43"/>
      <c r="GI56" s="43"/>
      <c r="GJ56" s="43"/>
      <c r="GK56" s="43"/>
      <c r="GL56" s="43"/>
      <c r="GM56" s="43"/>
      <c r="GN56" s="43"/>
      <c r="GO56" s="43"/>
      <c r="GP56" s="43"/>
      <c r="GQ56" s="43"/>
      <c r="GR56" s="43"/>
      <c r="GS56" s="43"/>
      <c r="GT56" s="43"/>
      <c r="GU56" s="43"/>
      <c r="GV56" s="43"/>
      <c r="GW56" s="43"/>
      <c r="GX56" s="43"/>
      <c r="GY56" s="43"/>
      <c r="GZ56" s="43"/>
      <c r="HA56" s="43"/>
      <c r="HB56" s="43"/>
      <c r="HC56" s="43"/>
      <c r="HD56" s="43"/>
      <c r="HE56" s="43"/>
      <c r="HF56" s="43"/>
      <c r="HG56" s="43"/>
      <c r="HH56" s="43"/>
      <c r="HI56" s="43"/>
      <c r="HJ56" s="43"/>
      <c r="HK56" s="43"/>
      <c r="HL56" s="43"/>
      <c r="HM56" s="43"/>
      <c r="HN56" s="43"/>
      <c r="HO56" s="43"/>
      <c r="HP56" s="43"/>
      <c r="HQ56" s="43"/>
      <c r="HR56" s="43"/>
      <c r="HS56" s="43"/>
      <c r="HT56" s="43"/>
      <c r="HU56" s="43"/>
      <c r="HV56" s="43"/>
      <c r="HW56" s="43"/>
      <c r="HX56" s="43"/>
      <c r="HY56" s="43"/>
      <c r="HZ56" s="43"/>
      <c r="IA56" s="43"/>
      <c r="IB56" s="43"/>
    </row>
    <row r="57" spans="1:236" ht="14.1" customHeight="1" x14ac:dyDescent="0.25">
      <c r="A57" s="706"/>
      <c r="B57" s="271" t="s">
        <v>203</v>
      </c>
      <c r="C57" s="272" t="s">
        <v>258</v>
      </c>
      <c r="D57" s="302">
        <v>0.15</v>
      </c>
      <c r="E57" s="710"/>
      <c r="F57" s="711"/>
      <c r="G57" s="303">
        <f>IF(G53&gt;=0,$D$57*G53,0)</f>
        <v>463214.16512090672</v>
      </c>
      <c r="H57" s="303">
        <f>IF(H53&gt;=0,$D$57*H53,0)</f>
        <v>496060.10887130664</v>
      </c>
      <c r="I57" s="303">
        <f>IF(I53&gt;=0,$D$57*I53,0)</f>
        <v>529758.51119781856</v>
      </c>
      <c r="J57" s="303">
        <f>IF(J53&gt;=0,$D$57*J53,0)</f>
        <v>564327.55552038236</v>
      </c>
      <c r="K57" s="303">
        <f>IF(K53&gt;=0,$D$57*K53,0)</f>
        <v>599785.77895835554</v>
      </c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</row>
    <row r="58" spans="1:236" ht="14.1" customHeight="1" x14ac:dyDescent="0.25">
      <c r="A58" s="707"/>
      <c r="B58" s="271" t="s">
        <v>204</v>
      </c>
      <c r="C58" s="272" t="s">
        <v>40</v>
      </c>
      <c r="D58" s="302">
        <v>0.1</v>
      </c>
      <c r="E58" s="710"/>
      <c r="F58" s="711"/>
      <c r="G58" s="303">
        <f>IF(G53&gt;240000,(G53-240000)*$D$58,0)</f>
        <v>284809.44341393787</v>
      </c>
      <c r="H58" s="303">
        <f>IF(H53&gt;240000,(H53-240000)*$D$58,0)</f>
        <v>306706.7392475378</v>
      </c>
      <c r="I58" s="303">
        <f>IF(I53&gt;240000,(I53-240000)*$D$58,0)</f>
        <v>329172.34079854575</v>
      </c>
      <c r="J58" s="303">
        <f>IF(J53&gt;240000,(J53-240000)*$D$58,0)</f>
        <v>352218.37034692161</v>
      </c>
      <c r="K58" s="303">
        <f>IF(K53&gt;240000,(K53-240000)*$D$58,0)</f>
        <v>375857.18597223703</v>
      </c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</row>
    <row r="59" spans="1:236" s="15" customFormat="1" ht="5.0999999999999996" customHeight="1" x14ac:dyDescent="0.25">
      <c r="A59" s="695"/>
      <c r="B59" s="695"/>
      <c r="C59" s="695"/>
      <c r="D59" s="695"/>
      <c r="E59" s="695"/>
      <c r="F59" s="695"/>
      <c r="G59" s="695"/>
      <c r="H59" s="695"/>
      <c r="I59" s="695"/>
      <c r="J59" s="695"/>
      <c r="K59" s="695"/>
    </row>
    <row r="60" spans="1:236" ht="14.1" customHeight="1" x14ac:dyDescent="0.25">
      <c r="A60" s="277" t="s">
        <v>274</v>
      </c>
      <c r="B60" s="694" t="s">
        <v>374</v>
      </c>
      <c r="C60" s="694"/>
      <c r="D60" s="694"/>
      <c r="E60" s="694"/>
      <c r="F60" s="694"/>
      <c r="G60" s="293">
        <f>G53-G55</f>
        <v>2062142.3265319897</v>
      </c>
      <c r="H60" s="294">
        <f>H53-H55</f>
        <v>2206664.4790337496</v>
      </c>
      <c r="I60" s="294">
        <f t="shared" ref="I60:K60" si="20">I53-I55</f>
        <v>2354937.4492704016</v>
      </c>
      <c r="J60" s="294">
        <f>J53-J55</f>
        <v>2507041.2442896822</v>
      </c>
      <c r="K60" s="294">
        <f t="shared" si="20"/>
        <v>2663057.4274167642</v>
      </c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</row>
    <row r="61" spans="1:236" ht="14.1" customHeight="1" x14ac:dyDescent="0.25">
      <c r="A61" s="290"/>
      <c r="B61" s="271" t="s">
        <v>202</v>
      </c>
      <c r="C61" s="696" t="s">
        <v>69</v>
      </c>
      <c r="D61" s="697"/>
      <c r="E61" s="697"/>
      <c r="F61" s="698"/>
      <c r="G61" s="291">
        <f>G60/G6</f>
        <v>0.38066009630884684</v>
      </c>
      <c r="H61" s="291">
        <f>H60/H6</f>
        <v>0.38588299385074543</v>
      </c>
      <c r="I61" s="291">
        <f>I60/I6</f>
        <v>0.39069895785876207</v>
      </c>
      <c r="J61" s="291">
        <f>J60/J6</f>
        <v>0.39515187410930963</v>
      </c>
      <c r="K61" s="291">
        <f>K60/K6</f>
        <v>0.39927957109090101</v>
      </c>
    </row>
    <row r="62" spans="1:236" s="15" customFormat="1" ht="5.0999999999999996" customHeight="1" x14ac:dyDescent="0.25">
      <c r="A62" s="690"/>
      <c r="B62" s="690"/>
      <c r="C62" s="690"/>
      <c r="D62" s="690"/>
      <c r="E62" s="690"/>
      <c r="F62" s="690"/>
      <c r="G62" s="690"/>
      <c r="H62" s="690"/>
      <c r="I62" s="690"/>
      <c r="J62" s="690"/>
      <c r="K62" s="690"/>
    </row>
    <row r="63" spans="1:236" ht="14.1" customHeight="1" x14ac:dyDescent="0.25">
      <c r="A63" s="285" t="s">
        <v>275</v>
      </c>
      <c r="B63" s="700" t="s">
        <v>375</v>
      </c>
      <c r="C63" s="701"/>
      <c r="D63" s="701"/>
      <c r="E63" s="701"/>
      <c r="F63" s="702"/>
      <c r="G63" s="304">
        <f>SUM(G64:G68)</f>
        <v>85538</v>
      </c>
      <c r="H63" s="305">
        <f>SUM(H64:H68)</f>
        <v>85538</v>
      </c>
      <c r="I63" s="305">
        <f>SUM(I64:I68)</f>
        <v>85538</v>
      </c>
      <c r="J63" s="305">
        <f>SUM(J64:J68)</f>
        <v>85538</v>
      </c>
      <c r="K63" s="305">
        <f>SUM(K64:K68)</f>
        <v>85538</v>
      </c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</row>
    <row r="64" spans="1:236" ht="14.1" customHeight="1" x14ac:dyDescent="0.25">
      <c r="A64" s="699"/>
      <c r="B64" s="271" t="s">
        <v>202</v>
      </c>
      <c r="C64" s="703" t="str">
        <f>C43</f>
        <v>Depreciação do Veículo de Fiscalização OCR</v>
      </c>
      <c r="D64" s="703"/>
      <c r="E64" s="703"/>
      <c r="F64" s="703"/>
      <c r="G64" s="276">
        <f t="shared" ref="G64:K68" si="21">G43</f>
        <v>4800</v>
      </c>
      <c r="H64" s="276">
        <f t="shared" si="21"/>
        <v>4800</v>
      </c>
      <c r="I64" s="276">
        <f t="shared" si="21"/>
        <v>4800</v>
      </c>
      <c r="J64" s="276">
        <f t="shared" si="21"/>
        <v>4800</v>
      </c>
      <c r="K64" s="276">
        <f t="shared" si="21"/>
        <v>4800</v>
      </c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</row>
    <row r="65" spans="1:236" ht="14.1" customHeight="1" x14ac:dyDescent="0.25">
      <c r="A65" s="699"/>
      <c r="B65" s="271" t="s">
        <v>203</v>
      </c>
      <c r="C65" s="703" t="str">
        <f>C44</f>
        <v>Depreciação de Mobiliario</v>
      </c>
      <c r="D65" s="703"/>
      <c r="E65" s="703"/>
      <c r="F65" s="703"/>
      <c r="G65" s="276">
        <f t="shared" si="21"/>
        <v>1000</v>
      </c>
      <c r="H65" s="276">
        <f t="shared" si="21"/>
        <v>1000</v>
      </c>
      <c r="I65" s="276">
        <f t="shared" si="21"/>
        <v>1000</v>
      </c>
      <c r="J65" s="276">
        <f t="shared" si="21"/>
        <v>1000</v>
      </c>
      <c r="K65" s="276">
        <f t="shared" si="21"/>
        <v>1000</v>
      </c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</row>
    <row r="66" spans="1:236" ht="14.1" customHeight="1" x14ac:dyDescent="0.25">
      <c r="A66" s="699"/>
      <c r="B66" s="271" t="s">
        <v>204</v>
      </c>
      <c r="C66" s="703" t="str">
        <f>C45</f>
        <v>Depreciação de Equipamentos Eletrônicos, Parquímetros, TI e Comunicação</v>
      </c>
      <c r="D66" s="703"/>
      <c r="E66" s="703"/>
      <c r="F66" s="703"/>
      <c r="G66" s="276">
        <f t="shared" si="21"/>
        <v>6910</v>
      </c>
      <c r="H66" s="276">
        <f t="shared" si="21"/>
        <v>6910</v>
      </c>
      <c r="I66" s="276">
        <f t="shared" si="21"/>
        <v>6910</v>
      </c>
      <c r="J66" s="276">
        <f t="shared" si="21"/>
        <v>6910</v>
      </c>
      <c r="K66" s="276">
        <f t="shared" si="21"/>
        <v>6910</v>
      </c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</row>
    <row r="67" spans="1:236" ht="14.1" customHeight="1" x14ac:dyDescent="0.25">
      <c r="A67" s="699"/>
      <c r="B67" s="271" t="s">
        <v>205</v>
      </c>
      <c r="C67" s="703" t="str">
        <f>C46</f>
        <v>Depreciação de Sinalização Vertical</v>
      </c>
      <c r="D67" s="703"/>
      <c r="E67" s="703"/>
      <c r="F67" s="703"/>
      <c r="G67" s="276">
        <f t="shared" si="21"/>
        <v>3060</v>
      </c>
      <c r="H67" s="276">
        <f t="shared" si="21"/>
        <v>3060</v>
      </c>
      <c r="I67" s="276">
        <f t="shared" si="21"/>
        <v>3060</v>
      </c>
      <c r="J67" s="276">
        <f t="shared" si="21"/>
        <v>3060</v>
      </c>
      <c r="K67" s="276">
        <f t="shared" si="21"/>
        <v>3060</v>
      </c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</row>
    <row r="68" spans="1:236" ht="14.1" customHeight="1" x14ac:dyDescent="0.25">
      <c r="A68" s="699"/>
      <c r="B68" s="271" t="s">
        <v>236</v>
      </c>
      <c r="C68" s="703" t="str">
        <f>C47</f>
        <v>Depreciação de Sinalização Horizontal</v>
      </c>
      <c r="D68" s="703"/>
      <c r="E68" s="703"/>
      <c r="F68" s="703"/>
      <c r="G68" s="276">
        <f t="shared" si="21"/>
        <v>69768</v>
      </c>
      <c r="H68" s="276">
        <f t="shared" si="21"/>
        <v>69768</v>
      </c>
      <c r="I68" s="276">
        <f t="shared" si="21"/>
        <v>69768</v>
      </c>
      <c r="J68" s="276">
        <f t="shared" si="21"/>
        <v>69768</v>
      </c>
      <c r="K68" s="276">
        <f t="shared" si="21"/>
        <v>69768</v>
      </c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</row>
    <row r="69" spans="1:236" s="15" customFormat="1" ht="5.0999999999999996" customHeight="1" x14ac:dyDescent="0.25">
      <c r="A69" s="691"/>
      <c r="B69" s="691"/>
      <c r="C69" s="691"/>
      <c r="D69" s="691"/>
      <c r="E69" s="691"/>
      <c r="F69" s="691"/>
      <c r="G69" s="691"/>
      <c r="H69" s="691"/>
      <c r="I69" s="691"/>
      <c r="J69" s="691"/>
      <c r="K69" s="691"/>
    </row>
    <row r="70" spans="1:236" s="78" customFormat="1" ht="15.6" x14ac:dyDescent="0.25">
      <c r="A70" s="736" t="s">
        <v>323</v>
      </c>
      <c r="B70" s="737"/>
      <c r="C70" s="737"/>
      <c r="D70" s="737"/>
      <c r="E70" s="737"/>
      <c r="F70" s="737"/>
      <c r="G70" s="265" t="str">
        <f>G4</f>
        <v>Implantação</v>
      </c>
      <c r="H70" s="264" t="str">
        <f>H4</f>
        <v>Projeção</v>
      </c>
      <c r="I70" s="264" t="str">
        <f>I4</f>
        <v>Projeção</v>
      </c>
      <c r="J70" s="264" t="str">
        <f>J4</f>
        <v>Projeção</v>
      </c>
      <c r="K70" s="264" t="str">
        <f>K4</f>
        <v>Projeção</v>
      </c>
    </row>
    <row r="71" spans="1:236" ht="5.0999999999999996" customHeight="1" x14ac:dyDescent="0.25">
      <c r="A71" s="689"/>
      <c r="B71" s="689"/>
      <c r="C71" s="689"/>
      <c r="D71" s="689"/>
      <c r="E71" s="689"/>
      <c r="F71" s="689"/>
      <c r="G71" s="689"/>
      <c r="H71" s="689"/>
      <c r="I71" s="689"/>
      <c r="J71" s="689"/>
      <c r="K71" s="689"/>
    </row>
    <row r="72" spans="1:236" ht="14.1" customHeight="1" x14ac:dyDescent="0.25">
      <c r="A72" s="277" t="s">
        <v>276</v>
      </c>
      <c r="B72" s="676" t="s">
        <v>469</v>
      </c>
      <c r="C72" s="677"/>
      <c r="D72" s="677"/>
      <c r="E72" s="677"/>
      <c r="F72" s="678"/>
      <c r="G72" s="306">
        <f>G60+G63</f>
        <v>2147680.3265319895</v>
      </c>
      <c r="H72" s="306">
        <f>H60+H63</f>
        <v>2292202.4790337496</v>
      </c>
      <c r="I72" s="306">
        <f>I60+I63</f>
        <v>2440475.4492704016</v>
      </c>
      <c r="J72" s="306">
        <f>J60+J63</f>
        <v>2592579.2442896822</v>
      </c>
      <c r="K72" s="306">
        <f>K60+K63</f>
        <v>2748595.4274167642</v>
      </c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</row>
    <row r="73" spans="1:236" ht="5.0999999999999996" customHeight="1" x14ac:dyDescent="0.25">
      <c r="A73" s="689"/>
      <c r="B73" s="689"/>
      <c r="C73" s="689"/>
      <c r="D73" s="689"/>
      <c r="E73" s="689"/>
      <c r="F73" s="689"/>
      <c r="G73" s="689"/>
      <c r="H73" s="689"/>
      <c r="I73" s="689"/>
      <c r="J73" s="689"/>
      <c r="K73" s="689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</row>
    <row r="74" spans="1:236" ht="14.1" customHeight="1" x14ac:dyDescent="0.25">
      <c r="A74" s="307" t="s">
        <v>277</v>
      </c>
      <c r="B74" s="692" t="s">
        <v>44</v>
      </c>
      <c r="C74" s="692"/>
      <c r="D74" s="692"/>
      <c r="E74" s="692"/>
      <c r="F74" s="308">
        <f t="shared" ref="F74:K74" si="22">SUM(F75:F81)</f>
        <v>500316</v>
      </c>
      <c r="G74" s="309">
        <f t="shared" si="22"/>
        <v>500316</v>
      </c>
      <c r="H74" s="309">
        <f t="shared" si="22"/>
        <v>139536</v>
      </c>
      <c r="I74" s="309">
        <f t="shared" si="22"/>
        <v>139536</v>
      </c>
      <c r="J74" s="309">
        <f t="shared" si="22"/>
        <v>139536</v>
      </c>
      <c r="K74" s="309">
        <f t="shared" si="22"/>
        <v>139536</v>
      </c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</row>
    <row r="75" spans="1:236" ht="14.1" customHeight="1" x14ac:dyDescent="0.25">
      <c r="A75" s="685"/>
      <c r="B75" s="271" t="s">
        <v>203</v>
      </c>
      <c r="C75" s="693" t="str">
        <f>'(3)Invest.'!C6</f>
        <v>Veículo para sistema OCR</v>
      </c>
      <c r="D75" s="693"/>
      <c r="E75" s="693"/>
      <c r="F75" s="310">
        <f>'(3)Invest.'!F6</f>
        <v>80000</v>
      </c>
      <c r="G75" s="287">
        <f t="shared" ref="G75:I81" si="23">F75</f>
        <v>80000</v>
      </c>
      <c r="H75" s="287">
        <v>0</v>
      </c>
      <c r="I75" s="287">
        <v>0</v>
      </c>
      <c r="J75" s="287">
        <v>0</v>
      </c>
      <c r="K75" s="287">
        <v>0</v>
      </c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</row>
    <row r="76" spans="1:236" ht="14.1" customHeight="1" x14ac:dyDescent="0.25">
      <c r="A76" s="685"/>
      <c r="B76" s="271" t="s">
        <v>205</v>
      </c>
      <c r="C76" s="693" t="str">
        <f>'(3)Invest.'!C10</f>
        <v>Mobiliário e Reformas da Central de Atendimento</v>
      </c>
      <c r="D76" s="693"/>
      <c r="E76" s="693"/>
      <c r="F76" s="310">
        <f>'(3)Invest.'!F10</f>
        <v>10000</v>
      </c>
      <c r="G76" s="287">
        <f t="shared" si="23"/>
        <v>10000</v>
      </c>
      <c r="H76" s="287">
        <v>0</v>
      </c>
      <c r="I76" s="287">
        <v>0</v>
      </c>
      <c r="J76" s="287">
        <v>0</v>
      </c>
      <c r="K76" s="287">
        <v>0</v>
      </c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</row>
    <row r="77" spans="1:236" ht="14.1" customHeight="1" x14ac:dyDescent="0.25">
      <c r="A77" s="685"/>
      <c r="B77" s="271" t="s">
        <v>236</v>
      </c>
      <c r="C77" s="693" t="str">
        <f>'(3)Invest.'!B13</f>
        <v>Equipamentos Eletrônicos, TI e Comunicação</v>
      </c>
      <c r="D77" s="693"/>
      <c r="E77" s="693"/>
      <c r="F77" s="310">
        <f>'(3)Invest.'!F20</f>
        <v>64550</v>
      </c>
      <c r="G77" s="287">
        <f t="shared" si="23"/>
        <v>64550</v>
      </c>
      <c r="H77" s="287">
        <v>0</v>
      </c>
      <c r="I77" s="287">
        <v>0</v>
      </c>
      <c r="J77" s="287">
        <v>0</v>
      </c>
      <c r="K77" s="287">
        <v>0</v>
      </c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</row>
    <row r="78" spans="1:236" ht="14.1" customHeight="1" x14ac:dyDescent="0.25">
      <c r="A78" s="685"/>
      <c r="B78" s="271" t="s">
        <v>237</v>
      </c>
      <c r="C78" s="693" t="str">
        <f>'(3)Invest.'!C23</f>
        <v>Sinalização Vertical (un) (incluindo demais sinalizações dentro da area do estacionamento rotativo)</v>
      </c>
      <c r="D78" s="693"/>
      <c r="E78" s="693"/>
      <c r="F78" s="310">
        <f>'(3)Invest.'!F23</f>
        <v>30600</v>
      </c>
      <c r="G78" s="287">
        <f t="shared" si="23"/>
        <v>30600</v>
      </c>
      <c r="H78" s="287">
        <v>0</v>
      </c>
      <c r="I78" s="287">
        <v>0</v>
      </c>
      <c r="J78" s="287">
        <v>0</v>
      </c>
      <c r="K78" s="287">
        <v>0</v>
      </c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</row>
    <row r="79" spans="1:236" ht="14.1" customHeight="1" x14ac:dyDescent="0.25">
      <c r="A79" s="685"/>
      <c r="B79" s="271" t="s">
        <v>238</v>
      </c>
      <c r="C79" s="693" t="str">
        <f>'(3)Invest.'!C24</f>
        <v>Sinalização Horizontal (m²) (incluindo faixas de pedestre, e demais sinalizações dentro do estacionamento rotativo)</v>
      </c>
      <c r="D79" s="693"/>
      <c r="E79" s="693"/>
      <c r="F79" s="310">
        <f>'(3)Invest.'!F24</f>
        <v>139536</v>
      </c>
      <c r="G79" s="287">
        <f t="shared" si="23"/>
        <v>139536</v>
      </c>
      <c r="H79" s="287">
        <f t="shared" si="23"/>
        <v>139536</v>
      </c>
      <c r="I79" s="287">
        <f t="shared" si="23"/>
        <v>139536</v>
      </c>
      <c r="J79" s="287">
        <f>G79</f>
        <v>139536</v>
      </c>
      <c r="K79" s="287">
        <f t="shared" ref="K79" si="24">H79</f>
        <v>139536</v>
      </c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</row>
    <row r="80" spans="1:236" ht="14.1" customHeight="1" x14ac:dyDescent="0.25">
      <c r="A80" s="685"/>
      <c r="B80" s="271" t="s">
        <v>242</v>
      </c>
      <c r="C80" s="693" t="s">
        <v>324</v>
      </c>
      <c r="D80" s="693"/>
      <c r="E80" s="693"/>
      <c r="F80" s="310">
        <f>'(3)Invest.'!F31</f>
        <v>15630</v>
      </c>
      <c r="G80" s="287">
        <f t="shared" si="23"/>
        <v>15630</v>
      </c>
      <c r="H80" s="287">
        <v>0</v>
      </c>
      <c r="I80" s="287">
        <v>0</v>
      </c>
      <c r="J80" s="287">
        <f t="shared" ref="J80:K80" si="25">I80</f>
        <v>0</v>
      </c>
      <c r="K80" s="287">
        <f t="shared" si="25"/>
        <v>0</v>
      </c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</row>
    <row r="81" spans="1:236" ht="13.5" customHeight="1" x14ac:dyDescent="0.25">
      <c r="A81" s="685"/>
      <c r="B81" s="271" t="s">
        <v>243</v>
      </c>
      <c r="C81" s="693" t="str">
        <f>'(3)Invest.'!B33</f>
        <v>Aplicação digital para Estacionamento Rotativo</v>
      </c>
      <c r="D81" s="693"/>
      <c r="E81" s="693"/>
      <c r="F81" s="310">
        <f>'(3)Invest.'!F36</f>
        <v>160000</v>
      </c>
      <c r="G81" s="287">
        <f t="shared" si="23"/>
        <v>160000</v>
      </c>
      <c r="H81" s="287">
        <v>0</v>
      </c>
      <c r="I81" s="287">
        <v>0</v>
      </c>
      <c r="J81" s="287">
        <v>0</v>
      </c>
      <c r="K81" s="287">
        <f t="shared" ref="K81" si="26">H81</f>
        <v>0</v>
      </c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</row>
    <row r="82" spans="1:236" ht="5.0999999999999996" customHeight="1" x14ac:dyDescent="0.25">
      <c r="A82" s="689"/>
      <c r="B82" s="689"/>
      <c r="C82" s="689"/>
      <c r="D82" s="689"/>
      <c r="E82" s="689"/>
      <c r="F82" s="689"/>
      <c r="G82" s="689"/>
      <c r="H82" s="689"/>
      <c r="I82" s="689"/>
      <c r="J82" s="689"/>
      <c r="K82" s="689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</row>
    <row r="83" spans="1:236" ht="14.1" customHeight="1" x14ac:dyDescent="0.25">
      <c r="A83" s="311" t="s">
        <v>278</v>
      </c>
      <c r="B83" s="686" t="s">
        <v>470</v>
      </c>
      <c r="C83" s="687"/>
      <c r="D83" s="687"/>
      <c r="E83" s="688"/>
      <c r="F83" s="312">
        <f>-F74</f>
        <v>-500316</v>
      </c>
      <c r="G83" s="313">
        <f>G72-G74</f>
        <v>1647364.3265319895</v>
      </c>
      <c r="H83" s="313">
        <f>H72-H74</f>
        <v>2152666.4790337496</v>
      </c>
      <c r="I83" s="313">
        <f>I72-I74</f>
        <v>2300939.4492704016</v>
      </c>
      <c r="J83" s="313">
        <f>J72-J74</f>
        <v>2453043.2442896822</v>
      </c>
      <c r="K83" s="313">
        <f>K72-K74</f>
        <v>2609059.4274167642</v>
      </c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</row>
    <row r="84" spans="1:236" ht="5.0999999999999996" customHeight="1" x14ac:dyDescent="0.25">
      <c r="A84" s="684"/>
      <c r="B84" s="684"/>
      <c r="C84" s="684"/>
      <c r="D84" s="684"/>
      <c r="E84" s="684"/>
      <c r="F84" s="684"/>
      <c r="G84" s="684"/>
      <c r="H84" s="684"/>
      <c r="I84" s="684"/>
      <c r="J84" s="684"/>
      <c r="K84" s="684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</row>
    <row r="85" spans="1:236" ht="14.1" customHeight="1" x14ac:dyDescent="0.25">
      <c r="A85" s="277" t="s">
        <v>279</v>
      </c>
      <c r="B85" s="676" t="s">
        <v>471</v>
      </c>
      <c r="C85" s="677"/>
      <c r="D85" s="677"/>
      <c r="E85" s="678"/>
      <c r="F85" s="314">
        <f>F83</f>
        <v>-500316</v>
      </c>
      <c r="G85" s="293">
        <f>F85+G83</f>
        <v>1147048.3265319895</v>
      </c>
      <c r="H85" s="293">
        <f>G85+H83</f>
        <v>3299714.8055657391</v>
      </c>
      <c r="I85" s="293">
        <f t="shared" ref="I85:K85" si="27">H85+I83</f>
        <v>5600654.2548361402</v>
      </c>
      <c r="J85" s="293">
        <f t="shared" si="27"/>
        <v>8053697.4991258224</v>
      </c>
      <c r="K85" s="293">
        <f t="shared" si="27"/>
        <v>10662756.926542588</v>
      </c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</row>
    <row r="86" spans="1:236" ht="13.5" customHeight="1" x14ac:dyDescent="0.25">
      <c r="A86" s="682"/>
      <c r="B86" s="682"/>
      <c r="C86" s="682"/>
      <c r="D86" s="682"/>
      <c r="E86" s="683"/>
      <c r="F86" s="315">
        <v>0</v>
      </c>
      <c r="G86" s="315">
        <v>1</v>
      </c>
      <c r="H86" s="315">
        <f>G86+1</f>
        <v>2</v>
      </c>
      <c r="I86" s="315">
        <f t="shared" ref="I86:K86" si="28">H86+1</f>
        <v>3</v>
      </c>
      <c r="J86" s="315">
        <f t="shared" si="28"/>
        <v>4</v>
      </c>
      <c r="K86" s="315">
        <f t="shared" si="28"/>
        <v>5</v>
      </c>
    </row>
    <row r="87" spans="1:236" ht="14.1" customHeight="1" x14ac:dyDescent="0.25">
      <c r="A87" s="307" t="s">
        <v>280</v>
      </c>
      <c r="B87" s="679" t="s">
        <v>41</v>
      </c>
      <c r="C87" s="680"/>
      <c r="D87" s="680"/>
      <c r="E87" s="681"/>
      <c r="F87" s="316">
        <v>0</v>
      </c>
      <c r="G87" s="316">
        <f>IF(SUM(F87:$F$87)&gt;0,0,IF(SUM($F83:G$83)&gt;0,G86-SUM($F83:G$83)/G83,0))</f>
        <v>0.30370695294419714</v>
      </c>
      <c r="H87" s="316">
        <f>IF(SUM($F87:G$87)&gt;0,0,IF(SUM($F83:H$83)&gt;0,H86-SUM($F83:H$83)/H83,0))</f>
        <v>0</v>
      </c>
      <c r="I87" s="316">
        <f>IF(SUM($F87:H$87)&gt;0,0,IF(SUM($F83:I$83)&gt;0,I86-SUM($F83:I$83)/I83,0))</f>
        <v>0</v>
      </c>
      <c r="J87" s="316">
        <f>IF(SUM($F87:I$87)&gt;0,0,IF(SUM($F83:J$83)&gt;0,J86-SUM($F83:J$83)/J83,0))</f>
        <v>0</v>
      </c>
      <c r="K87" s="316">
        <f>IF(SUM($F87:J$87)&gt;0,0,IF(SUM($F83:K$83)&gt;0,K86-SUM($F83:K$83)/K83,0))</f>
        <v>0</v>
      </c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</row>
    <row r="88" spans="1:236" ht="5.0999999999999996" customHeight="1" x14ac:dyDescent="0.25">
      <c r="A88" s="685"/>
      <c r="B88" s="685"/>
      <c r="C88" s="685"/>
      <c r="D88" s="685"/>
      <c r="E88" s="685"/>
      <c r="F88" s="685"/>
      <c r="G88" s="685"/>
      <c r="H88" s="685"/>
      <c r="I88" s="685"/>
      <c r="J88" s="685"/>
      <c r="K88" s="685"/>
    </row>
    <row r="89" spans="1:236" ht="14.1" customHeight="1" x14ac:dyDescent="0.25">
      <c r="A89" s="317" t="s">
        <v>281</v>
      </c>
      <c r="B89" s="735" t="s">
        <v>387</v>
      </c>
      <c r="C89" s="735"/>
      <c r="D89" s="735"/>
      <c r="E89" s="318"/>
      <c r="F89" s="318"/>
      <c r="G89" s="319"/>
      <c r="H89" s="319"/>
      <c r="I89" s="319"/>
      <c r="J89" s="319"/>
      <c r="K89" s="319"/>
    </row>
    <row r="90" spans="1:236" ht="13.5" customHeight="1" x14ac:dyDescent="0.25">
      <c r="A90" s="320" t="s">
        <v>472</v>
      </c>
      <c r="B90" s="321" t="s">
        <v>388</v>
      </c>
      <c r="C90" s="321"/>
      <c r="D90" s="322">
        <f>NPV(D91,F83:K83)</f>
        <v>-7.6773928851327504E-12</v>
      </c>
      <c r="E90" s="318"/>
      <c r="F90" s="318"/>
      <c r="G90" s="319"/>
      <c r="H90" s="319"/>
      <c r="I90" s="319"/>
      <c r="J90" s="319"/>
      <c r="K90" s="323"/>
    </row>
    <row r="91" spans="1:236" ht="14.1" customHeight="1" x14ac:dyDescent="0.25">
      <c r="A91" s="320" t="s">
        <v>473</v>
      </c>
      <c r="B91" s="321" t="s">
        <v>389</v>
      </c>
      <c r="C91" s="321"/>
      <c r="D91" s="324">
        <f>IRR(F83:K83)</f>
        <v>3.531248154589262</v>
      </c>
      <c r="E91" s="325"/>
      <c r="F91" s="318"/>
      <c r="G91" s="319"/>
      <c r="H91" s="319"/>
      <c r="I91" s="319"/>
      <c r="J91" s="319"/>
      <c r="K91" s="323"/>
    </row>
    <row r="92" spans="1:236" ht="14.1" customHeight="1" x14ac:dyDescent="0.25">
      <c r="A92" s="320" t="s">
        <v>474</v>
      </c>
      <c r="B92" s="326" t="s">
        <v>501</v>
      </c>
      <c r="C92" s="326"/>
      <c r="D92" s="327">
        <f>SUM(G87:K87)</f>
        <v>0.30370695294419714</v>
      </c>
      <c r="E92" s="318"/>
      <c r="F92" s="318"/>
      <c r="G92" s="319"/>
      <c r="H92" s="319"/>
      <c r="I92" s="319"/>
      <c r="J92" s="319"/>
      <c r="K92" s="319"/>
    </row>
    <row r="93" spans="1:236" ht="14.1" customHeight="1" x14ac:dyDescent="0.25">
      <c r="A93" s="271" t="s">
        <v>475</v>
      </c>
      <c r="B93" s="272" t="s">
        <v>391</v>
      </c>
      <c r="C93" s="272"/>
      <c r="D93" s="328">
        <f>F74</f>
        <v>500316</v>
      </c>
      <c r="E93" s="318"/>
      <c r="F93" s="318"/>
      <c r="G93" s="319"/>
      <c r="H93" s="319"/>
      <c r="I93" s="319"/>
      <c r="J93" s="319"/>
      <c r="K93" s="319"/>
    </row>
    <row r="94" spans="1:236" ht="14.1" customHeight="1" x14ac:dyDescent="0.25">
      <c r="A94" s="271" t="s">
        <v>476</v>
      </c>
      <c r="B94" s="272" t="s">
        <v>325</v>
      </c>
      <c r="C94" s="272"/>
      <c r="D94" s="332" t="s">
        <v>502</v>
      </c>
      <c r="E94" s="318"/>
      <c r="F94" s="318"/>
      <c r="G94" s="319"/>
      <c r="H94" s="319"/>
      <c r="I94" s="319"/>
      <c r="J94" s="319"/>
      <c r="K94" s="319"/>
    </row>
    <row r="95" spans="1:236" s="17" customFormat="1" ht="14.1" customHeight="1" x14ac:dyDescent="0.25">
      <c r="A95" s="329"/>
      <c r="B95" s="330"/>
      <c r="C95" s="330"/>
      <c r="D95" s="319"/>
      <c r="E95" s="319"/>
      <c r="F95" s="319"/>
      <c r="G95" s="319"/>
      <c r="H95" s="331"/>
      <c r="I95" s="331"/>
      <c r="J95" s="331"/>
      <c r="K95" s="331"/>
    </row>
    <row r="112" spans="9:9" ht="14.1" customHeight="1" x14ac:dyDescent="0.25">
      <c r="I112" s="57"/>
    </row>
  </sheetData>
  <sheetProtection selectLockedCells="1"/>
  <mergeCells count="5209">
    <mergeCell ref="AB13:AQ13"/>
    <mergeCell ref="AR13:BG13"/>
    <mergeCell ref="BH13:BW13"/>
    <mergeCell ref="BX13:CM13"/>
    <mergeCell ref="B89:D89"/>
    <mergeCell ref="A1:K1"/>
    <mergeCell ref="A70:F70"/>
    <mergeCell ref="A4:F4"/>
    <mergeCell ref="A7:K7"/>
    <mergeCell ref="A13:K13"/>
    <mergeCell ref="A9:A12"/>
    <mergeCell ref="A3:F3"/>
    <mergeCell ref="A2:K2"/>
    <mergeCell ref="B20:F20"/>
    <mergeCell ref="B22:F22"/>
    <mergeCell ref="C23:F23"/>
    <mergeCell ref="C24:F24"/>
    <mergeCell ref="A23:A24"/>
    <mergeCell ref="B25:F25"/>
    <mergeCell ref="AB2:AQ2"/>
    <mergeCell ref="AR2:BG2"/>
    <mergeCell ref="BH2:BW2"/>
    <mergeCell ref="BX2:CM2"/>
    <mergeCell ref="A21:K21"/>
    <mergeCell ref="B39:F39"/>
    <mergeCell ref="C31:F31"/>
    <mergeCell ref="B42:F42"/>
    <mergeCell ref="C40:F40"/>
    <mergeCell ref="A41:K41"/>
    <mergeCell ref="A38:K38"/>
    <mergeCell ref="B49:F49"/>
    <mergeCell ref="A48:K48"/>
    <mergeCell ref="LS13:MH13"/>
    <mergeCell ref="MI13:MX13"/>
    <mergeCell ref="MY13:NN13"/>
    <mergeCell ref="NO13:OD13"/>
    <mergeCell ref="OE13:OT13"/>
    <mergeCell ref="IQ13:JF13"/>
    <mergeCell ref="JG13:JV13"/>
    <mergeCell ref="JW13:KL13"/>
    <mergeCell ref="KM13:LB13"/>
    <mergeCell ref="LC13:LR13"/>
    <mergeCell ref="FP13:GE13"/>
    <mergeCell ref="GF13:GU13"/>
    <mergeCell ref="GV13:HK13"/>
    <mergeCell ref="HL13:HZ13"/>
    <mergeCell ref="IA13:IP13"/>
    <mergeCell ref="CN13:DC13"/>
    <mergeCell ref="DD13:DS13"/>
    <mergeCell ref="DT13:EI13"/>
    <mergeCell ref="EJ13:EY13"/>
    <mergeCell ref="EZ13:FO13"/>
    <mergeCell ref="YA13:YP13"/>
    <mergeCell ref="YQ13:ZF13"/>
    <mergeCell ref="ZG13:ZV13"/>
    <mergeCell ref="ZW13:AAL13"/>
    <mergeCell ref="AAM13:ABB13"/>
    <mergeCell ref="UY13:VN13"/>
    <mergeCell ref="VO13:WD13"/>
    <mergeCell ref="WE13:WT13"/>
    <mergeCell ref="WU13:XJ13"/>
    <mergeCell ref="XK13:XZ13"/>
    <mergeCell ref="RW13:SL13"/>
    <mergeCell ref="SM13:TB13"/>
    <mergeCell ref="TC13:TR13"/>
    <mergeCell ref="TS13:UH13"/>
    <mergeCell ref="UI13:UX13"/>
    <mergeCell ref="OU13:PJ13"/>
    <mergeCell ref="PK13:PZ13"/>
    <mergeCell ref="QA13:QP13"/>
    <mergeCell ref="QQ13:RF13"/>
    <mergeCell ref="RG13:RV13"/>
    <mergeCell ref="AKI13:AKX13"/>
    <mergeCell ref="AKY13:ALN13"/>
    <mergeCell ref="ALO13:AMD13"/>
    <mergeCell ref="AME13:AMT13"/>
    <mergeCell ref="AMU13:ANJ13"/>
    <mergeCell ref="AHG13:AHV13"/>
    <mergeCell ref="AHW13:AIL13"/>
    <mergeCell ref="AIM13:AJB13"/>
    <mergeCell ref="AJC13:AJR13"/>
    <mergeCell ref="AJS13:AKH13"/>
    <mergeCell ref="AEE13:AET13"/>
    <mergeCell ref="AEU13:AFJ13"/>
    <mergeCell ref="AFK13:AFZ13"/>
    <mergeCell ref="AGA13:AGP13"/>
    <mergeCell ref="AGQ13:AHF13"/>
    <mergeCell ref="ABC13:ABR13"/>
    <mergeCell ref="ABS13:ACH13"/>
    <mergeCell ref="ACI13:ACX13"/>
    <mergeCell ref="ACY13:ADN13"/>
    <mergeCell ref="ADO13:AED13"/>
    <mergeCell ref="AWQ13:AXF13"/>
    <mergeCell ref="AXG13:AXV13"/>
    <mergeCell ref="AXW13:AYL13"/>
    <mergeCell ref="AYM13:AZB13"/>
    <mergeCell ref="AZC13:AZR13"/>
    <mergeCell ref="ATO13:AUD13"/>
    <mergeCell ref="AUE13:AUT13"/>
    <mergeCell ref="AUU13:AVJ13"/>
    <mergeCell ref="AVK13:AVZ13"/>
    <mergeCell ref="AWA13:AWP13"/>
    <mergeCell ref="AQM13:ARB13"/>
    <mergeCell ref="ARC13:ARR13"/>
    <mergeCell ref="ARS13:ASH13"/>
    <mergeCell ref="ASI13:ASX13"/>
    <mergeCell ref="ASY13:ATN13"/>
    <mergeCell ref="ANK13:ANZ13"/>
    <mergeCell ref="AOA13:AOP13"/>
    <mergeCell ref="AOQ13:APF13"/>
    <mergeCell ref="APG13:APV13"/>
    <mergeCell ref="APW13:AQL13"/>
    <mergeCell ref="BIY13:BJN13"/>
    <mergeCell ref="BJO13:BKD13"/>
    <mergeCell ref="BKE13:BKT13"/>
    <mergeCell ref="BKU13:BLJ13"/>
    <mergeCell ref="BLK13:BLZ13"/>
    <mergeCell ref="BFW13:BGL13"/>
    <mergeCell ref="BGM13:BHB13"/>
    <mergeCell ref="BHC13:BHR13"/>
    <mergeCell ref="BHS13:BIH13"/>
    <mergeCell ref="BII13:BIX13"/>
    <mergeCell ref="BCU13:BDJ13"/>
    <mergeCell ref="BDK13:BDZ13"/>
    <mergeCell ref="BEA13:BEP13"/>
    <mergeCell ref="BEQ13:BFF13"/>
    <mergeCell ref="BFG13:BFV13"/>
    <mergeCell ref="AZS13:BAH13"/>
    <mergeCell ref="BAI13:BAX13"/>
    <mergeCell ref="BAY13:BBN13"/>
    <mergeCell ref="BBO13:BCD13"/>
    <mergeCell ref="BCE13:BCT13"/>
    <mergeCell ref="BVG13:BVV13"/>
    <mergeCell ref="BVW13:BWL13"/>
    <mergeCell ref="BWM13:BXB13"/>
    <mergeCell ref="BXC13:BXR13"/>
    <mergeCell ref="BXS13:BYH13"/>
    <mergeCell ref="BSE13:BST13"/>
    <mergeCell ref="BSU13:BTJ13"/>
    <mergeCell ref="BTK13:BTZ13"/>
    <mergeCell ref="BUA13:BUP13"/>
    <mergeCell ref="BUQ13:BVF13"/>
    <mergeCell ref="BPC13:BPR13"/>
    <mergeCell ref="BPS13:BQH13"/>
    <mergeCell ref="BQI13:BQX13"/>
    <mergeCell ref="BQY13:BRN13"/>
    <mergeCell ref="BRO13:BSD13"/>
    <mergeCell ref="BMA13:BMP13"/>
    <mergeCell ref="BMQ13:BNF13"/>
    <mergeCell ref="BNG13:BNV13"/>
    <mergeCell ref="BNW13:BOL13"/>
    <mergeCell ref="BOM13:BPB13"/>
    <mergeCell ref="CHO13:CID13"/>
    <mergeCell ref="CIE13:CIT13"/>
    <mergeCell ref="CIU13:CJJ13"/>
    <mergeCell ref="CJK13:CJZ13"/>
    <mergeCell ref="CKA13:CKP13"/>
    <mergeCell ref="CEM13:CFB13"/>
    <mergeCell ref="CFC13:CFR13"/>
    <mergeCell ref="CFS13:CGH13"/>
    <mergeCell ref="CGI13:CGX13"/>
    <mergeCell ref="CGY13:CHN13"/>
    <mergeCell ref="CBK13:CBZ13"/>
    <mergeCell ref="CCA13:CCP13"/>
    <mergeCell ref="CCQ13:CDF13"/>
    <mergeCell ref="CDG13:CDV13"/>
    <mergeCell ref="CDW13:CEL13"/>
    <mergeCell ref="BYI13:BYX13"/>
    <mergeCell ref="BYY13:BZN13"/>
    <mergeCell ref="BZO13:CAD13"/>
    <mergeCell ref="CAE13:CAT13"/>
    <mergeCell ref="CAU13:CBJ13"/>
    <mergeCell ref="CTW13:CUL13"/>
    <mergeCell ref="CUM13:CVB13"/>
    <mergeCell ref="CVC13:CVR13"/>
    <mergeCell ref="CVS13:CWH13"/>
    <mergeCell ref="CWI13:CWX13"/>
    <mergeCell ref="CQU13:CRJ13"/>
    <mergeCell ref="CRK13:CRZ13"/>
    <mergeCell ref="CSA13:CSP13"/>
    <mergeCell ref="CSQ13:CTF13"/>
    <mergeCell ref="CTG13:CTV13"/>
    <mergeCell ref="CNS13:COH13"/>
    <mergeCell ref="COI13:COX13"/>
    <mergeCell ref="COY13:CPN13"/>
    <mergeCell ref="CPO13:CQD13"/>
    <mergeCell ref="CQE13:CQT13"/>
    <mergeCell ref="CKQ13:CLF13"/>
    <mergeCell ref="CLG13:CLV13"/>
    <mergeCell ref="CLW13:CML13"/>
    <mergeCell ref="CMM13:CNB13"/>
    <mergeCell ref="CNC13:CNR13"/>
    <mergeCell ref="DGE13:DGT13"/>
    <mergeCell ref="DGU13:DHJ13"/>
    <mergeCell ref="DHK13:DHZ13"/>
    <mergeCell ref="DIA13:DIP13"/>
    <mergeCell ref="DIQ13:DJF13"/>
    <mergeCell ref="DDC13:DDR13"/>
    <mergeCell ref="DDS13:DEH13"/>
    <mergeCell ref="DEI13:DEX13"/>
    <mergeCell ref="DEY13:DFN13"/>
    <mergeCell ref="DFO13:DGD13"/>
    <mergeCell ref="DAA13:DAP13"/>
    <mergeCell ref="DAQ13:DBF13"/>
    <mergeCell ref="DBG13:DBV13"/>
    <mergeCell ref="DBW13:DCL13"/>
    <mergeCell ref="DCM13:DDB13"/>
    <mergeCell ref="CWY13:CXN13"/>
    <mergeCell ref="CXO13:CYD13"/>
    <mergeCell ref="CYE13:CYT13"/>
    <mergeCell ref="CYU13:CZJ13"/>
    <mergeCell ref="CZK13:CZZ13"/>
    <mergeCell ref="DSM13:DTB13"/>
    <mergeCell ref="DTC13:DTR13"/>
    <mergeCell ref="DTS13:DUH13"/>
    <mergeCell ref="DUI13:DUX13"/>
    <mergeCell ref="DUY13:DVN13"/>
    <mergeCell ref="DPK13:DPZ13"/>
    <mergeCell ref="DQA13:DQP13"/>
    <mergeCell ref="DQQ13:DRF13"/>
    <mergeCell ref="DRG13:DRV13"/>
    <mergeCell ref="DRW13:DSL13"/>
    <mergeCell ref="DMI13:DMX13"/>
    <mergeCell ref="DMY13:DNN13"/>
    <mergeCell ref="DNO13:DOD13"/>
    <mergeCell ref="DOE13:DOT13"/>
    <mergeCell ref="DOU13:DPJ13"/>
    <mergeCell ref="DJG13:DJV13"/>
    <mergeCell ref="DJW13:DKL13"/>
    <mergeCell ref="DKM13:DLB13"/>
    <mergeCell ref="DLC13:DLR13"/>
    <mergeCell ref="DLS13:DMH13"/>
    <mergeCell ref="EEU13:EFJ13"/>
    <mergeCell ref="EFK13:EFZ13"/>
    <mergeCell ref="EGA13:EGP13"/>
    <mergeCell ref="EGQ13:EHF13"/>
    <mergeCell ref="EHG13:EHV13"/>
    <mergeCell ref="EBS13:ECH13"/>
    <mergeCell ref="ECI13:ECX13"/>
    <mergeCell ref="ECY13:EDN13"/>
    <mergeCell ref="EDO13:EED13"/>
    <mergeCell ref="EEE13:EET13"/>
    <mergeCell ref="DYQ13:DZF13"/>
    <mergeCell ref="DZG13:DZV13"/>
    <mergeCell ref="DZW13:EAL13"/>
    <mergeCell ref="EAM13:EBB13"/>
    <mergeCell ref="EBC13:EBR13"/>
    <mergeCell ref="DVO13:DWD13"/>
    <mergeCell ref="DWE13:DWT13"/>
    <mergeCell ref="DWU13:DXJ13"/>
    <mergeCell ref="DXK13:DXZ13"/>
    <mergeCell ref="DYA13:DYP13"/>
    <mergeCell ref="ERC13:ERR13"/>
    <mergeCell ref="ERS13:ESH13"/>
    <mergeCell ref="ESI13:ESX13"/>
    <mergeCell ref="ESY13:ETN13"/>
    <mergeCell ref="ETO13:EUD13"/>
    <mergeCell ref="EOA13:EOP13"/>
    <mergeCell ref="EOQ13:EPF13"/>
    <mergeCell ref="EPG13:EPV13"/>
    <mergeCell ref="EPW13:EQL13"/>
    <mergeCell ref="EQM13:ERB13"/>
    <mergeCell ref="EKY13:ELN13"/>
    <mergeCell ref="ELO13:EMD13"/>
    <mergeCell ref="EME13:EMT13"/>
    <mergeCell ref="EMU13:ENJ13"/>
    <mergeCell ref="ENK13:ENZ13"/>
    <mergeCell ref="EHW13:EIL13"/>
    <mergeCell ref="EIM13:EJB13"/>
    <mergeCell ref="EJC13:EJR13"/>
    <mergeCell ref="EJS13:EKH13"/>
    <mergeCell ref="EKI13:EKX13"/>
    <mergeCell ref="FDK13:FDZ13"/>
    <mergeCell ref="FEA13:FEP13"/>
    <mergeCell ref="FEQ13:FFF13"/>
    <mergeCell ref="FFG13:FFV13"/>
    <mergeCell ref="FFW13:FGL13"/>
    <mergeCell ref="FAI13:FAX13"/>
    <mergeCell ref="FAY13:FBN13"/>
    <mergeCell ref="FBO13:FCD13"/>
    <mergeCell ref="FCE13:FCT13"/>
    <mergeCell ref="FCU13:FDJ13"/>
    <mergeCell ref="EXG13:EXV13"/>
    <mergeCell ref="EXW13:EYL13"/>
    <mergeCell ref="EYM13:EZB13"/>
    <mergeCell ref="EZC13:EZR13"/>
    <mergeCell ref="EZS13:FAH13"/>
    <mergeCell ref="EUE13:EUT13"/>
    <mergeCell ref="EUU13:EVJ13"/>
    <mergeCell ref="EVK13:EVZ13"/>
    <mergeCell ref="EWA13:EWP13"/>
    <mergeCell ref="EWQ13:EXF13"/>
    <mergeCell ref="FPS13:FQH13"/>
    <mergeCell ref="FQI13:FQX13"/>
    <mergeCell ref="FQY13:FRN13"/>
    <mergeCell ref="FRO13:FSD13"/>
    <mergeCell ref="FSE13:FST13"/>
    <mergeCell ref="FMQ13:FNF13"/>
    <mergeCell ref="FNG13:FNV13"/>
    <mergeCell ref="FNW13:FOL13"/>
    <mergeCell ref="FOM13:FPB13"/>
    <mergeCell ref="FPC13:FPR13"/>
    <mergeCell ref="FJO13:FKD13"/>
    <mergeCell ref="FKE13:FKT13"/>
    <mergeCell ref="FKU13:FLJ13"/>
    <mergeCell ref="FLK13:FLZ13"/>
    <mergeCell ref="FMA13:FMP13"/>
    <mergeCell ref="FGM13:FHB13"/>
    <mergeCell ref="FHC13:FHR13"/>
    <mergeCell ref="FHS13:FIH13"/>
    <mergeCell ref="FII13:FIX13"/>
    <mergeCell ref="FIY13:FJN13"/>
    <mergeCell ref="GCA13:GCP13"/>
    <mergeCell ref="GCQ13:GDF13"/>
    <mergeCell ref="GDG13:GDV13"/>
    <mergeCell ref="GDW13:GEL13"/>
    <mergeCell ref="GEM13:GFB13"/>
    <mergeCell ref="FYY13:FZN13"/>
    <mergeCell ref="FZO13:GAD13"/>
    <mergeCell ref="GAE13:GAT13"/>
    <mergeCell ref="GAU13:GBJ13"/>
    <mergeCell ref="GBK13:GBZ13"/>
    <mergeCell ref="FVW13:FWL13"/>
    <mergeCell ref="FWM13:FXB13"/>
    <mergeCell ref="FXC13:FXR13"/>
    <mergeCell ref="FXS13:FYH13"/>
    <mergeCell ref="FYI13:FYX13"/>
    <mergeCell ref="FSU13:FTJ13"/>
    <mergeCell ref="FTK13:FTZ13"/>
    <mergeCell ref="FUA13:FUP13"/>
    <mergeCell ref="FUQ13:FVF13"/>
    <mergeCell ref="FVG13:FVV13"/>
    <mergeCell ref="GOI13:GOX13"/>
    <mergeCell ref="GOY13:GPN13"/>
    <mergeCell ref="GPO13:GQD13"/>
    <mergeCell ref="GQE13:GQT13"/>
    <mergeCell ref="GQU13:GRJ13"/>
    <mergeCell ref="GLG13:GLV13"/>
    <mergeCell ref="GLW13:GML13"/>
    <mergeCell ref="GMM13:GNB13"/>
    <mergeCell ref="GNC13:GNR13"/>
    <mergeCell ref="GNS13:GOH13"/>
    <mergeCell ref="GIE13:GIT13"/>
    <mergeCell ref="GIU13:GJJ13"/>
    <mergeCell ref="GJK13:GJZ13"/>
    <mergeCell ref="GKA13:GKP13"/>
    <mergeCell ref="GKQ13:GLF13"/>
    <mergeCell ref="GFC13:GFR13"/>
    <mergeCell ref="GFS13:GGH13"/>
    <mergeCell ref="GGI13:GGX13"/>
    <mergeCell ref="GGY13:GHN13"/>
    <mergeCell ref="GHO13:GID13"/>
    <mergeCell ref="HAQ13:HBF13"/>
    <mergeCell ref="HBG13:HBV13"/>
    <mergeCell ref="HBW13:HCL13"/>
    <mergeCell ref="HCM13:HDB13"/>
    <mergeCell ref="HDC13:HDR13"/>
    <mergeCell ref="GXO13:GYD13"/>
    <mergeCell ref="GYE13:GYT13"/>
    <mergeCell ref="GYU13:GZJ13"/>
    <mergeCell ref="GZK13:GZZ13"/>
    <mergeCell ref="HAA13:HAP13"/>
    <mergeCell ref="GUM13:GVB13"/>
    <mergeCell ref="GVC13:GVR13"/>
    <mergeCell ref="GVS13:GWH13"/>
    <mergeCell ref="GWI13:GWX13"/>
    <mergeCell ref="GWY13:GXN13"/>
    <mergeCell ref="GRK13:GRZ13"/>
    <mergeCell ref="GSA13:GSP13"/>
    <mergeCell ref="GSQ13:GTF13"/>
    <mergeCell ref="GTG13:GTV13"/>
    <mergeCell ref="GTW13:GUL13"/>
    <mergeCell ref="HMY13:HNN13"/>
    <mergeCell ref="HNO13:HOD13"/>
    <mergeCell ref="HOE13:HOT13"/>
    <mergeCell ref="HOU13:HPJ13"/>
    <mergeCell ref="HPK13:HPZ13"/>
    <mergeCell ref="HJW13:HKL13"/>
    <mergeCell ref="HKM13:HLB13"/>
    <mergeCell ref="HLC13:HLR13"/>
    <mergeCell ref="HLS13:HMH13"/>
    <mergeCell ref="HMI13:HMX13"/>
    <mergeCell ref="HGU13:HHJ13"/>
    <mergeCell ref="HHK13:HHZ13"/>
    <mergeCell ref="HIA13:HIP13"/>
    <mergeCell ref="HIQ13:HJF13"/>
    <mergeCell ref="HJG13:HJV13"/>
    <mergeCell ref="HDS13:HEH13"/>
    <mergeCell ref="HEI13:HEX13"/>
    <mergeCell ref="HEY13:HFN13"/>
    <mergeCell ref="HFO13:HGD13"/>
    <mergeCell ref="HGE13:HGT13"/>
    <mergeCell ref="HZG13:HZV13"/>
    <mergeCell ref="HZW13:IAL13"/>
    <mergeCell ref="IAM13:IBB13"/>
    <mergeCell ref="IBC13:IBR13"/>
    <mergeCell ref="IBS13:ICH13"/>
    <mergeCell ref="HWE13:HWT13"/>
    <mergeCell ref="HWU13:HXJ13"/>
    <mergeCell ref="HXK13:HXZ13"/>
    <mergeCell ref="HYA13:HYP13"/>
    <mergeCell ref="HYQ13:HZF13"/>
    <mergeCell ref="HTC13:HTR13"/>
    <mergeCell ref="HTS13:HUH13"/>
    <mergeCell ref="HUI13:HUX13"/>
    <mergeCell ref="HUY13:HVN13"/>
    <mergeCell ref="HVO13:HWD13"/>
    <mergeCell ref="HQA13:HQP13"/>
    <mergeCell ref="HQQ13:HRF13"/>
    <mergeCell ref="HRG13:HRV13"/>
    <mergeCell ref="HRW13:HSL13"/>
    <mergeCell ref="HSM13:HTB13"/>
    <mergeCell ref="ILO13:IMD13"/>
    <mergeCell ref="IME13:IMT13"/>
    <mergeCell ref="IMU13:INJ13"/>
    <mergeCell ref="INK13:INZ13"/>
    <mergeCell ref="IOA13:IOP13"/>
    <mergeCell ref="IIM13:IJB13"/>
    <mergeCell ref="IJC13:IJR13"/>
    <mergeCell ref="IJS13:IKH13"/>
    <mergeCell ref="IKI13:IKX13"/>
    <mergeCell ref="IKY13:ILN13"/>
    <mergeCell ref="IFK13:IFZ13"/>
    <mergeCell ref="IGA13:IGP13"/>
    <mergeCell ref="IGQ13:IHF13"/>
    <mergeCell ref="IHG13:IHV13"/>
    <mergeCell ref="IHW13:IIL13"/>
    <mergeCell ref="ICI13:ICX13"/>
    <mergeCell ref="ICY13:IDN13"/>
    <mergeCell ref="IDO13:IED13"/>
    <mergeCell ref="IEE13:IET13"/>
    <mergeCell ref="IEU13:IFJ13"/>
    <mergeCell ref="IXW13:IYL13"/>
    <mergeCell ref="IYM13:IZB13"/>
    <mergeCell ref="IZC13:IZR13"/>
    <mergeCell ref="IZS13:JAH13"/>
    <mergeCell ref="JAI13:JAX13"/>
    <mergeCell ref="IUU13:IVJ13"/>
    <mergeCell ref="IVK13:IVZ13"/>
    <mergeCell ref="IWA13:IWP13"/>
    <mergeCell ref="IWQ13:IXF13"/>
    <mergeCell ref="IXG13:IXV13"/>
    <mergeCell ref="IRS13:ISH13"/>
    <mergeCell ref="ISI13:ISX13"/>
    <mergeCell ref="ISY13:ITN13"/>
    <mergeCell ref="ITO13:IUD13"/>
    <mergeCell ref="IUE13:IUT13"/>
    <mergeCell ref="IOQ13:IPF13"/>
    <mergeCell ref="IPG13:IPV13"/>
    <mergeCell ref="IPW13:IQL13"/>
    <mergeCell ref="IQM13:IRB13"/>
    <mergeCell ref="IRC13:IRR13"/>
    <mergeCell ref="JKE13:JKT13"/>
    <mergeCell ref="JKU13:JLJ13"/>
    <mergeCell ref="JLK13:JLZ13"/>
    <mergeCell ref="JMA13:JMP13"/>
    <mergeCell ref="JMQ13:JNF13"/>
    <mergeCell ref="JHC13:JHR13"/>
    <mergeCell ref="JHS13:JIH13"/>
    <mergeCell ref="JII13:JIX13"/>
    <mergeCell ref="JIY13:JJN13"/>
    <mergeCell ref="JJO13:JKD13"/>
    <mergeCell ref="JEA13:JEP13"/>
    <mergeCell ref="JEQ13:JFF13"/>
    <mergeCell ref="JFG13:JFV13"/>
    <mergeCell ref="JFW13:JGL13"/>
    <mergeCell ref="JGM13:JHB13"/>
    <mergeCell ref="JAY13:JBN13"/>
    <mergeCell ref="JBO13:JCD13"/>
    <mergeCell ref="JCE13:JCT13"/>
    <mergeCell ref="JCU13:JDJ13"/>
    <mergeCell ref="JDK13:JDZ13"/>
    <mergeCell ref="JWM13:JXB13"/>
    <mergeCell ref="JXC13:JXR13"/>
    <mergeCell ref="JXS13:JYH13"/>
    <mergeCell ref="JYI13:JYX13"/>
    <mergeCell ref="JYY13:JZN13"/>
    <mergeCell ref="JTK13:JTZ13"/>
    <mergeCell ref="JUA13:JUP13"/>
    <mergeCell ref="JUQ13:JVF13"/>
    <mergeCell ref="JVG13:JVV13"/>
    <mergeCell ref="JVW13:JWL13"/>
    <mergeCell ref="JQI13:JQX13"/>
    <mergeCell ref="JQY13:JRN13"/>
    <mergeCell ref="JRO13:JSD13"/>
    <mergeCell ref="JSE13:JST13"/>
    <mergeCell ref="JSU13:JTJ13"/>
    <mergeCell ref="JNG13:JNV13"/>
    <mergeCell ref="JNW13:JOL13"/>
    <mergeCell ref="JOM13:JPB13"/>
    <mergeCell ref="JPC13:JPR13"/>
    <mergeCell ref="JPS13:JQH13"/>
    <mergeCell ref="KIU13:KJJ13"/>
    <mergeCell ref="KJK13:KJZ13"/>
    <mergeCell ref="KKA13:KKP13"/>
    <mergeCell ref="KKQ13:KLF13"/>
    <mergeCell ref="KLG13:KLV13"/>
    <mergeCell ref="KFS13:KGH13"/>
    <mergeCell ref="KGI13:KGX13"/>
    <mergeCell ref="KGY13:KHN13"/>
    <mergeCell ref="KHO13:KID13"/>
    <mergeCell ref="KIE13:KIT13"/>
    <mergeCell ref="KCQ13:KDF13"/>
    <mergeCell ref="KDG13:KDV13"/>
    <mergeCell ref="KDW13:KEL13"/>
    <mergeCell ref="KEM13:KFB13"/>
    <mergeCell ref="KFC13:KFR13"/>
    <mergeCell ref="JZO13:KAD13"/>
    <mergeCell ref="KAE13:KAT13"/>
    <mergeCell ref="KAU13:KBJ13"/>
    <mergeCell ref="KBK13:KBZ13"/>
    <mergeCell ref="KCA13:KCP13"/>
    <mergeCell ref="KVC13:KVR13"/>
    <mergeCell ref="KVS13:KWH13"/>
    <mergeCell ref="KWI13:KWX13"/>
    <mergeCell ref="KWY13:KXN13"/>
    <mergeCell ref="KXO13:KYD13"/>
    <mergeCell ref="KSA13:KSP13"/>
    <mergeCell ref="KSQ13:KTF13"/>
    <mergeCell ref="KTG13:KTV13"/>
    <mergeCell ref="KTW13:KUL13"/>
    <mergeCell ref="KUM13:KVB13"/>
    <mergeCell ref="KOY13:KPN13"/>
    <mergeCell ref="KPO13:KQD13"/>
    <mergeCell ref="KQE13:KQT13"/>
    <mergeCell ref="KQU13:KRJ13"/>
    <mergeCell ref="KRK13:KRZ13"/>
    <mergeCell ref="KLW13:KML13"/>
    <mergeCell ref="KMM13:KNB13"/>
    <mergeCell ref="KNC13:KNR13"/>
    <mergeCell ref="KNS13:KOH13"/>
    <mergeCell ref="KOI13:KOX13"/>
    <mergeCell ref="LHK13:LHZ13"/>
    <mergeCell ref="LIA13:LIP13"/>
    <mergeCell ref="LIQ13:LJF13"/>
    <mergeCell ref="LJG13:LJV13"/>
    <mergeCell ref="LJW13:LKL13"/>
    <mergeCell ref="LEI13:LEX13"/>
    <mergeCell ref="LEY13:LFN13"/>
    <mergeCell ref="LFO13:LGD13"/>
    <mergeCell ref="LGE13:LGT13"/>
    <mergeCell ref="LGU13:LHJ13"/>
    <mergeCell ref="LBG13:LBV13"/>
    <mergeCell ref="LBW13:LCL13"/>
    <mergeCell ref="LCM13:LDB13"/>
    <mergeCell ref="LDC13:LDR13"/>
    <mergeCell ref="LDS13:LEH13"/>
    <mergeCell ref="KYE13:KYT13"/>
    <mergeCell ref="KYU13:KZJ13"/>
    <mergeCell ref="KZK13:KZZ13"/>
    <mergeCell ref="LAA13:LAP13"/>
    <mergeCell ref="LAQ13:LBF13"/>
    <mergeCell ref="LTS13:LUH13"/>
    <mergeCell ref="LUI13:LUX13"/>
    <mergeCell ref="LUY13:LVN13"/>
    <mergeCell ref="LVO13:LWD13"/>
    <mergeCell ref="LWE13:LWT13"/>
    <mergeCell ref="LQQ13:LRF13"/>
    <mergeCell ref="LRG13:LRV13"/>
    <mergeCell ref="LRW13:LSL13"/>
    <mergeCell ref="LSM13:LTB13"/>
    <mergeCell ref="LTC13:LTR13"/>
    <mergeCell ref="LNO13:LOD13"/>
    <mergeCell ref="LOE13:LOT13"/>
    <mergeCell ref="LOU13:LPJ13"/>
    <mergeCell ref="LPK13:LPZ13"/>
    <mergeCell ref="LQA13:LQP13"/>
    <mergeCell ref="LKM13:LLB13"/>
    <mergeCell ref="LLC13:LLR13"/>
    <mergeCell ref="LLS13:LMH13"/>
    <mergeCell ref="LMI13:LMX13"/>
    <mergeCell ref="LMY13:LNN13"/>
    <mergeCell ref="MGA13:MGP13"/>
    <mergeCell ref="MGQ13:MHF13"/>
    <mergeCell ref="MHG13:MHV13"/>
    <mergeCell ref="MHW13:MIL13"/>
    <mergeCell ref="MIM13:MJB13"/>
    <mergeCell ref="MCY13:MDN13"/>
    <mergeCell ref="MDO13:MED13"/>
    <mergeCell ref="MEE13:MET13"/>
    <mergeCell ref="MEU13:MFJ13"/>
    <mergeCell ref="MFK13:MFZ13"/>
    <mergeCell ref="LZW13:MAL13"/>
    <mergeCell ref="MAM13:MBB13"/>
    <mergeCell ref="MBC13:MBR13"/>
    <mergeCell ref="MBS13:MCH13"/>
    <mergeCell ref="MCI13:MCX13"/>
    <mergeCell ref="LWU13:LXJ13"/>
    <mergeCell ref="LXK13:LXZ13"/>
    <mergeCell ref="LYA13:LYP13"/>
    <mergeCell ref="LYQ13:LZF13"/>
    <mergeCell ref="LZG13:LZV13"/>
    <mergeCell ref="MSI13:MSX13"/>
    <mergeCell ref="MSY13:MTN13"/>
    <mergeCell ref="MTO13:MUD13"/>
    <mergeCell ref="MUE13:MUT13"/>
    <mergeCell ref="MUU13:MVJ13"/>
    <mergeCell ref="MPG13:MPV13"/>
    <mergeCell ref="MPW13:MQL13"/>
    <mergeCell ref="MQM13:MRB13"/>
    <mergeCell ref="MRC13:MRR13"/>
    <mergeCell ref="MRS13:MSH13"/>
    <mergeCell ref="MME13:MMT13"/>
    <mergeCell ref="MMU13:MNJ13"/>
    <mergeCell ref="MNK13:MNZ13"/>
    <mergeCell ref="MOA13:MOP13"/>
    <mergeCell ref="MOQ13:MPF13"/>
    <mergeCell ref="MJC13:MJR13"/>
    <mergeCell ref="MJS13:MKH13"/>
    <mergeCell ref="MKI13:MKX13"/>
    <mergeCell ref="MKY13:MLN13"/>
    <mergeCell ref="MLO13:MMD13"/>
    <mergeCell ref="NEQ13:NFF13"/>
    <mergeCell ref="NFG13:NFV13"/>
    <mergeCell ref="NFW13:NGL13"/>
    <mergeCell ref="NGM13:NHB13"/>
    <mergeCell ref="NHC13:NHR13"/>
    <mergeCell ref="NBO13:NCD13"/>
    <mergeCell ref="NCE13:NCT13"/>
    <mergeCell ref="NCU13:NDJ13"/>
    <mergeCell ref="NDK13:NDZ13"/>
    <mergeCell ref="NEA13:NEP13"/>
    <mergeCell ref="MYM13:MZB13"/>
    <mergeCell ref="MZC13:MZR13"/>
    <mergeCell ref="MZS13:NAH13"/>
    <mergeCell ref="NAI13:NAX13"/>
    <mergeCell ref="NAY13:NBN13"/>
    <mergeCell ref="MVK13:MVZ13"/>
    <mergeCell ref="MWA13:MWP13"/>
    <mergeCell ref="MWQ13:MXF13"/>
    <mergeCell ref="MXG13:MXV13"/>
    <mergeCell ref="MXW13:MYL13"/>
    <mergeCell ref="NQY13:NRN13"/>
    <mergeCell ref="NRO13:NSD13"/>
    <mergeCell ref="NSE13:NST13"/>
    <mergeCell ref="NSU13:NTJ13"/>
    <mergeCell ref="NTK13:NTZ13"/>
    <mergeCell ref="NNW13:NOL13"/>
    <mergeCell ref="NOM13:NPB13"/>
    <mergeCell ref="NPC13:NPR13"/>
    <mergeCell ref="NPS13:NQH13"/>
    <mergeCell ref="NQI13:NQX13"/>
    <mergeCell ref="NKU13:NLJ13"/>
    <mergeCell ref="NLK13:NLZ13"/>
    <mergeCell ref="NMA13:NMP13"/>
    <mergeCell ref="NMQ13:NNF13"/>
    <mergeCell ref="NNG13:NNV13"/>
    <mergeCell ref="NHS13:NIH13"/>
    <mergeCell ref="NII13:NIX13"/>
    <mergeCell ref="NIY13:NJN13"/>
    <mergeCell ref="NJO13:NKD13"/>
    <mergeCell ref="NKE13:NKT13"/>
    <mergeCell ref="ODG13:ODV13"/>
    <mergeCell ref="ODW13:OEL13"/>
    <mergeCell ref="OEM13:OFB13"/>
    <mergeCell ref="OFC13:OFR13"/>
    <mergeCell ref="OFS13:OGH13"/>
    <mergeCell ref="OAE13:OAT13"/>
    <mergeCell ref="OAU13:OBJ13"/>
    <mergeCell ref="OBK13:OBZ13"/>
    <mergeCell ref="OCA13:OCP13"/>
    <mergeCell ref="OCQ13:ODF13"/>
    <mergeCell ref="NXC13:NXR13"/>
    <mergeCell ref="NXS13:NYH13"/>
    <mergeCell ref="NYI13:NYX13"/>
    <mergeCell ref="NYY13:NZN13"/>
    <mergeCell ref="NZO13:OAD13"/>
    <mergeCell ref="NUA13:NUP13"/>
    <mergeCell ref="NUQ13:NVF13"/>
    <mergeCell ref="NVG13:NVV13"/>
    <mergeCell ref="NVW13:NWL13"/>
    <mergeCell ref="NWM13:NXB13"/>
    <mergeCell ref="OPO13:OQD13"/>
    <mergeCell ref="OQE13:OQT13"/>
    <mergeCell ref="OQU13:ORJ13"/>
    <mergeCell ref="ORK13:ORZ13"/>
    <mergeCell ref="OSA13:OSP13"/>
    <mergeCell ref="OMM13:ONB13"/>
    <mergeCell ref="ONC13:ONR13"/>
    <mergeCell ref="ONS13:OOH13"/>
    <mergeCell ref="OOI13:OOX13"/>
    <mergeCell ref="OOY13:OPN13"/>
    <mergeCell ref="OJK13:OJZ13"/>
    <mergeCell ref="OKA13:OKP13"/>
    <mergeCell ref="OKQ13:OLF13"/>
    <mergeCell ref="OLG13:OLV13"/>
    <mergeCell ref="OLW13:OML13"/>
    <mergeCell ref="OGI13:OGX13"/>
    <mergeCell ref="OGY13:OHN13"/>
    <mergeCell ref="OHO13:OID13"/>
    <mergeCell ref="OIE13:OIT13"/>
    <mergeCell ref="OIU13:OJJ13"/>
    <mergeCell ref="PBW13:PCL13"/>
    <mergeCell ref="PCM13:PDB13"/>
    <mergeCell ref="PDC13:PDR13"/>
    <mergeCell ref="PDS13:PEH13"/>
    <mergeCell ref="PEI13:PEX13"/>
    <mergeCell ref="OYU13:OZJ13"/>
    <mergeCell ref="OZK13:OZZ13"/>
    <mergeCell ref="PAA13:PAP13"/>
    <mergeCell ref="PAQ13:PBF13"/>
    <mergeCell ref="PBG13:PBV13"/>
    <mergeCell ref="OVS13:OWH13"/>
    <mergeCell ref="OWI13:OWX13"/>
    <mergeCell ref="OWY13:OXN13"/>
    <mergeCell ref="OXO13:OYD13"/>
    <mergeCell ref="OYE13:OYT13"/>
    <mergeCell ref="OSQ13:OTF13"/>
    <mergeCell ref="OTG13:OTV13"/>
    <mergeCell ref="OTW13:OUL13"/>
    <mergeCell ref="OUM13:OVB13"/>
    <mergeCell ref="OVC13:OVR13"/>
    <mergeCell ref="POE13:POT13"/>
    <mergeCell ref="POU13:PPJ13"/>
    <mergeCell ref="PPK13:PPZ13"/>
    <mergeCell ref="PQA13:PQP13"/>
    <mergeCell ref="PQQ13:PRF13"/>
    <mergeCell ref="PLC13:PLR13"/>
    <mergeCell ref="PLS13:PMH13"/>
    <mergeCell ref="PMI13:PMX13"/>
    <mergeCell ref="PMY13:PNN13"/>
    <mergeCell ref="PNO13:POD13"/>
    <mergeCell ref="PIA13:PIP13"/>
    <mergeCell ref="PIQ13:PJF13"/>
    <mergeCell ref="PJG13:PJV13"/>
    <mergeCell ref="PJW13:PKL13"/>
    <mergeCell ref="PKM13:PLB13"/>
    <mergeCell ref="PEY13:PFN13"/>
    <mergeCell ref="PFO13:PGD13"/>
    <mergeCell ref="PGE13:PGT13"/>
    <mergeCell ref="PGU13:PHJ13"/>
    <mergeCell ref="PHK13:PHZ13"/>
    <mergeCell ref="QAM13:QBB13"/>
    <mergeCell ref="QBC13:QBR13"/>
    <mergeCell ref="QBS13:QCH13"/>
    <mergeCell ref="QCI13:QCX13"/>
    <mergeCell ref="QCY13:QDN13"/>
    <mergeCell ref="PXK13:PXZ13"/>
    <mergeCell ref="PYA13:PYP13"/>
    <mergeCell ref="PYQ13:PZF13"/>
    <mergeCell ref="PZG13:PZV13"/>
    <mergeCell ref="PZW13:QAL13"/>
    <mergeCell ref="PUI13:PUX13"/>
    <mergeCell ref="PUY13:PVN13"/>
    <mergeCell ref="PVO13:PWD13"/>
    <mergeCell ref="PWE13:PWT13"/>
    <mergeCell ref="PWU13:PXJ13"/>
    <mergeCell ref="PRG13:PRV13"/>
    <mergeCell ref="PRW13:PSL13"/>
    <mergeCell ref="PSM13:PTB13"/>
    <mergeCell ref="PTC13:PTR13"/>
    <mergeCell ref="PTS13:PUH13"/>
    <mergeCell ref="QMU13:QNJ13"/>
    <mergeCell ref="QNK13:QNZ13"/>
    <mergeCell ref="QOA13:QOP13"/>
    <mergeCell ref="QOQ13:QPF13"/>
    <mergeCell ref="QPG13:QPV13"/>
    <mergeCell ref="QJS13:QKH13"/>
    <mergeCell ref="QKI13:QKX13"/>
    <mergeCell ref="QKY13:QLN13"/>
    <mergeCell ref="QLO13:QMD13"/>
    <mergeCell ref="QME13:QMT13"/>
    <mergeCell ref="QGQ13:QHF13"/>
    <mergeCell ref="QHG13:QHV13"/>
    <mergeCell ref="QHW13:QIL13"/>
    <mergeCell ref="QIM13:QJB13"/>
    <mergeCell ref="QJC13:QJR13"/>
    <mergeCell ref="QDO13:QED13"/>
    <mergeCell ref="QEE13:QET13"/>
    <mergeCell ref="QEU13:QFJ13"/>
    <mergeCell ref="QFK13:QFZ13"/>
    <mergeCell ref="QGA13:QGP13"/>
    <mergeCell ref="QZC13:QZR13"/>
    <mergeCell ref="QZS13:RAH13"/>
    <mergeCell ref="RAI13:RAX13"/>
    <mergeCell ref="RAY13:RBN13"/>
    <mergeCell ref="RBO13:RCD13"/>
    <mergeCell ref="QWA13:QWP13"/>
    <mergeCell ref="QWQ13:QXF13"/>
    <mergeCell ref="QXG13:QXV13"/>
    <mergeCell ref="QXW13:QYL13"/>
    <mergeCell ref="QYM13:QZB13"/>
    <mergeCell ref="QSY13:QTN13"/>
    <mergeCell ref="QTO13:QUD13"/>
    <mergeCell ref="QUE13:QUT13"/>
    <mergeCell ref="QUU13:QVJ13"/>
    <mergeCell ref="QVK13:QVZ13"/>
    <mergeCell ref="QPW13:QQL13"/>
    <mergeCell ref="QQM13:QRB13"/>
    <mergeCell ref="QRC13:QRR13"/>
    <mergeCell ref="QRS13:QSH13"/>
    <mergeCell ref="QSI13:QSX13"/>
    <mergeCell ref="RLK13:RLZ13"/>
    <mergeCell ref="RMA13:RMP13"/>
    <mergeCell ref="RMQ13:RNF13"/>
    <mergeCell ref="RNG13:RNV13"/>
    <mergeCell ref="RNW13:ROL13"/>
    <mergeCell ref="RII13:RIX13"/>
    <mergeCell ref="RIY13:RJN13"/>
    <mergeCell ref="RJO13:RKD13"/>
    <mergeCell ref="RKE13:RKT13"/>
    <mergeCell ref="RKU13:RLJ13"/>
    <mergeCell ref="RFG13:RFV13"/>
    <mergeCell ref="RFW13:RGL13"/>
    <mergeCell ref="RGM13:RHB13"/>
    <mergeCell ref="RHC13:RHR13"/>
    <mergeCell ref="RHS13:RIH13"/>
    <mergeCell ref="RCE13:RCT13"/>
    <mergeCell ref="RCU13:RDJ13"/>
    <mergeCell ref="RDK13:RDZ13"/>
    <mergeCell ref="REA13:REP13"/>
    <mergeCell ref="REQ13:RFF13"/>
    <mergeCell ref="RXS13:RYH13"/>
    <mergeCell ref="RYI13:RYX13"/>
    <mergeCell ref="RYY13:RZN13"/>
    <mergeCell ref="RZO13:SAD13"/>
    <mergeCell ref="SAE13:SAT13"/>
    <mergeCell ref="RUQ13:RVF13"/>
    <mergeCell ref="RVG13:RVV13"/>
    <mergeCell ref="RVW13:RWL13"/>
    <mergeCell ref="RWM13:RXB13"/>
    <mergeCell ref="RXC13:RXR13"/>
    <mergeCell ref="RRO13:RSD13"/>
    <mergeCell ref="RSE13:RST13"/>
    <mergeCell ref="RSU13:RTJ13"/>
    <mergeCell ref="RTK13:RTZ13"/>
    <mergeCell ref="RUA13:RUP13"/>
    <mergeCell ref="ROM13:RPB13"/>
    <mergeCell ref="RPC13:RPR13"/>
    <mergeCell ref="RPS13:RQH13"/>
    <mergeCell ref="RQI13:RQX13"/>
    <mergeCell ref="RQY13:RRN13"/>
    <mergeCell ref="SKA13:SKP13"/>
    <mergeCell ref="SKQ13:SLF13"/>
    <mergeCell ref="SLG13:SLV13"/>
    <mergeCell ref="SLW13:SML13"/>
    <mergeCell ref="SMM13:SNB13"/>
    <mergeCell ref="SGY13:SHN13"/>
    <mergeCell ref="SHO13:SID13"/>
    <mergeCell ref="SIE13:SIT13"/>
    <mergeCell ref="SIU13:SJJ13"/>
    <mergeCell ref="SJK13:SJZ13"/>
    <mergeCell ref="SDW13:SEL13"/>
    <mergeCell ref="SEM13:SFB13"/>
    <mergeCell ref="SFC13:SFR13"/>
    <mergeCell ref="SFS13:SGH13"/>
    <mergeCell ref="SGI13:SGX13"/>
    <mergeCell ref="SAU13:SBJ13"/>
    <mergeCell ref="SBK13:SBZ13"/>
    <mergeCell ref="SCA13:SCP13"/>
    <mergeCell ref="SCQ13:SDF13"/>
    <mergeCell ref="SDG13:SDV13"/>
    <mergeCell ref="SWI13:SWX13"/>
    <mergeCell ref="SWY13:SXN13"/>
    <mergeCell ref="SXO13:SYD13"/>
    <mergeCell ref="SYE13:SYT13"/>
    <mergeCell ref="SYU13:SZJ13"/>
    <mergeCell ref="STG13:STV13"/>
    <mergeCell ref="STW13:SUL13"/>
    <mergeCell ref="SUM13:SVB13"/>
    <mergeCell ref="SVC13:SVR13"/>
    <mergeCell ref="SVS13:SWH13"/>
    <mergeCell ref="SQE13:SQT13"/>
    <mergeCell ref="SQU13:SRJ13"/>
    <mergeCell ref="SRK13:SRZ13"/>
    <mergeCell ref="SSA13:SSP13"/>
    <mergeCell ref="SSQ13:STF13"/>
    <mergeCell ref="SNC13:SNR13"/>
    <mergeCell ref="SNS13:SOH13"/>
    <mergeCell ref="SOI13:SOX13"/>
    <mergeCell ref="SOY13:SPN13"/>
    <mergeCell ref="SPO13:SQD13"/>
    <mergeCell ref="TIQ13:TJF13"/>
    <mergeCell ref="TJG13:TJV13"/>
    <mergeCell ref="TJW13:TKL13"/>
    <mergeCell ref="TKM13:TLB13"/>
    <mergeCell ref="TLC13:TLR13"/>
    <mergeCell ref="TFO13:TGD13"/>
    <mergeCell ref="TGE13:TGT13"/>
    <mergeCell ref="TGU13:THJ13"/>
    <mergeCell ref="THK13:THZ13"/>
    <mergeCell ref="TIA13:TIP13"/>
    <mergeCell ref="TCM13:TDB13"/>
    <mergeCell ref="TDC13:TDR13"/>
    <mergeCell ref="TDS13:TEH13"/>
    <mergeCell ref="TEI13:TEX13"/>
    <mergeCell ref="TEY13:TFN13"/>
    <mergeCell ref="SZK13:SZZ13"/>
    <mergeCell ref="TAA13:TAP13"/>
    <mergeCell ref="TAQ13:TBF13"/>
    <mergeCell ref="TBG13:TBV13"/>
    <mergeCell ref="TBW13:TCL13"/>
    <mergeCell ref="TUY13:TVN13"/>
    <mergeCell ref="TVO13:TWD13"/>
    <mergeCell ref="TWE13:TWT13"/>
    <mergeCell ref="TWU13:TXJ13"/>
    <mergeCell ref="TXK13:TXZ13"/>
    <mergeCell ref="TRW13:TSL13"/>
    <mergeCell ref="TSM13:TTB13"/>
    <mergeCell ref="TTC13:TTR13"/>
    <mergeCell ref="TTS13:TUH13"/>
    <mergeCell ref="TUI13:TUX13"/>
    <mergeCell ref="TOU13:TPJ13"/>
    <mergeCell ref="TPK13:TPZ13"/>
    <mergeCell ref="TQA13:TQP13"/>
    <mergeCell ref="TQQ13:TRF13"/>
    <mergeCell ref="TRG13:TRV13"/>
    <mergeCell ref="TLS13:TMH13"/>
    <mergeCell ref="TMI13:TMX13"/>
    <mergeCell ref="TMY13:TNN13"/>
    <mergeCell ref="TNO13:TOD13"/>
    <mergeCell ref="TOE13:TOT13"/>
    <mergeCell ref="UHG13:UHV13"/>
    <mergeCell ref="UHW13:UIL13"/>
    <mergeCell ref="UIM13:UJB13"/>
    <mergeCell ref="UJC13:UJR13"/>
    <mergeCell ref="UJS13:UKH13"/>
    <mergeCell ref="UEE13:UET13"/>
    <mergeCell ref="UEU13:UFJ13"/>
    <mergeCell ref="UFK13:UFZ13"/>
    <mergeCell ref="UGA13:UGP13"/>
    <mergeCell ref="UGQ13:UHF13"/>
    <mergeCell ref="UBC13:UBR13"/>
    <mergeCell ref="UBS13:UCH13"/>
    <mergeCell ref="UCI13:UCX13"/>
    <mergeCell ref="UCY13:UDN13"/>
    <mergeCell ref="UDO13:UED13"/>
    <mergeCell ref="TYA13:TYP13"/>
    <mergeCell ref="TYQ13:TZF13"/>
    <mergeCell ref="TZG13:TZV13"/>
    <mergeCell ref="TZW13:UAL13"/>
    <mergeCell ref="UAM13:UBB13"/>
    <mergeCell ref="UTO13:UUD13"/>
    <mergeCell ref="UUE13:UUT13"/>
    <mergeCell ref="UUU13:UVJ13"/>
    <mergeCell ref="UVK13:UVZ13"/>
    <mergeCell ref="UWA13:UWP13"/>
    <mergeCell ref="UQM13:URB13"/>
    <mergeCell ref="URC13:URR13"/>
    <mergeCell ref="URS13:USH13"/>
    <mergeCell ref="USI13:USX13"/>
    <mergeCell ref="USY13:UTN13"/>
    <mergeCell ref="UNK13:UNZ13"/>
    <mergeCell ref="UOA13:UOP13"/>
    <mergeCell ref="UOQ13:UPF13"/>
    <mergeCell ref="UPG13:UPV13"/>
    <mergeCell ref="UPW13:UQL13"/>
    <mergeCell ref="UKI13:UKX13"/>
    <mergeCell ref="UKY13:ULN13"/>
    <mergeCell ref="ULO13:UMD13"/>
    <mergeCell ref="UME13:UMT13"/>
    <mergeCell ref="UMU13:UNJ13"/>
    <mergeCell ref="VFW13:VGL13"/>
    <mergeCell ref="VGM13:VHB13"/>
    <mergeCell ref="VHC13:VHR13"/>
    <mergeCell ref="VHS13:VIH13"/>
    <mergeCell ref="VII13:VIX13"/>
    <mergeCell ref="VCU13:VDJ13"/>
    <mergeCell ref="VDK13:VDZ13"/>
    <mergeCell ref="VEA13:VEP13"/>
    <mergeCell ref="VEQ13:VFF13"/>
    <mergeCell ref="VFG13:VFV13"/>
    <mergeCell ref="UZS13:VAH13"/>
    <mergeCell ref="VAI13:VAX13"/>
    <mergeCell ref="VAY13:VBN13"/>
    <mergeCell ref="VBO13:VCD13"/>
    <mergeCell ref="VCE13:VCT13"/>
    <mergeCell ref="UWQ13:UXF13"/>
    <mergeCell ref="UXG13:UXV13"/>
    <mergeCell ref="UXW13:UYL13"/>
    <mergeCell ref="UYM13:UZB13"/>
    <mergeCell ref="UZC13:UZR13"/>
    <mergeCell ref="VSE13:VST13"/>
    <mergeCell ref="VSU13:VTJ13"/>
    <mergeCell ref="VTK13:VTZ13"/>
    <mergeCell ref="VUA13:VUP13"/>
    <mergeCell ref="VUQ13:VVF13"/>
    <mergeCell ref="VPC13:VPR13"/>
    <mergeCell ref="VPS13:VQH13"/>
    <mergeCell ref="VQI13:VQX13"/>
    <mergeCell ref="VQY13:VRN13"/>
    <mergeCell ref="VRO13:VSD13"/>
    <mergeCell ref="VMA13:VMP13"/>
    <mergeCell ref="VMQ13:VNF13"/>
    <mergeCell ref="VNG13:VNV13"/>
    <mergeCell ref="VNW13:VOL13"/>
    <mergeCell ref="VOM13:VPB13"/>
    <mergeCell ref="VIY13:VJN13"/>
    <mergeCell ref="VJO13:VKD13"/>
    <mergeCell ref="VKE13:VKT13"/>
    <mergeCell ref="VKU13:VLJ13"/>
    <mergeCell ref="VLK13:VLZ13"/>
    <mergeCell ref="WEM13:WFB13"/>
    <mergeCell ref="WFC13:WFR13"/>
    <mergeCell ref="WFS13:WGH13"/>
    <mergeCell ref="WGI13:WGX13"/>
    <mergeCell ref="WGY13:WHN13"/>
    <mergeCell ref="WBK13:WBZ13"/>
    <mergeCell ref="WCA13:WCP13"/>
    <mergeCell ref="WCQ13:WDF13"/>
    <mergeCell ref="WDG13:WDV13"/>
    <mergeCell ref="WDW13:WEL13"/>
    <mergeCell ref="VYI13:VYX13"/>
    <mergeCell ref="VYY13:VZN13"/>
    <mergeCell ref="VZO13:WAD13"/>
    <mergeCell ref="WAE13:WAT13"/>
    <mergeCell ref="WAU13:WBJ13"/>
    <mergeCell ref="VVG13:VVV13"/>
    <mergeCell ref="VVW13:VWL13"/>
    <mergeCell ref="VWM13:VXB13"/>
    <mergeCell ref="VXC13:VXR13"/>
    <mergeCell ref="VXS13:VYH13"/>
    <mergeCell ref="WRK13:WRZ13"/>
    <mergeCell ref="WSA13:WSP13"/>
    <mergeCell ref="WSQ13:WTF13"/>
    <mergeCell ref="WTG13:WTV13"/>
    <mergeCell ref="WNS13:WOH13"/>
    <mergeCell ref="WOI13:WOX13"/>
    <mergeCell ref="WOY13:WPN13"/>
    <mergeCell ref="WPO13:WQD13"/>
    <mergeCell ref="WQE13:WQT13"/>
    <mergeCell ref="WKQ13:WLF13"/>
    <mergeCell ref="WLG13:WLV13"/>
    <mergeCell ref="WLW13:WML13"/>
    <mergeCell ref="WMM13:WNB13"/>
    <mergeCell ref="WNC13:WNR13"/>
    <mergeCell ref="WHO13:WID13"/>
    <mergeCell ref="WIE13:WIT13"/>
    <mergeCell ref="WIU13:WJJ13"/>
    <mergeCell ref="WJK13:WJZ13"/>
    <mergeCell ref="WKA13:WKP13"/>
    <mergeCell ref="XDC13:XDR13"/>
    <mergeCell ref="XDS13:XEH13"/>
    <mergeCell ref="XEI13:XEX13"/>
    <mergeCell ref="A17:K17"/>
    <mergeCell ref="AB17:AQ17"/>
    <mergeCell ref="AR17:BG17"/>
    <mergeCell ref="BH17:BW17"/>
    <mergeCell ref="BX17:CM17"/>
    <mergeCell ref="CN17:DC17"/>
    <mergeCell ref="DD17:DS17"/>
    <mergeCell ref="DT17:EI17"/>
    <mergeCell ref="EJ17:EY17"/>
    <mergeCell ref="EZ17:FO17"/>
    <mergeCell ref="FP17:GE17"/>
    <mergeCell ref="GF17:GU17"/>
    <mergeCell ref="XAA13:XAP13"/>
    <mergeCell ref="XAQ13:XBF13"/>
    <mergeCell ref="XBG13:XBV13"/>
    <mergeCell ref="XBW13:XCL13"/>
    <mergeCell ref="XCM13:XDB13"/>
    <mergeCell ref="WWY13:WXN13"/>
    <mergeCell ref="WXO13:WYD13"/>
    <mergeCell ref="WYE13:WYT13"/>
    <mergeCell ref="WYU13:WZJ13"/>
    <mergeCell ref="WZK13:WZZ13"/>
    <mergeCell ref="WTW13:WUL13"/>
    <mergeCell ref="TC17:TR17"/>
    <mergeCell ref="WUM13:WVB13"/>
    <mergeCell ref="WVC13:WVR13"/>
    <mergeCell ref="WVS13:WWH13"/>
    <mergeCell ref="WWI13:WWX13"/>
    <mergeCell ref="WQU13:WRJ13"/>
    <mergeCell ref="QA17:QP17"/>
    <mergeCell ref="QQ17:RF17"/>
    <mergeCell ref="RG17:RV17"/>
    <mergeCell ref="RW17:SL17"/>
    <mergeCell ref="SM17:TB17"/>
    <mergeCell ref="MY17:NN17"/>
    <mergeCell ref="NO17:OD17"/>
    <mergeCell ref="OE17:OT17"/>
    <mergeCell ref="OU17:PJ17"/>
    <mergeCell ref="PK17:PZ17"/>
    <mergeCell ref="JW17:KL17"/>
    <mergeCell ref="KM17:LB17"/>
    <mergeCell ref="LC17:LR17"/>
    <mergeCell ref="LS17:MH17"/>
    <mergeCell ref="MI17:MX17"/>
    <mergeCell ref="GV17:HK17"/>
    <mergeCell ref="HL17:HZ17"/>
    <mergeCell ref="IA17:IP17"/>
    <mergeCell ref="IQ17:JF17"/>
    <mergeCell ref="JG17:JV17"/>
    <mergeCell ref="ACI17:ACX17"/>
    <mergeCell ref="ACY17:ADN17"/>
    <mergeCell ref="ADO17:AED17"/>
    <mergeCell ref="AEE17:AET17"/>
    <mergeCell ref="AEU17:AFJ17"/>
    <mergeCell ref="ZG17:ZV17"/>
    <mergeCell ref="ZW17:AAL17"/>
    <mergeCell ref="AAM17:ABB17"/>
    <mergeCell ref="ABC17:ABR17"/>
    <mergeCell ref="ABS17:ACH17"/>
    <mergeCell ref="WE17:WT17"/>
    <mergeCell ref="WU17:XJ17"/>
    <mergeCell ref="XK17:XZ17"/>
    <mergeCell ref="YA17:YP17"/>
    <mergeCell ref="YQ17:ZF17"/>
    <mergeCell ref="TS17:UH17"/>
    <mergeCell ref="UI17:UX17"/>
    <mergeCell ref="UY17:VN17"/>
    <mergeCell ref="VO17:WD17"/>
    <mergeCell ref="AOQ17:APF17"/>
    <mergeCell ref="APG17:APV17"/>
    <mergeCell ref="APW17:AQL17"/>
    <mergeCell ref="AQM17:ARB17"/>
    <mergeCell ref="ARC17:ARR17"/>
    <mergeCell ref="ALO17:AMD17"/>
    <mergeCell ref="AME17:AMT17"/>
    <mergeCell ref="AMU17:ANJ17"/>
    <mergeCell ref="ANK17:ANZ17"/>
    <mergeCell ref="AOA17:AOP17"/>
    <mergeCell ref="AIM17:AJB17"/>
    <mergeCell ref="AJC17:AJR17"/>
    <mergeCell ref="AJS17:AKH17"/>
    <mergeCell ref="AKI17:AKX17"/>
    <mergeCell ref="AKY17:ALN17"/>
    <mergeCell ref="AFK17:AFZ17"/>
    <mergeCell ref="AGA17:AGP17"/>
    <mergeCell ref="AGQ17:AHF17"/>
    <mergeCell ref="AHG17:AHV17"/>
    <mergeCell ref="AHW17:AIL17"/>
    <mergeCell ref="BAY17:BBN17"/>
    <mergeCell ref="BBO17:BCD17"/>
    <mergeCell ref="BCE17:BCT17"/>
    <mergeCell ref="BCU17:BDJ17"/>
    <mergeCell ref="BDK17:BDZ17"/>
    <mergeCell ref="AXW17:AYL17"/>
    <mergeCell ref="AYM17:AZB17"/>
    <mergeCell ref="AZC17:AZR17"/>
    <mergeCell ref="AZS17:BAH17"/>
    <mergeCell ref="BAI17:BAX17"/>
    <mergeCell ref="AUU17:AVJ17"/>
    <mergeCell ref="AVK17:AVZ17"/>
    <mergeCell ref="AWA17:AWP17"/>
    <mergeCell ref="AWQ17:AXF17"/>
    <mergeCell ref="AXG17:AXV17"/>
    <mergeCell ref="ARS17:ASH17"/>
    <mergeCell ref="ASI17:ASX17"/>
    <mergeCell ref="ASY17:ATN17"/>
    <mergeCell ref="ATO17:AUD17"/>
    <mergeCell ref="AUE17:AUT17"/>
    <mergeCell ref="BNG17:BNV17"/>
    <mergeCell ref="BNW17:BOL17"/>
    <mergeCell ref="BOM17:BPB17"/>
    <mergeCell ref="BPC17:BPR17"/>
    <mergeCell ref="BPS17:BQH17"/>
    <mergeCell ref="BKE17:BKT17"/>
    <mergeCell ref="BKU17:BLJ17"/>
    <mergeCell ref="BLK17:BLZ17"/>
    <mergeCell ref="BMA17:BMP17"/>
    <mergeCell ref="BMQ17:BNF17"/>
    <mergeCell ref="BHC17:BHR17"/>
    <mergeCell ref="BHS17:BIH17"/>
    <mergeCell ref="BII17:BIX17"/>
    <mergeCell ref="BIY17:BJN17"/>
    <mergeCell ref="BJO17:BKD17"/>
    <mergeCell ref="BEA17:BEP17"/>
    <mergeCell ref="BEQ17:BFF17"/>
    <mergeCell ref="BFG17:BFV17"/>
    <mergeCell ref="BFW17:BGL17"/>
    <mergeCell ref="BGM17:BHB17"/>
    <mergeCell ref="BZO17:CAD17"/>
    <mergeCell ref="CAE17:CAT17"/>
    <mergeCell ref="CAU17:CBJ17"/>
    <mergeCell ref="CBK17:CBZ17"/>
    <mergeCell ref="CCA17:CCP17"/>
    <mergeCell ref="BWM17:BXB17"/>
    <mergeCell ref="BXC17:BXR17"/>
    <mergeCell ref="BXS17:BYH17"/>
    <mergeCell ref="BYI17:BYX17"/>
    <mergeCell ref="BYY17:BZN17"/>
    <mergeCell ref="BTK17:BTZ17"/>
    <mergeCell ref="BUA17:BUP17"/>
    <mergeCell ref="BUQ17:BVF17"/>
    <mergeCell ref="BVG17:BVV17"/>
    <mergeCell ref="BVW17:BWL17"/>
    <mergeCell ref="BQI17:BQX17"/>
    <mergeCell ref="BQY17:BRN17"/>
    <mergeCell ref="BRO17:BSD17"/>
    <mergeCell ref="BSE17:BST17"/>
    <mergeCell ref="BSU17:BTJ17"/>
    <mergeCell ref="CLW17:CML17"/>
    <mergeCell ref="CMM17:CNB17"/>
    <mergeCell ref="CNC17:CNR17"/>
    <mergeCell ref="CNS17:COH17"/>
    <mergeCell ref="COI17:COX17"/>
    <mergeCell ref="CIU17:CJJ17"/>
    <mergeCell ref="CJK17:CJZ17"/>
    <mergeCell ref="CKA17:CKP17"/>
    <mergeCell ref="CKQ17:CLF17"/>
    <mergeCell ref="CLG17:CLV17"/>
    <mergeCell ref="CFS17:CGH17"/>
    <mergeCell ref="CGI17:CGX17"/>
    <mergeCell ref="CGY17:CHN17"/>
    <mergeCell ref="CHO17:CID17"/>
    <mergeCell ref="CIE17:CIT17"/>
    <mergeCell ref="CCQ17:CDF17"/>
    <mergeCell ref="CDG17:CDV17"/>
    <mergeCell ref="CDW17:CEL17"/>
    <mergeCell ref="CEM17:CFB17"/>
    <mergeCell ref="CFC17:CFR17"/>
    <mergeCell ref="CYE17:CYT17"/>
    <mergeCell ref="CYU17:CZJ17"/>
    <mergeCell ref="CZK17:CZZ17"/>
    <mergeCell ref="DAA17:DAP17"/>
    <mergeCell ref="DAQ17:DBF17"/>
    <mergeCell ref="CVC17:CVR17"/>
    <mergeCell ref="CVS17:CWH17"/>
    <mergeCell ref="CWI17:CWX17"/>
    <mergeCell ref="CWY17:CXN17"/>
    <mergeCell ref="CXO17:CYD17"/>
    <mergeCell ref="CSA17:CSP17"/>
    <mergeCell ref="CSQ17:CTF17"/>
    <mergeCell ref="CTG17:CTV17"/>
    <mergeCell ref="CTW17:CUL17"/>
    <mergeCell ref="CUM17:CVB17"/>
    <mergeCell ref="COY17:CPN17"/>
    <mergeCell ref="CPO17:CQD17"/>
    <mergeCell ref="CQE17:CQT17"/>
    <mergeCell ref="CQU17:CRJ17"/>
    <mergeCell ref="CRK17:CRZ17"/>
    <mergeCell ref="DKM17:DLB17"/>
    <mergeCell ref="DLC17:DLR17"/>
    <mergeCell ref="DLS17:DMH17"/>
    <mergeCell ref="DMI17:DMX17"/>
    <mergeCell ref="DMY17:DNN17"/>
    <mergeCell ref="DHK17:DHZ17"/>
    <mergeCell ref="DIA17:DIP17"/>
    <mergeCell ref="DIQ17:DJF17"/>
    <mergeCell ref="DJG17:DJV17"/>
    <mergeCell ref="DJW17:DKL17"/>
    <mergeCell ref="DEI17:DEX17"/>
    <mergeCell ref="DEY17:DFN17"/>
    <mergeCell ref="DFO17:DGD17"/>
    <mergeCell ref="DGE17:DGT17"/>
    <mergeCell ref="DGU17:DHJ17"/>
    <mergeCell ref="DBG17:DBV17"/>
    <mergeCell ref="DBW17:DCL17"/>
    <mergeCell ref="DCM17:DDB17"/>
    <mergeCell ref="DDC17:DDR17"/>
    <mergeCell ref="DDS17:DEH17"/>
    <mergeCell ref="DWU17:DXJ17"/>
    <mergeCell ref="DXK17:DXZ17"/>
    <mergeCell ref="DYA17:DYP17"/>
    <mergeCell ref="DYQ17:DZF17"/>
    <mergeCell ref="DZG17:DZV17"/>
    <mergeCell ref="DTS17:DUH17"/>
    <mergeCell ref="DUI17:DUX17"/>
    <mergeCell ref="DUY17:DVN17"/>
    <mergeCell ref="DVO17:DWD17"/>
    <mergeCell ref="DWE17:DWT17"/>
    <mergeCell ref="DQQ17:DRF17"/>
    <mergeCell ref="DRG17:DRV17"/>
    <mergeCell ref="DRW17:DSL17"/>
    <mergeCell ref="DSM17:DTB17"/>
    <mergeCell ref="DTC17:DTR17"/>
    <mergeCell ref="DNO17:DOD17"/>
    <mergeCell ref="DOE17:DOT17"/>
    <mergeCell ref="DOU17:DPJ17"/>
    <mergeCell ref="DPK17:DPZ17"/>
    <mergeCell ref="DQA17:DQP17"/>
    <mergeCell ref="EJC17:EJR17"/>
    <mergeCell ref="EJS17:EKH17"/>
    <mergeCell ref="EKI17:EKX17"/>
    <mergeCell ref="EKY17:ELN17"/>
    <mergeCell ref="ELO17:EMD17"/>
    <mergeCell ref="EGA17:EGP17"/>
    <mergeCell ref="EGQ17:EHF17"/>
    <mergeCell ref="EHG17:EHV17"/>
    <mergeCell ref="EHW17:EIL17"/>
    <mergeCell ref="EIM17:EJB17"/>
    <mergeCell ref="ECY17:EDN17"/>
    <mergeCell ref="EDO17:EED17"/>
    <mergeCell ref="EEE17:EET17"/>
    <mergeCell ref="EEU17:EFJ17"/>
    <mergeCell ref="EFK17:EFZ17"/>
    <mergeCell ref="DZW17:EAL17"/>
    <mergeCell ref="EAM17:EBB17"/>
    <mergeCell ref="EBC17:EBR17"/>
    <mergeCell ref="EBS17:ECH17"/>
    <mergeCell ref="ECI17:ECX17"/>
    <mergeCell ref="EVK17:EVZ17"/>
    <mergeCell ref="EWA17:EWP17"/>
    <mergeCell ref="EWQ17:EXF17"/>
    <mergeCell ref="EXG17:EXV17"/>
    <mergeCell ref="EXW17:EYL17"/>
    <mergeCell ref="ESI17:ESX17"/>
    <mergeCell ref="ESY17:ETN17"/>
    <mergeCell ref="ETO17:EUD17"/>
    <mergeCell ref="EUE17:EUT17"/>
    <mergeCell ref="EUU17:EVJ17"/>
    <mergeCell ref="EPG17:EPV17"/>
    <mergeCell ref="EPW17:EQL17"/>
    <mergeCell ref="EQM17:ERB17"/>
    <mergeCell ref="ERC17:ERR17"/>
    <mergeCell ref="ERS17:ESH17"/>
    <mergeCell ref="EME17:EMT17"/>
    <mergeCell ref="EMU17:ENJ17"/>
    <mergeCell ref="ENK17:ENZ17"/>
    <mergeCell ref="EOA17:EOP17"/>
    <mergeCell ref="EOQ17:EPF17"/>
    <mergeCell ref="FHS17:FIH17"/>
    <mergeCell ref="FII17:FIX17"/>
    <mergeCell ref="FIY17:FJN17"/>
    <mergeCell ref="FJO17:FKD17"/>
    <mergeCell ref="FKE17:FKT17"/>
    <mergeCell ref="FEQ17:FFF17"/>
    <mergeCell ref="FFG17:FFV17"/>
    <mergeCell ref="FFW17:FGL17"/>
    <mergeCell ref="FGM17:FHB17"/>
    <mergeCell ref="FHC17:FHR17"/>
    <mergeCell ref="FBO17:FCD17"/>
    <mergeCell ref="FCE17:FCT17"/>
    <mergeCell ref="FCU17:FDJ17"/>
    <mergeCell ref="FDK17:FDZ17"/>
    <mergeCell ref="FEA17:FEP17"/>
    <mergeCell ref="EYM17:EZB17"/>
    <mergeCell ref="EZC17:EZR17"/>
    <mergeCell ref="EZS17:FAH17"/>
    <mergeCell ref="FAI17:FAX17"/>
    <mergeCell ref="FAY17:FBN17"/>
    <mergeCell ref="FUA17:FUP17"/>
    <mergeCell ref="FUQ17:FVF17"/>
    <mergeCell ref="FVG17:FVV17"/>
    <mergeCell ref="FVW17:FWL17"/>
    <mergeCell ref="FWM17:FXB17"/>
    <mergeCell ref="FQY17:FRN17"/>
    <mergeCell ref="FRO17:FSD17"/>
    <mergeCell ref="FSE17:FST17"/>
    <mergeCell ref="FSU17:FTJ17"/>
    <mergeCell ref="FTK17:FTZ17"/>
    <mergeCell ref="FNW17:FOL17"/>
    <mergeCell ref="FOM17:FPB17"/>
    <mergeCell ref="FPC17:FPR17"/>
    <mergeCell ref="FPS17:FQH17"/>
    <mergeCell ref="FQI17:FQX17"/>
    <mergeCell ref="FKU17:FLJ17"/>
    <mergeCell ref="FLK17:FLZ17"/>
    <mergeCell ref="FMA17:FMP17"/>
    <mergeCell ref="FMQ17:FNF17"/>
    <mergeCell ref="FNG17:FNV17"/>
    <mergeCell ref="GGI17:GGX17"/>
    <mergeCell ref="GGY17:GHN17"/>
    <mergeCell ref="GHO17:GID17"/>
    <mergeCell ref="GIE17:GIT17"/>
    <mergeCell ref="GIU17:GJJ17"/>
    <mergeCell ref="GDG17:GDV17"/>
    <mergeCell ref="GDW17:GEL17"/>
    <mergeCell ref="GEM17:GFB17"/>
    <mergeCell ref="GFC17:GFR17"/>
    <mergeCell ref="GFS17:GGH17"/>
    <mergeCell ref="GAE17:GAT17"/>
    <mergeCell ref="GAU17:GBJ17"/>
    <mergeCell ref="GBK17:GBZ17"/>
    <mergeCell ref="GCA17:GCP17"/>
    <mergeCell ref="GCQ17:GDF17"/>
    <mergeCell ref="FXC17:FXR17"/>
    <mergeCell ref="FXS17:FYH17"/>
    <mergeCell ref="FYI17:FYX17"/>
    <mergeCell ref="FYY17:FZN17"/>
    <mergeCell ref="FZO17:GAD17"/>
    <mergeCell ref="GSQ17:GTF17"/>
    <mergeCell ref="GTG17:GTV17"/>
    <mergeCell ref="GTW17:GUL17"/>
    <mergeCell ref="GUM17:GVB17"/>
    <mergeCell ref="GVC17:GVR17"/>
    <mergeCell ref="GPO17:GQD17"/>
    <mergeCell ref="GQE17:GQT17"/>
    <mergeCell ref="GQU17:GRJ17"/>
    <mergeCell ref="GRK17:GRZ17"/>
    <mergeCell ref="GSA17:GSP17"/>
    <mergeCell ref="GMM17:GNB17"/>
    <mergeCell ref="GNC17:GNR17"/>
    <mergeCell ref="GNS17:GOH17"/>
    <mergeCell ref="GOI17:GOX17"/>
    <mergeCell ref="GOY17:GPN17"/>
    <mergeCell ref="GJK17:GJZ17"/>
    <mergeCell ref="GKA17:GKP17"/>
    <mergeCell ref="GKQ17:GLF17"/>
    <mergeCell ref="GLG17:GLV17"/>
    <mergeCell ref="GLW17:GML17"/>
    <mergeCell ref="HEY17:HFN17"/>
    <mergeCell ref="HFO17:HGD17"/>
    <mergeCell ref="HGE17:HGT17"/>
    <mergeCell ref="HGU17:HHJ17"/>
    <mergeCell ref="HHK17:HHZ17"/>
    <mergeCell ref="HBW17:HCL17"/>
    <mergeCell ref="HCM17:HDB17"/>
    <mergeCell ref="HDC17:HDR17"/>
    <mergeCell ref="HDS17:HEH17"/>
    <mergeCell ref="HEI17:HEX17"/>
    <mergeCell ref="GYU17:GZJ17"/>
    <mergeCell ref="GZK17:GZZ17"/>
    <mergeCell ref="HAA17:HAP17"/>
    <mergeCell ref="HAQ17:HBF17"/>
    <mergeCell ref="HBG17:HBV17"/>
    <mergeCell ref="GVS17:GWH17"/>
    <mergeCell ref="GWI17:GWX17"/>
    <mergeCell ref="GWY17:GXN17"/>
    <mergeCell ref="GXO17:GYD17"/>
    <mergeCell ref="GYE17:GYT17"/>
    <mergeCell ref="HRG17:HRV17"/>
    <mergeCell ref="HRW17:HSL17"/>
    <mergeCell ref="HSM17:HTB17"/>
    <mergeCell ref="HTC17:HTR17"/>
    <mergeCell ref="HTS17:HUH17"/>
    <mergeCell ref="HOE17:HOT17"/>
    <mergeCell ref="HOU17:HPJ17"/>
    <mergeCell ref="HPK17:HPZ17"/>
    <mergeCell ref="HQA17:HQP17"/>
    <mergeCell ref="HQQ17:HRF17"/>
    <mergeCell ref="HLC17:HLR17"/>
    <mergeCell ref="HLS17:HMH17"/>
    <mergeCell ref="HMI17:HMX17"/>
    <mergeCell ref="HMY17:HNN17"/>
    <mergeCell ref="HNO17:HOD17"/>
    <mergeCell ref="HIA17:HIP17"/>
    <mergeCell ref="HIQ17:HJF17"/>
    <mergeCell ref="HJG17:HJV17"/>
    <mergeCell ref="HJW17:HKL17"/>
    <mergeCell ref="HKM17:HLB17"/>
    <mergeCell ref="IDO17:IED17"/>
    <mergeCell ref="IEE17:IET17"/>
    <mergeCell ref="IEU17:IFJ17"/>
    <mergeCell ref="IFK17:IFZ17"/>
    <mergeCell ref="IGA17:IGP17"/>
    <mergeCell ref="IAM17:IBB17"/>
    <mergeCell ref="IBC17:IBR17"/>
    <mergeCell ref="IBS17:ICH17"/>
    <mergeCell ref="ICI17:ICX17"/>
    <mergeCell ref="ICY17:IDN17"/>
    <mergeCell ref="HXK17:HXZ17"/>
    <mergeCell ref="HYA17:HYP17"/>
    <mergeCell ref="HYQ17:HZF17"/>
    <mergeCell ref="HZG17:HZV17"/>
    <mergeCell ref="HZW17:IAL17"/>
    <mergeCell ref="HUI17:HUX17"/>
    <mergeCell ref="HUY17:HVN17"/>
    <mergeCell ref="HVO17:HWD17"/>
    <mergeCell ref="HWE17:HWT17"/>
    <mergeCell ref="HWU17:HXJ17"/>
    <mergeCell ref="IPW17:IQL17"/>
    <mergeCell ref="IQM17:IRB17"/>
    <mergeCell ref="IRC17:IRR17"/>
    <mergeCell ref="IRS17:ISH17"/>
    <mergeCell ref="ISI17:ISX17"/>
    <mergeCell ref="IMU17:INJ17"/>
    <mergeCell ref="INK17:INZ17"/>
    <mergeCell ref="IOA17:IOP17"/>
    <mergeCell ref="IOQ17:IPF17"/>
    <mergeCell ref="IPG17:IPV17"/>
    <mergeCell ref="IJS17:IKH17"/>
    <mergeCell ref="IKI17:IKX17"/>
    <mergeCell ref="IKY17:ILN17"/>
    <mergeCell ref="ILO17:IMD17"/>
    <mergeCell ref="IME17:IMT17"/>
    <mergeCell ref="IGQ17:IHF17"/>
    <mergeCell ref="IHG17:IHV17"/>
    <mergeCell ref="IHW17:IIL17"/>
    <mergeCell ref="IIM17:IJB17"/>
    <mergeCell ref="IJC17:IJR17"/>
    <mergeCell ref="JCE17:JCT17"/>
    <mergeCell ref="JCU17:JDJ17"/>
    <mergeCell ref="JDK17:JDZ17"/>
    <mergeCell ref="JEA17:JEP17"/>
    <mergeCell ref="JEQ17:JFF17"/>
    <mergeCell ref="IZC17:IZR17"/>
    <mergeCell ref="IZS17:JAH17"/>
    <mergeCell ref="JAI17:JAX17"/>
    <mergeCell ref="JAY17:JBN17"/>
    <mergeCell ref="JBO17:JCD17"/>
    <mergeCell ref="IWA17:IWP17"/>
    <mergeCell ref="IWQ17:IXF17"/>
    <mergeCell ref="IXG17:IXV17"/>
    <mergeCell ref="IXW17:IYL17"/>
    <mergeCell ref="IYM17:IZB17"/>
    <mergeCell ref="ISY17:ITN17"/>
    <mergeCell ref="ITO17:IUD17"/>
    <mergeCell ref="IUE17:IUT17"/>
    <mergeCell ref="IUU17:IVJ17"/>
    <mergeCell ref="IVK17:IVZ17"/>
    <mergeCell ref="JOM17:JPB17"/>
    <mergeCell ref="JPC17:JPR17"/>
    <mergeCell ref="JPS17:JQH17"/>
    <mergeCell ref="JQI17:JQX17"/>
    <mergeCell ref="JQY17:JRN17"/>
    <mergeCell ref="JLK17:JLZ17"/>
    <mergeCell ref="JMA17:JMP17"/>
    <mergeCell ref="JMQ17:JNF17"/>
    <mergeCell ref="JNG17:JNV17"/>
    <mergeCell ref="JNW17:JOL17"/>
    <mergeCell ref="JII17:JIX17"/>
    <mergeCell ref="JIY17:JJN17"/>
    <mergeCell ref="JJO17:JKD17"/>
    <mergeCell ref="JKE17:JKT17"/>
    <mergeCell ref="JKU17:JLJ17"/>
    <mergeCell ref="JFG17:JFV17"/>
    <mergeCell ref="JFW17:JGL17"/>
    <mergeCell ref="JGM17:JHB17"/>
    <mergeCell ref="JHC17:JHR17"/>
    <mergeCell ref="JHS17:JIH17"/>
    <mergeCell ref="KAU17:KBJ17"/>
    <mergeCell ref="KBK17:KBZ17"/>
    <mergeCell ref="KCA17:KCP17"/>
    <mergeCell ref="KCQ17:KDF17"/>
    <mergeCell ref="KDG17:KDV17"/>
    <mergeCell ref="JXS17:JYH17"/>
    <mergeCell ref="JYI17:JYX17"/>
    <mergeCell ref="JYY17:JZN17"/>
    <mergeCell ref="JZO17:KAD17"/>
    <mergeCell ref="KAE17:KAT17"/>
    <mergeCell ref="JUQ17:JVF17"/>
    <mergeCell ref="JVG17:JVV17"/>
    <mergeCell ref="JVW17:JWL17"/>
    <mergeCell ref="JWM17:JXB17"/>
    <mergeCell ref="JXC17:JXR17"/>
    <mergeCell ref="JRO17:JSD17"/>
    <mergeCell ref="JSE17:JST17"/>
    <mergeCell ref="JSU17:JTJ17"/>
    <mergeCell ref="JTK17:JTZ17"/>
    <mergeCell ref="JUA17:JUP17"/>
    <mergeCell ref="KNC17:KNR17"/>
    <mergeCell ref="KNS17:KOH17"/>
    <mergeCell ref="KOI17:KOX17"/>
    <mergeCell ref="KOY17:KPN17"/>
    <mergeCell ref="KPO17:KQD17"/>
    <mergeCell ref="KKA17:KKP17"/>
    <mergeCell ref="KKQ17:KLF17"/>
    <mergeCell ref="KLG17:KLV17"/>
    <mergeCell ref="KLW17:KML17"/>
    <mergeCell ref="KMM17:KNB17"/>
    <mergeCell ref="KGY17:KHN17"/>
    <mergeCell ref="KHO17:KID17"/>
    <mergeCell ref="KIE17:KIT17"/>
    <mergeCell ref="KIU17:KJJ17"/>
    <mergeCell ref="KJK17:KJZ17"/>
    <mergeCell ref="KDW17:KEL17"/>
    <mergeCell ref="KEM17:KFB17"/>
    <mergeCell ref="KFC17:KFR17"/>
    <mergeCell ref="KFS17:KGH17"/>
    <mergeCell ref="KGI17:KGX17"/>
    <mergeCell ref="KZK17:KZZ17"/>
    <mergeCell ref="LAA17:LAP17"/>
    <mergeCell ref="LAQ17:LBF17"/>
    <mergeCell ref="LBG17:LBV17"/>
    <mergeCell ref="LBW17:LCL17"/>
    <mergeCell ref="KWI17:KWX17"/>
    <mergeCell ref="KWY17:KXN17"/>
    <mergeCell ref="KXO17:KYD17"/>
    <mergeCell ref="KYE17:KYT17"/>
    <mergeCell ref="KYU17:KZJ17"/>
    <mergeCell ref="KTG17:KTV17"/>
    <mergeCell ref="KTW17:KUL17"/>
    <mergeCell ref="KUM17:KVB17"/>
    <mergeCell ref="KVC17:KVR17"/>
    <mergeCell ref="KVS17:KWH17"/>
    <mergeCell ref="KQE17:KQT17"/>
    <mergeCell ref="KQU17:KRJ17"/>
    <mergeCell ref="KRK17:KRZ17"/>
    <mergeCell ref="KSA17:KSP17"/>
    <mergeCell ref="KSQ17:KTF17"/>
    <mergeCell ref="LLS17:LMH17"/>
    <mergeCell ref="LMI17:LMX17"/>
    <mergeCell ref="LMY17:LNN17"/>
    <mergeCell ref="LNO17:LOD17"/>
    <mergeCell ref="LOE17:LOT17"/>
    <mergeCell ref="LIQ17:LJF17"/>
    <mergeCell ref="LJG17:LJV17"/>
    <mergeCell ref="LJW17:LKL17"/>
    <mergeCell ref="LKM17:LLB17"/>
    <mergeCell ref="LLC17:LLR17"/>
    <mergeCell ref="LFO17:LGD17"/>
    <mergeCell ref="LGE17:LGT17"/>
    <mergeCell ref="LGU17:LHJ17"/>
    <mergeCell ref="LHK17:LHZ17"/>
    <mergeCell ref="LIA17:LIP17"/>
    <mergeCell ref="LCM17:LDB17"/>
    <mergeCell ref="LDC17:LDR17"/>
    <mergeCell ref="LDS17:LEH17"/>
    <mergeCell ref="LEI17:LEX17"/>
    <mergeCell ref="LEY17:LFN17"/>
    <mergeCell ref="LYA17:LYP17"/>
    <mergeCell ref="LYQ17:LZF17"/>
    <mergeCell ref="LZG17:LZV17"/>
    <mergeCell ref="LZW17:MAL17"/>
    <mergeCell ref="MAM17:MBB17"/>
    <mergeCell ref="LUY17:LVN17"/>
    <mergeCell ref="LVO17:LWD17"/>
    <mergeCell ref="LWE17:LWT17"/>
    <mergeCell ref="LWU17:LXJ17"/>
    <mergeCell ref="LXK17:LXZ17"/>
    <mergeCell ref="LRW17:LSL17"/>
    <mergeCell ref="LSM17:LTB17"/>
    <mergeCell ref="LTC17:LTR17"/>
    <mergeCell ref="LTS17:LUH17"/>
    <mergeCell ref="LUI17:LUX17"/>
    <mergeCell ref="LOU17:LPJ17"/>
    <mergeCell ref="LPK17:LPZ17"/>
    <mergeCell ref="LQA17:LQP17"/>
    <mergeCell ref="LQQ17:LRF17"/>
    <mergeCell ref="LRG17:LRV17"/>
    <mergeCell ref="MKI17:MKX17"/>
    <mergeCell ref="MKY17:MLN17"/>
    <mergeCell ref="MLO17:MMD17"/>
    <mergeCell ref="MME17:MMT17"/>
    <mergeCell ref="MMU17:MNJ17"/>
    <mergeCell ref="MHG17:MHV17"/>
    <mergeCell ref="MHW17:MIL17"/>
    <mergeCell ref="MIM17:MJB17"/>
    <mergeCell ref="MJC17:MJR17"/>
    <mergeCell ref="MJS17:MKH17"/>
    <mergeCell ref="MEE17:MET17"/>
    <mergeCell ref="MEU17:MFJ17"/>
    <mergeCell ref="MFK17:MFZ17"/>
    <mergeCell ref="MGA17:MGP17"/>
    <mergeCell ref="MGQ17:MHF17"/>
    <mergeCell ref="MBC17:MBR17"/>
    <mergeCell ref="MBS17:MCH17"/>
    <mergeCell ref="MCI17:MCX17"/>
    <mergeCell ref="MCY17:MDN17"/>
    <mergeCell ref="MDO17:MED17"/>
    <mergeCell ref="MWQ17:MXF17"/>
    <mergeCell ref="MXG17:MXV17"/>
    <mergeCell ref="MXW17:MYL17"/>
    <mergeCell ref="MYM17:MZB17"/>
    <mergeCell ref="MZC17:MZR17"/>
    <mergeCell ref="MTO17:MUD17"/>
    <mergeCell ref="MUE17:MUT17"/>
    <mergeCell ref="MUU17:MVJ17"/>
    <mergeCell ref="MVK17:MVZ17"/>
    <mergeCell ref="MWA17:MWP17"/>
    <mergeCell ref="MQM17:MRB17"/>
    <mergeCell ref="MRC17:MRR17"/>
    <mergeCell ref="MRS17:MSH17"/>
    <mergeCell ref="MSI17:MSX17"/>
    <mergeCell ref="MSY17:MTN17"/>
    <mergeCell ref="MNK17:MNZ17"/>
    <mergeCell ref="MOA17:MOP17"/>
    <mergeCell ref="MOQ17:MPF17"/>
    <mergeCell ref="MPG17:MPV17"/>
    <mergeCell ref="MPW17:MQL17"/>
    <mergeCell ref="NIY17:NJN17"/>
    <mergeCell ref="NJO17:NKD17"/>
    <mergeCell ref="NKE17:NKT17"/>
    <mergeCell ref="NKU17:NLJ17"/>
    <mergeCell ref="NLK17:NLZ17"/>
    <mergeCell ref="NFW17:NGL17"/>
    <mergeCell ref="NGM17:NHB17"/>
    <mergeCell ref="NHC17:NHR17"/>
    <mergeCell ref="NHS17:NIH17"/>
    <mergeCell ref="NII17:NIX17"/>
    <mergeCell ref="NCU17:NDJ17"/>
    <mergeCell ref="NDK17:NDZ17"/>
    <mergeCell ref="NEA17:NEP17"/>
    <mergeCell ref="NEQ17:NFF17"/>
    <mergeCell ref="NFG17:NFV17"/>
    <mergeCell ref="MZS17:NAH17"/>
    <mergeCell ref="NAI17:NAX17"/>
    <mergeCell ref="NAY17:NBN17"/>
    <mergeCell ref="NBO17:NCD17"/>
    <mergeCell ref="NCE17:NCT17"/>
    <mergeCell ref="NVG17:NVV17"/>
    <mergeCell ref="NVW17:NWL17"/>
    <mergeCell ref="NWM17:NXB17"/>
    <mergeCell ref="NXC17:NXR17"/>
    <mergeCell ref="NXS17:NYH17"/>
    <mergeCell ref="NSE17:NST17"/>
    <mergeCell ref="NSU17:NTJ17"/>
    <mergeCell ref="NTK17:NTZ17"/>
    <mergeCell ref="NUA17:NUP17"/>
    <mergeCell ref="NUQ17:NVF17"/>
    <mergeCell ref="NPC17:NPR17"/>
    <mergeCell ref="NPS17:NQH17"/>
    <mergeCell ref="NQI17:NQX17"/>
    <mergeCell ref="NQY17:NRN17"/>
    <mergeCell ref="NRO17:NSD17"/>
    <mergeCell ref="NMA17:NMP17"/>
    <mergeCell ref="NMQ17:NNF17"/>
    <mergeCell ref="NNG17:NNV17"/>
    <mergeCell ref="NNW17:NOL17"/>
    <mergeCell ref="NOM17:NPB17"/>
    <mergeCell ref="OHO17:OID17"/>
    <mergeCell ref="OIE17:OIT17"/>
    <mergeCell ref="OIU17:OJJ17"/>
    <mergeCell ref="OJK17:OJZ17"/>
    <mergeCell ref="OKA17:OKP17"/>
    <mergeCell ref="OEM17:OFB17"/>
    <mergeCell ref="OFC17:OFR17"/>
    <mergeCell ref="OFS17:OGH17"/>
    <mergeCell ref="OGI17:OGX17"/>
    <mergeCell ref="OGY17:OHN17"/>
    <mergeCell ref="OBK17:OBZ17"/>
    <mergeCell ref="OCA17:OCP17"/>
    <mergeCell ref="OCQ17:ODF17"/>
    <mergeCell ref="ODG17:ODV17"/>
    <mergeCell ref="ODW17:OEL17"/>
    <mergeCell ref="NYI17:NYX17"/>
    <mergeCell ref="NYY17:NZN17"/>
    <mergeCell ref="NZO17:OAD17"/>
    <mergeCell ref="OAE17:OAT17"/>
    <mergeCell ref="OAU17:OBJ17"/>
    <mergeCell ref="OTW17:OUL17"/>
    <mergeCell ref="OUM17:OVB17"/>
    <mergeCell ref="OVC17:OVR17"/>
    <mergeCell ref="OVS17:OWH17"/>
    <mergeCell ref="OWI17:OWX17"/>
    <mergeCell ref="OQU17:ORJ17"/>
    <mergeCell ref="ORK17:ORZ17"/>
    <mergeCell ref="OSA17:OSP17"/>
    <mergeCell ref="OSQ17:OTF17"/>
    <mergeCell ref="OTG17:OTV17"/>
    <mergeCell ref="ONS17:OOH17"/>
    <mergeCell ref="OOI17:OOX17"/>
    <mergeCell ref="OOY17:OPN17"/>
    <mergeCell ref="OPO17:OQD17"/>
    <mergeCell ref="OQE17:OQT17"/>
    <mergeCell ref="OKQ17:OLF17"/>
    <mergeCell ref="OLG17:OLV17"/>
    <mergeCell ref="OLW17:OML17"/>
    <mergeCell ref="OMM17:ONB17"/>
    <mergeCell ref="ONC17:ONR17"/>
    <mergeCell ref="PGE17:PGT17"/>
    <mergeCell ref="PGU17:PHJ17"/>
    <mergeCell ref="PHK17:PHZ17"/>
    <mergeCell ref="PIA17:PIP17"/>
    <mergeCell ref="PIQ17:PJF17"/>
    <mergeCell ref="PDC17:PDR17"/>
    <mergeCell ref="PDS17:PEH17"/>
    <mergeCell ref="PEI17:PEX17"/>
    <mergeCell ref="PEY17:PFN17"/>
    <mergeCell ref="PFO17:PGD17"/>
    <mergeCell ref="PAA17:PAP17"/>
    <mergeCell ref="PAQ17:PBF17"/>
    <mergeCell ref="PBG17:PBV17"/>
    <mergeCell ref="PBW17:PCL17"/>
    <mergeCell ref="PCM17:PDB17"/>
    <mergeCell ref="OWY17:OXN17"/>
    <mergeCell ref="OXO17:OYD17"/>
    <mergeCell ref="OYE17:OYT17"/>
    <mergeCell ref="OYU17:OZJ17"/>
    <mergeCell ref="OZK17:OZZ17"/>
    <mergeCell ref="PSM17:PTB17"/>
    <mergeCell ref="PTC17:PTR17"/>
    <mergeCell ref="PTS17:PUH17"/>
    <mergeCell ref="PUI17:PUX17"/>
    <mergeCell ref="PUY17:PVN17"/>
    <mergeCell ref="PPK17:PPZ17"/>
    <mergeCell ref="PQA17:PQP17"/>
    <mergeCell ref="PQQ17:PRF17"/>
    <mergeCell ref="PRG17:PRV17"/>
    <mergeCell ref="PRW17:PSL17"/>
    <mergeCell ref="PMI17:PMX17"/>
    <mergeCell ref="PMY17:PNN17"/>
    <mergeCell ref="PNO17:POD17"/>
    <mergeCell ref="POE17:POT17"/>
    <mergeCell ref="POU17:PPJ17"/>
    <mergeCell ref="PJG17:PJV17"/>
    <mergeCell ref="PJW17:PKL17"/>
    <mergeCell ref="PKM17:PLB17"/>
    <mergeCell ref="PLC17:PLR17"/>
    <mergeCell ref="PLS17:PMH17"/>
    <mergeCell ref="QEU17:QFJ17"/>
    <mergeCell ref="QFK17:QFZ17"/>
    <mergeCell ref="QGA17:QGP17"/>
    <mergeCell ref="QGQ17:QHF17"/>
    <mergeCell ref="QHG17:QHV17"/>
    <mergeCell ref="QBS17:QCH17"/>
    <mergeCell ref="QCI17:QCX17"/>
    <mergeCell ref="QCY17:QDN17"/>
    <mergeCell ref="QDO17:QED17"/>
    <mergeCell ref="QEE17:QET17"/>
    <mergeCell ref="PYQ17:PZF17"/>
    <mergeCell ref="PZG17:PZV17"/>
    <mergeCell ref="PZW17:QAL17"/>
    <mergeCell ref="QAM17:QBB17"/>
    <mergeCell ref="QBC17:QBR17"/>
    <mergeCell ref="PVO17:PWD17"/>
    <mergeCell ref="PWE17:PWT17"/>
    <mergeCell ref="PWU17:PXJ17"/>
    <mergeCell ref="PXK17:PXZ17"/>
    <mergeCell ref="PYA17:PYP17"/>
    <mergeCell ref="QRC17:QRR17"/>
    <mergeCell ref="QRS17:QSH17"/>
    <mergeCell ref="QSI17:QSX17"/>
    <mergeCell ref="QSY17:QTN17"/>
    <mergeCell ref="QTO17:QUD17"/>
    <mergeCell ref="QOA17:QOP17"/>
    <mergeCell ref="QOQ17:QPF17"/>
    <mergeCell ref="QPG17:QPV17"/>
    <mergeCell ref="QPW17:QQL17"/>
    <mergeCell ref="QQM17:QRB17"/>
    <mergeCell ref="QKY17:QLN17"/>
    <mergeCell ref="QLO17:QMD17"/>
    <mergeCell ref="QME17:QMT17"/>
    <mergeCell ref="QMU17:QNJ17"/>
    <mergeCell ref="QNK17:QNZ17"/>
    <mergeCell ref="QHW17:QIL17"/>
    <mergeCell ref="QIM17:QJB17"/>
    <mergeCell ref="QJC17:QJR17"/>
    <mergeCell ref="QJS17:QKH17"/>
    <mergeCell ref="QKI17:QKX17"/>
    <mergeCell ref="RDK17:RDZ17"/>
    <mergeCell ref="REA17:REP17"/>
    <mergeCell ref="REQ17:RFF17"/>
    <mergeCell ref="RFG17:RFV17"/>
    <mergeCell ref="RFW17:RGL17"/>
    <mergeCell ref="RAI17:RAX17"/>
    <mergeCell ref="RAY17:RBN17"/>
    <mergeCell ref="RBO17:RCD17"/>
    <mergeCell ref="RCE17:RCT17"/>
    <mergeCell ref="RCU17:RDJ17"/>
    <mergeCell ref="QXG17:QXV17"/>
    <mergeCell ref="QXW17:QYL17"/>
    <mergeCell ref="QYM17:QZB17"/>
    <mergeCell ref="QZC17:QZR17"/>
    <mergeCell ref="QZS17:RAH17"/>
    <mergeCell ref="QUE17:QUT17"/>
    <mergeCell ref="QUU17:QVJ17"/>
    <mergeCell ref="QVK17:QVZ17"/>
    <mergeCell ref="QWA17:QWP17"/>
    <mergeCell ref="QWQ17:QXF17"/>
    <mergeCell ref="RPS17:RQH17"/>
    <mergeCell ref="RQI17:RQX17"/>
    <mergeCell ref="RQY17:RRN17"/>
    <mergeCell ref="RRO17:RSD17"/>
    <mergeCell ref="RSE17:RST17"/>
    <mergeCell ref="RMQ17:RNF17"/>
    <mergeCell ref="RNG17:RNV17"/>
    <mergeCell ref="RNW17:ROL17"/>
    <mergeCell ref="ROM17:RPB17"/>
    <mergeCell ref="RPC17:RPR17"/>
    <mergeCell ref="RJO17:RKD17"/>
    <mergeCell ref="RKE17:RKT17"/>
    <mergeCell ref="RKU17:RLJ17"/>
    <mergeCell ref="RLK17:RLZ17"/>
    <mergeCell ref="RMA17:RMP17"/>
    <mergeCell ref="RGM17:RHB17"/>
    <mergeCell ref="RHC17:RHR17"/>
    <mergeCell ref="RHS17:RIH17"/>
    <mergeCell ref="RII17:RIX17"/>
    <mergeCell ref="RIY17:RJN17"/>
    <mergeCell ref="SCA17:SCP17"/>
    <mergeCell ref="SCQ17:SDF17"/>
    <mergeCell ref="SDG17:SDV17"/>
    <mergeCell ref="SDW17:SEL17"/>
    <mergeCell ref="SEM17:SFB17"/>
    <mergeCell ref="RYY17:RZN17"/>
    <mergeCell ref="RZO17:SAD17"/>
    <mergeCell ref="SAE17:SAT17"/>
    <mergeCell ref="SAU17:SBJ17"/>
    <mergeCell ref="SBK17:SBZ17"/>
    <mergeCell ref="RVW17:RWL17"/>
    <mergeCell ref="RWM17:RXB17"/>
    <mergeCell ref="RXC17:RXR17"/>
    <mergeCell ref="RXS17:RYH17"/>
    <mergeCell ref="RYI17:RYX17"/>
    <mergeCell ref="RSU17:RTJ17"/>
    <mergeCell ref="RTK17:RTZ17"/>
    <mergeCell ref="RUA17:RUP17"/>
    <mergeCell ref="RUQ17:RVF17"/>
    <mergeCell ref="RVG17:RVV17"/>
    <mergeCell ref="SOI17:SOX17"/>
    <mergeCell ref="SOY17:SPN17"/>
    <mergeCell ref="SPO17:SQD17"/>
    <mergeCell ref="SQE17:SQT17"/>
    <mergeCell ref="SQU17:SRJ17"/>
    <mergeCell ref="SLG17:SLV17"/>
    <mergeCell ref="SLW17:SML17"/>
    <mergeCell ref="SMM17:SNB17"/>
    <mergeCell ref="SNC17:SNR17"/>
    <mergeCell ref="SNS17:SOH17"/>
    <mergeCell ref="SIE17:SIT17"/>
    <mergeCell ref="SIU17:SJJ17"/>
    <mergeCell ref="SJK17:SJZ17"/>
    <mergeCell ref="SKA17:SKP17"/>
    <mergeCell ref="SKQ17:SLF17"/>
    <mergeCell ref="SFC17:SFR17"/>
    <mergeCell ref="SFS17:SGH17"/>
    <mergeCell ref="SGI17:SGX17"/>
    <mergeCell ref="SGY17:SHN17"/>
    <mergeCell ref="SHO17:SID17"/>
    <mergeCell ref="TAQ17:TBF17"/>
    <mergeCell ref="TBG17:TBV17"/>
    <mergeCell ref="TBW17:TCL17"/>
    <mergeCell ref="TCM17:TDB17"/>
    <mergeCell ref="TDC17:TDR17"/>
    <mergeCell ref="SXO17:SYD17"/>
    <mergeCell ref="SYE17:SYT17"/>
    <mergeCell ref="SYU17:SZJ17"/>
    <mergeCell ref="SZK17:SZZ17"/>
    <mergeCell ref="TAA17:TAP17"/>
    <mergeCell ref="SUM17:SVB17"/>
    <mergeCell ref="SVC17:SVR17"/>
    <mergeCell ref="SVS17:SWH17"/>
    <mergeCell ref="SWI17:SWX17"/>
    <mergeCell ref="SWY17:SXN17"/>
    <mergeCell ref="SRK17:SRZ17"/>
    <mergeCell ref="SSA17:SSP17"/>
    <mergeCell ref="SSQ17:STF17"/>
    <mergeCell ref="STG17:STV17"/>
    <mergeCell ref="STW17:SUL17"/>
    <mergeCell ref="TMY17:TNN17"/>
    <mergeCell ref="TNO17:TOD17"/>
    <mergeCell ref="TOE17:TOT17"/>
    <mergeCell ref="TOU17:TPJ17"/>
    <mergeCell ref="TPK17:TPZ17"/>
    <mergeCell ref="TJW17:TKL17"/>
    <mergeCell ref="TKM17:TLB17"/>
    <mergeCell ref="TLC17:TLR17"/>
    <mergeCell ref="TLS17:TMH17"/>
    <mergeCell ref="TMI17:TMX17"/>
    <mergeCell ref="TGU17:THJ17"/>
    <mergeCell ref="THK17:THZ17"/>
    <mergeCell ref="TIA17:TIP17"/>
    <mergeCell ref="TIQ17:TJF17"/>
    <mergeCell ref="TJG17:TJV17"/>
    <mergeCell ref="TDS17:TEH17"/>
    <mergeCell ref="TEI17:TEX17"/>
    <mergeCell ref="TEY17:TFN17"/>
    <mergeCell ref="TFO17:TGD17"/>
    <mergeCell ref="TGE17:TGT17"/>
    <mergeCell ref="TZG17:TZV17"/>
    <mergeCell ref="TZW17:UAL17"/>
    <mergeCell ref="UAM17:UBB17"/>
    <mergeCell ref="UBC17:UBR17"/>
    <mergeCell ref="UBS17:UCH17"/>
    <mergeCell ref="TWE17:TWT17"/>
    <mergeCell ref="TWU17:TXJ17"/>
    <mergeCell ref="TXK17:TXZ17"/>
    <mergeCell ref="TYA17:TYP17"/>
    <mergeCell ref="TYQ17:TZF17"/>
    <mergeCell ref="TTC17:TTR17"/>
    <mergeCell ref="TTS17:TUH17"/>
    <mergeCell ref="TUI17:TUX17"/>
    <mergeCell ref="TUY17:TVN17"/>
    <mergeCell ref="TVO17:TWD17"/>
    <mergeCell ref="TQA17:TQP17"/>
    <mergeCell ref="TQQ17:TRF17"/>
    <mergeCell ref="TRG17:TRV17"/>
    <mergeCell ref="TRW17:TSL17"/>
    <mergeCell ref="TSM17:TTB17"/>
    <mergeCell ref="ULO17:UMD17"/>
    <mergeCell ref="UME17:UMT17"/>
    <mergeCell ref="UMU17:UNJ17"/>
    <mergeCell ref="UNK17:UNZ17"/>
    <mergeCell ref="UOA17:UOP17"/>
    <mergeCell ref="UIM17:UJB17"/>
    <mergeCell ref="UJC17:UJR17"/>
    <mergeCell ref="UJS17:UKH17"/>
    <mergeCell ref="UKI17:UKX17"/>
    <mergeCell ref="UKY17:ULN17"/>
    <mergeCell ref="UFK17:UFZ17"/>
    <mergeCell ref="UGA17:UGP17"/>
    <mergeCell ref="UGQ17:UHF17"/>
    <mergeCell ref="UHG17:UHV17"/>
    <mergeCell ref="UHW17:UIL17"/>
    <mergeCell ref="UCI17:UCX17"/>
    <mergeCell ref="UCY17:UDN17"/>
    <mergeCell ref="UDO17:UED17"/>
    <mergeCell ref="UEE17:UET17"/>
    <mergeCell ref="UEU17:UFJ17"/>
    <mergeCell ref="UXW17:UYL17"/>
    <mergeCell ref="UYM17:UZB17"/>
    <mergeCell ref="UZC17:UZR17"/>
    <mergeCell ref="UZS17:VAH17"/>
    <mergeCell ref="VAI17:VAX17"/>
    <mergeCell ref="UUU17:UVJ17"/>
    <mergeCell ref="UVK17:UVZ17"/>
    <mergeCell ref="UWA17:UWP17"/>
    <mergeCell ref="UWQ17:UXF17"/>
    <mergeCell ref="UXG17:UXV17"/>
    <mergeCell ref="URS17:USH17"/>
    <mergeCell ref="USI17:USX17"/>
    <mergeCell ref="USY17:UTN17"/>
    <mergeCell ref="UTO17:UUD17"/>
    <mergeCell ref="UUE17:UUT17"/>
    <mergeCell ref="UOQ17:UPF17"/>
    <mergeCell ref="UPG17:UPV17"/>
    <mergeCell ref="UPW17:UQL17"/>
    <mergeCell ref="UQM17:URB17"/>
    <mergeCell ref="URC17:URR17"/>
    <mergeCell ref="VKE17:VKT17"/>
    <mergeCell ref="VKU17:VLJ17"/>
    <mergeCell ref="VLK17:VLZ17"/>
    <mergeCell ref="VMA17:VMP17"/>
    <mergeCell ref="VMQ17:VNF17"/>
    <mergeCell ref="VHC17:VHR17"/>
    <mergeCell ref="VHS17:VIH17"/>
    <mergeCell ref="VII17:VIX17"/>
    <mergeCell ref="VIY17:VJN17"/>
    <mergeCell ref="VJO17:VKD17"/>
    <mergeCell ref="VEA17:VEP17"/>
    <mergeCell ref="VEQ17:VFF17"/>
    <mergeCell ref="VFG17:VFV17"/>
    <mergeCell ref="VFW17:VGL17"/>
    <mergeCell ref="VGM17:VHB17"/>
    <mergeCell ref="VAY17:VBN17"/>
    <mergeCell ref="VBO17:VCD17"/>
    <mergeCell ref="VCE17:VCT17"/>
    <mergeCell ref="VCU17:VDJ17"/>
    <mergeCell ref="VDK17:VDZ17"/>
    <mergeCell ref="VWM17:VXB17"/>
    <mergeCell ref="VXC17:VXR17"/>
    <mergeCell ref="VXS17:VYH17"/>
    <mergeCell ref="VYI17:VYX17"/>
    <mergeCell ref="VYY17:VZN17"/>
    <mergeCell ref="VTK17:VTZ17"/>
    <mergeCell ref="VUA17:VUP17"/>
    <mergeCell ref="VUQ17:VVF17"/>
    <mergeCell ref="VVG17:VVV17"/>
    <mergeCell ref="VVW17:VWL17"/>
    <mergeCell ref="VQI17:VQX17"/>
    <mergeCell ref="VQY17:VRN17"/>
    <mergeCell ref="VRO17:VSD17"/>
    <mergeCell ref="VSE17:VST17"/>
    <mergeCell ref="VSU17:VTJ17"/>
    <mergeCell ref="VNG17:VNV17"/>
    <mergeCell ref="VNW17:VOL17"/>
    <mergeCell ref="VOM17:VPB17"/>
    <mergeCell ref="VPC17:VPR17"/>
    <mergeCell ref="VPS17:VQH17"/>
    <mergeCell ref="WIU17:WJJ17"/>
    <mergeCell ref="WJK17:WJZ17"/>
    <mergeCell ref="WKA17:WKP17"/>
    <mergeCell ref="WKQ17:WLF17"/>
    <mergeCell ref="WLG17:WLV17"/>
    <mergeCell ref="WFS17:WGH17"/>
    <mergeCell ref="WGI17:WGX17"/>
    <mergeCell ref="WGY17:WHN17"/>
    <mergeCell ref="WHO17:WID17"/>
    <mergeCell ref="WIE17:WIT17"/>
    <mergeCell ref="WCQ17:WDF17"/>
    <mergeCell ref="WDG17:WDV17"/>
    <mergeCell ref="WDW17:WEL17"/>
    <mergeCell ref="WEM17:WFB17"/>
    <mergeCell ref="WFC17:WFR17"/>
    <mergeCell ref="VZO17:WAD17"/>
    <mergeCell ref="WAE17:WAT17"/>
    <mergeCell ref="WAU17:WBJ17"/>
    <mergeCell ref="WBK17:WBZ17"/>
    <mergeCell ref="WCA17:WCP17"/>
    <mergeCell ref="WVS17:WWH17"/>
    <mergeCell ref="WWI17:WWX17"/>
    <mergeCell ref="WWY17:WXN17"/>
    <mergeCell ref="WXO17:WYD17"/>
    <mergeCell ref="WSA17:WSP17"/>
    <mergeCell ref="WSQ17:WTF17"/>
    <mergeCell ref="WTG17:WTV17"/>
    <mergeCell ref="WTW17:WUL17"/>
    <mergeCell ref="WUM17:WVB17"/>
    <mergeCell ref="WOY17:WPN17"/>
    <mergeCell ref="WPO17:WQD17"/>
    <mergeCell ref="WQE17:WQT17"/>
    <mergeCell ref="WQU17:WRJ17"/>
    <mergeCell ref="WRK17:WRZ17"/>
    <mergeCell ref="WLW17:WML17"/>
    <mergeCell ref="WMM17:WNB17"/>
    <mergeCell ref="WNC17:WNR17"/>
    <mergeCell ref="WNS17:WOH17"/>
    <mergeCell ref="WOI17:WOX17"/>
    <mergeCell ref="IA19:IP19"/>
    <mergeCell ref="IQ19:JF19"/>
    <mergeCell ref="JG19:JV19"/>
    <mergeCell ref="JW19:KL19"/>
    <mergeCell ref="KM19:LB19"/>
    <mergeCell ref="XEI17:XEX17"/>
    <mergeCell ref="A19:K19"/>
    <mergeCell ref="AB19:AQ19"/>
    <mergeCell ref="AR19:BG19"/>
    <mergeCell ref="BH19:BW19"/>
    <mergeCell ref="BX19:CM19"/>
    <mergeCell ref="CN19:DC19"/>
    <mergeCell ref="DD19:DS19"/>
    <mergeCell ref="DT19:EI19"/>
    <mergeCell ref="EJ19:EY19"/>
    <mergeCell ref="EZ19:FO19"/>
    <mergeCell ref="FP19:GE19"/>
    <mergeCell ref="GF19:GU19"/>
    <mergeCell ref="GV19:HK19"/>
    <mergeCell ref="HL19:HZ19"/>
    <mergeCell ref="XBG17:XBV17"/>
    <mergeCell ref="XBW17:XCL17"/>
    <mergeCell ref="XCM17:XDB17"/>
    <mergeCell ref="XDC17:XDR17"/>
    <mergeCell ref="XDS17:XEH17"/>
    <mergeCell ref="WYE17:WYT17"/>
    <mergeCell ref="XK19:XZ19"/>
    <mergeCell ref="WYU17:WZJ17"/>
    <mergeCell ref="WZK17:WZZ17"/>
    <mergeCell ref="XAA17:XAP17"/>
    <mergeCell ref="XAQ17:XBF17"/>
    <mergeCell ref="WVC17:WVR17"/>
    <mergeCell ref="UI19:UX19"/>
    <mergeCell ref="UY19:VN19"/>
    <mergeCell ref="VO19:WD19"/>
    <mergeCell ref="WE19:WT19"/>
    <mergeCell ref="WU19:XJ19"/>
    <mergeCell ref="RG19:RV19"/>
    <mergeCell ref="RW19:SL19"/>
    <mergeCell ref="SM19:TB19"/>
    <mergeCell ref="TC19:TR19"/>
    <mergeCell ref="TS19:UH19"/>
    <mergeCell ref="OE19:OT19"/>
    <mergeCell ref="OU19:PJ19"/>
    <mergeCell ref="PK19:PZ19"/>
    <mergeCell ref="QA19:QP19"/>
    <mergeCell ref="QQ19:RF19"/>
    <mergeCell ref="LC19:LR19"/>
    <mergeCell ref="LS19:MH19"/>
    <mergeCell ref="MI19:MX19"/>
    <mergeCell ref="MY19:NN19"/>
    <mergeCell ref="NO19:OD19"/>
    <mergeCell ref="AGQ19:AHF19"/>
    <mergeCell ref="AHG19:AHV19"/>
    <mergeCell ref="AHW19:AIL19"/>
    <mergeCell ref="AIM19:AJB19"/>
    <mergeCell ref="AJC19:AJR19"/>
    <mergeCell ref="ADO19:AED19"/>
    <mergeCell ref="AEE19:AET19"/>
    <mergeCell ref="AEU19:AFJ19"/>
    <mergeCell ref="AFK19:AFZ19"/>
    <mergeCell ref="AGA19:AGP19"/>
    <mergeCell ref="AAM19:ABB19"/>
    <mergeCell ref="ABC19:ABR19"/>
    <mergeCell ref="ABS19:ACH19"/>
    <mergeCell ref="ACI19:ACX19"/>
    <mergeCell ref="ACY19:ADN19"/>
    <mergeCell ref="YA19:YP19"/>
    <mergeCell ref="YQ19:ZF19"/>
    <mergeCell ref="ZG19:ZV19"/>
    <mergeCell ref="ZW19:AAL19"/>
    <mergeCell ref="ASY19:ATN19"/>
    <mergeCell ref="ATO19:AUD19"/>
    <mergeCell ref="AUE19:AUT19"/>
    <mergeCell ref="AUU19:AVJ19"/>
    <mergeCell ref="AVK19:AVZ19"/>
    <mergeCell ref="APW19:AQL19"/>
    <mergeCell ref="AQM19:ARB19"/>
    <mergeCell ref="ARC19:ARR19"/>
    <mergeCell ref="ARS19:ASH19"/>
    <mergeCell ref="ASI19:ASX19"/>
    <mergeCell ref="AMU19:ANJ19"/>
    <mergeCell ref="ANK19:ANZ19"/>
    <mergeCell ref="AOA19:AOP19"/>
    <mergeCell ref="AOQ19:APF19"/>
    <mergeCell ref="APG19:APV19"/>
    <mergeCell ref="AJS19:AKH19"/>
    <mergeCell ref="AKI19:AKX19"/>
    <mergeCell ref="AKY19:ALN19"/>
    <mergeCell ref="ALO19:AMD19"/>
    <mergeCell ref="AME19:AMT19"/>
    <mergeCell ref="BFG19:BFV19"/>
    <mergeCell ref="BFW19:BGL19"/>
    <mergeCell ref="BGM19:BHB19"/>
    <mergeCell ref="BHC19:BHR19"/>
    <mergeCell ref="BHS19:BIH19"/>
    <mergeCell ref="BCE19:BCT19"/>
    <mergeCell ref="BCU19:BDJ19"/>
    <mergeCell ref="BDK19:BDZ19"/>
    <mergeCell ref="BEA19:BEP19"/>
    <mergeCell ref="BEQ19:BFF19"/>
    <mergeCell ref="AZC19:AZR19"/>
    <mergeCell ref="AZS19:BAH19"/>
    <mergeCell ref="BAI19:BAX19"/>
    <mergeCell ref="BAY19:BBN19"/>
    <mergeCell ref="BBO19:BCD19"/>
    <mergeCell ref="AWA19:AWP19"/>
    <mergeCell ref="AWQ19:AXF19"/>
    <mergeCell ref="AXG19:AXV19"/>
    <mergeCell ref="AXW19:AYL19"/>
    <mergeCell ref="AYM19:AZB19"/>
    <mergeCell ref="BRO19:BSD19"/>
    <mergeCell ref="BSE19:BST19"/>
    <mergeCell ref="BSU19:BTJ19"/>
    <mergeCell ref="BTK19:BTZ19"/>
    <mergeCell ref="BUA19:BUP19"/>
    <mergeCell ref="BOM19:BPB19"/>
    <mergeCell ref="BPC19:BPR19"/>
    <mergeCell ref="BPS19:BQH19"/>
    <mergeCell ref="BQI19:BQX19"/>
    <mergeCell ref="BQY19:BRN19"/>
    <mergeCell ref="BLK19:BLZ19"/>
    <mergeCell ref="BMA19:BMP19"/>
    <mergeCell ref="BMQ19:BNF19"/>
    <mergeCell ref="BNG19:BNV19"/>
    <mergeCell ref="BNW19:BOL19"/>
    <mergeCell ref="BII19:BIX19"/>
    <mergeCell ref="BIY19:BJN19"/>
    <mergeCell ref="BJO19:BKD19"/>
    <mergeCell ref="BKE19:BKT19"/>
    <mergeCell ref="BKU19:BLJ19"/>
    <mergeCell ref="CDW19:CEL19"/>
    <mergeCell ref="CEM19:CFB19"/>
    <mergeCell ref="CFC19:CFR19"/>
    <mergeCell ref="CFS19:CGH19"/>
    <mergeCell ref="CGI19:CGX19"/>
    <mergeCell ref="CAU19:CBJ19"/>
    <mergeCell ref="CBK19:CBZ19"/>
    <mergeCell ref="CCA19:CCP19"/>
    <mergeCell ref="CCQ19:CDF19"/>
    <mergeCell ref="CDG19:CDV19"/>
    <mergeCell ref="BXS19:BYH19"/>
    <mergeCell ref="BYI19:BYX19"/>
    <mergeCell ref="BYY19:BZN19"/>
    <mergeCell ref="BZO19:CAD19"/>
    <mergeCell ref="CAE19:CAT19"/>
    <mergeCell ref="BUQ19:BVF19"/>
    <mergeCell ref="BVG19:BVV19"/>
    <mergeCell ref="BVW19:BWL19"/>
    <mergeCell ref="BWM19:BXB19"/>
    <mergeCell ref="BXC19:BXR19"/>
    <mergeCell ref="CQE19:CQT19"/>
    <mergeCell ref="CQU19:CRJ19"/>
    <mergeCell ref="CRK19:CRZ19"/>
    <mergeCell ref="CSA19:CSP19"/>
    <mergeCell ref="CSQ19:CTF19"/>
    <mergeCell ref="CNC19:CNR19"/>
    <mergeCell ref="CNS19:COH19"/>
    <mergeCell ref="COI19:COX19"/>
    <mergeCell ref="COY19:CPN19"/>
    <mergeCell ref="CPO19:CQD19"/>
    <mergeCell ref="CKA19:CKP19"/>
    <mergeCell ref="CKQ19:CLF19"/>
    <mergeCell ref="CLG19:CLV19"/>
    <mergeCell ref="CLW19:CML19"/>
    <mergeCell ref="CMM19:CNB19"/>
    <mergeCell ref="CGY19:CHN19"/>
    <mergeCell ref="CHO19:CID19"/>
    <mergeCell ref="CIE19:CIT19"/>
    <mergeCell ref="CIU19:CJJ19"/>
    <mergeCell ref="CJK19:CJZ19"/>
    <mergeCell ref="DCM19:DDB19"/>
    <mergeCell ref="DDC19:DDR19"/>
    <mergeCell ref="DDS19:DEH19"/>
    <mergeCell ref="DEI19:DEX19"/>
    <mergeCell ref="DEY19:DFN19"/>
    <mergeCell ref="CZK19:CZZ19"/>
    <mergeCell ref="DAA19:DAP19"/>
    <mergeCell ref="DAQ19:DBF19"/>
    <mergeCell ref="DBG19:DBV19"/>
    <mergeCell ref="DBW19:DCL19"/>
    <mergeCell ref="CWI19:CWX19"/>
    <mergeCell ref="CWY19:CXN19"/>
    <mergeCell ref="CXO19:CYD19"/>
    <mergeCell ref="CYE19:CYT19"/>
    <mergeCell ref="CYU19:CZJ19"/>
    <mergeCell ref="CTG19:CTV19"/>
    <mergeCell ref="CTW19:CUL19"/>
    <mergeCell ref="CUM19:CVB19"/>
    <mergeCell ref="CVC19:CVR19"/>
    <mergeCell ref="CVS19:CWH19"/>
    <mergeCell ref="DOU19:DPJ19"/>
    <mergeCell ref="DPK19:DPZ19"/>
    <mergeCell ref="DQA19:DQP19"/>
    <mergeCell ref="DQQ19:DRF19"/>
    <mergeCell ref="DRG19:DRV19"/>
    <mergeCell ref="DLS19:DMH19"/>
    <mergeCell ref="DMI19:DMX19"/>
    <mergeCell ref="DMY19:DNN19"/>
    <mergeCell ref="DNO19:DOD19"/>
    <mergeCell ref="DOE19:DOT19"/>
    <mergeCell ref="DIQ19:DJF19"/>
    <mergeCell ref="DJG19:DJV19"/>
    <mergeCell ref="DJW19:DKL19"/>
    <mergeCell ref="DKM19:DLB19"/>
    <mergeCell ref="DLC19:DLR19"/>
    <mergeCell ref="DFO19:DGD19"/>
    <mergeCell ref="DGE19:DGT19"/>
    <mergeCell ref="DGU19:DHJ19"/>
    <mergeCell ref="DHK19:DHZ19"/>
    <mergeCell ref="DIA19:DIP19"/>
    <mergeCell ref="EBC19:EBR19"/>
    <mergeCell ref="EBS19:ECH19"/>
    <mergeCell ref="ECI19:ECX19"/>
    <mergeCell ref="ECY19:EDN19"/>
    <mergeCell ref="EDO19:EED19"/>
    <mergeCell ref="DYA19:DYP19"/>
    <mergeCell ref="DYQ19:DZF19"/>
    <mergeCell ref="DZG19:DZV19"/>
    <mergeCell ref="DZW19:EAL19"/>
    <mergeCell ref="EAM19:EBB19"/>
    <mergeCell ref="DUY19:DVN19"/>
    <mergeCell ref="DVO19:DWD19"/>
    <mergeCell ref="DWE19:DWT19"/>
    <mergeCell ref="DWU19:DXJ19"/>
    <mergeCell ref="DXK19:DXZ19"/>
    <mergeCell ref="DRW19:DSL19"/>
    <mergeCell ref="DSM19:DTB19"/>
    <mergeCell ref="DTC19:DTR19"/>
    <mergeCell ref="DTS19:DUH19"/>
    <mergeCell ref="DUI19:DUX19"/>
    <mergeCell ref="ENK19:ENZ19"/>
    <mergeCell ref="EOA19:EOP19"/>
    <mergeCell ref="EOQ19:EPF19"/>
    <mergeCell ref="EPG19:EPV19"/>
    <mergeCell ref="EPW19:EQL19"/>
    <mergeCell ref="EKI19:EKX19"/>
    <mergeCell ref="EKY19:ELN19"/>
    <mergeCell ref="ELO19:EMD19"/>
    <mergeCell ref="EME19:EMT19"/>
    <mergeCell ref="EMU19:ENJ19"/>
    <mergeCell ref="EHG19:EHV19"/>
    <mergeCell ref="EHW19:EIL19"/>
    <mergeCell ref="EIM19:EJB19"/>
    <mergeCell ref="EJC19:EJR19"/>
    <mergeCell ref="EJS19:EKH19"/>
    <mergeCell ref="EEE19:EET19"/>
    <mergeCell ref="EEU19:EFJ19"/>
    <mergeCell ref="EFK19:EFZ19"/>
    <mergeCell ref="EGA19:EGP19"/>
    <mergeCell ref="EGQ19:EHF19"/>
    <mergeCell ref="EZS19:FAH19"/>
    <mergeCell ref="FAI19:FAX19"/>
    <mergeCell ref="FAY19:FBN19"/>
    <mergeCell ref="FBO19:FCD19"/>
    <mergeCell ref="FCE19:FCT19"/>
    <mergeCell ref="EWQ19:EXF19"/>
    <mergeCell ref="EXG19:EXV19"/>
    <mergeCell ref="EXW19:EYL19"/>
    <mergeCell ref="EYM19:EZB19"/>
    <mergeCell ref="EZC19:EZR19"/>
    <mergeCell ref="ETO19:EUD19"/>
    <mergeCell ref="EUE19:EUT19"/>
    <mergeCell ref="EUU19:EVJ19"/>
    <mergeCell ref="EVK19:EVZ19"/>
    <mergeCell ref="EWA19:EWP19"/>
    <mergeCell ref="EQM19:ERB19"/>
    <mergeCell ref="ERC19:ERR19"/>
    <mergeCell ref="ERS19:ESH19"/>
    <mergeCell ref="ESI19:ESX19"/>
    <mergeCell ref="ESY19:ETN19"/>
    <mergeCell ref="FMA19:FMP19"/>
    <mergeCell ref="FMQ19:FNF19"/>
    <mergeCell ref="FNG19:FNV19"/>
    <mergeCell ref="FNW19:FOL19"/>
    <mergeCell ref="FOM19:FPB19"/>
    <mergeCell ref="FIY19:FJN19"/>
    <mergeCell ref="FJO19:FKD19"/>
    <mergeCell ref="FKE19:FKT19"/>
    <mergeCell ref="FKU19:FLJ19"/>
    <mergeCell ref="FLK19:FLZ19"/>
    <mergeCell ref="FFW19:FGL19"/>
    <mergeCell ref="FGM19:FHB19"/>
    <mergeCell ref="FHC19:FHR19"/>
    <mergeCell ref="FHS19:FIH19"/>
    <mergeCell ref="FII19:FIX19"/>
    <mergeCell ref="FCU19:FDJ19"/>
    <mergeCell ref="FDK19:FDZ19"/>
    <mergeCell ref="FEA19:FEP19"/>
    <mergeCell ref="FEQ19:FFF19"/>
    <mergeCell ref="FFG19:FFV19"/>
    <mergeCell ref="FYI19:FYX19"/>
    <mergeCell ref="FYY19:FZN19"/>
    <mergeCell ref="FZO19:GAD19"/>
    <mergeCell ref="GAE19:GAT19"/>
    <mergeCell ref="GAU19:GBJ19"/>
    <mergeCell ref="FVG19:FVV19"/>
    <mergeCell ref="FVW19:FWL19"/>
    <mergeCell ref="FWM19:FXB19"/>
    <mergeCell ref="FXC19:FXR19"/>
    <mergeCell ref="FXS19:FYH19"/>
    <mergeCell ref="FSE19:FST19"/>
    <mergeCell ref="FSU19:FTJ19"/>
    <mergeCell ref="FTK19:FTZ19"/>
    <mergeCell ref="FUA19:FUP19"/>
    <mergeCell ref="FUQ19:FVF19"/>
    <mergeCell ref="FPC19:FPR19"/>
    <mergeCell ref="FPS19:FQH19"/>
    <mergeCell ref="FQI19:FQX19"/>
    <mergeCell ref="FQY19:FRN19"/>
    <mergeCell ref="FRO19:FSD19"/>
    <mergeCell ref="GKQ19:GLF19"/>
    <mergeCell ref="GLG19:GLV19"/>
    <mergeCell ref="GLW19:GML19"/>
    <mergeCell ref="GMM19:GNB19"/>
    <mergeCell ref="GNC19:GNR19"/>
    <mergeCell ref="GHO19:GID19"/>
    <mergeCell ref="GIE19:GIT19"/>
    <mergeCell ref="GIU19:GJJ19"/>
    <mergeCell ref="GJK19:GJZ19"/>
    <mergeCell ref="GKA19:GKP19"/>
    <mergeCell ref="GEM19:GFB19"/>
    <mergeCell ref="GFC19:GFR19"/>
    <mergeCell ref="GFS19:GGH19"/>
    <mergeCell ref="GGI19:GGX19"/>
    <mergeCell ref="GGY19:GHN19"/>
    <mergeCell ref="GBK19:GBZ19"/>
    <mergeCell ref="GCA19:GCP19"/>
    <mergeCell ref="GCQ19:GDF19"/>
    <mergeCell ref="GDG19:GDV19"/>
    <mergeCell ref="GDW19:GEL19"/>
    <mergeCell ref="GWY19:GXN19"/>
    <mergeCell ref="GXO19:GYD19"/>
    <mergeCell ref="GYE19:GYT19"/>
    <mergeCell ref="GYU19:GZJ19"/>
    <mergeCell ref="GZK19:GZZ19"/>
    <mergeCell ref="GTW19:GUL19"/>
    <mergeCell ref="GUM19:GVB19"/>
    <mergeCell ref="GVC19:GVR19"/>
    <mergeCell ref="GVS19:GWH19"/>
    <mergeCell ref="GWI19:GWX19"/>
    <mergeCell ref="GQU19:GRJ19"/>
    <mergeCell ref="GRK19:GRZ19"/>
    <mergeCell ref="GSA19:GSP19"/>
    <mergeCell ref="GSQ19:GTF19"/>
    <mergeCell ref="GTG19:GTV19"/>
    <mergeCell ref="GNS19:GOH19"/>
    <mergeCell ref="GOI19:GOX19"/>
    <mergeCell ref="GOY19:GPN19"/>
    <mergeCell ref="GPO19:GQD19"/>
    <mergeCell ref="GQE19:GQT19"/>
    <mergeCell ref="HJG19:HJV19"/>
    <mergeCell ref="HJW19:HKL19"/>
    <mergeCell ref="HKM19:HLB19"/>
    <mergeCell ref="HLC19:HLR19"/>
    <mergeCell ref="HLS19:HMH19"/>
    <mergeCell ref="HGE19:HGT19"/>
    <mergeCell ref="HGU19:HHJ19"/>
    <mergeCell ref="HHK19:HHZ19"/>
    <mergeCell ref="HIA19:HIP19"/>
    <mergeCell ref="HIQ19:HJF19"/>
    <mergeCell ref="HDC19:HDR19"/>
    <mergeCell ref="HDS19:HEH19"/>
    <mergeCell ref="HEI19:HEX19"/>
    <mergeCell ref="HEY19:HFN19"/>
    <mergeCell ref="HFO19:HGD19"/>
    <mergeCell ref="HAA19:HAP19"/>
    <mergeCell ref="HAQ19:HBF19"/>
    <mergeCell ref="HBG19:HBV19"/>
    <mergeCell ref="HBW19:HCL19"/>
    <mergeCell ref="HCM19:HDB19"/>
    <mergeCell ref="HVO19:HWD19"/>
    <mergeCell ref="HWE19:HWT19"/>
    <mergeCell ref="HWU19:HXJ19"/>
    <mergeCell ref="HXK19:HXZ19"/>
    <mergeCell ref="HYA19:HYP19"/>
    <mergeCell ref="HSM19:HTB19"/>
    <mergeCell ref="HTC19:HTR19"/>
    <mergeCell ref="HTS19:HUH19"/>
    <mergeCell ref="HUI19:HUX19"/>
    <mergeCell ref="HUY19:HVN19"/>
    <mergeCell ref="HPK19:HPZ19"/>
    <mergeCell ref="HQA19:HQP19"/>
    <mergeCell ref="HQQ19:HRF19"/>
    <mergeCell ref="HRG19:HRV19"/>
    <mergeCell ref="HRW19:HSL19"/>
    <mergeCell ref="HMI19:HMX19"/>
    <mergeCell ref="HMY19:HNN19"/>
    <mergeCell ref="HNO19:HOD19"/>
    <mergeCell ref="HOE19:HOT19"/>
    <mergeCell ref="HOU19:HPJ19"/>
    <mergeCell ref="IHW19:IIL19"/>
    <mergeCell ref="IIM19:IJB19"/>
    <mergeCell ref="IJC19:IJR19"/>
    <mergeCell ref="IJS19:IKH19"/>
    <mergeCell ref="IKI19:IKX19"/>
    <mergeCell ref="IEU19:IFJ19"/>
    <mergeCell ref="IFK19:IFZ19"/>
    <mergeCell ref="IGA19:IGP19"/>
    <mergeCell ref="IGQ19:IHF19"/>
    <mergeCell ref="IHG19:IHV19"/>
    <mergeCell ref="IBS19:ICH19"/>
    <mergeCell ref="ICI19:ICX19"/>
    <mergeCell ref="ICY19:IDN19"/>
    <mergeCell ref="IDO19:IED19"/>
    <mergeCell ref="IEE19:IET19"/>
    <mergeCell ref="HYQ19:HZF19"/>
    <mergeCell ref="HZG19:HZV19"/>
    <mergeCell ref="HZW19:IAL19"/>
    <mergeCell ref="IAM19:IBB19"/>
    <mergeCell ref="IBC19:IBR19"/>
    <mergeCell ref="IUE19:IUT19"/>
    <mergeCell ref="IUU19:IVJ19"/>
    <mergeCell ref="IVK19:IVZ19"/>
    <mergeCell ref="IWA19:IWP19"/>
    <mergeCell ref="IWQ19:IXF19"/>
    <mergeCell ref="IRC19:IRR19"/>
    <mergeCell ref="IRS19:ISH19"/>
    <mergeCell ref="ISI19:ISX19"/>
    <mergeCell ref="ISY19:ITN19"/>
    <mergeCell ref="ITO19:IUD19"/>
    <mergeCell ref="IOA19:IOP19"/>
    <mergeCell ref="IOQ19:IPF19"/>
    <mergeCell ref="IPG19:IPV19"/>
    <mergeCell ref="IPW19:IQL19"/>
    <mergeCell ref="IQM19:IRB19"/>
    <mergeCell ref="IKY19:ILN19"/>
    <mergeCell ref="ILO19:IMD19"/>
    <mergeCell ref="IME19:IMT19"/>
    <mergeCell ref="IMU19:INJ19"/>
    <mergeCell ref="INK19:INZ19"/>
    <mergeCell ref="JGM19:JHB19"/>
    <mergeCell ref="JHC19:JHR19"/>
    <mergeCell ref="JHS19:JIH19"/>
    <mergeCell ref="JII19:JIX19"/>
    <mergeCell ref="JIY19:JJN19"/>
    <mergeCell ref="JDK19:JDZ19"/>
    <mergeCell ref="JEA19:JEP19"/>
    <mergeCell ref="JEQ19:JFF19"/>
    <mergeCell ref="JFG19:JFV19"/>
    <mergeCell ref="JFW19:JGL19"/>
    <mergeCell ref="JAI19:JAX19"/>
    <mergeCell ref="JAY19:JBN19"/>
    <mergeCell ref="JBO19:JCD19"/>
    <mergeCell ref="JCE19:JCT19"/>
    <mergeCell ref="JCU19:JDJ19"/>
    <mergeCell ref="IXG19:IXV19"/>
    <mergeCell ref="IXW19:IYL19"/>
    <mergeCell ref="IYM19:IZB19"/>
    <mergeCell ref="IZC19:IZR19"/>
    <mergeCell ref="IZS19:JAH19"/>
    <mergeCell ref="JSU19:JTJ19"/>
    <mergeCell ref="JTK19:JTZ19"/>
    <mergeCell ref="JUA19:JUP19"/>
    <mergeCell ref="JUQ19:JVF19"/>
    <mergeCell ref="JVG19:JVV19"/>
    <mergeCell ref="JPS19:JQH19"/>
    <mergeCell ref="JQI19:JQX19"/>
    <mergeCell ref="JQY19:JRN19"/>
    <mergeCell ref="JRO19:JSD19"/>
    <mergeCell ref="JSE19:JST19"/>
    <mergeCell ref="JMQ19:JNF19"/>
    <mergeCell ref="JNG19:JNV19"/>
    <mergeCell ref="JNW19:JOL19"/>
    <mergeCell ref="JOM19:JPB19"/>
    <mergeCell ref="JPC19:JPR19"/>
    <mergeCell ref="JJO19:JKD19"/>
    <mergeCell ref="JKE19:JKT19"/>
    <mergeCell ref="JKU19:JLJ19"/>
    <mergeCell ref="JLK19:JLZ19"/>
    <mergeCell ref="JMA19:JMP19"/>
    <mergeCell ref="KFC19:KFR19"/>
    <mergeCell ref="KFS19:KGH19"/>
    <mergeCell ref="KGI19:KGX19"/>
    <mergeCell ref="KGY19:KHN19"/>
    <mergeCell ref="KHO19:KID19"/>
    <mergeCell ref="KCA19:KCP19"/>
    <mergeCell ref="KCQ19:KDF19"/>
    <mergeCell ref="KDG19:KDV19"/>
    <mergeCell ref="KDW19:KEL19"/>
    <mergeCell ref="KEM19:KFB19"/>
    <mergeCell ref="JYY19:JZN19"/>
    <mergeCell ref="JZO19:KAD19"/>
    <mergeCell ref="KAE19:KAT19"/>
    <mergeCell ref="KAU19:KBJ19"/>
    <mergeCell ref="KBK19:KBZ19"/>
    <mergeCell ref="JVW19:JWL19"/>
    <mergeCell ref="JWM19:JXB19"/>
    <mergeCell ref="JXC19:JXR19"/>
    <mergeCell ref="JXS19:JYH19"/>
    <mergeCell ref="JYI19:JYX19"/>
    <mergeCell ref="KRK19:KRZ19"/>
    <mergeCell ref="KSA19:KSP19"/>
    <mergeCell ref="KSQ19:KTF19"/>
    <mergeCell ref="KTG19:KTV19"/>
    <mergeCell ref="KTW19:KUL19"/>
    <mergeCell ref="KOI19:KOX19"/>
    <mergeCell ref="KOY19:KPN19"/>
    <mergeCell ref="KPO19:KQD19"/>
    <mergeCell ref="KQE19:KQT19"/>
    <mergeCell ref="KQU19:KRJ19"/>
    <mergeCell ref="KLG19:KLV19"/>
    <mergeCell ref="KLW19:KML19"/>
    <mergeCell ref="KMM19:KNB19"/>
    <mergeCell ref="KNC19:KNR19"/>
    <mergeCell ref="KNS19:KOH19"/>
    <mergeCell ref="KIE19:KIT19"/>
    <mergeCell ref="KIU19:KJJ19"/>
    <mergeCell ref="KJK19:KJZ19"/>
    <mergeCell ref="KKA19:KKP19"/>
    <mergeCell ref="KKQ19:KLF19"/>
    <mergeCell ref="LDS19:LEH19"/>
    <mergeCell ref="LEI19:LEX19"/>
    <mergeCell ref="LEY19:LFN19"/>
    <mergeCell ref="LFO19:LGD19"/>
    <mergeCell ref="LGE19:LGT19"/>
    <mergeCell ref="LAQ19:LBF19"/>
    <mergeCell ref="LBG19:LBV19"/>
    <mergeCell ref="LBW19:LCL19"/>
    <mergeCell ref="LCM19:LDB19"/>
    <mergeCell ref="LDC19:LDR19"/>
    <mergeCell ref="KXO19:KYD19"/>
    <mergeCell ref="KYE19:KYT19"/>
    <mergeCell ref="KYU19:KZJ19"/>
    <mergeCell ref="KZK19:KZZ19"/>
    <mergeCell ref="LAA19:LAP19"/>
    <mergeCell ref="KUM19:KVB19"/>
    <mergeCell ref="KVC19:KVR19"/>
    <mergeCell ref="KVS19:KWH19"/>
    <mergeCell ref="KWI19:KWX19"/>
    <mergeCell ref="KWY19:KXN19"/>
    <mergeCell ref="LQA19:LQP19"/>
    <mergeCell ref="LQQ19:LRF19"/>
    <mergeCell ref="LRG19:LRV19"/>
    <mergeCell ref="LRW19:LSL19"/>
    <mergeCell ref="LSM19:LTB19"/>
    <mergeCell ref="LMY19:LNN19"/>
    <mergeCell ref="LNO19:LOD19"/>
    <mergeCell ref="LOE19:LOT19"/>
    <mergeCell ref="LOU19:LPJ19"/>
    <mergeCell ref="LPK19:LPZ19"/>
    <mergeCell ref="LJW19:LKL19"/>
    <mergeCell ref="LKM19:LLB19"/>
    <mergeCell ref="LLC19:LLR19"/>
    <mergeCell ref="LLS19:LMH19"/>
    <mergeCell ref="LMI19:LMX19"/>
    <mergeCell ref="LGU19:LHJ19"/>
    <mergeCell ref="LHK19:LHZ19"/>
    <mergeCell ref="LIA19:LIP19"/>
    <mergeCell ref="LIQ19:LJF19"/>
    <mergeCell ref="LJG19:LJV19"/>
    <mergeCell ref="MCI19:MCX19"/>
    <mergeCell ref="MCY19:MDN19"/>
    <mergeCell ref="MDO19:MED19"/>
    <mergeCell ref="MEE19:MET19"/>
    <mergeCell ref="MEU19:MFJ19"/>
    <mergeCell ref="LZG19:LZV19"/>
    <mergeCell ref="LZW19:MAL19"/>
    <mergeCell ref="MAM19:MBB19"/>
    <mergeCell ref="MBC19:MBR19"/>
    <mergeCell ref="MBS19:MCH19"/>
    <mergeCell ref="LWE19:LWT19"/>
    <mergeCell ref="LWU19:LXJ19"/>
    <mergeCell ref="LXK19:LXZ19"/>
    <mergeCell ref="LYA19:LYP19"/>
    <mergeCell ref="LYQ19:LZF19"/>
    <mergeCell ref="LTC19:LTR19"/>
    <mergeCell ref="LTS19:LUH19"/>
    <mergeCell ref="LUI19:LUX19"/>
    <mergeCell ref="LUY19:LVN19"/>
    <mergeCell ref="LVO19:LWD19"/>
    <mergeCell ref="MOQ19:MPF19"/>
    <mergeCell ref="MPG19:MPV19"/>
    <mergeCell ref="MPW19:MQL19"/>
    <mergeCell ref="MQM19:MRB19"/>
    <mergeCell ref="MRC19:MRR19"/>
    <mergeCell ref="MLO19:MMD19"/>
    <mergeCell ref="MME19:MMT19"/>
    <mergeCell ref="MMU19:MNJ19"/>
    <mergeCell ref="MNK19:MNZ19"/>
    <mergeCell ref="MOA19:MOP19"/>
    <mergeCell ref="MIM19:MJB19"/>
    <mergeCell ref="MJC19:MJR19"/>
    <mergeCell ref="MJS19:MKH19"/>
    <mergeCell ref="MKI19:MKX19"/>
    <mergeCell ref="MKY19:MLN19"/>
    <mergeCell ref="MFK19:MFZ19"/>
    <mergeCell ref="MGA19:MGP19"/>
    <mergeCell ref="MGQ19:MHF19"/>
    <mergeCell ref="MHG19:MHV19"/>
    <mergeCell ref="MHW19:MIL19"/>
    <mergeCell ref="NAY19:NBN19"/>
    <mergeCell ref="NBO19:NCD19"/>
    <mergeCell ref="NCE19:NCT19"/>
    <mergeCell ref="NCU19:NDJ19"/>
    <mergeCell ref="NDK19:NDZ19"/>
    <mergeCell ref="MXW19:MYL19"/>
    <mergeCell ref="MYM19:MZB19"/>
    <mergeCell ref="MZC19:MZR19"/>
    <mergeCell ref="MZS19:NAH19"/>
    <mergeCell ref="NAI19:NAX19"/>
    <mergeCell ref="MUU19:MVJ19"/>
    <mergeCell ref="MVK19:MVZ19"/>
    <mergeCell ref="MWA19:MWP19"/>
    <mergeCell ref="MWQ19:MXF19"/>
    <mergeCell ref="MXG19:MXV19"/>
    <mergeCell ref="MRS19:MSH19"/>
    <mergeCell ref="MSI19:MSX19"/>
    <mergeCell ref="MSY19:MTN19"/>
    <mergeCell ref="MTO19:MUD19"/>
    <mergeCell ref="MUE19:MUT19"/>
    <mergeCell ref="NNG19:NNV19"/>
    <mergeCell ref="NNW19:NOL19"/>
    <mergeCell ref="NOM19:NPB19"/>
    <mergeCell ref="NPC19:NPR19"/>
    <mergeCell ref="NPS19:NQH19"/>
    <mergeCell ref="NKE19:NKT19"/>
    <mergeCell ref="NKU19:NLJ19"/>
    <mergeCell ref="NLK19:NLZ19"/>
    <mergeCell ref="NMA19:NMP19"/>
    <mergeCell ref="NMQ19:NNF19"/>
    <mergeCell ref="NHC19:NHR19"/>
    <mergeCell ref="NHS19:NIH19"/>
    <mergeCell ref="NII19:NIX19"/>
    <mergeCell ref="NIY19:NJN19"/>
    <mergeCell ref="NJO19:NKD19"/>
    <mergeCell ref="NEA19:NEP19"/>
    <mergeCell ref="NEQ19:NFF19"/>
    <mergeCell ref="NFG19:NFV19"/>
    <mergeCell ref="NFW19:NGL19"/>
    <mergeCell ref="NGM19:NHB19"/>
    <mergeCell ref="NZO19:OAD19"/>
    <mergeCell ref="OAE19:OAT19"/>
    <mergeCell ref="OAU19:OBJ19"/>
    <mergeCell ref="OBK19:OBZ19"/>
    <mergeCell ref="OCA19:OCP19"/>
    <mergeCell ref="NWM19:NXB19"/>
    <mergeCell ref="NXC19:NXR19"/>
    <mergeCell ref="NXS19:NYH19"/>
    <mergeCell ref="NYI19:NYX19"/>
    <mergeCell ref="NYY19:NZN19"/>
    <mergeCell ref="NTK19:NTZ19"/>
    <mergeCell ref="NUA19:NUP19"/>
    <mergeCell ref="NUQ19:NVF19"/>
    <mergeCell ref="NVG19:NVV19"/>
    <mergeCell ref="NVW19:NWL19"/>
    <mergeCell ref="NQI19:NQX19"/>
    <mergeCell ref="NQY19:NRN19"/>
    <mergeCell ref="NRO19:NSD19"/>
    <mergeCell ref="NSE19:NST19"/>
    <mergeCell ref="NSU19:NTJ19"/>
    <mergeCell ref="OLW19:OML19"/>
    <mergeCell ref="OMM19:ONB19"/>
    <mergeCell ref="ONC19:ONR19"/>
    <mergeCell ref="ONS19:OOH19"/>
    <mergeCell ref="OOI19:OOX19"/>
    <mergeCell ref="OIU19:OJJ19"/>
    <mergeCell ref="OJK19:OJZ19"/>
    <mergeCell ref="OKA19:OKP19"/>
    <mergeCell ref="OKQ19:OLF19"/>
    <mergeCell ref="OLG19:OLV19"/>
    <mergeCell ref="OFS19:OGH19"/>
    <mergeCell ref="OGI19:OGX19"/>
    <mergeCell ref="OGY19:OHN19"/>
    <mergeCell ref="OHO19:OID19"/>
    <mergeCell ref="OIE19:OIT19"/>
    <mergeCell ref="OCQ19:ODF19"/>
    <mergeCell ref="ODG19:ODV19"/>
    <mergeCell ref="ODW19:OEL19"/>
    <mergeCell ref="OEM19:OFB19"/>
    <mergeCell ref="OFC19:OFR19"/>
    <mergeCell ref="OYE19:OYT19"/>
    <mergeCell ref="OYU19:OZJ19"/>
    <mergeCell ref="OZK19:OZZ19"/>
    <mergeCell ref="PAA19:PAP19"/>
    <mergeCell ref="PAQ19:PBF19"/>
    <mergeCell ref="OVC19:OVR19"/>
    <mergeCell ref="OVS19:OWH19"/>
    <mergeCell ref="OWI19:OWX19"/>
    <mergeCell ref="OWY19:OXN19"/>
    <mergeCell ref="OXO19:OYD19"/>
    <mergeCell ref="OSA19:OSP19"/>
    <mergeCell ref="OSQ19:OTF19"/>
    <mergeCell ref="OTG19:OTV19"/>
    <mergeCell ref="OTW19:OUL19"/>
    <mergeCell ref="OUM19:OVB19"/>
    <mergeCell ref="OOY19:OPN19"/>
    <mergeCell ref="OPO19:OQD19"/>
    <mergeCell ref="OQE19:OQT19"/>
    <mergeCell ref="OQU19:ORJ19"/>
    <mergeCell ref="ORK19:ORZ19"/>
    <mergeCell ref="PKM19:PLB19"/>
    <mergeCell ref="PLC19:PLR19"/>
    <mergeCell ref="PLS19:PMH19"/>
    <mergeCell ref="PMI19:PMX19"/>
    <mergeCell ref="PMY19:PNN19"/>
    <mergeCell ref="PHK19:PHZ19"/>
    <mergeCell ref="PIA19:PIP19"/>
    <mergeCell ref="PIQ19:PJF19"/>
    <mergeCell ref="PJG19:PJV19"/>
    <mergeCell ref="PJW19:PKL19"/>
    <mergeCell ref="PEI19:PEX19"/>
    <mergeCell ref="PEY19:PFN19"/>
    <mergeCell ref="PFO19:PGD19"/>
    <mergeCell ref="PGE19:PGT19"/>
    <mergeCell ref="PGU19:PHJ19"/>
    <mergeCell ref="PBG19:PBV19"/>
    <mergeCell ref="PBW19:PCL19"/>
    <mergeCell ref="PCM19:PDB19"/>
    <mergeCell ref="PDC19:PDR19"/>
    <mergeCell ref="PDS19:PEH19"/>
    <mergeCell ref="PWU19:PXJ19"/>
    <mergeCell ref="PXK19:PXZ19"/>
    <mergeCell ref="PYA19:PYP19"/>
    <mergeCell ref="PYQ19:PZF19"/>
    <mergeCell ref="PZG19:PZV19"/>
    <mergeCell ref="PTS19:PUH19"/>
    <mergeCell ref="PUI19:PUX19"/>
    <mergeCell ref="PUY19:PVN19"/>
    <mergeCell ref="PVO19:PWD19"/>
    <mergeCell ref="PWE19:PWT19"/>
    <mergeCell ref="PQQ19:PRF19"/>
    <mergeCell ref="PRG19:PRV19"/>
    <mergeCell ref="PRW19:PSL19"/>
    <mergeCell ref="PSM19:PTB19"/>
    <mergeCell ref="PTC19:PTR19"/>
    <mergeCell ref="PNO19:POD19"/>
    <mergeCell ref="POE19:POT19"/>
    <mergeCell ref="POU19:PPJ19"/>
    <mergeCell ref="PPK19:PPZ19"/>
    <mergeCell ref="PQA19:PQP19"/>
    <mergeCell ref="QJC19:QJR19"/>
    <mergeCell ref="QJS19:QKH19"/>
    <mergeCell ref="QKI19:QKX19"/>
    <mergeCell ref="QKY19:QLN19"/>
    <mergeCell ref="QLO19:QMD19"/>
    <mergeCell ref="QGA19:QGP19"/>
    <mergeCell ref="QGQ19:QHF19"/>
    <mergeCell ref="QHG19:QHV19"/>
    <mergeCell ref="QHW19:QIL19"/>
    <mergeCell ref="QIM19:QJB19"/>
    <mergeCell ref="QCY19:QDN19"/>
    <mergeCell ref="QDO19:QED19"/>
    <mergeCell ref="QEE19:QET19"/>
    <mergeCell ref="QEU19:QFJ19"/>
    <mergeCell ref="QFK19:QFZ19"/>
    <mergeCell ref="PZW19:QAL19"/>
    <mergeCell ref="QAM19:QBB19"/>
    <mergeCell ref="QBC19:QBR19"/>
    <mergeCell ref="QBS19:QCH19"/>
    <mergeCell ref="QCI19:QCX19"/>
    <mergeCell ref="QVK19:QVZ19"/>
    <mergeCell ref="QWA19:QWP19"/>
    <mergeCell ref="QWQ19:QXF19"/>
    <mergeCell ref="QXG19:QXV19"/>
    <mergeCell ref="QXW19:QYL19"/>
    <mergeCell ref="QSI19:QSX19"/>
    <mergeCell ref="QSY19:QTN19"/>
    <mergeCell ref="QTO19:QUD19"/>
    <mergeCell ref="QUE19:QUT19"/>
    <mergeCell ref="QUU19:QVJ19"/>
    <mergeCell ref="QPG19:QPV19"/>
    <mergeCell ref="QPW19:QQL19"/>
    <mergeCell ref="QQM19:QRB19"/>
    <mergeCell ref="QRC19:QRR19"/>
    <mergeCell ref="QRS19:QSH19"/>
    <mergeCell ref="QME19:QMT19"/>
    <mergeCell ref="QMU19:QNJ19"/>
    <mergeCell ref="QNK19:QNZ19"/>
    <mergeCell ref="QOA19:QOP19"/>
    <mergeCell ref="QOQ19:QPF19"/>
    <mergeCell ref="RHS19:RIH19"/>
    <mergeCell ref="RII19:RIX19"/>
    <mergeCell ref="RIY19:RJN19"/>
    <mergeCell ref="RJO19:RKD19"/>
    <mergeCell ref="RKE19:RKT19"/>
    <mergeCell ref="REQ19:RFF19"/>
    <mergeCell ref="RFG19:RFV19"/>
    <mergeCell ref="RFW19:RGL19"/>
    <mergeCell ref="RGM19:RHB19"/>
    <mergeCell ref="RHC19:RHR19"/>
    <mergeCell ref="RBO19:RCD19"/>
    <mergeCell ref="RCE19:RCT19"/>
    <mergeCell ref="RCU19:RDJ19"/>
    <mergeCell ref="RDK19:RDZ19"/>
    <mergeCell ref="REA19:REP19"/>
    <mergeCell ref="QYM19:QZB19"/>
    <mergeCell ref="QZC19:QZR19"/>
    <mergeCell ref="QZS19:RAH19"/>
    <mergeCell ref="RAI19:RAX19"/>
    <mergeCell ref="RAY19:RBN19"/>
    <mergeCell ref="RUA19:RUP19"/>
    <mergeCell ref="RUQ19:RVF19"/>
    <mergeCell ref="RVG19:RVV19"/>
    <mergeCell ref="RVW19:RWL19"/>
    <mergeCell ref="RWM19:RXB19"/>
    <mergeCell ref="RQY19:RRN19"/>
    <mergeCell ref="RRO19:RSD19"/>
    <mergeCell ref="RSE19:RST19"/>
    <mergeCell ref="RSU19:RTJ19"/>
    <mergeCell ref="RTK19:RTZ19"/>
    <mergeCell ref="RNW19:ROL19"/>
    <mergeCell ref="ROM19:RPB19"/>
    <mergeCell ref="RPC19:RPR19"/>
    <mergeCell ref="RPS19:RQH19"/>
    <mergeCell ref="RQI19:RQX19"/>
    <mergeCell ref="RKU19:RLJ19"/>
    <mergeCell ref="RLK19:RLZ19"/>
    <mergeCell ref="RMA19:RMP19"/>
    <mergeCell ref="RMQ19:RNF19"/>
    <mergeCell ref="RNG19:RNV19"/>
    <mergeCell ref="SGI19:SGX19"/>
    <mergeCell ref="SGY19:SHN19"/>
    <mergeCell ref="SHO19:SID19"/>
    <mergeCell ref="SIE19:SIT19"/>
    <mergeCell ref="SIU19:SJJ19"/>
    <mergeCell ref="SDG19:SDV19"/>
    <mergeCell ref="SDW19:SEL19"/>
    <mergeCell ref="SEM19:SFB19"/>
    <mergeCell ref="SFC19:SFR19"/>
    <mergeCell ref="SFS19:SGH19"/>
    <mergeCell ref="SAE19:SAT19"/>
    <mergeCell ref="SAU19:SBJ19"/>
    <mergeCell ref="SBK19:SBZ19"/>
    <mergeCell ref="SCA19:SCP19"/>
    <mergeCell ref="SCQ19:SDF19"/>
    <mergeCell ref="RXC19:RXR19"/>
    <mergeCell ref="RXS19:RYH19"/>
    <mergeCell ref="RYI19:RYX19"/>
    <mergeCell ref="RYY19:RZN19"/>
    <mergeCell ref="RZO19:SAD19"/>
    <mergeCell ref="SSQ19:STF19"/>
    <mergeCell ref="STG19:STV19"/>
    <mergeCell ref="STW19:SUL19"/>
    <mergeCell ref="SUM19:SVB19"/>
    <mergeCell ref="SVC19:SVR19"/>
    <mergeCell ref="SPO19:SQD19"/>
    <mergeCell ref="SQE19:SQT19"/>
    <mergeCell ref="SQU19:SRJ19"/>
    <mergeCell ref="SRK19:SRZ19"/>
    <mergeCell ref="SSA19:SSP19"/>
    <mergeCell ref="SMM19:SNB19"/>
    <mergeCell ref="SNC19:SNR19"/>
    <mergeCell ref="SNS19:SOH19"/>
    <mergeCell ref="SOI19:SOX19"/>
    <mergeCell ref="SOY19:SPN19"/>
    <mergeCell ref="SJK19:SJZ19"/>
    <mergeCell ref="SKA19:SKP19"/>
    <mergeCell ref="SKQ19:SLF19"/>
    <mergeCell ref="SLG19:SLV19"/>
    <mergeCell ref="SLW19:SML19"/>
    <mergeCell ref="TEY19:TFN19"/>
    <mergeCell ref="TFO19:TGD19"/>
    <mergeCell ref="TGE19:TGT19"/>
    <mergeCell ref="TGU19:THJ19"/>
    <mergeCell ref="THK19:THZ19"/>
    <mergeCell ref="TBW19:TCL19"/>
    <mergeCell ref="TCM19:TDB19"/>
    <mergeCell ref="TDC19:TDR19"/>
    <mergeCell ref="TDS19:TEH19"/>
    <mergeCell ref="TEI19:TEX19"/>
    <mergeCell ref="SYU19:SZJ19"/>
    <mergeCell ref="SZK19:SZZ19"/>
    <mergeCell ref="TAA19:TAP19"/>
    <mergeCell ref="TAQ19:TBF19"/>
    <mergeCell ref="TBG19:TBV19"/>
    <mergeCell ref="SVS19:SWH19"/>
    <mergeCell ref="SWI19:SWX19"/>
    <mergeCell ref="SWY19:SXN19"/>
    <mergeCell ref="SXO19:SYD19"/>
    <mergeCell ref="SYE19:SYT19"/>
    <mergeCell ref="TRG19:TRV19"/>
    <mergeCell ref="TRW19:TSL19"/>
    <mergeCell ref="TSM19:TTB19"/>
    <mergeCell ref="TTC19:TTR19"/>
    <mergeCell ref="TTS19:TUH19"/>
    <mergeCell ref="TOE19:TOT19"/>
    <mergeCell ref="TOU19:TPJ19"/>
    <mergeCell ref="TPK19:TPZ19"/>
    <mergeCell ref="TQA19:TQP19"/>
    <mergeCell ref="TQQ19:TRF19"/>
    <mergeCell ref="TLC19:TLR19"/>
    <mergeCell ref="TLS19:TMH19"/>
    <mergeCell ref="TMI19:TMX19"/>
    <mergeCell ref="TMY19:TNN19"/>
    <mergeCell ref="TNO19:TOD19"/>
    <mergeCell ref="TIA19:TIP19"/>
    <mergeCell ref="TIQ19:TJF19"/>
    <mergeCell ref="TJG19:TJV19"/>
    <mergeCell ref="TJW19:TKL19"/>
    <mergeCell ref="TKM19:TLB19"/>
    <mergeCell ref="UDO19:UED19"/>
    <mergeCell ref="UEE19:UET19"/>
    <mergeCell ref="UEU19:UFJ19"/>
    <mergeCell ref="UFK19:UFZ19"/>
    <mergeCell ref="UGA19:UGP19"/>
    <mergeCell ref="UAM19:UBB19"/>
    <mergeCell ref="UBC19:UBR19"/>
    <mergeCell ref="UBS19:UCH19"/>
    <mergeCell ref="UCI19:UCX19"/>
    <mergeCell ref="UCY19:UDN19"/>
    <mergeCell ref="TXK19:TXZ19"/>
    <mergeCell ref="TYA19:TYP19"/>
    <mergeCell ref="TYQ19:TZF19"/>
    <mergeCell ref="TZG19:TZV19"/>
    <mergeCell ref="TZW19:UAL19"/>
    <mergeCell ref="TUI19:TUX19"/>
    <mergeCell ref="TUY19:TVN19"/>
    <mergeCell ref="TVO19:TWD19"/>
    <mergeCell ref="TWE19:TWT19"/>
    <mergeCell ref="TWU19:TXJ19"/>
    <mergeCell ref="UPW19:UQL19"/>
    <mergeCell ref="UQM19:URB19"/>
    <mergeCell ref="URC19:URR19"/>
    <mergeCell ref="URS19:USH19"/>
    <mergeCell ref="USI19:USX19"/>
    <mergeCell ref="UMU19:UNJ19"/>
    <mergeCell ref="UNK19:UNZ19"/>
    <mergeCell ref="UOA19:UOP19"/>
    <mergeCell ref="UOQ19:UPF19"/>
    <mergeCell ref="UPG19:UPV19"/>
    <mergeCell ref="UJS19:UKH19"/>
    <mergeCell ref="UKI19:UKX19"/>
    <mergeCell ref="UKY19:ULN19"/>
    <mergeCell ref="ULO19:UMD19"/>
    <mergeCell ref="UME19:UMT19"/>
    <mergeCell ref="UGQ19:UHF19"/>
    <mergeCell ref="UHG19:UHV19"/>
    <mergeCell ref="UHW19:UIL19"/>
    <mergeCell ref="UIM19:UJB19"/>
    <mergeCell ref="UJC19:UJR19"/>
    <mergeCell ref="VCE19:VCT19"/>
    <mergeCell ref="VCU19:VDJ19"/>
    <mergeCell ref="VDK19:VDZ19"/>
    <mergeCell ref="VEA19:VEP19"/>
    <mergeCell ref="VEQ19:VFF19"/>
    <mergeCell ref="UZC19:UZR19"/>
    <mergeCell ref="UZS19:VAH19"/>
    <mergeCell ref="VAI19:VAX19"/>
    <mergeCell ref="VAY19:VBN19"/>
    <mergeCell ref="VBO19:VCD19"/>
    <mergeCell ref="UWA19:UWP19"/>
    <mergeCell ref="UWQ19:UXF19"/>
    <mergeCell ref="UXG19:UXV19"/>
    <mergeCell ref="UXW19:UYL19"/>
    <mergeCell ref="UYM19:UZB19"/>
    <mergeCell ref="USY19:UTN19"/>
    <mergeCell ref="UTO19:UUD19"/>
    <mergeCell ref="UUE19:UUT19"/>
    <mergeCell ref="UUU19:UVJ19"/>
    <mergeCell ref="UVK19:UVZ19"/>
    <mergeCell ref="VOM19:VPB19"/>
    <mergeCell ref="VPC19:VPR19"/>
    <mergeCell ref="VPS19:VQH19"/>
    <mergeCell ref="VQI19:VQX19"/>
    <mergeCell ref="VQY19:VRN19"/>
    <mergeCell ref="VLK19:VLZ19"/>
    <mergeCell ref="VMA19:VMP19"/>
    <mergeCell ref="VMQ19:VNF19"/>
    <mergeCell ref="VNG19:VNV19"/>
    <mergeCell ref="VNW19:VOL19"/>
    <mergeCell ref="VII19:VIX19"/>
    <mergeCell ref="VIY19:VJN19"/>
    <mergeCell ref="VJO19:VKD19"/>
    <mergeCell ref="VKE19:VKT19"/>
    <mergeCell ref="VKU19:VLJ19"/>
    <mergeCell ref="VFG19:VFV19"/>
    <mergeCell ref="VFW19:VGL19"/>
    <mergeCell ref="VGM19:VHB19"/>
    <mergeCell ref="VHC19:VHR19"/>
    <mergeCell ref="VHS19:VIH19"/>
    <mergeCell ref="WGI19:WGX19"/>
    <mergeCell ref="WAU19:WBJ19"/>
    <mergeCell ref="WBK19:WBZ19"/>
    <mergeCell ref="WCA19:WCP19"/>
    <mergeCell ref="WCQ19:WDF19"/>
    <mergeCell ref="WDG19:WDV19"/>
    <mergeCell ref="VXS19:VYH19"/>
    <mergeCell ref="VYI19:VYX19"/>
    <mergeCell ref="VYY19:VZN19"/>
    <mergeCell ref="VZO19:WAD19"/>
    <mergeCell ref="WAE19:WAT19"/>
    <mergeCell ref="VUQ19:VVF19"/>
    <mergeCell ref="VVG19:VVV19"/>
    <mergeCell ref="VVW19:VWL19"/>
    <mergeCell ref="VWM19:VXB19"/>
    <mergeCell ref="VXC19:VXR19"/>
    <mergeCell ref="VRO19:VSD19"/>
    <mergeCell ref="VSE19:VST19"/>
    <mergeCell ref="VSU19:VTJ19"/>
    <mergeCell ref="VTK19:VTZ19"/>
    <mergeCell ref="VUA19:VUP19"/>
    <mergeCell ref="XDS19:XEH19"/>
    <mergeCell ref="XEI19:XEX19"/>
    <mergeCell ref="B6:F6"/>
    <mergeCell ref="E8:F8"/>
    <mergeCell ref="E9:F9"/>
    <mergeCell ref="E10:F10"/>
    <mergeCell ref="E11:F11"/>
    <mergeCell ref="E12:F12"/>
    <mergeCell ref="WZK19:WZZ19"/>
    <mergeCell ref="XAA19:XAP19"/>
    <mergeCell ref="XAQ19:XBF19"/>
    <mergeCell ref="XBG19:XBV19"/>
    <mergeCell ref="XBW19:XCL19"/>
    <mergeCell ref="WWI19:WWX19"/>
    <mergeCell ref="WWY19:WXN19"/>
    <mergeCell ref="WXO19:WYD19"/>
    <mergeCell ref="WYE19:WYT19"/>
    <mergeCell ref="WYU19:WZJ19"/>
    <mergeCell ref="WTG19:WTV19"/>
    <mergeCell ref="WTW19:WUL19"/>
    <mergeCell ref="WUM19:WVB19"/>
    <mergeCell ref="WVC19:WVR19"/>
    <mergeCell ref="WVS19:WWH19"/>
    <mergeCell ref="WQE19:WQT19"/>
    <mergeCell ref="WQU19:WRJ19"/>
    <mergeCell ref="WRK19:WRZ19"/>
    <mergeCell ref="WSA19:WSP19"/>
    <mergeCell ref="WSQ19:WTF19"/>
    <mergeCell ref="WNC19:WNR19"/>
    <mergeCell ref="WNS19:WOH19"/>
    <mergeCell ref="WOI19:WOX19"/>
    <mergeCell ref="WOY19:WPN19"/>
    <mergeCell ref="IQ2:JF2"/>
    <mergeCell ref="JG2:JV2"/>
    <mergeCell ref="JW2:KL2"/>
    <mergeCell ref="KM2:LB2"/>
    <mergeCell ref="LC2:LR2"/>
    <mergeCell ref="FP2:GE2"/>
    <mergeCell ref="GF2:GU2"/>
    <mergeCell ref="GV2:HK2"/>
    <mergeCell ref="HL2:HZ2"/>
    <mergeCell ref="IA2:IP2"/>
    <mergeCell ref="CN2:DC2"/>
    <mergeCell ref="DD2:DS2"/>
    <mergeCell ref="DT2:EI2"/>
    <mergeCell ref="EJ2:EY2"/>
    <mergeCell ref="EZ2:FO2"/>
    <mergeCell ref="XCM19:XDB19"/>
    <mergeCell ref="XDC19:XDR19"/>
    <mergeCell ref="WPO19:WQD19"/>
    <mergeCell ref="WKA19:WKP19"/>
    <mergeCell ref="WKQ19:WLF19"/>
    <mergeCell ref="WLG19:WLV19"/>
    <mergeCell ref="WLW19:WML19"/>
    <mergeCell ref="WMM19:WNB19"/>
    <mergeCell ref="WGY19:WHN19"/>
    <mergeCell ref="WHO19:WID19"/>
    <mergeCell ref="WIE19:WIT19"/>
    <mergeCell ref="WIU19:WJJ19"/>
    <mergeCell ref="WJK19:WJZ19"/>
    <mergeCell ref="WDW19:WEL19"/>
    <mergeCell ref="WEM19:WFB19"/>
    <mergeCell ref="WFC19:WFR19"/>
    <mergeCell ref="WFS19:WGH19"/>
    <mergeCell ref="UY2:VN2"/>
    <mergeCell ref="VO2:WD2"/>
    <mergeCell ref="WE2:WT2"/>
    <mergeCell ref="WU2:XJ2"/>
    <mergeCell ref="XK2:XZ2"/>
    <mergeCell ref="RW2:SL2"/>
    <mergeCell ref="SM2:TB2"/>
    <mergeCell ref="TC2:TR2"/>
    <mergeCell ref="TS2:UH2"/>
    <mergeCell ref="UI2:UX2"/>
    <mergeCell ref="OU2:PJ2"/>
    <mergeCell ref="PK2:PZ2"/>
    <mergeCell ref="QA2:QP2"/>
    <mergeCell ref="QQ2:RF2"/>
    <mergeCell ref="RG2:RV2"/>
    <mergeCell ref="LS2:MH2"/>
    <mergeCell ref="MI2:MX2"/>
    <mergeCell ref="MY2:NN2"/>
    <mergeCell ref="NO2:OD2"/>
    <mergeCell ref="OE2:OT2"/>
    <mergeCell ref="AHG2:AHV2"/>
    <mergeCell ref="AHW2:AIL2"/>
    <mergeCell ref="AIM2:AJB2"/>
    <mergeCell ref="AJC2:AJR2"/>
    <mergeCell ref="AJS2:AKH2"/>
    <mergeCell ref="AEE2:AET2"/>
    <mergeCell ref="AEU2:AFJ2"/>
    <mergeCell ref="AFK2:AFZ2"/>
    <mergeCell ref="AGA2:AGP2"/>
    <mergeCell ref="AGQ2:AHF2"/>
    <mergeCell ref="ABC2:ABR2"/>
    <mergeCell ref="ABS2:ACH2"/>
    <mergeCell ref="ACI2:ACX2"/>
    <mergeCell ref="ACY2:ADN2"/>
    <mergeCell ref="ADO2:AED2"/>
    <mergeCell ref="YA2:YP2"/>
    <mergeCell ref="YQ2:ZF2"/>
    <mergeCell ref="ZG2:ZV2"/>
    <mergeCell ref="ZW2:AAL2"/>
    <mergeCell ref="AAM2:ABB2"/>
    <mergeCell ref="ATO2:AUD2"/>
    <mergeCell ref="AUE2:AUT2"/>
    <mergeCell ref="AUU2:AVJ2"/>
    <mergeCell ref="AVK2:AVZ2"/>
    <mergeCell ref="AWA2:AWP2"/>
    <mergeCell ref="AQM2:ARB2"/>
    <mergeCell ref="ARC2:ARR2"/>
    <mergeCell ref="ARS2:ASH2"/>
    <mergeCell ref="ASI2:ASX2"/>
    <mergeCell ref="ASY2:ATN2"/>
    <mergeCell ref="ANK2:ANZ2"/>
    <mergeCell ref="AOA2:AOP2"/>
    <mergeCell ref="AOQ2:APF2"/>
    <mergeCell ref="APG2:APV2"/>
    <mergeCell ref="APW2:AQL2"/>
    <mergeCell ref="AKI2:AKX2"/>
    <mergeCell ref="AKY2:ALN2"/>
    <mergeCell ref="ALO2:AMD2"/>
    <mergeCell ref="AME2:AMT2"/>
    <mergeCell ref="AMU2:ANJ2"/>
    <mergeCell ref="BFW2:BGL2"/>
    <mergeCell ref="BGM2:BHB2"/>
    <mergeCell ref="BHC2:BHR2"/>
    <mergeCell ref="BHS2:BIH2"/>
    <mergeCell ref="BII2:BIX2"/>
    <mergeCell ref="BCU2:BDJ2"/>
    <mergeCell ref="BDK2:BDZ2"/>
    <mergeCell ref="BEA2:BEP2"/>
    <mergeCell ref="BEQ2:BFF2"/>
    <mergeCell ref="BFG2:BFV2"/>
    <mergeCell ref="AZS2:BAH2"/>
    <mergeCell ref="BAI2:BAX2"/>
    <mergeCell ref="BAY2:BBN2"/>
    <mergeCell ref="BBO2:BCD2"/>
    <mergeCell ref="BCE2:BCT2"/>
    <mergeCell ref="AWQ2:AXF2"/>
    <mergeCell ref="AXG2:AXV2"/>
    <mergeCell ref="AXW2:AYL2"/>
    <mergeCell ref="AYM2:AZB2"/>
    <mergeCell ref="AZC2:AZR2"/>
    <mergeCell ref="BSE2:BST2"/>
    <mergeCell ref="BSU2:BTJ2"/>
    <mergeCell ref="BTK2:BTZ2"/>
    <mergeCell ref="BUA2:BUP2"/>
    <mergeCell ref="BUQ2:BVF2"/>
    <mergeCell ref="BPC2:BPR2"/>
    <mergeCell ref="BPS2:BQH2"/>
    <mergeCell ref="BQI2:BQX2"/>
    <mergeCell ref="BQY2:BRN2"/>
    <mergeCell ref="BRO2:BSD2"/>
    <mergeCell ref="BMA2:BMP2"/>
    <mergeCell ref="BMQ2:BNF2"/>
    <mergeCell ref="BNG2:BNV2"/>
    <mergeCell ref="BNW2:BOL2"/>
    <mergeCell ref="BOM2:BPB2"/>
    <mergeCell ref="BIY2:BJN2"/>
    <mergeCell ref="BJO2:BKD2"/>
    <mergeCell ref="BKE2:BKT2"/>
    <mergeCell ref="BKU2:BLJ2"/>
    <mergeCell ref="BLK2:BLZ2"/>
    <mergeCell ref="CEM2:CFB2"/>
    <mergeCell ref="CFC2:CFR2"/>
    <mergeCell ref="CFS2:CGH2"/>
    <mergeCell ref="CGI2:CGX2"/>
    <mergeCell ref="CGY2:CHN2"/>
    <mergeCell ref="CBK2:CBZ2"/>
    <mergeCell ref="CCA2:CCP2"/>
    <mergeCell ref="CCQ2:CDF2"/>
    <mergeCell ref="CDG2:CDV2"/>
    <mergeCell ref="CDW2:CEL2"/>
    <mergeCell ref="BYI2:BYX2"/>
    <mergeCell ref="BYY2:BZN2"/>
    <mergeCell ref="BZO2:CAD2"/>
    <mergeCell ref="CAE2:CAT2"/>
    <mergeCell ref="CAU2:CBJ2"/>
    <mergeCell ref="BVG2:BVV2"/>
    <mergeCell ref="BVW2:BWL2"/>
    <mergeCell ref="BWM2:BXB2"/>
    <mergeCell ref="BXC2:BXR2"/>
    <mergeCell ref="BXS2:BYH2"/>
    <mergeCell ref="CQU2:CRJ2"/>
    <mergeCell ref="CRK2:CRZ2"/>
    <mergeCell ref="CSA2:CSP2"/>
    <mergeCell ref="CSQ2:CTF2"/>
    <mergeCell ref="CTG2:CTV2"/>
    <mergeCell ref="CNS2:COH2"/>
    <mergeCell ref="COI2:COX2"/>
    <mergeCell ref="COY2:CPN2"/>
    <mergeCell ref="CPO2:CQD2"/>
    <mergeCell ref="CQE2:CQT2"/>
    <mergeCell ref="CKQ2:CLF2"/>
    <mergeCell ref="CLG2:CLV2"/>
    <mergeCell ref="CLW2:CML2"/>
    <mergeCell ref="CMM2:CNB2"/>
    <mergeCell ref="CNC2:CNR2"/>
    <mergeCell ref="CHO2:CID2"/>
    <mergeCell ref="CIE2:CIT2"/>
    <mergeCell ref="CIU2:CJJ2"/>
    <mergeCell ref="CJK2:CJZ2"/>
    <mergeCell ref="CKA2:CKP2"/>
    <mergeCell ref="DDC2:DDR2"/>
    <mergeCell ref="DDS2:DEH2"/>
    <mergeCell ref="DEI2:DEX2"/>
    <mergeCell ref="DEY2:DFN2"/>
    <mergeCell ref="DFO2:DGD2"/>
    <mergeCell ref="DAA2:DAP2"/>
    <mergeCell ref="DAQ2:DBF2"/>
    <mergeCell ref="DBG2:DBV2"/>
    <mergeCell ref="DBW2:DCL2"/>
    <mergeCell ref="DCM2:DDB2"/>
    <mergeCell ref="CWY2:CXN2"/>
    <mergeCell ref="CXO2:CYD2"/>
    <mergeCell ref="CYE2:CYT2"/>
    <mergeCell ref="CYU2:CZJ2"/>
    <mergeCell ref="CZK2:CZZ2"/>
    <mergeCell ref="CTW2:CUL2"/>
    <mergeCell ref="CUM2:CVB2"/>
    <mergeCell ref="CVC2:CVR2"/>
    <mergeCell ref="CVS2:CWH2"/>
    <mergeCell ref="CWI2:CWX2"/>
    <mergeCell ref="DPK2:DPZ2"/>
    <mergeCell ref="DQA2:DQP2"/>
    <mergeCell ref="DQQ2:DRF2"/>
    <mergeCell ref="DRG2:DRV2"/>
    <mergeCell ref="DRW2:DSL2"/>
    <mergeCell ref="DMI2:DMX2"/>
    <mergeCell ref="DMY2:DNN2"/>
    <mergeCell ref="DNO2:DOD2"/>
    <mergeCell ref="DOE2:DOT2"/>
    <mergeCell ref="DOU2:DPJ2"/>
    <mergeCell ref="DJG2:DJV2"/>
    <mergeCell ref="DJW2:DKL2"/>
    <mergeCell ref="DKM2:DLB2"/>
    <mergeCell ref="DLC2:DLR2"/>
    <mergeCell ref="DLS2:DMH2"/>
    <mergeCell ref="DGE2:DGT2"/>
    <mergeCell ref="DGU2:DHJ2"/>
    <mergeCell ref="DHK2:DHZ2"/>
    <mergeCell ref="DIA2:DIP2"/>
    <mergeCell ref="DIQ2:DJF2"/>
    <mergeCell ref="EBS2:ECH2"/>
    <mergeCell ref="ECI2:ECX2"/>
    <mergeCell ref="ECY2:EDN2"/>
    <mergeCell ref="EDO2:EED2"/>
    <mergeCell ref="EEE2:EET2"/>
    <mergeCell ref="DYQ2:DZF2"/>
    <mergeCell ref="DZG2:DZV2"/>
    <mergeCell ref="DZW2:EAL2"/>
    <mergeCell ref="EAM2:EBB2"/>
    <mergeCell ref="EBC2:EBR2"/>
    <mergeCell ref="DVO2:DWD2"/>
    <mergeCell ref="DWE2:DWT2"/>
    <mergeCell ref="DWU2:DXJ2"/>
    <mergeCell ref="DXK2:DXZ2"/>
    <mergeCell ref="DYA2:DYP2"/>
    <mergeCell ref="DSM2:DTB2"/>
    <mergeCell ref="DTC2:DTR2"/>
    <mergeCell ref="DTS2:DUH2"/>
    <mergeCell ref="DUI2:DUX2"/>
    <mergeCell ref="DUY2:DVN2"/>
    <mergeCell ref="EOA2:EOP2"/>
    <mergeCell ref="EOQ2:EPF2"/>
    <mergeCell ref="EPG2:EPV2"/>
    <mergeCell ref="EPW2:EQL2"/>
    <mergeCell ref="EQM2:ERB2"/>
    <mergeCell ref="EKY2:ELN2"/>
    <mergeCell ref="ELO2:EMD2"/>
    <mergeCell ref="EME2:EMT2"/>
    <mergeCell ref="EMU2:ENJ2"/>
    <mergeCell ref="ENK2:ENZ2"/>
    <mergeCell ref="EHW2:EIL2"/>
    <mergeCell ref="EIM2:EJB2"/>
    <mergeCell ref="EJC2:EJR2"/>
    <mergeCell ref="EJS2:EKH2"/>
    <mergeCell ref="EKI2:EKX2"/>
    <mergeCell ref="EEU2:EFJ2"/>
    <mergeCell ref="EFK2:EFZ2"/>
    <mergeCell ref="EGA2:EGP2"/>
    <mergeCell ref="EGQ2:EHF2"/>
    <mergeCell ref="EHG2:EHV2"/>
    <mergeCell ref="FAI2:FAX2"/>
    <mergeCell ref="FAY2:FBN2"/>
    <mergeCell ref="FBO2:FCD2"/>
    <mergeCell ref="FCE2:FCT2"/>
    <mergeCell ref="FCU2:FDJ2"/>
    <mergeCell ref="EXG2:EXV2"/>
    <mergeCell ref="EXW2:EYL2"/>
    <mergeCell ref="EYM2:EZB2"/>
    <mergeCell ref="EZC2:EZR2"/>
    <mergeCell ref="EZS2:FAH2"/>
    <mergeCell ref="EUE2:EUT2"/>
    <mergeCell ref="EUU2:EVJ2"/>
    <mergeCell ref="EVK2:EVZ2"/>
    <mergeCell ref="EWA2:EWP2"/>
    <mergeCell ref="EWQ2:EXF2"/>
    <mergeCell ref="ERC2:ERR2"/>
    <mergeCell ref="ERS2:ESH2"/>
    <mergeCell ref="ESI2:ESX2"/>
    <mergeCell ref="ESY2:ETN2"/>
    <mergeCell ref="ETO2:EUD2"/>
    <mergeCell ref="FMQ2:FNF2"/>
    <mergeCell ref="FNG2:FNV2"/>
    <mergeCell ref="FNW2:FOL2"/>
    <mergeCell ref="FOM2:FPB2"/>
    <mergeCell ref="FPC2:FPR2"/>
    <mergeCell ref="FJO2:FKD2"/>
    <mergeCell ref="FKE2:FKT2"/>
    <mergeCell ref="FKU2:FLJ2"/>
    <mergeCell ref="FLK2:FLZ2"/>
    <mergeCell ref="FMA2:FMP2"/>
    <mergeCell ref="FGM2:FHB2"/>
    <mergeCell ref="FHC2:FHR2"/>
    <mergeCell ref="FHS2:FIH2"/>
    <mergeCell ref="FII2:FIX2"/>
    <mergeCell ref="FIY2:FJN2"/>
    <mergeCell ref="FDK2:FDZ2"/>
    <mergeCell ref="FEA2:FEP2"/>
    <mergeCell ref="FEQ2:FFF2"/>
    <mergeCell ref="FFG2:FFV2"/>
    <mergeCell ref="FFW2:FGL2"/>
    <mergeCell ref="FYY2:FZN2"/>
    <mergeCell ref="FZO2:GAD2"/>
    <mergeCell ref="GAE2:GAT2"/>
    <mergeCell ref="GAU2:GBJ2"/>
    <mergeCell ref="GBK2:GBZ2"/>
    <mergeCell ref="FVW2:FWL2"/>
    <mergeCell ref="FWM2:FXB2"/>
    <mergeCell ref="FXC2:FXR2"/>
    <mergeCell ref="FXS2:FYH2"/>
    <mergeCell ref="FYI2:FYX2"/>
    <mergeCell ref="FSU2:FTJ2"/>
    <mergeCell ref="FTK2:FTZ2"/>
    <mergeCell ref="FUA2:FUP2"/>
    <mergeCell ref="FUQ2:FVF2"/>
    <mergeCell ref="FVG2:FVV2"/>
    <mergeCell ref="FPS2:FQH2"/>
    <mergeCell ref="FQI2:FQX2"/>
    <mergeCell ref="FQY2:FRN2"/>
    <mergeCell ref="FRO2:FSD2"/>
    <mergeCell ref="FSE2:FST2"/>
    <mergeCell ref="GLG2:GLV2"/>
    <mergeCell ref="GLW2:GML2"/>
    <mergeCell ref="GMM2:GNB2"/>
    <mergeCell ref="GNC2:GNR2"/>
    <mergeCell ref="GNS2:GOH2"/>
    <mergeCell ref="GIE2:GIT2"/>
    <mergeCell ref="GIU2:GJJ2"/>
    <mergeCell ref="GJK2:GJZ2"/>
    <mergeCell ref="GKA2:GKP2"/>
    <mergeCell ref="GKQ2:GLF2"/>
    <mergeCell ref="GFC2:GFR2"/>
    <mergeCell ref="GFS2:GGH2"/>
    <mergeCell ref="GGI2:GGX2"/>
    <mergeCell ref="GGY2:GHN2"/>
    <mergeCell ref="GHO2:GID2"/>
    <mergeCell ref="GCA2:GCP2"/>
    <mergeCell ref="GCQ2:GDF2"/>
    <mergeCell ref="GDG2:GDV2"/>
    <mergeCell ref="GDW2:GEL2"/>
    <mergeCell ref="GEM2:GFB2"/>
    <mergeCell ref="GXO2:GYD2"/>
    <mergeCell ref="GYE2:GYT2"/>
    <mergeCell ref="GYU2:GZJ2"/>
    <mergeCell ref="GZK2:GZZ2"/>
    <mergeCell ref="HAA2:HAP2"/>
    <mergeCell ref="GUM2:GVB2"/>
    <mergeCell ref="GVC2:GVR2"/>
    <mergeCell ref="GVS2:GWH2"/>
    <mergeCell ref="GWI2:GWX2"/>
    <mergeCell ref="GWY2:GXN2"/>
    <mergeCell ref="GRK2:GRZ2"/>
    <mergeCell ref="GSA2:GSP2"/>
    <mergeCell ref="GSQ2:GTF2"/>
    <mergeCell ref="GTG2:GTV2"/>
    <mergeCell ref="GTW2:GUL2"/>
    <mergeCell ref="GOI2:GOX2"/>
    <mergeCell ref="GOY2:GPN2"/>
    <mergeCell ref="GPO2:GQD2"/>
    <mergeCell ref="GQE2:GQT2"/>
    <mergeCell ref="GQU2:GRJ2"/>
    <mergeCell ref="HJW2:HKL2"/>
    <mergeCell ref="HKM2:HLB2"/>
    <mergeCell ref="HLC2:HLR2"/>
    <mergeCell ref="HLS2:HMH2"/>
    <mergeCell ref="HMI2:HMX2"/>
    <mergeCell ref="HGU2:HHJ2"/>
    <mergeCell ref="HHK2:HHZ2"/>
    <mergeCell ref="HIA2:HIP2"/>
    <mergeCell ref="HIQ2:HJF2"/>
    <mergeCell ref="HJG2:HJV2"/>
    <mergeCell ref="HDS2:HEH2"/>
    <mergeCell ref="HEI2:HEX2"/>
    <mergeCell ref="HEY2:HFN2"/>
    <mergeCell ref="HFO2:HGD2"/>
    <mergeCell ref="HGE2:HGT2"/>
    <mergeCell ref="HAQ2:HBF2"/>
    <mergeCell ref="HBG2:HBV2"/>
    <mergeCell ref="HBW2:HCL2"/>
    <mergeCell ref="HCM2:HDB2"/>
    <mergeCell ref="HDC2:HDR2"/>
    <mergeCell ref="HWE2:HWT2"/>
    <mergeCell ref="HWU2:HXJ2"/>
    <mergeCell ref="HXK2:HXZ2"/>
    <mergeCell ref="HYA2:HYP2"/>
    <mergeCell ref="HYQ2:HZF2"/>
    <mergeCell ref="HTC2:HTR2"/>
    <mergeCell ref="HTS2:HUH2"/>
    <mergeCell ref="HUI2:HUX2"/>
    <mergeCell ref="HUY2:HVN2"/>
    <mergeCell ref="HVO2:HWD2"/>
    <mergeCell ref="HQA2:HQP2"/>
    <mergeCell ref="HQQ2:HRF2"/>
    <mergeCell ref="HRG2:HRV2"/>
    <mergeCell ref="HRW2:HSL2"/>
    <mergeCell ref="HSM2:HTB2"/>
    <mergeCell ref="HMY2:HNN2"/>
    <mergeCell ref="HNO2:HOD2"/>
    <mergeCell ref="HOE2:HOT2"/>
    <mergeCell ref="HOU2:HPJ2"/>
    <mergeCell ref="HPK2:HPZ2"/>
    <mergeCell ref="IIM2:IJB2"/>
    <mergeCell ref="IJC2:IJR2"/>
    <mergeCell ref="IJS2:IKH2"/>
    <mergeCell ref="IKI2:IKX2"/>
    <mergeCell ref="IKY2:ILN2"/>
    <mergeCell ref="IFK2:IFZ2"/>
    <mergeCell ref="IGA2:IGP2"/>
    <mergeCell ref="IGQ2:IHF2"/>
    <mergeCell ref="IHG2:IHV2"/>
    <mergeCell ref="IHW2:IIL2"/>
    <mergeCell ref="ICI2:ICX2"/>
    <mergeCell ref="ICY2:IDN2"/>
    <mergeCell ref="IDO2:IED2"/>
    <mergeCell ref="IEE2:IET2"/>
    <mergeCell ref="IEU2:IFJ2"/>
    <mergeCell ref="HZG2:HZV2"/>
    <mergeCell ref="HZW2:IAL2"/>
    <mergeCell ref="IAM2:IBB2"/>
    <mergeCell ref="IBC2:IBR2"/>
    <mergeCell ref="IBS2:ICH2"/>
    <mergeCell ref="IUU2:IVJ2"/>
    <mergeCell ref="IVK2:IVZ2"/>
    <mergeCell ref="IWA2:IWP2"/>
    <mergeCell ref="IWQ2:IXF2"/>
    <mergeCell ref="IXG2:IXV2"/>
    <mergeCell ref="IRS2:ISH2"/>
    <mergeCell ref="ISI2:ISX2"/>
    <mergeCell ref="ISY2:ITN2"/>
    <mergeCell ref="ITO2:IUD2"/>
    <mergeCell ref="IUE2:IUT2"/>
    <mergeCell ref="IOQ2:IPF2"/>
    <mergeCell ref="IPG2:IPV2"/>
    <mergeCell ref="IPW2:IQL2"/>
    <mergeCell ref="IQM2:IRB2"/>
    <mergeCell ref="IRC2:IRR2"/>
    <mergeCell ref="ILO2:IMD2"/>
    <mergeCell ref="IME2:IMT2"/>
    <mergeCell ref="IMU2:INJ2"/>
    <mergeCell ref="INK2:INZ2"/>
    <mergeCell ref="IOA2:IOP2"/>
    <mergeCell ref="JHC2:JHR2"/>
    <mergeCell ref="JHS2:JIH2"/>
    <mergeCell ref="JII2:JIX2"/>
    <mergeCell ref="JIY2:JJN2"/>
    <mergeCell ref="JJO2:JKD2"/>
    <mergeCell ref="JEA2:JEP2"/>
    <mergeCell ref="JEQ2:JFF2"/>
    <mergeCell ref="JFG2:JFV2"/>
    <mergeCell ref="JFW2:JGL2"/>
    <mergeCell ref="JGM2:JHB2"/>
    <mergeCell ref="JAY2:JBN2"/>
    <mergeCell ref="JBO2:JCD2"/>
    <mergeCell ref="JCE2:JCT2"/>
    <mergeCell ref="JCU2:JDJ2"/>
    <mergeCell ref="JDK2:JDZ2"/>
    <mergeCell ref="IXW2:IYL2"/>
    <mergeCell ref="IYM2:IZB2"/>
    <mergeCell ref="IZC2:IZR2"/>
    <mergeCell ref="IZS2:JAH2"/>
    <mergeCell ref="JAI2:JAX2"/>
    <mergeCell ref="JTK2:JTZ2"/>
    <mergeCell ref="JUA2:JUP2"/>
    <mergeCell ref="JUQ2:JVF2"/>
    <mergeCell ref="JVG2:JVV2"/>
    <mergeCell ref="JVW2:JWL2"/>
    <mergeCell ref="JQI2:JQX2"/>
    <mergeCell ref="JQY2:JRN2"/>
    <mergeCell ref="JRO2:JSD2"/>
    <mergeCell ref="JSE2:JST2"/>
    <mergeCell ref="JSU2:JTJ2"/>
    <mergeCell ref="JNG2:JNV2"/>
    <mergeCell ref="JNW2:JOL2"/>
    <mergeCell ref="JOM2:JPB2"/>
    <mergeCell ref="JPC2:JPR2"/>
    <mergeCell ref="JPS2:JQH2"/>
    <mergeCell ref="JKE2:JKT2"/>
    <mergeCell ref="JKU2:JLJ2"/>
    <mergeCell ref="JLK2:JLZ2"/>
    <mergeCell ref="JMA2:JMP2"/>
    <mergeCell ref="JMQ2:JNF2"/>
    <mergeCell ref="KFS2:KGH2"/>
    <mergeCell ref="KGI2:KGX2"/>
    <mergeCell ref="KGY2:KHN2"/>
    <mergeCell ref="KHO2:KID2"/>
    <mergeCell ref="KIE2:KIT2"/>
    <mergeCell ref="KCQ2:KDF2"/>
    <mergeCell ref="KDG2:KDV2"/>
    <mergeCell ref="KDW2:KEL2"/>
    <mergeCell ref="KEM2:KFB2"/>
    <mergeCell ref="KFC2:KFR2"/>
    <mergeCell ref="JZO2:KAD2"/>
    <mergeCell ref="KAE2:KAT2"/>
    <mergeCell ref="KAU2:KBJ2"/>
    <mergeCell ref="KBK2:KBZ2"/>
    <mergeCell ref="KCA2:KCP2"/>
    <mergeCell ref="JWM2:JXB2"/>
    <mergeCell ref="JXC2:JXR2"/>
    <mergeCell ref="JXS2:JYH2"/>
    <mergeCell ref="JYI2:JYX2"/>
    <mergeCell ref="JYY2:JZN2"/>
    <mergeCell ref="KSA2:KSP2"/>
    <mergeCell ref="KSQ2:KTF2"/>
    <mergeCell ref="KTG2:KTV2"/>
    <mergeCell ref="KTW2:KUL2"/>
    <mergeCell ref="KUM2:KVB2"/>
    <mergeCell ref="KOY2:KPN2"/>
    <mergeCell ref="KPO2:KQD2"/>
    <mergeCell ref="KQE2:KQT2"/>
    <mergeCell ref="KQU2:KRJ2"/>
    <mergeCell ref="KRK2:KRZ2"/>
    <mergeCell ref="KLW2:KML2"/>
    <mergeCell ref="KMM2:KNB2"/>
    <mergeCell ref="KNC2:KNR2"/>
    <mergeCell ref="KNS2:KOH2"/>
    <mergeCell ref="KOI2:KOX2"/>
    <mergeCell ref="KIU2:KJJ2"/>
    <mergeCell ref="KJK2:KJZ2"/>
    <mergeCell ref="KKA2:KKP2"/>
    <mergeCell ref="KKQ2:KLF2"/>
    <mergeCell ref="KLG2:KLV2"/>
    <mergeCell ref="LEI2:LEX2"/>
    <mergeCell ref="LEY2:LFN2"/>
    <mergeCell ref="LFO2:LGD2"/>
    <mergeCell ref="LGE2:LGT2"/>
    <mergeCell ref="LGU2:LHJ2"/>
    <mergeCell ref="LBG2:LBV2"/>
    <mergeCell ref="LBW2:LCL2"/>
    <mergeCell ref="LCM2:LDB2"/>
    <mergeCell ref="LDC2:LDR2"/>
    <mergeCell ref="LDS2:LEH2"/>
    <mergeCell ref="KYE2:KYT2"/>
    <mergeCell ref="KYU2:KZJ2"/>
    <mergeCell ref="KZK2:KZZ2"/>
    <mergeCell ref="LAA2:LAP2"/>
    <mergeCell ref="LAQ2:LBF2"/>
    <mergeCell ref="KVC2:KVR2"/>
    <mergeCell ref="KVS2:KWH2"/>
    <mergeCell ref="KWI2:KWX2"/>
    <mergeCell ref="KWY2:KXN2"/>
    <mergeCell ref="KXO2:KYD2"/>
    <mergeCell ref="LQQ2:LRF2"/>
    <mergeCell ref="LRG2:LRV2"/>
    <mergeCell ref="LRW2:LSL2"/>
    <mergeCell ref="LSM2:LTB2"/>
    <mergeCell ref="LTC2:LTR2"/>
    <mergeCell ref="LNO2:LOD2"/>
    <mergeCell ref="LOE2:LOT2"/>
    <mergeCell ref="LOU2:LPJ2"/>
    <mergeCell ref="LPK2:LPZ2"/>
    <mergeCell ref="LQA2:LQP2"/>
    <mergeCell ref="LKM2:LLB2"/>
    <mergeCell ref="LLC2:LLR2"/>
    <mergeCell ref="LLS2:LMH2"/>
    <mergeCell ref="LMI2:LMX2"/>
    <mergeCell ref="LMY2:LNN2"/>
    <mergeCell ref="LHK2:LHZ2"/>
    <mergeCell ref="LIA2:LIP2"/>
    <mergeCell ref="LIQ2:LJF2"/>
    <mergeCell ref="LJG2:LJV2"/>
    <mergeCell ref="LJW2:LKL2"/>
    <mergeCell ref="MCY2:MDN2"/>
    <mergeCell ref="MDO2:MED2"/>
    <mergeCell ref="MEE2:MET2"/>
    <mergeCell ref="MEU2:MFJ2"/>
    <mergeCell ref="MFK2:MFZ2"/>
    <mergeCell ref="LZW2:MAL2"/>
    <mergeCell ref="MAM2:MBB2"/>
    <mergeCell ref="MBC2:MBR2"/>
    <mergeCell ref="MBS2:MCH2"/>
    <mergeCell ref="MCI2:MCX2"/>
    <mergeCell ref="LWU2:LXJ2"/>
    <mergeCell ref="LXK2:LXZ2"/>
    <mergeCell ref="LYA2:LYP2"/>
    <mergeCell ref="LYQ2:LZF2"/>
    <mergeCell ref="LZG2:LZV2"/>
    <mergeCell ref="LTS2:LUH2"/>
    <mergeCell ref="LUI2:LUX2"/>
    <mergeCell ref="LUY2:LVN2"/>
    <mergeCell ref="LVO2:LWD2"/>
    <mergeCell ref="LWE2:LWT2"/>
    <mergeCell ref="MPG2:MPV2"/>
    <mergeCell ref="MPW2:MQL2"/>
    <mergeCell ref="MQM2:MRB2"/>
    <mergeCell ref="MRC2:MRR2"/>
    <mergeCell ref="MRS2:MSH2"/>
    <mergeCell ref="MME2:MMT2"/>
    <mergeCell ref="MMU2:MNJ2"/>
    <mergeCell ref="MNK2:MNZ2"/>
    <mergeCell ref="MOA2:MOP2"/>
    <mergeCell ref="MOQ2:MPF2"/>
    <mergeCell ref="MJC2:MJR2"/>
    <mergeCell ref="MJS2:MKH2"/>
    <mergeCell ref="MKI2:MKX2"/>
    <mergeCell ref="MKY2:MLN2"/>
    <mergeCell ref="MLO2:MMD2"/>
    <mergeCell ref="MGA2:MGP2"/>
    <mergeCell ref="MGQ2:MHF2"/>
    <mergeCell ref="MHG2:MHV2"/>
    <mergeCell ref="MHW2:MIL2"/>
    <mergeCell ref="MIM2:MJB2"/>
    <mergeCell ref="NBO2:NCD2"/>
    <mergeCell ref="NCE2:NCT2"/>
    <mergeCell ref="NCU2:NDJ2"/>
    <mergeCell ref="NDK2:NDZ2"/>
    <mergeCell ref="NEA2:NEP2"/>
    <mergeCell ref="MYM2:MZB2"/>
    <mergeCell ref="MZC2:MZR2"/>
    <mergeCell ref="MZS2:NAH2"/>
    <mergeCell ref="NAI2:NAX2"/>
    <mergeCell ref="NAY2:NBN2"/>
    <mergeCell ref="MVK2:MVZ2"/>
    <mergeCell ref="MWA2:MWP2"/>
    <mergeCell ref="MWQ2:MXF2"/>
    <mergeCell ref="MXG2:MXV2"/>
    <mergeCell ref="MXW2:MYL2"/>
    <mergeCell ref="MSI2:MSX2"/>
    <mergeCell ref="MSY2:MTN2"/>
    <mergeCell ref="MTO2:MUD2"/>
    <mergeCell ref="MUE2:MUT2"/>
    <mergeCell ref="MUU2:MVJ2"/>
    <mergeCell ref="NNW2:NOL2"/>
    <mergeCell ref="NOM2:NPB2"/>
    <mergeCell ref="NPC2:NPR2"/>
    <mergeCell ref="NPS2:NQH2"/>
    <mergeCell ref="NQI2:NQX2"/>
    <mergeCell ref="NKU2:NLJ2"/>
    <mergeCell ref="NLK2:NLZ2"/>
    <mergeCell ref="NMA2:NMP2"/>
    <mergeCell ref="NMQ2:NNF2"/>
    <mergeCell ref="NNG2:NNV2"/>
    <mergeCell ref="NHS2:NIH2"/>
    <mergeCell ref="NII2:NIX2"/>
    <mergeCell ref="NIY2:NJN2"/>
    <mergeCell ref="NJO2:NKD2"/>
    <mergeCell ref="NKE2:NKT2"/>
    <mergeCell ref="NEQ2:NFF2"/>
    <mergeCell ref="NFG2:NFV2"/>
    <mergeCell ref="NFW2:NGL2"/>
    <mergeCell ref="NGM2:NHB2"/>
    <mergeCell ref="NHC2:NHR2"/>
    <mergeCell ref="OAE2:OAT2"/>
    <mergeCell ref="OAU2:OBJ2"/>
    <mergeCell ref="OBK2:OBZ2"/>
    <mergeCell ref="OCA2:OCP2"/>
    <mergeCell ref="OCQ2:ODF2"/>
    <mergeCell ref="NXC2:NXR2"/>
    <mergeCell ref="NXS2:NYH2"/>
    <mergeCell ref="NYI2:NYX2"/>
    <mergeCell ref="NYY2:NZN2"/>
    <mergeCell ref="NZO2:OAD2"/>
    <mergeCell ref="NUA2:NUP2"/>
    <mergeCell ref="NUQ2:NVF2"/>
    <mergeCell ref="NVG2:NVV2"/>
    <mergeCell ref="NVW2:NWL2"/>
    <mergeCell ref="NWM2:NXB2"/>
    <mergeCell ref="NQY2:NRN2"/>
    <mergeCell ref="NRO2:NSD2"/>
    <mergeCell ref="NSE2:NST2"/>
    <mergeCell ref="NSU2:NTJ2"/>
    <mergeCell ref="NTK2:NTZ2"/>
    <mergeCell ref="OMM2:ONB2"/>
    <mergeCell ref="ONC2:ONR2"/>
    <mergeCell ref="ONS2:OOH2"/>
    <mergeCell ref="OOI2:OOX2"/>
    <mergeCell ref="OOY2:OPN2"/>
    <mergeCell ref="OJK2:OJZ2"/>
    <mergeCell ref="OKA2:OKP2"/>
    <mergeCell ref="OKQ2:OLF2"/>
    <mergeCell ref="OLG2:OLV2"/>
    <mergeCell ref="OLW2:OML2"/>
    <mergeCell ref="OGI2:OGX2"/>
    <mergeCell ref="OGY2:OHN2"/>
    <mergeCell ref="OHO2:OID2"/>
    <mergeCell ref="OIE2:OIT2"/>
    <mergeCell ref="OIU2:OJJ2"/>
    <mergeCell ref="ODG2:ODV2"/>
    <mergeCell ref="ODW2:OEL2"/>
    <mergeCell ref="OEM2:OFB2"/>
    <mergeCell ref="OFC2:OFR2"/>
    <mergeCell ref="OFS2:OGH2"/>
    <mergeCell ref="OYU2:OZJ2"/>
    <mergeCell ref="OZK2:OZZ2"/>
    <mergeCell ref="PAA2:PAP2"/>
    <mergeCell ref="PAQ2:PBF2"/>
    <mergeCell ref="PBG2:PBV2"/>
    <mergeCell ref="OVS2:OWH2"/>
    <mergeCell ref="OWI2:OWX2"/>
    <mergeCell ref="OWY2:OXN2"/>
    <mergeCell ref="OXO2:OYD2"/>
    <mergeCell ref="OYE2:OYT2"/>
    <mergeCell ref="OSQ2:OTF2"/>
    <mergeCell ref="OTG2:OTV2"/>
    <mergeCell ref="OTW2:OUL2"/>
    <mergeCell ref="OUM2:OVB2"/>
    <mergeCell ref="OVC2:OVR2"/>
    <mergeCell ref="OPO2:OQD2"/>
    <mergeCell ref="OQE2:OQT2"/>
    <mergeCell ref="OQU2:ORJ2"/>
    <mergeCell ref="ORK2:ORZ2"/>
    <mergeCell ref="OSA2:OSP2"/>
    <mergeCell ref="PLC2:PLR2"/>
    <mergeCell ref="PLS2:PMH2"/>
    <mergeCell ref="PMI2:PMX2"/>
    <mergeCell ref="PMY2:PNN2"/>
    <mergeCell ref="PNO2:POD2"/>
    <mergeCell ref="PIA2:PIP2"/>
    <mergeCell ref="PIQ2:PJF2"/>
    <mergeCell ref="PJG2:PJV2"/>
    <mergeCell ref="PJW2:PKL2"/>
    <mergeCell ref="PKM2:PLB2"/>
    <mergeCell ref="PEY2:PFN2"/>
    <mergeCell ref="PFO2:PGD2"/>
    <mergeCell ref="PGE2:PGT2"/>
    <mergeCell ref="PGU2:PHJ2"/>
    <mergeCell ref="PHK2:PHZ2"/>
    <mergeCell ref="PBW2:PCL2"/>
    <mergeCell ref="PCM2:PDB2"/>
    <mergeCell ref="PDC2:PDR2"/>
    <mergeCell ref="PDS2:PEH2"/>
    <mergeCell ref="PEI2:PEX2"/>
    <mergeCell ref="PXK2:PXZ2"/>
    <mergeCell ref="PYA2:PYP2"/>
    <mergeCell ref="PYQ2:PZF2"/>
    <mergeCell ref="PZG2:PZV2"/>
    <mergeCell ref="PZW2:QAL2"/>
    <mergeCell ref="PUI2:PUX2"/>
    <mergeCell ref="PUY2:PVN2"/>
    <mergeCell ref="PVO2:PWD2"/>
    <mergeCell ref="PWE2:PWT2"/>
    <mergeCell ref="PWU2:PXJ2"/>
    <mergeCell ref="PRG2:PRV2"/>
    <mergeCell ref="PRW2:PSL2"/>
    <mergeCell ref="PSM2:PTB2"/>
    <mergeCell ref="PTC2:PTR2"/>
    <mergeCell ref="PTS2:PUH2"/>
    <mergeCell ref="POE2:POT2"/>
    <mergeCell ref="POU2:PPJ2"/>
    <mergeCell ref="PPK2:PPZ2"/>
    <mergeCell ref="PQA2:PQP2"/>
    <mergeCell ref="PQQ2:PRF2"/>
    <mergeCell ref="QJS2:QKH2"/>
    <mergeCell ref="QKI2:QKX2"/>
    <mergeCell ref="QKY2:QLN2"/>
    <mergeCell ref="QLO2:QMD2"/>
    <mergeCell ref="QME2:QMT2"/>
    <mergeCell ref="QGQ2:QHF2"/>
    <mergeCell ref="QHG2:QHV2"/>
    <mergeCell ref="QHW2:QIL2"/>
    <mergeCell ref="QIM2:QJB2"/>
    <mergeCell ref="QJC2:QJR2"/>
    <mergeCell ref="QDO2:QED2"/>
    <mergeCell ref="QEE2:QET2"/>
    <mergeCell ref="QEU2:QFJ2"/>
    <mergeCell ref="QFK2:QFZ2"/>
    <mergeCell ref="QGA2:QGP2"/>
    <mergeCell ref="QAM2:QBB2"/>
    <mergeCell ref="QBC2:QBR2"/>
    <mergeCell ref="QBS2:QCH2"/>
    <mergeCell ref="QCI2:QCX2"/>
    <mergeCell ref="QCY2:QDN2"/>
    <mergeCell ref="QWA2:QWP2"/>
    <mergeCell ref="QWQ2:QXF2"/>
    <mergeCell ref="QXG2:QXV2"/>
    <mergeCell ref="QXW2:QYL2"/>
    <mergeCell ref="QYM2:QZB2"/>
    <mergeCell ref="QSY2:QTN2"/>
    <mergeCell ref="QTO2:QUD2"/>
    <mergeCell ref="QUE2:QUT2"/>
    <mergeCell ref="QUU2:QVJ2"/>
    <mergeCell ref="QVK2:QVZ2"/>
    <mergeCell ref="QPW2:QQL2"/>
    <mergeCell ref="QQM2:QRB2"/>
    <mergeCell ref="QRC2:QRR2"/>
    <mergeCell ref="QRS2:QSH2"/>
    <mergeCell ref="QSI2:QSX2"/>
    <mergeCell ref="QMU2:QNJ2"/>
    <mergeCell ref="QNK2:QNZ2"/>
    <mergeCell ref="QOA2:QOP2"/>
    <mergeCell ref="QOQ2:QPF2"/>
    <mergeCell ref="QPG2:QPV2"/>
    <mergeCell ref="RII2:RIX2"/>
    <mergeCell ref="RIY2:RJN2"/>
    <mergeCell ref="RJO2:RKD2"/>
    <mergeCell ref="RKE2:RKT2"/>
    <mergeCell ref="RKU2:RLJ2"/>
    <mergeCell ref="RFG2:RFV2"/>
    <mergeCell ref="RFW2:RGL2"/>
    <mergeCell ref="RGM2:RHB2"/>
    <mergeCell ref="RHC2:RHR2"/>
    <mergeCell ref="RHS2:RIH2"/>
    <mergeCell ref="RCE2:RCT2"/>
    <mergeCell ref="RCU2:RDJ2"/>
    <mergeCell ref="RDK2:RDZ2"/>
    <mergeCell ref="REA2:REP2"/>
    <mergeCell ref="REQ2:RFF2"/>
    <mergeCell ref="QZC2:QZR2"/>
    <mergeCell ref="QZS2:RAH2"/>
    <mergeCell ref="RAI2:RAX2"/>
    <mergeCell ref="RAY2:RBN2"/>
    <mergeCell ref="RBO2:RCD2"/>
    <mergeCell ref="RUQ2:RVF2"/>
    <mergeCell ref="RVG2:RVV2"/>
    <mergeCell ref="RVW2:RWL2"/>
    <mergeCell ref="RWM2:RXB2"/>
    <mergeCell ref="RXC2:RXR2"/>
    <mergeCell ref="RRO2:RSD2"/>
    <mergeCell ref="RSE2:RST2"/>
    <mergeCell ref="RSU2:RTJ2"/>
    <mergeCell ref="RTK2:RTZ2"/>
    <mergeCell ref="RUA2:RUP2"/>
    <mergeCell ref="ROM2:RPB2"/>
    <mergeCell ref="RPC2:RPR2"/>
    <mergeCell ref="RPS2:RQH2"/>
    <mergeCell ref="RQI2:RQX2"/>
    <mergeCell ref="RQY2:RRN2"/>
    <mergeCell ref="RLK2:RLZ2"/>
    <mergeCell ref="RMA2:RMP2"/>
    <mergeCell ref="RMQ2:RNF2"/>
    <mergeCell ref="RNG2:RNV2"/>
    <mergeCell ref="RNW2:ROL2"/>
    <mergeCell ref="SGY2:SHN2"/>
    <mergeCell ref="SHO2:SID2"/>
    <mergeCell ref="SIE2:SIT2"/>
    <mergeCell ref="SIU2:SJJ2"/>
    <mergeCell ref="SJK2:SJZ2"/>
    <mergeCell ref="SDW2:SEL2"/>
    <mergeCell ref="SEM2:SFB2"/>
    <mergeCell ref="SFC2:SFR2"/>
    <mergeCell ref="SFS2:SGH2"/>
    <mergeCell ref="SGI2:SGX2"/>
    <mergeCell ref="SAU2:SBJ2"/>
    <mergeCell ref="SBK2:SBZ2"/>
    <mergeCell ref="SCA2:SCP2"/>
    <mergeCell ref="SCQ2:SDF2"/>
    <mergeCell ref="SDG2:SDV2"/>
    <mergeCell ref="RXS2:RYH2"/>
    <mergeCell ref="RYI2:RYX2"/>
    <mergeCell ref="RYY2:RZN2"/>
    <mergeCell ref="RZO2:SAD2"/>
    <mergeCell ref="SAE2:SAT2"/>
    <mergeCell ref="STG2:STV2"/>
    <mergeCell ref="STW2:SUL2"/>
    <mergeCell ref="SUM2:SVB2"/>
    <mergeCell ref="SVC2:SVR2"/>
    <mergeCell ref="SVS2:SWH2"/>
    <mergeCell ref="SQE2:SQT2"/>
    <mergeCell ref="SQU2:SRJ2"/>
    <mergeCell ref="SRK2:SRZ2"/>
    <mergeCell ref="SSA2:SSP2"/>
    <mergeCell ref="SSQ2:STF2"/>
    <mergeCell ref="SNC2:SNR2"/>
    <mergeCell ref="SNS2:SOH2"/>
    <mergeCell ref="SOI2:SOX2"/>
    <mergeCell ref="SOY2:SPN2"/>
    <mergeCell ref="SPO2:SQD2"/>
    <mergeCell ref="SKA2:SKP2"/>
    <mergeCell ref="SKQ2:SLF2"/>
    <mergeCell ref="SLG2:SLV2"/>
    <mergeCell ref="SLW2:SML2"/>
    <mergeCell ref="SMM2:SNB2"/>
    <mergeCell ref="TFO2:TGD2"/>
    <mergeCell ref="TGE2:TGT2"/>
    <mergeCell ref="TGU2:THJ2"/>
    <mergeCell ref="THK2:THZ2"/>
    <mergeCell ref="TIA2:TIP2"/>
    <mergeCell ref="TCM2:TDB2"/>
    <mergeCell ref="TDC2:TDR2"/>
    <mergeCell ref="TDS2:TEH2"/>
    <mergeCell ref="TEI2:TEX2"/>
    <mergeCell ref="TEY2:TFN2"/>
    <mergeCell ref="SZK2:SZZ2"/>
    <mergeCell ref="TAA2:TAP2"/>
    <mergeCell ref="TAQ2:TBF2"/>
    <mergeCell ref="TBG2:TBV2"/>
    <mergeCell ref="TBW2:TCL2"/>
    <mergeCell ref="SWI2:SWX2"/>
    <mergeCell ref="SWY2:SXN2"/>
    <mergeCell ref="SXO2:SYD2"/>
    <mergeCell ref="SYE2:SYT2"/>
    <mergeCell ref="SYU2:SZJ2"/>
    <mergeCell ref="TRW2:TSL2"/>
    <mergeCell ref="TSM2:TTB2"/>
    <mergeCell ref="TTC2:TTR2"/>
    <mergeCell ref="TTS2:TUH2"/>
    <mergeCell ref="TUI2:TUX2"/>
    <mergeCell ref="TOU2:TPJ2"/>
    <mergeCell ref="TPK2:TPZ2"/>
    <mergeCell ref="TQA2:TQP2"/>
    <mergeCell ref="TQQ2:TRF2"/>
    <mergeCell ref="TRG2:TRV2"/>
    <mergeCell ref="TLS2:TMH2"/>
    <mergeCell ref="TMI2:TMX2"/>
    <mergeCell ref="TMY2:TNN2"/>
    <mergeCell ref="TNO2:TOD2"/>
    <mergeCell ref="TOE2:TOT2"/>
    <mergeCell ref="TIQ2:TJF2"/>
    <mergeCell ref="TJG2:TJV2"/>
    <mergeCell ref="TJW2:TKL2"/>
    <mergeCell ref="TKM2:TLB2"/>
    <mergeCell ref="TLC2:TLR2"/>
    <mergeCell ref="UEE2:UET2"/>
    <mergeCell ref="UEU2:UFJ2"/>
    <mergeCell ref="UFK2:UFZ2"/>
    <mergeCell ref="UGA2:UGP2"/>
    <mergeCell ref="UGQ2:UHF2"/>
    <mergeCell ref="UBC2:UBR2"/>
    <mergeCell ref="UBS2:UCH2"/>
    <mergeCell ref="UCI2:UCX2"/>
    <mergeCell ref="UCY2:UDN2"/>
    <mergeCell ref="UDO2:UED2"/>
    <mergeCell ref="TYA2:TYP2"/>
    <mergeCell ref="TYQ2:TZF2"/>
    <mergeCell ref="TZG2:TZV2"/>
    <mergeCell ref="TZW2:UAL2"/>
    <mergeCell ref="UAM2:UBB2"/>
    <mergeCell ref="TUY2:TVN2"/>
    <mergeCell ref="TVO2:TWD2"/>
    <mergeCell ref="TWE2:TWT2"/>
    <mergeCell ref="TWU2:TXJ2"/>
    <mergeCell ref="TXK2:TXZ2"/>
    <mergeCell ref="UQM2:URB2"/>
    <mergeCell ref="URC2:URR2"/>
    <mergeCell ref="URS2:USH2"/>
    <mergeCell ref="USI2:USX2"/>
    <mergeCell ref="USY2:UTN2"/>
    <mergeCell ref="UNK2:UNZ2"/>
    <mergeCell ref="UOA2:UOP2"/>
    <mergeCell ref="UOQ2:UPF2"/>
    <mergeCell ref="UPG2:UPV2"/>
    <mergeCell ref="UPW2:UQL2"/>
    <mergeCell ref="UKI2:UKX2"/>
    <mergeCell ref="UKY2:ULN2"/>
    <mergeCell ref="ULO2:UMD2"/>
    <mergeCell ref="UME2:UMT2"/>
    <mergeCell ref="UMU2:UNJ2"/>
    <mergeCell ref="UHG2:UHV2"/>
    <mergeCell ref="UHW2:UIL2"/>
    <mergeCell ref="UIM2:UJB2"/>
    <mergeCell ref="UJC2:UJR2"/>
    <mergeCell ref="UJS2:UKH2"/>
    <mergeCell ref="VCU2:VDJ2"/>
    <mergeCell ref="VDK2:VDZ2"/>
    <mergeCell ref="VEA2:VEP2"/>
    <mergeCell ref="VEQ2:VFF2"/>
    <mergeCell ref="VFG2:VFV2"/>
    <mergeCell ref="UZS2:VAH2"/>
    <mergeCell ref="VAI2:VAX2"/>
    <mergeCell ref="VAY2:VBN2"/>
    <mergeCell ref="VBO2:VCD2"/>
    <mergeCell ref="VCE2:VCT2"/>
    <mergeCell ref="UWQ2:UXF2"/>
    <mergeCell ref="UXG2:UXV2"/>
    <mergeCell ref="UXW2:UYL2"/>
    <mergeCell ref="UYM2:UZB2"/>
    <mergeCell ref="UZC2:UZR2"/>
    <mergeCell ref="UTO2:UUD2"/>
    <mergeCell ref="UUE2:UUT2"/>
    <mergeCell ref="UUU2:UVJ2"/>
    <mergeCell ref="UVK2:UVZ2"/>
    <mergeCell ref="UWA2:UWP2"/>
    <mergeCell ref="VPC2:VPR2"/>
    <mergeCell ref="VPS2:VQH2"/>
    <mergeCell ref="VQI2:VQX2"/>
    <mergeCell ref="VQY2:VRN2"/>
    <mergeCell ref="VRO2:VSD2"/>
    <mergeCell ref="VMA2:VMP2"/>
    <mergeCell ref="VMQ2:VNF2"/>
    <mergeCell ref="VNG2:VNV2"/>
    <mergeCell ref="VNW2:VOL2"/>
    <mergeCell ref="VOM2:VPB2"/>
    <mergeCell ref="VIY2:VJN2"/>
    <mergeCell ref="VJO2:VKD2"/>
    <mergeCell ref="VKE2:VKT2"/>
    <mergeCell ref="VKU2:VLJ2"/>
    <mergeCell ref="VLK2:VLZ2"/>
    <mergeCell ref="VFW2:VGL2"/>
    <mergeCell ref="VGM2:VHB2"/>
    <mergeCell ref="VHC2:VHR2"/>
    <mergeCell ref="VHS2:VIH2"/>
    <mergeCell ref="VII2:VIX2"/>
    <mergeCell ref="WDG2:WDV2"/>
    <mergeCell ref="WDW2:WEL2"/>
    <mergeCell ref="VYI2:VYX2"/>
    <mergeCell ref="VYY2:VZN2"/>
    <mergeCell ref="VZO2:WAD2"/>
    <mergeCell ref="WAE2:WAT2"/>
    <mergeCell ref="WAU2:WBJ2"/>
    <mergeCell ref="VVG2:VVV2"/>
    <mergeCell ref="VVW2:VWL2"/>
    <mergeCell ref="VWM2:VXB2"/>
    <mergeCell ref="VXC2:VXR2"/>
    <mergeCell ref="VXS2:VYH2"/>
    <mergeCell ref="VSE2:VST2"/>
    <mergeCell ref="VSU2:VTJ2"/>
    <mergeCell ref="VTK2:VTZ2"/>
    <mergeCell ref="VUA2:VUP2"/>
    <mergeCell ref="VUQ2:VVF2"/>
    <mergeCell ref="WVC2:WVR2"/>
    <mergeCell ref="WVS2:WWH2"/>
    <mergeCell ref="WWI2:WWX2"/>
    <mergeCell ref="WQU2:WRJ2"/>
    <mergeCell ref="QA5:QP5"/>
    <mergeCell ref="WRK2:WRZ2"/>
    <mergeCell ref="WSA2:WSP2"/>
    <mergeCell ref="WSQ2:WTF2"/>
    <mergeCell ref="WTG2:WTV2"/>
    <mergeCell ref="WNS2:WOH2"/>
    <mergeCell ref="WOI2:WOX2"/>
    <mergeCell ref="WOY2:WPN2"/>
    <mergeCell ref="WPO2:WQD2"/>
    <mergeCell ref="WQE2:WQT2"/>
    <mergeCell ref="WKQ2:WLF2"/>
    <mergeCell ref="WLG2:WLV2"/>
    <mergeCell ref="WLW2:WML2"/>
    <mergeCell ref="WMM2:WNB2"/>
    <mergeCell ref="WNC2:WNR2"/>
    <mergeCell ref="WHO2:WID2"/>
    <mergeCell ref="WIE2:WIT2"/>
    <mergeCell ref="WIU2:WJJ2"/>
    <mergeCell ref="WJK2:WJZ2"/>
    <mergeCell ref="WKA2:WKP2"/>
    <mergeCell ref="WEM2:WFB2"/>
    <mergeCell ref="WFC2:WFR2"/>
    <mergeCell ref="WFS2:WGH2"/>
    <mergeCell ref="WGI2:WGX2"/>
    <mergeCell ref="WGY2:WHN2"/>
    <mergeCell ref="WBK2:WBZ2"/>
    <mergeCell ref="WCA2:WCP2"/>
    <mergeCell ref="WCQ2:WDF2"/>
    <mergeCell ref="GV5:HK5"/>
    <mergeCell ref="HL5:HZ5"/>
    <mergeCell ref="IA5:IP5"/>
    <mergeCell ref="IQ5:JF5"/>
    <mergeCell ref="JG5:JV5"/>
    <mergeCell ref="XDC2:XDR2"/>
    <mergeCell ref="XDS2:XEH2"/>
    <mergeCell ref="XEI2:XEX2"/>
    <mergeCell ref="A5:K5"/>
    <mergeCell ref="AB5:AQ5"/>
    <mergeCell ref="AR5:BG5"/>
    <mergeCell ref="BH5:BW5"/>
    <mergeCell ref="BX5:CM5"/>
    <mergeCell ref="CN5:DC5"/>
    <mergeCell ref="DD5:DS5"/>
    <mergeCell ref="DT5:EI5"/>
    <mergeCell ref="EJ5:EY5"/>
    <mergeCell ref="EZ5:FO5"/>
    <mergeCell ref="FP5:GE5"/>
    <mergeCell ref="GF5:GU5"/>
    <mergeCell ref="XAA2:XAP2"/>
    <mergeCell ref="XAQ2:XBF2"/>
    <mergeCell ref="XBG2:XBV2"/>
    <mergeCell ref="XBW2:XCL2"/>
    <mergeCell ref="XCM2:XDB2"/>
    <mergeCell ref="WWY2:WXN2"/>
    <mergeCell ref="WXO2:WYD2"/>
    <mergeCell ref="WYE2:WYT2"/>
    <mergeCell ref="WYU2:WZJ2"/>
    <mergeCell ref="WZK2:WZZ2"/>
    <mergeCell ref="WTW2:WUL2"/>
    <mergeCell ref="WUM2:WVB2"/>
    <mergeCell ref="TC5:TR5"/>
    <mergeCell ref="TS5:UH5"/>
    <mergeCell ref="UI5:UX5"/>
    <mergeCell ref="UY5:VN5"/>
    <mergeCell ref="VO5:WD5"/>
    <mergeCell ref="QQ5:RF5"/>
    <mergeCell ref="RG5:RV5"/>
    <mergeCell ref="RW5:SL5"/>
    <mergeCell ref="SM5:TB5"/>
    <mergeCell ref="MY5:NN5"/>
    <mergeCell ref="NO5:OD5"/>
    <mergeCell ref="OE5:OT5"/>
    <mergeCell ref="OU5:PJ5"/>
    <mergeCell ref="PK5:PZ5"/>
    <mergeCell ref="JW5:KL5"/>
    <mergeCell ref="KM5:LB5"/>
    <mergeCell ref="LC5:LR5"/>
    <mergeCell ref="LS5:MH5"/>
    <mergeCell ref="MI5:MX5"/>
    <mergeCell ref="AFK5:AFZ5"/>
    <mergeCell ref="AGA5:AGP5"/>
    <mergeCell ref="AGQ5:AHF5"/>
    <mergeCell ref="AHG5:AHV5"/>
    <mergeCell ref="AHW5:AIL5"/>
    <mergeCell ref="ACI5:ACX5"/>
    <mergeCell ref="ACY5:ADN5"/>
    <mergeCell ref="ADO5:AED5"/>
    <mergeCell ref="AEE5:AET5"/>
    <mergeCell ref="AEU5:AFJ5"/>
    <mergeCell ref="ZG5:ZV5"/>
    <mergeCell ref="ZW5:AAL5"/>
    <mergeCell ref="AAM5:ABB5"/>
    <mergeCell ref="ABC5:ABR5"/>
    <mergeCell ref="ABS5:ACH5"/>
    <mergeCell ref="WE5:WT5"/>
    <mergeCell ref="WU5:XJ5"/>
    <mergeCell ref="XK5:XZ5"/>
    <mergeCell ref="YA5:YP5"/>
    <mergeCell ref="YQ5:ZF5"/>
    <mergeCell ref="ARS5:ASH5"/>
    <mergeCell ref="ASI5:ASX5"/>
    <mergeCell ref="ASY5:ATN5"/>
    <mergeCell ref="ATO5:AUD5"/>
    <mergeCell ref="AUE5:AUT5"/>
    <mergeCell ref="AOQ5:APF5"/>
    <mergeCell ref="APG5:APV5"/>
    <mergeCell ref="APW5:AQL5"/>
    <mergeCell ref="AQM5:ARB5"/>
    <mergeCell ref="ARC5:ARR5"/>
    <mergeCell ref="ALO5:AMD5"/>
    <mergeCell ref="AME5:AMT5"/>
    <mergeCell ref="AMU5:ANJ5"/>
    <mergeCell ref="ANK5:ANZ5"/>
    <mergeCell ref="AOA5:AOP5"/>
    <mergeCell ref="AIM5:AJB5"/>
    <mergeCell ref="AJC5:AJR5"/>
    <mergeCell ref="AJS5:AKH5"/>
    <mergeCell ref="AKI5:AKX5"/>
    <mergeCell ref="AKY5:ALN5"/>
    <mergeCell ref="BEA5:BEP5"/>
    <mergeCell ref="BEQ5:BFF5"/>
    <mergeCell ref="BFG5:BFV5"/>
    <mergeCell ref="BFW5:BGL5"/>
    <mergeCell ref="BGM5:BHB5"/>
    <mergeCell ref="BAY5:BBN5"/>
    <mergeCell ref="BBO5:BCD5"/>
    <mergeCell ref="BCE5:BCT5"/>
    <mergeCell ref="BCU5:BDJ5"/>
    <mergeCell ref="BDK5:BDZ5"/>
    <mergeCell ref="AXW5:AYL5"/>
    <mergeCell ref="AYM5:AZB5"/>
    <mergeCell ref="AZC5:AZR5"/>
    <mergeCell ref="AZS5:BAH5"/>
    <mergeCell ref="BAI5:BAX5"/>
    <mergeCell ref="AUU5:AVJ5"/>
    <mergeCell ref="AVK5:AVZ5"/>
    <mergeCell ref="AWA5:AWP5"/>
    <mergeCell ref="AWQ5:AXF5"/>
    <mergeCell ref="AXG5:AXV5"/>
    <mergeCell ref="BQI5:BQX5"/>
    <mergeCell ref="BQY5:BRN5"/>
    <mergeCell ref="BRO5:BSD5"/>
    <mergeCell ref="BSE5:BST5"/>
    <mergeCell ref="BSU5:BTJ5"/>
    <mergeCell ref="BNG5:BNV5"/>
    <mergeCell ref="BNW5:BOL5"/>
    <mergeCell ref="BOM5:BPB5"/>
    <mergeCell ref="BPC5:BPR5"/>
    <mergeCell ref="BPS5:BQH5"/>
    <mergeCell ref="BKE5:BKT5"/>
    <mergeCell ref="BKU5:BLJ5"/>
    <mergeCell ref="BLK5:BLZ5"/>
    <mergeCell ref="BMA5:BMP5"/>
    <mergeCell ref="BMQ5:BNF5"/>
    <mergeCell ref="BHC5:BHR5"/>
    <mergeCell ref="BHS5:BIH5"/>
    <mergeCell ref="BII5:BIX5"/>
    <mergeCell ref="BIY5:BJN5"/>
    <mergeCell ref="BJO5:BKD5"/>
    <mergeCell ref="CCQ5:CDF5"/>
    <mergeCell ref="CDG5:CDV5"/>
    <mergeCell ref="CDW5:CEL5"/>
    <mergeCell ref="CEM5:CFB5"/>
    <mergeCell ref="CFC5:CFR5"/>
    <mergeCell ref="BZO5:CAD5"/>
    <mergeCell ref="CAE5:CAT5"/>
    <mergeCell ref="CAU5:CBJ5"/>
    <mergeCell ref="CBK5:CBZ5"/>
    <mergeCell ref="CCA5:CCP5"/>
    <mergeCell ref="BWM5:BXB5"/>
    <mergeCell ref="BXC5:BXR5"/>
    <mergeCell ref="BXS5:BYH5"/>
    <mergeCell ref="BYI5:BYX5"/>
    <mergeCell ref="BYY5:BZN5"/>
    <mergeCell ref="BTK5:BTZ5"/>
    <mergeCell ref="BUA5:BUP5"/>
    <mergeCell ref="BUQ5:BVF5"/>
    <mergeCell ref="BVG5:BVV5"/>
    <mergeCell ref="BVW5:BWL5"/>
    <mergeCell ref="COY5:CPN5"/>
    <mergeCell ref="CPO5:CQD5"/>
    <mergeCell ref="CQE5:CQT5"/>
    <mergeCell ref="CQU5:CRJ5"/>
    <mergeCell ref="CRK5:CRZ5"/>
    <mergeCell ref="CLW5:CML5"/>
    <mergeCell ref="CMM5:CNB5"/>
    <mergeCell ref="CNC5:CNR5"/>
    <mergeCell ref="CNS5:COH5"/>
    <mergeCell ref="COI5:COX5"/>
    <mergeCell ref="CIU5:CJJ5"/>
    <mergeCell ref="CJK5:CJZ5"/>
    <mergeCell ref="CKA5:CKP5"/>
    <mergeCell ref="CKQ5:CLF5"/>
    <mergeCell ref="CLG5:CLV5"/>
    <mergeCell ref="CFS5:CGH5"/>
    <mergeCell ref="CGI5:CGX5"/>
    <mergeCell ref="CGY5:CHN5"/>
    <mergeCell ref="CHO5:CID5"/>
    <mergeCell ref="CIE5:CIT5"/>
    <mergeCell ref="DBG5:DBV5"/>
    <mergeCell ref="DBW5:DCL5"/>
    <mergeCell ref="DCM5:DDB5"/>
    <mergeCell ref="DDC5:DDR5"/>
    <mergeCell ref="DDS5:DEH5"/>
    <mergeCell ref="CYE5:CYT5"/>
    <mergeCell ref="CYU5:CZJ5"/>
    <mergeCell ref="CZK5:CZZ5"/>
    <mergeCell ref="DAA5:DAP5"/>
    <mergeCell ref="DAQ5:DBF5"/>
    <mergeCell ref="CVC5:CVR5"/>
    <mergeCell ref="CVS5:CWH5"/>
    <mergeCell ref="CWI5:CWX5"/>
    <mergeCell ref="CWY5:CXN5"/>
    <mergeCell ref="CXO5:CYD5"/>
    <mergeCell ref="CSA5:CSP5"/>
    <mergeCell ref="CSQ5:CTF5"/>
    <mergeCell ref="CTG5:CTV5"/>
    <mergeCell ref="CTW5:CUL5"/>
    <mergeCell ref="CUM5:CVB5"/>
    <mergeCell ref="DNO5:DOD5"/>
    <mergeCell ref="DOE5:DOT5"/>
    <mergeCell ref="DOU5:DPJ5"/>
    <mergeCell ref="DPK5:DPZ5"/>
    <mergeCell ref="DQA5:DQP5"/>
    <mergeCell ref="DKM5:DLB5"/>
    <mergeCell ref="DLC5:DLR5"/>
    <mergeCell ref="DLS5:DMH5"/>
    <mergeCell ref="DMI5:DMX5"/>
    <mergeCell ref="DMY5:DNN5"/>
    <mergeCell ref="DHK5:DHZ5"/>
    <mergeCell ref="DIA5:DIP5"/>
    <mergeCell ref="DIQ5:DJF5"/>
    <mergeCell ref="DJG5:DJV5"/>
    <mergeCell ref="DJW5:DKL5"/>
    <mergeCell ref="DEI5:DEX5"/>
    <mergeCell ref="DEY5:DFN5"/>
    <mergeCell ref="DFO5:DGD5"/>
    <mergeCell ref="DGE5:DGT5"/>
    <mergeCell ref="DGU5:DHJ5"/>
    <mergeCell ref="DZW5:EAL5"/>
    <mergeCell ref="EAM5:EBB5"/>
    <mergeCell ref="EBC5:EBR5"/>
    <mergeCell ref="EBS5:ECH5"/>
    <mergeCell ref="ECI5:ECX5"/>
    <mergeCell ref="DWU5:DXJ5"/>
    <mergeCell ref="DXK5:DXZ5"/>
    <mergeCell ref="DYA5:DYP5"/>
    <mergeCell ref="DYQ5:DZF5"/>
    <mergeCell ref="DZG5:DZV5"/>
    <mergeCell ref="DTS5:DUH5"/>
    <mergeCell ref="DUI5:DUX5"/>
    <mergeCell ref="DUY5:DVN5"/>
    <mergeCell ref="DVO5:DWD5"/>
    <mergeCell ref="DWE5:DWT5"/>
    <mergeCell ref="DQQ5:DRF5"/>
    <mergeCell ref="DRG5:DRV5"/>
    <mergeCell ref="DRW5:DSL5"/>
    <mergeCell ref="DSM5:DTB5"/>
    <mergeCell ref="DTC5:DTR5"/>
    <mergeCell ref="EME5:EMT5"/>
    <mergeCell ref="EMU5:ENJ5"/>
    <mergeCell ref="ENK5:ENZ5"/>
    <mergeCell ref="EOA5:EOP5"/>
    <mergeCell ref="EOQ5:EPF5"/>
    <mergeCell ref="EJC5:EJR5"/>
    <mergeCell ref="EJS5:EKH5"/>
    <mergeCell ref="EKI5:EKX5"/>
    <mergeCell ref="EKY5:ELN5"/>
    <mergeCell ref="ELO5:EMD5"/>
    <mergeCell ref="EGA5:EGP5"/>
    <mergeCell ref="EGQ5:EHF5"/>
    <mergeCell ref="EHG5:EHV5"/>
    <mergeCell ref="EHW5:EIL5"/>
    <mergeCell ref="EIM5:EJB5"/>
    <mergeCell ref="ECY5:EDN5"/>
    <mergeCell ref="EDO5:EED5"/>
    <mergeCell ref="EEE5:EET5"/>
    <mergeCell ref="EEU5:EFJ5"/>
    <mergeCell ref="EFK5:EFZ5"/>
    <mergeCell ref="EYM5:EZB5"/>
    <mergeCell ref="EZC5:EZR5"/>
    <mergeCell ref="EZS5:FAH5"/>
    <mergeCell ref="FAI5:FAX5"/>
    <mergeCell ref="FAY5:FBN5"/>
    <mergeCell ref="EVK5:EVZ5"/>
    <mergeCell ref="EWA5:EWP5"/>
    <mergeCell ref="EWQ5:EXF5"/>
    <mergeCell ref="EXG5:EXV5"/>
    <mergeCell ref="EXW5:EYL5"/>
    <mergeCell ref="ESI5:ESX5"/>
    <mergeCell ref="ESY5:ETN5"/>
    <mergeCell ref="ETO5:EUD5"/>
    <mergeCell ref="EUE5:EUT5"/>
    <mergeCell ref="EUU5:EVJ5"/>
    <mergeCell ref="EPG5:EPV5"/>
    <mergeCell ref="EPW5:EQL5"/>
    <mergeCell ref="EQM5:ERB5"/>
    <mergeCell ref="ERC5:ERR5"/>
    <mergeCell ref="ERS5:ESH5"/>
    <mergeCell ref="FKU5:FLJ5"/>
    <mergeCell ref="FLK5:FLZ5"/>
    <mergeCell ref="FMA5:FMP5"/>
    <mergeCell ref="FMQ5:FNF5"/>
    <mergeCell ref="FNG5:FNV5"/>
    <mergeCell ref="FHS5:FIH5"/>
    <mergeCell ref="FII5:FIX5"/>
    <mergeCell ref="FIY5:FJN5"/>
    <mergeCell ref="FJO5:FKD5"/>
    <mergeCell ref="FKE5:FKT5"/>
    <mergeCell ref="FEQ5:FFF5"/>
    <mergeCell ref="FFG5:FFV5"/>
    <mergeCell ref="FFW5:FGL5"/>
    <mergeCell ref="FGM5:FHB5"/>
    <mergeCell ref="FHC5:FHR5"/>
    <mergeCell ref="FBO5:FCD5"/>
    <mergeCell ref="FCE5:FCT5"/>
    <mergeCell ref="FCU5:FDJ5"/>
    <mergeCell ref="FDK5:FDZ5"/>
    <mergeCell ref="FEA5:FEP5"/>
    <mergeCell ref="FXC5:FXR5"/>
    <mergeCell ref="FXS5:FYH5"/>
    <mergeCell ref="FYI5:FYX5"/>
    <mergeCell ref="FYY5:FZN5"/>
    <mergeCell ref="FZO5:GAD5"/>
    <mergeCell ref="FUA5:FUP5"/>
    <mergeCell ref="FUQ5:FVF5"/>
    <mergeCell ref="FVG5:FVV5"/>
    <mergeCell ref="FVW5:FWL5"/>
    <mergeCell ref="FWM5:FXB5"/>
    <mergeCell ref="FQY5:FRN5"/>
    <mergeCell ref="FRO5:FSD5"/>
    <mergeCell ref="FSE5:FST5"/>
    <mergeCell ref="FSU5:FTJ5"/>
    <mergeCell ref="FTK5:FTZ5"/>
    <mergeCell ref="FNW5:FOL5"/>
    <mergeCell ref="FOM5:FPB5"/>
    <mergeCell ref="FPC5:FPR5"/>
    <mergeCell ref="FPS5:FQH5"/>
    <mergeCell ref="FQI5:FQX5"/>
    <mergeCell ref="GJK5:GJZ5"/>
    <mergeCell ref="GKA5:GKP5"/>
    <mergeCell ref="GKQ5:GLF5"/>
    <mergeCell ref="GLG5:GLV5"/>
    <mergeCell ref="GLW5:GML5"/>
    <mergeCell ref="GGI5:GGX5"/>
    <mergeCell ref="GGY5:GHN5"/>
    <mergeCell ref="GHO5:GID5"/>
    <mergeCell ref="GIE5:GIT5"/>
    <mergeCell ref="GIU5:GJJ5"/>
    <mergeCell ref="GDG5:GDV5"/>
    <mergeCell ref="GDW5:GEL5"/>
    <mergeCell ref="GEM5:GFB5"/>
    <mergeCell ref="GFC5:GFR5"/>
    <mergeCell ref="GFS5:GGH5"/>
    <mergeCell ref="GAE5:GAT5"/>
    <mergeCell ref="GAU5:GBJ5"/>
    <mergeCell ref="GBK5:GBZ5"/>
    <mergeCell ref="GCA5:GCP5"/>
    <mergeCell ref="GCQ5:GDF5"/>
    <mergeCell ref="GVS5:GWH5"/>
    <mergeCell ref="GWI5:GWX5"/>
    <mergeCell ref="GWY5:GXN5"/>
    <mergeCell ref="GXO5:GYD5"/>
    <mergeCell ref="GYE5:GYT5"/>
    <mergeCell ref="GSQ5:GTF5"/>
    <mergeCell ref="GTG5:GTV5"/>
    <mergeCell ref="GTW5:GUL5"/>
    <mergeCell ref="GUM5:GVB5"/>
    <mergeCell ref="GVC5:GVR5"/>
    <mergeCell ref="GPO5:GQD5"/>
    <mergeCell ref="GQE5:GQT5"/>
    <mergeCell ref="GQU5:GRJ5"/>
    <mergeCell ref="GRK5:GRZ5"/>
    <mergeCell ref="GSA5:GSP5"/>
    <mergeCell ref="GMM5:GNB5"/>
    <mergeCell ref="GNC5:GNR5"/>
    <mergeCell ref="GNS5:GOH5"/>
    <mergeCell ref="GOI5:GOX5"/>
    <mergeCell ref="GOY5:GPN5"/>
    <mergeCell ref="HIA5:HIP5"/>
    <mergeCell ref="HIQ5:HJF5"/>
    <mergeCell ref="HJG5:HJV5"/>
    <mergeCell ref="HJW5:HKL5"/>
    <mergeCell ref="HKM5:HLB5"/>
    <mergeCell ref="HEY5:HFN5"/>
    <mergeCell ref="HFO5:HGD5"/>
    <mergeCell ref="HGE5:HGT5"/>
    <mergeCell ref="HGU5:HHJ5"/>
    <mergeCell ref="HHK5:HHZ5"/>
    <mergeCell ref="HBW5:HCL5"/>
    <mergeCell ref="HCM5:HDB5"/>
    <mergeCell ref="HDC5:HDR5"/>
    <mergeCell ref="HDS5:HEH5"/>
    <mergeCell ref="HEI5:HEX5"/>
    <mergeCell ref="GYU5:GZJ5"/>
    <mergeCell ref="GZK5:GZZ5"/>
    <mergeCell ref="HAA5:HAP5"/>
    <mergeCell ref="HAQ5:HBF5"/>
    <mergeCell ref="HBG5:HBV5"/>
    <mergeCell ref="HUI5:HUX5"/>
    <mergeCell ref="HUY5:HVN5"/>
    <mergeCell ref="HVO5:HWD5"/>
    <mergeCell ref="HWE5:HWT5"/>
    <mergeCell ref="HWU5:HXJ5"/>
    <mergeCell ref="HRG5:HRV5"/>
    <mergeCell ref="HRW5:HSL5"/>
    <mergeCell ref="HSM5:HTB5"/>
    <mergeCell ref="HTC5:HTR5"/>
    <mergeCell ref="HTS5:HUH5"/>
    <mergeCell ref="HOE5:HOT5"/>
    <mergeCell ref="HOU5:HPJ5"/>
    <mergeCell ref="HPK5:HPZ5"/>
    <mergeCell ref="HQA5:HQP5"/>
    <mergeCell ref="HQQ5:HRF5"/>
    <mergeCell ref="HLC5:HLR5"/>
    <mergeCell ref="HLS5:HMH5"/>
    <mergeCell ref="HMI5:HMX5"/>
    <mergeCell ref="HMY5:HNN5"/>
    <mergeCell ref="HNO5:HOD5"/>
    <mergeCell ref="IGQ5:IHF5"/>
    <mergeCell ref="IHG5:IHV5"/>
    <mergeCell ref="IHW5:IIL5"/>
    <mergeCell ref="IIM5:IJB5"/>
    <mergeCell ref="IJC5:IJR5"/>
    <mergeCell ref="IDO5:IED5"/>
    <mergeCell ref="IEE5:IET5"/>
    <mergeCell ref="IEU5:IFJ5"/>
    <mergeCell ref="IFK5:IFZ5"/>
    <mergeCell ref="IGA5:IGP5"/>
    <mergeCell ref="IAM5:IBB5"/>
    <mergeCell ref="IBC5:IBR5"/>
    <mergeCell ref="IBS5:ICH5"/>
    <mergeCell ref="ICI5:ICX5"/>
    <mergeCell ref="ICY5:IDN5"/>
    <mergeCell ref="HXK5:HXZ5"/>
    <mergeCell ref="HYA5:HYP5"/>
    <mergeCell ref="HYQ5:HZF5"/>
    <mergeCell ref="HZG5:HZV5"/>
    <mergeCell ref="HZW5:IAL5"/>
    <mergeCell ref="ISY5:ITN5"/>
    <mergeCell ref="ITO5:IUD5"/>
    <mergeCell ref="IUE5:IUT5"/>
    <mergeCell ref="IUU5:IVJ5"/>
    <mergeCell ref="IVK5:IVZ5"/>
    <mergeCell ref="IPW5:IQL5"/>
    <mergeCell ref="IQM5:IRB5"/>
    <mergeCell ref="IRC5:IRR5"/>
    <mergeCell ref="IRS5:ISH5"/>
    <mergeCell ref="ISI5:ISX5"/>
    <mergeCell ref="IMU5:INJ5"/>
    <mergeCell ref="INK5:INZ5"/>
    <mergeCell ref="IOA5:IOP5"/>
    <mergeCell ref="IOQ5:IPF5"/>
    <mergeCell ref="IPG5:IPV5"/>
    <mergeCell ref="IJS5:IKH5"/>
    <mergeCell ref="IKI5:IKX5"/>
    <mergeCell ref="IKY5:ILN5"/>
    <mergeCell ref="ILO5:IMD5"/>
    <mergeCell ref="IME5:IMT5"/>
    <mergeCell ref="JFG5:JFV5"/>
    <mergeCell ref="JFW5:JGL5"/>
    <mergeCell ref="JGM5:JHB5"/>
    <mergeCell ref="JHC5:JHR5"/>
    <mergeCell ref="JHS5:JIH5"/>
    <mergeCell ref="JCE5:JCT5"/>
    <mergeCell ref="JCU5:JDJ5"/>
    <mergeCell ref="JDK5:JDZ5"/>
    <mergeCell ref="JEA5:JEP5"/>
    <mergeCell ref="JEQ5:JFF5"/>
    <mergeCell ref="IZC5:IZR5"/>
    <mergeCell ref="IZS5:JAH5"/>
    <mergeCell ref="JAI5:JAX5"/>
    <mergeCell ref="JAY5:JBN5"/>
    <mergeCell ref="JBO5:JCD5"/>
    <mergeCell ref="IWA5:IWP5"/>
    <mergeCell ref="IWQ5:IXF5"/>
    <mergeCell ref="IXG5:IXV5"/>
    <mergeCell ref="IXW5:IYL5"/>
    <mergeCell ref="IYM5:IZB5"/>
    <mergeCell ref="JRO5:JSD5"/>
    <mergeCell ref="JSE5:JST5"/>
    <mergeCell ref="JSU5:JTJ5"/>
    <mergeCell ref="JTK5:JTZ5"/>
    <mergeCell ref="JUA5:JUP5"/>
    <mergeCell ref="JOM5:JPB5"/>
    <mergeCell ref="JPC5:JPR5"/>
    <mergeCell ref="JPS5:JQH5"/>
    <mergeCell ref="JQI5:JQX5"/>
    <mergeCell ref="JQY5:JRN5"/>
    <mergeCell ref="JLK5:JLZ5"/>
    <mergeCell ref="JMA5:JMP5"/>
    <mergeCell ref="JMQ5:JNF5"/>
    <mergeCell ref="JNG5:JNV5"/>
    <mergeCell ref="JNW5:JOL5"/>
    <mergeCell ref="JII5:JIX5"/>
    <mergeCell ref="JIY5:JJN5"/>
    <mergeCell ref="JJO5:JKD5"/>
    <mergeCell ref="JKE5:JKT5"/>
    <mergeCell ref="JKU5:JLJ5"/>
    <mergeCell ref="KDW5:KEL5"/>
    <mergeCell ref="KEM5:KFB5"/>
    <mergeCell ref="KFC5:KFR5"/>
    <mergeCell ref="KFS5:KGH5"/>
    <mergeCell ref="KGI5:KGX5"/>
    <mergeCell ref="KAU5:KBJ5"/>
    <mergeCell ref="KBK5:KBZ5"/>
    <mergeCell ref="KCA5:KCP5"/>
    <mergeCell ref="KCQ5:KDF5"/>
    <mergeCell ref="KDG5:KDV5"/>
    <mergeCell ref="JXS5:JYH5"/>
    <mergeCell ref="JYI5:JYX5"/>
    <mergeCell ref="JYY5:JZN5"/>
    <mergeCell ref="JZO5:KAD5"/>
    <mergeCell ref="KAE5:KAT5"/>
    <mergeCell ref="JUQ5:JVF5"/>
    <mergeCell ref="JVG5:JVV5"/>
    <mergeCell ref="JVW5:JWL5"/>
    <mergeCell ref="JWM5:JXB5"/>
    <mergeCell ref="JXC5:JXR5"/>
    <mergeCell ref="KQE5:KQT5"/>
    <mergeCell ref="KQU5:KRJ5"/>
    <mergeCell ref="KRK5:KRZ5"/>
    <mergeCell ref="KSA5:KSP5"/>
    <mergeCell ref="KSQ5:KTF5"/>
    <mergeCell ref="KNC5:KNR5"/>
    <mergeCell ref="KNS5:KOH5"/>
    <mergeCell ref="KOI5:KOX5"/>
    <mergeCell ref="KOY5:KPN5"/>
    <mergeCell ref="KPO5:KQD5"/>
    <mergeCell ref="KKA5:KKP5"/>
    <mergeCell ref="KKQ5:KLF5"/>
    <mergeCell ref="KLG5:KLV5"/>
    <mergeCell ref="KLW5:KML5"/>
    <mergeCell ref="KMM5:KNB5"/>
    <mergeCell ref="KGY5:KHN5"/>
    <mergeCell ref="KHO5:KID5"/>
    <mergeCell ref="KIE5:KIT5"/>
    <mergeCell ref="KIU5:KJJ5"/>
    <mergeCell ref="KJK5:KJZ5"/>
    <mergeCell ref="LCM5:LDB5"/>
    <mergeCell ref="LDC5:LDR5"/>
    <mergeCell ref="LDS5:LEH5"/>
    <mergeCell ref="LEI5:LEX5"/>
    <mergeCell ref="LEY5:LFN5"/>
    <mergeCell ref="KZK5:KZZ5"/>
    <mergeCell ref="LAA5:LAP5"/>
    <mergeCell ref="LAQ5:LBF5"/>
    <mergeCell ref="LBG5:LBV5"/>
    <mergeCell ref="LBW5:LCL5"/>
    <mergeCell ref="KWI5:KWX5"/>
    <mergeCell ref="KWY5:KXN5"/>
    <mergeCell ref="KXO5:KYD5"/>
    <mergeCell ref="KYE5:KYT5"/>
    <mergeCell ref="KYU5:KZJ5"/>
    <mergeCell ref="KTG5:KTV5"/>
    <mergeCell ref="KTW5:KUL5"/>
    <mergeCell ref="KUM5:KVB5"/>
    <mergeCell ref="KVC5:KVR5"/>
    <mergeCell ref="KVS5:KWH5"/>
    <mergeCell ref="LOU5:LPJ5"/>
    <mergeCell ref="LPK5:LPZ5"/>
    <mergeCell ref="LQA5:LQP5"/>
    <mergeCell ref="LQQ5:LRF5"/>
    <mergeCell ref="LRG5:LRV5"/>
    <mergeCell ref="LLS5:LMH5"/>
    <mergeCell ref="LMI5:LMX5"/>
    <mergeCell ref="LMY5:LNN5"/>
    <mergeCell ref="LNO5:LOD5"/>
    <mergeCell ref="LOE5:LOT5"/>
    <mergeCell ref="LIQ5:LJF5"/>
    <mergeCell ref="LJG5:LJV5"/>
    <mergeCell ref="LJW5:LKL5"/>
    <mergeCell ref="LKM5:LLB5"/>
    <mergeCell ref="LLC5:LLR5"/>
    <mergeCell ref="LFO5:LGD5"/>
    <mergeCell ref="LGE5:LGT5"/>
    <mergeCell ref="LGU5:LHJ5"/>
    <mergeCell ref="LHK5:LHZ5"/>
    <mergeCell ref="LIA5:LIP5"/>
    <mergeCell ref="MBC5:MBR5"/>
    <mergeCell ref="MBS5:MCH5"/>
    <mergeCell ref="MCI5:MCX5"/>
    <mergeCell ref="MCY5:MDN5"/>
    <mergeCell ref="MDO5:MED5"/>
    <mergeCell ref="LYA5:LYP5"/>
    <mergeCell ref="LYQ5:LZF5"/>
    <mergeCell ref="LZG5:LZV5"/>
    <mergeCell ref="LZW5:MAL5"/>
    <mergeCell ref="MAM5:MBB5"/>
    <mergeCell ref="LUY5:LVN5"/>
    <mergeCell ref="LVO5:LWD5"/>
    <mergeCell ref="LWE5:LWT5"/>
    <mergeCell ref="LWU5:LXJ5"/>
    <mergeCell ref="LXK5:LXZ5"/>
    <mergeCell ref="LRW5:LSL5"/>
    <mergeCell ref="LSM5:LTB5"/>
    <mergeCell ref="LTC5:LTR5"/>
    <mergeCell ref="LTS5:LUH5"/>
    <mergeCell ref="LUI5:LUX5"/>
    <mergeCell ref="MNK5:MNZ5"/>
    <mergeCell ref="MOA5:MOP5"/>
    <mergeCell ref="MOQ5:MPF5"/>
    <mergeCell ref="MPG5:MPV5"/>
    <mergeCell ref="MPW5:MQL5"/>
    <mergeCell ref="MKI5:MKX5"/>
    <mergeCell ref="MKY5:MLN5"/>
    <mergeCell ref="MLO5:MMD5"/>
    <mergeCell ref="MME5:MMT5"/>
    <mergeCell ref="MMU5:MNJ5"/>
    <mergeCell ref="MHG5:MHV5"/>
    <mergeCell ref="MHW5:MIL5"/>
    <mergeCell ref="MIM5:MJB5"/>
    <mergeCell ref="MJC5:MJR5"/>
    <mergeCell ref="MJS5:MKH5"/>
    <mergeCell ref="MEE5:MET5"/>
    <mergeCell ref="MEU5:MFJ5"/>
    <mergeCell ref="MFK5:MFZ5"/>
    <mergeCell ref="MGA5:MGP5"/>
    <mergeCell ref="MGQ5:MHF5"/>
    <mergeCell ref="MZS5:NAH5"/>
    <mergeCell ref="NAI5:NAX5"/>
    <mergeCell ref="NAY5:NBN5"/>
    <mergeCell ref="NBO5:NCD5"/>
    <mergeCell ref="NCE5:NCT5"/>
    <mergeCell ref="MWQ5:MXF5"/>
    <mergeCell ref="MXG5:MXV5"/>
    <mergeCell ref="MXW5:MYL5"/>
    <mergeCell ref="MYM5:MZB5"/>
    <mergeCell ref="MZC5:MZR5"/>
    <mergeCell ref="MTO5:MUD5"/>
    <mergeCell ref="MUE5:MUT5"/>
    <mergeCell ref="MUU5:MVJ5"/>
    <mergeCell ref="MVK5:MVZ5"/>
    <mergeCell ref="MWA5:MWP5"/>
    <mergeCell ref="MQM5:MRB5"/>
    <mergeCell ref="MRC5:MRR5"/>
    <mergeCell ref="MRS5:MSH5"/>
    <mergeCell ref="MSI5:MSX5"/>
    <mergeCell ref="MSY5:MTN5"/>
    <mergeCell ref="NMA5:NMP5"/>
    <mergeCell ref="NMQ5:NNF5"/>
    <mergeCell ref="NNG5:NNV5"/>
    <mergeCell ref="NNW5:NOL5"/>
    <mergeCell ref="NOM5:NPB5"/>
    <mergeCell ref="NIY5:NJN5"/>
    <mergeCell ref="NJO5:NKD5"/>
    <mergeCell ref="NKE5:NKT5"/>
    <mergeCell ref="NKU5:NLJ5"/>
    <mergeCell ref="NLK5:NLZ5"/>
    <mergeCell ref="NFW5:NGL5"/>
    <mergeCell ref="NGM5:NHB5"/>
    <mergeCell ref="NHC5:NHR5"/>
    <mergeCell ref="NHS5:NIH5"/>
    <mergeCell ref="NII5:NIX5"/>
    <mergeCell ref="NCU5:NDJ5"/>
    <mergeCell ref="NDK5:NDZ5"/>
    <mergeCell ref="NEA5:NEP5"/>
    <mergeCell ref="NEQ5:NFF5"/>
    <mergeCell ref="NFG5:NFV5"/>
    <mergeCell ref="NYI5:NYX5"/>
    <mergeCell ref="NYY5:NZN5"/>
    <mergeCell ref="NZO5:OAD5"/>
    <mergeCell ref="OAE5:OAT5"/>
    <mergeCell ref="OAU5:OBJ5"/>
    <mergeCell ref="NVG5:NVV5"/>
    <mergeCell ref="NVW5:NWL5"/>
    <mergeCell ref="NWM5:NXB5"/>
    <mergeCell ref="NXC5:NXR5"/>
    <mergeCell ref="NXS5:NYH5"/>
    <mergeCell ref="NSE5:NST5"/>
    <mergeCell ref="NSU5:NTJ5"/>
    <mergeCell ref="NTK5:NTZ5"/>
    <mergeCell ref="NUA5:NUP5"/>
    <mergeCell ref="NUQ5:NVF5"/>
    <mergeCell ref="NPC5:NPR5"/>
    <mergeCell ref="NPS5:NQH5"/>
    <mergeCell ref="NQI5:NQX5"/>
    <mergeCell ref="NQY5:NRN5"/>
    <mergeCell ref="NRO5:NSD5"/>
    <mergeCell ref="OKQ5:OLF5"/>
    <mergeCell ref="OLG5:OLV5"/>
    <mergeCell ref="OLW5:OML5"/>
    <mergeCell ref="OMM5:ONB5"/>
    <mergeCell ref="ONC5:ONR5"/>
    <mergeCell ref="OHO5:OID5"/>
    <mergeCell ref="OIE5:OIT5"/>
    <mergeCell ref="OIU5:OJJ5"/>
    <mergeCell ref="OJK5:OJZ5"/>
    <mergeCell ref="OKA5:OKP5"/>
    <mergeCell ref="OEM5:OFB5"/>
    <mergeCell ref="OFC5:OFR5"/>
    <mergeCell ref="OFS5:OGH5"/>
    <mergeCell ref="OGI5:OGX5"/>
    <mergeCell ref="OGY5:OHN5"/>
    <mergeCell ref="OBK5:OBZ5"/>
    <mergeCell ref="OCA5:OCP5"/>
    <mergeCell ref="OCQ5:ODF5"/>
    <mergeCell ref="ODG5:ODV5"/>
    <mergeCell ref="ODW5:OEL5"/>
    <mergeCell ref="OWY5:OXN5"/>
    <mergeCell ref="OXO5:OYD5"/>
    <mergeCell ref="OYE5:OYT5"/>
    <mergeCell ref="OYU5:OZJ5"/>
    <mergeCell ref="OZK5:OZZ5"/>
    <mergeCell ref="OTW5:OUL5"/>
    <mergeCell ref="OUM5:OVB5"/>
    <mergeCell ref="OVC5:OVR5"/>
    <mergeCell ref="OVS5:OWH5"/>
    <mergeCell ref="OWI5:OWX5"/>
    <mergeCell ref="OQU5:ORJ5"/>
    <mergeCell ref="ORK5:ORZ5"/>
    <mergeCell ref="OSA5:OSP5"/>
    <mergeCell ref="OSQ5:OTF5"/>
    <mergeCell ref="OTG5:OTV5"/>
    <mergeCell ref="ONS5:OOH5"/>
    <mergeCell ref="OOI5:OOX5"/>
    <mergeCell ref="OOY5:OPN5"/>
    <mergeCell ref="OPO5:OQD5"/>
    <mergeCell ref="OQE5:OQT5"/>
    <mergeCell ref="PJG5:PJV5"/>
    <mergeCell ref="PJW5:PKL5"/>
    <mergeCell ref="PKM5:PLB5"/>
    <mergeCell ref="PLC5:PLR5"/>
    <mergeCell ref="PLS5:PMH5"/>
    <mergeCell ref="PGE5:PGT5"/>
    <mergeCell ref="PGU5:PHJ5"/>
    <mergeCell ref="PHK5:PHZ5"/>
    <mergeCell ref="PIA5:PIP5"/>
    <mergeCell ref="PIQ5:PJF5"/>
    <mergeCell ref="PDC5:PDR5"/>
    <mergeCell ref="PDS5:PEH5"/>
    <mergeCell ref="PEI5:PEX5"/>
    <mergeCell ref="PEY5:PFN5"/>
    <mergeCell ref="PFO5:PGD5"/>
    <mergeCell ref="PAA5:PAP5"/>
    <mergeCell ref="PAQ5:PBF5"/>
    <mergeCell ref="PBG5:PBV5"/>
    <mergeCell ref="PBW5:PCL5"/>
    <mergeCell ref="PCM5:PDB5"/>
    <mergeCell ref="PVO5:PWD5"/>
    <mergeCell ref="PWE5:PWT5"/>
    <mergeCell ref="PWU5:PXJ5"/>
    <mergeCell ref="PXK5:PXZ5"/>
    <mergeCell ref="PYA5:PYP5"/>
    <mergeCell ref="PSM5:PTB5"/>
    <mergeCell ref="PTC5:PTR5"/>
    <mergeCell ref="PTS5:PUH5"/>
    <mergeCell ref="PUI5:PUX5"/>
    <mergeCell ref="PUY5:PVN5"/>
    <mergeCell ref="PPK5:PPZ5"/>
    <mergeCell ref="PQA5:PQP5"/>
    <mergeCell ref="PQQ5:PRF5"/>
    <mergeCell ref="PRG5:PRV5"/>
    <mergeCell ref="PRW5:PSL5"/>
    <mergeCell ref="PMI5:PMX5"/>
    <mergeCell ref="PMY5:PNN5"/>
    <mergeCell ref="PNO5:POD5"/>
    <mergeCell ref="POE5:POT5"/>
    <mergeCell ref="POU5:PPJ5"/>
    <mergeCell ref="QHW5:QIL5"/>
    <mergeCell ref="QIM5:QJB5"/>
    <mergeCell ref="QJC5:QJR5"/>
    <mergeCell ref="QJS5:QKH5"/>
    <mergeCell ref="QKI5:QKX5"/>
    <mergeCell ref="QEU5:QFJ5"/>
    <mergeCell ref="QFK5:QFZ5"/>
    <mergeCell ref="QGA5:QGP5"/>
    <mergeCell ref="QGQ5:QHF5"/>
    <mergeCell ref="QHG5:QHV5"/>
    <mergeCell ref="QBS5:QCH5"/>
    <mergeCell ref="QCI5:QCX5"/>
    <mergeCell ref="QCY5:QDN5"/>
    <mergeCell ref="QDO5:QED5"/>
    <mergeCell ref="QEE5:QET5"/>
    <mergeCell ref="PYQ5:PZF5"/>
    <mergeCell ref="PZG5:PZV5"/>
    <mergeCell ref="PZW5:QAL5"/>
    <mergeCell ref="QAM5:QBB5"/>
    <mergeCell ref="QBC5:QBR5"/>
    <mergeCell ref="QUE5:QUT5"/>
    <mergeCell ref="QUU5:QVJ5"/>
    <mergeCell ref="QVK5:QVZ5"/>
    <mergeCell ref="QWA5:QWP5"/>
    <mergeCell ref="QWQ5:QXF5"/>
    <mergeCell ref="QRC5:QRR5"/>
    <mergeCell ref="QRS5:QSH5"/>
    <mergeCell ref="QSI5:QSX5"/>
    <mergeCell ref="QSY5:QTN5"/>
    <mergeCell ref="QTO5:QUD5"/>
    <mergeCell ref="QOA5:QOP5"/>
    <mergeCell ref="QOQ5:QPF5"/>
    <mergeCell ref="QPG5:QPV5"/>
    <mergeCell ref="QPW5:QQL5"/>
    <mergeCell ref="QQM5:QRB5"/>
    <mergeCell ref="QKY5:QLN5"/>
    <mergeCell ref="QLO5:QMD5"/>
    <mergeCell ref="QME5:QMT5"/>
    <mergeCell ref="QMU5:QNJ5"/>
    <mergeCell ref="QNK5:QNZ5"/>
    <mergeCell ref="RGM5:RHB5"/>
    <mergeCell ref="RHC5:RHR5"/>
    <mergeCell ref="RHS5:RIH5"/>
    <mergeCell ref="RII5:RIX5"/>
    <mergeCell ref="RIY5:RJN5"/>
    <mergeCell ref="RDK5:RDZ5"/>
    <mergeCell ref="REA5:REP5"/>
    <mergeCell ref="REQ5:RFF5"/>
    <mergeCell ref="RFG5:RFV5"/>
    <mergeCell ref="RFW5:RGL5"/>
    <mergeCell ref="RAI5:RAX5"/>
    <mergeCell ref="RAY5:RBN5"/>
    <mergeCell ref="RBO5:RCD5"/>
    <mergeCell ref="RCE5:RCT5"/>
    <mergeCell ref="RCU5:RDJ5"/>
    <mergeCell ref="QXG5:QXV5"/>
    <mergeCell ref="QXW5:QYL5"/>
    <mergeCell ref="QYM5:QZB5"/>
    <mergeCell ref="QZC5:QZR5"/>
    <mergeCell ref="QZS5:RAH5"/>
    <mergeCell ref="RSU5:RTJ5"/>
    <mergeCell ref="RTK5:RTZ5"/>
    <mergeCell ref="RUA5:RUP5"/>
    <mergeCell ref="RUQ5:RVF5"/>
    <mergeCell ref="RVG5:RVV5"/>
    <mergeCell ref="RPS5:RQH5"/>
    <mergeCell ref="RQI5:RQX5"/>
    <mergeCell ref="RQY5:RRN5"/>
    <mergeCell ref="RRO5:RSD5"/>
    <mergeCell ref="RSE5:RST5"/>
    <mergeCell ref="RMQ5:RNF5"/>
    <mergeCell ref="RNG5:RNV5"/>
    <mergeCell ref="RNW5:ROL5"/>
    <mergeCell ref="ROM5:RPB5"/>
    <mergeCell ref="RPC5:RPR5"/>
    <mergeCell ref="RJO5:RKD5"/>
    <mergeCell ref="RKE5:RKT5"/>
    <mergeCell ref="RKU5:RLJ5"/>
    <mergeCell ref="RLK5:RLZ5"/>
    <mergeCell ref="RMA5:RMP5"/>
    <mergeCell ref="SFC5:SFR5"/>
    <mergeCell ref="SFS5:SGH5"/>
    <mergeCell ref="SGI5:SGX5"/>
    <mergeCell ref="SGY5:SHN5"/>
    <mergeCell ref="SHO5:SID5"/>
    <mergeCell ref="SCA5:SCP5"/>
    <mergeCell ref="SCQ5:SDF5"/>
    <mergeCell ref="SDG5:SDV5"/>
    <mergeCell ref="SDW5:SEL5"/>
    <mergeCell ref="SEM5:SFB5"/>
    <mergeCell ref="RYY5:RZN5"/>
    <mergeCell ref="RZO5:SAD5"/>
    <mergeCell ref="SAE5:SAT5"/>
    <mergeCell ref="SAU5:SBJ5"/>
    <mergeCell ref="SBK5:SBZ5"/>
    <mergeCell ref="RVW5:RWL5"/>
    <mergeCell ref="RWM5:RXB5"/>
    <mergeCell ref="RXC5:RXR5"/>
    <mergeCell ref="RXS5:RYH5"/>
    <mergeCell ref="RYI5:RYX5"/>
    <mergeCell ref="SRK5:SRZ5"/>
    <mergeCell ref="SSA5:SSP5"/>
    <mergeCell ref="SSQ5:STF5"/>
    <mergeCell ref="STG5:STV5"/>
    <mergeCell ref="STW5:SUL5"/>
    <mergeCell ref="SOI5:SOX5"/>
    <mergeCell ref="SOY5:SPN5"/>
    <mergeCell ref="SPO5:SQD5"/>
    <mergeCell ref="SQE5:SQT5"/>
    <mergeCell ref="SQU5:SRJ5"/>
    <mergeCell ref="SLG5:SLV5"/>
    <mergeCell ref="SLW5:SML5"/>
    <mergeCell ref="SMM5:SNB5"/>
    <mergeCell ref="SNC5:SNR5"/>
    <mergeCell ref="SNS5:SOH5"/>
    <mergeCell ref="SIE5:SIT5"/>
    <mergeCell ref="SIU5:SJJ5"/>
    <mergeCell ref="SJK5:SJZ5"/>
    <mergeCell ref="SKA5:SKP5"/>
    <mergeCell ref="SKQ5:SLF5"/>
    <mergeCell ref="TDS5:TEH5"/>
    <mergeCell ref="TEI5:TEX5"/>
    <mergeCell ref="TEY5:TFN5"/>
    <mergeCell ref="TFO5:TGD5"/>
    <mergeCell ref="TGE5:TGT5"/>
    <mergeCell ref="TAQ5:TBF5"/>
    <mergeCell ref="TBG5:TBV5"/>
    <mergeCell ref="TBW5:TCL5"/>
    <mergeCell ref="TCM5:TDB5"/>
    <mergeCell ref="TDC5:TDR5"/>
    <mergeCell ref="SXO5:SYD5"/>
    <mergeCell ref="SYE5:SYT5"/>
    <mergeCell ref="SYU5:SZJ5"/>
    <mergeCell ref="SZK5:SZZ5"/>
    <mergeCell ref="TAA5:TAP5"/>
    <mergeCell ref="SUM5:SVB5"/>
    <mergeCell ref="SVC5:SVR5"/>
    <mergeCell ref="SVS5:SWH5"/>
    <mergeCell ref="SWI5:SWX5"/>
    <mergeCell ref="SWY5:SXN5"/>
    <mergeCell ref="TQA5:TQP5"/>
    <mergeCell ref="TQQ5:TRF5"/>
    <mergeCell ref="TRG5:TRV5"/>
    <mergeCell ref="TRW5:TSL5"/>
    <mergeCell ref="TSM5:TTB5"/>
    <mergeCell ref="TMY5:TNN5"/>
    <mergeCell ref="TNO5:TOD5"/>
    <mergeCell ref="TOE5:TOT5"/>
    <mergeCell ref="TOU5:TPJ5"/>
    <mergeCell ref="TPK5:TPZ5"/>
    <mergeCell ref="TJW5:TKL5"/>
    <mergeCell ref="TKM5:TLB5"/>
    <mergeCell ref="TLC5:TLR5"/>
    <mergeCell ref="TLS5:TMH5"/>
    <mergeCell ref="TMI5:TMX5"/>
    <mergeCell ref="TGU5:THJ5"/>
    <mergeCell ref="THK5:THZ5"/>
    <mergeCell ref="TIA5:TIP5"/>
    <mergeCell ref="TIQ5:TJF5"/>
    <mergeCell ref="TJG5:TJV5"/>
    <mergeCell ref="UCI5:UCX5"/>
    <mergeCell ref="UCY5:UDN5"/>
    <mergeCell ref="UDO5:UED5"/>
    <mergeCell ref="UEE5:UET5"/>
    <mergeCell ref="UEU5:UFJ5"/>
    <mergeCell ref="TZG5:TZV5"/>
    <mergeCell ref="TZW5:UAL5"/>
    <mergeCell ref="UAM5:UBB5"/>
    <mergeCell ref="UBC5:UBR5"/>
    <mergeCell ref="UBS5:UCH5"/>
    <mergeCell ref="TWE5:TWT5"/>
    <mergeCell ref="TWU5:TXJ5"/>
    <mergeCell ref="TXK5:TXZ5"/>
    <mergeCell ref="TYA5:TYP5"/>
    <mergeCell ref="TYQ5:TZF5"/>
    <mergeCell ref="TTC5:TTR5"/>
    <mergeCell ref="TTS5:TUH5"/>
    <mergeCell ref="TUI5:TUX5"/>
    <mergeCell ref="TUY5:TVN5"/>
    <mergeCell ref="TVO5:TWD5"/>
    <mergeCell ref="UOQ5:UPF5"/>
    <mergeCell ref="UPG5:UPV5"/>
    <mergeCell ref="UPW5:UQL5"/>
    <mergeCell ref="UQM5:URB5"/>
    <mergeCell ref="URC5:URR5"/>
    <mergeCell ref="ULO5:UMD5"/>
    <mergeCell ref="UME5:UMT5"/>
    <mergeCell ref="UMU5:UNJ5"/>
    <mergeCell ref="UNK5:UNZ5"/>
    <mergeCell ref="UOA5:UOP5"/>
    <mergeCell ref="UIM5:UJB5"/>
    <mergeCell ref="UJC5:UJR5"/>
    <mergeCell ref="UJS5:UKH5"/>
    <mergeCell ref="UKI5:UKX5"/>
    <mergeCell ref="UKY5:ULN5"/>
    <mergeCell ref="UFK5:UFZ5"/>
    <mergeCell ref="UGA5:UGP5"/>
    <mergeCell ref="UGQ5:UHF5"/>
    <mergeCell ref="UHG5:UHV5"/>
    <mergeCell ref="UHW5:UIL5"/>
    <mergeCell ref="VAY5:VBN5"/>
    <mergeCell ref="VBO5:VCD5"/>
    <mergeCell ref="VCE5:VCT5"/>
    <mergeCell ref="VCU5:VDJ5"/>
    <mergeCell ref="VDK5:VDZ5"/>
    <mergeCell ref="UXW5:UYL5"/>
    <mergeCell ref="UYM5:UZB5"/>
    <mergeCell ref="UZC5:UZR5"/>
    <mergeCell ref="UZS5:VAH5"/>
    <mergeCell ref="VAI5:VAX5"/>
    <mergeCell ref="UUU5:UVJ5"/>
    <mergeCell ref="UVK5:UVZ5"/>
    <mergeCell ref="UWA5:UWP5"/>
    <mergeCell ref="UWQ5:UXF5"/>
    <mergeCell ref="UXG5:UXV5"/>
    <mergeCell ref="URS5:USH5"/>
    <mergeCell ref="USI5:USX5"/>
    <mergeCell ref="USY5:UTN5"/>
    <mergeCell ref="UTO5:UUD5"/>
    <mergeCell ref="UUE5:UUT5"/>
    <mergeCell ref="VNG5:VNV5"/>
    <mergeCell ref="VNW5:VOL5"/>
    <mergeCell ref="VOM5:VPB5"/>
    <mergeCell ref="VPC5:VPR5"/>
    <mergeCell ref="VPS5:VQH5"/>
    <mergeCell ref="VKE5:VKT5"/>
    <mergeCell ref="VKU5:VLJ5"/>
    <mergeCell ref="VLK5:VLZ5"/>
    <mergeCell ref="VMA5:VMP5"/>
    <mergeCell ref="VMQ5:VNF5"/>
    <mergeCell ref="VHC5:VHR5"/>
    <mergeCell ref="VHS5:VIH5"/>
    <mergeCell ref="VII5:VIX5"/>
    <mergeCell ref="VIY5:VJN5"/>
    <mergeCell ref="VJO5:VKD5"/>
    <mergeCell ref="VEA5:VEP5"/>
    <mergeCell ref="VEQ5:VFF5"/>
    <mergeCell ref="VFG5:VFV5"/>
    <mergeCell ref="VFW5:VGL5"/>
    <mergeCell ref="VGM5:VHB5"/>
    <mergeCell ref="VZO5:WAD5"/>
    <mergeCell ref="WAE5:WAT5"/>
    <mergeCell ref="WAU5:WBJ5"/>
    <mergeCell ref="WBK5:WBZ5"/>
    <mergeCell ref="WCA5:WCP5"/>
    <mergeCell ref="VWM5:VXB5"/>
    <mergeCell ref="VXC5:VXR5"/>
    <mergeCell ref="VXS5:VYH5"/>
    <mergeCell ref="VYI5:VYX5"/>
    <mergeCell ref="VYY5:VZN5"/>
    <mergeCell ref="VTK5:VTZ5"/>
    <mergeCell ref="VUA5:VUP5"/>
    <mergeCell ref="VUQ5:VVF5"/>
    <mergeCell ref="VVG5:VVV5"/>
    <mergeCell ref="VVW5:VWL5"/>
    <mergeCell ref="VQI5:VQX5"/>
    <mergeCell ref="VQY5:VRN5"/>
    <mergeCell ref="VRO5:VSD5"/>
    <mergeCell ref="VSE5:VST5"/>
    <mergeCell ref="VSU5:VTJ5"/>
    <mergeCell ref="WLW5:WML5"/>
    <mergeCell ref="WMM5:WNB5"/>
    <mergeCell ref="WNC5:WNR5"/>
    <mergeCell ref="WNS5:WOH5"/>
    <mergeCell ref="WOI5:WOX5"/>
    <mergeCell ref="WIU5:WJJ5"/>
    <mergeCell ref="WJK5:WJZ5"/>
    <mergeCell ref="WKA5:WKP5"/>
    <mergeCell ref="WKQ5:WLF5"/>
    <mergeCell ref="WLG5:WLV5"/>
    <mergeCell ref="WFS5:WGH5"/>
    <mergeCell ref="WGI5:WGX5"/>
    <mergeCell ref="WGY5:WHN5"/>
    <mergeCell ref="WHO5:WID5"/>
    <mergeCell ref="WIE5:WIT5"/>
    <mergeCell ref="WCQ5:WDF5"/>
    <mergeCell ref="WDG5:WDV5"/>
    <mergeCell ref="WDW5:WEL5"/>
    <mergeCell ref="WEM5:WFB5"/>
    <mergeCell ref="WFC5:WFR5"/>
    <mergeCell ref="XEI5:XEX5"/>
    <mergeCell ref="B18:F18"/>
    <mergeCell ref="B14:F14"/>
    <mergeCell ref="B16:C16"/>
    <mergeCell ref="E16:F16"/>
    <mergeCell ref="B8:C8"/>
    <mergeCell ref="A15:K15"/>
    <mergeCell ref="XBG5:XBV5"/>
    <mergeCell ref="XBW5:XCL5"/>
    <mergeCell ref="XCM5:XDB5"/>
    <mergeCell ref="XDC5:XDR5"/>
    <mergeCell ref="XDS5:XEH5"/>
    <mergeCell ref="WYE5:WYT5"/>
    <mergeCell ref="WYU5:WZJ5"/>
    <mergeCell ref="WZK5:WZZ5"/>
    <mergeCell ref="XAA5:XAP5"/>
    <mergeCell ref="XAQ5:XBF5"/>
    <mergeCell ref="WVC5:WVR5"/>
    <mergeCell ref="WVS5:WWH5"/>
    <mergeCell ref="WWI5:WWX5"/>
    <mergeCell ref="WWY5:WXN5"/>
    <mergeCell ref="WXO5:WYD5"/>
    <mergeCell ref="WSA5:WSP5"/>
    <mergeCell ref="WSQ5:WTF5"/>
    <mergeCell ref="WTG5:WTV5"/>
    <mergeCell ref="WTW5:WUL5"/>
    <mergeCell ref="WUM5:WVB5"/>
    <mergeCell ref="WOY5:WPN5"/>
    <mergeCell ref="WPO5:WQD5"/>
    <mergeCell ref="WQE5:WQT5"/>
    <mergeCell ref="WQU5:WRJ5"/>
    <mergeCell ref="WRK5:WRZ5"/>
    <mergeCell ref="A43:A47"/>
    <mergeCell ref="C47:F47"/>
    <mergeCell ref="C46:F46"/>
    <mergeCell ref="C45:F45"/>
    <mergeCell ref="C44:F44"/>
    <mergeCell ref="C43:F43"/>
    <mergeCell ref="A33:A35"/>
    <mergeCell ref="A26:A31"/>
    <mergeCell ref="C37:F37"/>
    <mergeCell ref="B36:F36"/>
    <mergeCell ref="C35:F35"/>
    <mergeCell ref="C34:F34"/>
    <mergeCell ref="C33:F33"/>
    <mergeCell ref="B32:F32"/>
    <mergeCell ref="C26:F26"/>
    <mergeCell ref="C27:F27"/>
    <mergeCell ref="C28:F28"/>
    <mergeCell ref="C29:F29"/>
    <mergeCell ref="C30:F30"/>
    <mergeCell ref="B60:F60"/>
    <mergeCell ref="A59:K59"/>
    <mergeCell ref="A54:K54"/>
    <mergeCell ref="C61:F61"/>
    <mergeCell ref="A64:A68"/>
    <mergeCell ref="B63:F63"/>
    <mergeCell ref="C64:F64"/>
    <mergeCell ref="C65:F65"/>
    <mergeCell ref="C66:F66"/>
    <mergeCell ref="C67:F67"/>
    <mergeCell ref="C68:F68"/>
    <mergeCell ref="A50:K50"/>
    <mergeCell ref="B51:F51"/>
    <mergeCell ref="A52:K52"/>
    <mergeCell ref="B53:F53"/>
    <mergeCell ref="A56:A58"/>
    <mergeCell ref="E55:F55"/>
    <mergeCell ref="E56:F56"/>
    <mergeCell ref="E57:F57"/>
    <mergeCell ref="E58:F58"/>
    <mergeCell ref="B85:E85"/>
    <mergeCell ref="B87:E87"/>
    <mergeCell ref="A86:E86"/>
    <mergeCell ref="A84:K84"/>
    <mergeCell ref="A88:K88"/>
    <mergeCell ref="B83:E83"/>
    <mergeCell ref="A82:K82"/>
    <mergeCell ref="A73:K73"/>
    <mergeCell ref="A71:K71"/>
    <mergeCell ref="A62:K62"/>
    <mergeCell ref="A69:K69"/>
    <mergeCell ref="B72:F72"/>
    <mergeCell ref="A75:A81"/>
    <mergeCell ref="B74:E74"/>
    <mergeCell ref="C75:E75"/>
    <mergeCell ref="C76:E76"/>
    <mergeCell ref="C77:E77"/>
    <mergeCell ref="C78:E78"/>
    <mergeCell ref="C79:E79"/>
    <mergeCell ref="C80:E80"/>
    <mergeCell ref="C81:E81"/>
  </mergeCells>
  <phoneticPr fontId="90" type="noConversion"/>
  <printOptions horizontalCentered="1"/>
  <pageMargins left="0.25" right="0.25" top="0.75" bottom="0.75" header="0.3" footer="0.3"/>
  <pageSetup paperSize="9" scale="33" orientation="portrait" r:id="rId1"/>
  <rowBreaks count="1" manualBreakCount="1">
    <brk id="69" max="26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63FE-6EB8-4602-997A-40F221EAB59E}">
  <dimension ref="A1"/>
  <sheetViews>
    <sheetView workbookViewId="0"/>
  </sheetViews>
  <sheetFormatPr defaultRowHeight="13.2" x14ac:dyDescent="0.25"/>
  <sheetData/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48E44-81AE-4E4F-9BDC-740B9C2164EC}">
  <dimension ref="A1"/>
  <sheetViews>
    <sheetView workbookViewId="0"/>
  </sheetViews>
  <sheetFormatPr defaultRowHeight="13.2" x14ac:dyDescent="0.25"/>
  <sheetData/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84AC7-7C8D-4FE1-9035-79EB4409F2B9}">
  <dimension ref="A1"/>
  <sheetViews>
    <sheetView workbookViewId="0"/>
  </sheetViews>
  <sheetFormatPr defaultRowHeight="13.2" x14ac:dyDescent="0.25"/>
  <sheetData/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E11C8-FA16-44FC-A85F-D68AFBE8096A}">
  <dimension ref="A1"/>
  <sheetViews>
    <sheetView workbookViewId="0"/>
  </sheetViews>
  <sheetFormatPr defaultRowHeight="13.2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19</vt:i4>
      </vt:variant>
      <vt:variant>
        <vt:lpstr>Intervalos Nomeados</vt:lpstr>
      </vt:variant>
      <vt:variant>
        <vt:i4>13</vt:i4>
      </vt:variant>
    </vt:vector>
  </HeadingPairs>
  <TitlesOfParts>
    <vt:vector size="32" baseType="lpstr">
      <vt:lpstr>Capa</vt:lpstr>
      <vt:lpstr>(1)Premis.</vt:lpstr>
      <vt:lpstr>(2)Ins.</vt:lpstr>
      <vt:lpstr>(3)Invest.</vt:lpstr>
      <vt:lpstr>(4)Enc.Soc.</vt:lpstr>
      <vt:lpstr>(5)Comp.Pessoal</vt:lpstr>
      <vt:lpstr>(6)Comp.Benef.</vt:lpstr>
      <vt:lpstr>(7)Comp.Desp.G</vt:lpstr>
      <vt:lpstr>(8)Comp.Veic.Ocr</vt:lpstr>
      <vt:lpstr>(10)Comp.Deprec.</vt:lpstr>
      <vt:lpstr>(11)Proj.Deprec.</vt:lpstr>
      <vt:lpstr>(12)Comp.Prev.Fat</vt:lpstr>
      <vt:lpstr>(13)Comp.Desp.Gat</vt:lpstr>
      <vt:lpstr>(14)Orç.Tot</vt:lpstr>
      <vt:lpstr>(15)Fluxo_Caixa</vt:lpstr>
      <vt:lpstr>Planilha3</vt:lpstr>
      <vt:lpstr>Planilha1</vt:lpstr>
      <vt:lpstr>Planilha4</vt:lpstr>
      <vt:lpstr>Planilha2</vt:lpstr>
      <vt:lpstr>'(1)Premis.'!Area_de_impressao</vt:lpstr>
      <vt:lpstr>'(10)Comp.Deprec.'!Area_de_impressao</vt:lpstr>
      <vt:lpstr>'(11)Proj.Deprec.'!Area_de_impressao</vt:lpstr>
      <vt:lpstr>'(14)Orç.Tot'!Area_de_impressao</vt:lpstr>
      <vt:lpstr>'(15)Fluxo_Caixa'!Area_de_impressao</vt:lpstr>
      <vt:lpstr>'(2)Ins.'!Area_de_impressao</vt:lpstr>
      <vt:lpstr>'(3)Invest.'!Area_de_impressao</vt:lpstr>
      <vt:lpstr>'(4)Enc.Soc.'!Area_de_impressao</vt:lpstr>
      <vt:lpstr>'(5)Comp.Pessoal'!Area_de_impressao</vt:lpstr>
      <vt:lpstr>'(6)Comp.Benef.'!Area_de_impressao</vt:lpstr>
      <vt:lpstr>'(7)Comp.Desp.G'!Area_de_impressao</vt:lpstr>
      <vt:lpstr>'(8)Comp.Veic.Ocr'!Area_de_impressao</vt:lpstr>
      <vt:lpstr>Capa!Area_de_impressao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2026-02-25T13:39:41Z</dcterms:created>
  <dcterms:modified xsi:type="dcterms:W3CDTF">2026-09-03T23:54:12Z</dcterms:modified>
</cp:coreProperties>
</file>